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Gustavo Arancibia\DATA INTELLIGENCE Dropbox\Diseño DATA's\Tablas Madre\Tendencias DI\"/>
    </mc:Choice>
  </mc:AlternateContent>
  <xr:revisionPtr revIDLastSave="0" documentId="13_ncr:1_{C6E905BC-314A-47E8-9E63-87259B724AEC}" xr6:coauthVersionLast="47" xr6:coauthVersionMax="47" xr10:uidLastSave="{00000000-0000-0000-0000-000000000000}"/>
  <bookViews>
    <workbookView xWindow="-120" yWindow="-120" windowWidth="20730" windowHeight="11160" xr2:uid="{494430AA-323E-48A6-AB65-3B39C071EE0B}"/>
  </bookViews>
  <sheets>
    <sheet name="BD" sheetId="1" r:id="rId1"/>
    <sheet name="Hoja1" sheetId="3" r:id="rId2"/>
    <sheet name="Hoja2" sheetId="2" r:id="rId3"/>
  </sheets>
  <definedNames>
    <definedName name="_xlnm._FilterDatabase" localSheetId="0" hidden="1">BD!$B$1:$AK$2546</definedName>
  </definedNames>
  <calcPr calcId="181029"/>
  <pivotCaches>
    <pivotCache cacheId="1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1899" i="2" l="1"/>
  <c r="O1900" i="2"/>
  <c r="O1901" i="2"/>
  <c r="O1902" i="2"/>
  <c r="O1903" i="2"/>
  <c r="O1904" i="2"/>
  <c r="O1905" i="2"/>
  <c r="O1906" i="2"/>
  <c r="O1907" i="2"/>
  <c r="O1908" i="2"/>
  <c r="O1909" i="2"/>
  <c r="O1898" i="2"/>
  <c r="F386" i="1"/>
  <c r="F385" i="1"/>
  <c r="F384" i="1"/>
  <c r="F383" i="1"/>
  <c r="F382" i="1"/>
  <c r="F381" i="1"/>
  <c r="O96" i="2"/>
  <c r="K19" i="2"/>
  <c r="K377" i="2" l="1"/>
  <c r="K378" i="2"/>
  <c r="K379" i="2"/>
  <c r="K380" i="2"/>
  <c r="E2195" i="1" s="1"/>
  <c r="K381" i="2"/>
  <c r="K382" i="2"/>
  <c r="K383" i="2"/>
  <c r="K384" i="2"/>
  <c r="E2215" i="1" s="1"/>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E187" i="1" s="1"/>
  <c r="F188" i="1"/>
  <c r="E188" i="1" s="1"/>
  <c r="F189" i="1"/>
  <c r="E189" i="1" s="1"/>
  <c r="F190" i="1"/>
  <c r="E190" i="1" s="1"/>
  <c r="F191" i="1"/>
  <c r="E191" i="1" s="1"/>
  <c r="F192" i="1"/>
  <c r="E192" i="1" s="1"/>
  <c r="F193" i="1"/>
  <c r="E193" i="1" s="1"/>
  <c r="F194" i="1"/>
  <c r="E194" i="1" s="1"/>
  <c r="F195" i="1"/>
  <c r="E195" i="1" s="1"/>
  <c r="F196" i="1"/>
  <c r="E196" i="1" s="1"/>
  <c r="F197" i="1"/>
  <c r="E197" i="1" s="1"/>
  <c r="F198" i="1"/>
  <c r="E198" i="1" s="1"/>
  <c r="F199" i="1"/>
  <c r="E199" i="1" s="1"/>
  <c r="F200" i="1"/>
  <c r="E200" i="1" s="1"/>
  <c r="F201" i="1"/>
  <c r="E201" i="1" s="1"/>
  <c r="F202" i="1"/>
  <c r="E202" i="1" s="1"/>
  <c r="F203" i="1"/>
  <c r="E203" i="1" s="1"/>
  <c r="F204" i="1"/>
  <c r="E204" i="1" s="1"/>
  <c r="F205" i="1"/>
  <c r="E205" i="1" s="1"/>
  <c r="F206" i="1"/>
  <c r="E206" i="1" s="1"/>
  <c r="F207" i="1"/>
  <c r="E207" i="1" s="1"/>
  <c r="F208" i="1"/>
  <c r="E208" i="1" s="1"/>
  <c r="F209" i="1"/>
  <c r="E209" i="1" s="1"/>
  <c r="F210" i="1"/>
  <c r="E210" i="1" s="1"/>
  <c r="F211" i="1"/>
  <c r="E211" i="1" s="1"/>
  <c r="F212" i="1"/>
  <c r="E212" i="1" s="1"/>
  <c r="F213" i="1"/>
  <c r="E213" i="1" s="1"/>
  <c r="F214" i="1"/>
  <c r="E214" i="1" s="1"/>
  <c r="F215" i="1"/>
  <c r="E215" i="1" s="1"/>
  <c r="F216" i="1"/>
  <c r="E216" i="1" s="1"/>
  <c r="F217" i="1"/>
  <c r="E217" i="1" s="1"/>
  <c r="F218" i="1"/>
  <c r="E218" i="1" s="1"/>
  <c r="F219" i="1"/>
  <c r="E219" i="1" s="1"/>
  <c r="F220" i="1"/>
  <c r="E220" i="1" s="1"/>
  <c r="F221" i="1"/>
  <c r="E221" i="1" s="1"/>
  <c r="F222" i="1"/>
  <c r="E222" i="1" s="1"/>
  <c r="F223" i="1"/>
  <c r="E223" i="1" s="1"/>
  <c r="F224" i="1"/>
  <c r="E224" i="1" s="1"/>
  <c r="F225" i="1"/>
  <c r="E225" i="1" s="1"/>
  <c r="F226" i="1"/>
  <c r="E226" i="1" s="1"/>
  <c r="F227" i="1"/>
  <c r="E227" i="1" s="1"/>
  <c r="F228" i="1"/>
  <c r="E228" i="1" s="1"/>
  <c r="F229" i="1"/>
  <c r="E229" i="1" s="1"/>
  <c r="F230" i="1"/>
  <c r="E230" i="1" s="1"/>
  <c r="F231" i="1"/>
  <c r="E231" i="1" s="1"/>
  <c r="F232" i="1"/>
  <c r="E232" i="1" s="1"/>
  <c r="F233" i="1"/>
  <c r="E233" i="1" s="1"/>
  <c r="F234" i="1"/>
  <c r="E234" i="1" s="1"/>
  <c r="F235" i="1"/>
  <c r="E235" i="1" s="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E285" i="1" s="1"/>
  <c r="F286" i="1"/>
  <c r="E286" i="1" s="1"/>
  <c r="F287" i="1"/>
  <c r="E287" i="1" s="1"/>
  <c r="F288" i="1"/>
  <c r="E288" i="1" s="1"/>
  <c r="F289" i="1"/>
  <c r="E289" i="1" s="1"/>
  <c r="F290" i="1"/>
  <c r="E290" i="1" s="1"/>
  <c r="F291" i="1"/>
  <c r="E291" i="1" s="1"/>
  <c r="F292" i="1"/>
  <c r="E292" i="1" s="1"/>
  <c r="F293" i="1"/>
  <c r="E293" i="1" s="1"/>
  <c r="F294" i="1"/>
  <c r="E294" i="1" s="1"/>
  <c r="F295" i="1"/>
  <c r="E295" i="1" s="1"/>
  <c r="F296" i="1"/>
  <c r="E296" i="1" s="1"/>
  <c r="F297" i="1"/>
  <c r="E297" i="1" s="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7" i="1"/>
  <c r="F388" i="1"/>
  <c r="F389" i="1"/>
  <c r="F390" i="1"/>
  <c r="F393"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 i="1"/>
  <c r="E12" i="1"/>
  <c r="E2182" i="1"/>
  <c r="E2183" i="1"/>
  <c r="E2184" i="1"/>
  <c r="E2185" i="1"/>
  <c r="E2186" i="1"/>
  <c r="E2187" i="1"/>
  <c r="E2188" i="1"/>
  <c r="E2189" i="1"/>
  <c r="E2190" i="1"/>
  <c r="E2191" i="1"/>
  <c r="E2192" i="1"/>
  <c r="E2193" i="1"/>
  <c r="E2194" i="1"/>
  <c r="E2198" i="1"/>
  <c r="E2200" i="1"/>
  <c r="E2201" i="1"/>
  <c r="E2202" i="1"/>
  <c r="E2203" i="1"/>
  <c r="E2204" i="1"/>
  <c r="E2205" i="1"/>
  <c r="E2206" i="1"/>
  <c r="E2207" i="1"/>
  <c r="E2208" i="1"/>
  <c r="E2209" i="1"/>
  <c r="E2210" i="1"/>
  <c r="E2211" i="1"/>
  <c r="E2212" i="1"/>
  <c r="E2213" i="1"/>
  <c r="E2214" i="1"/>
  <c r="E2218"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K376" i="2"/>
  <c r="E2577" i="1" s="1"/>
  <c r="K375" i="2"/>
  <c r="E2551" i="1" s="1"/>
  <c r="K374" i="2"/>
  <c r="K373" i="2"/>
  <c r="K372" i="2"/>
  <c r="E1493" i="1" s="1"/>
  <c r="K371" i="2"/>
  <c r="E1492" i="1" s="1"/>
  <c r="K370" i="2"/>
  <c r="K369" i="2"/>
  <c r="E1490" i="1" s="1"/>
  <c r="K368" i="2"/>
  <c r="E1489" i="1" s="1"/>
  <c r="K367" i="2"/>
  <c r="E1488" i="1" s="1"/>
  <c r="K366" i="2"/>
  <c r="E1487" i="1" s="1"/>
  <c r="K365" i="2"/>
  <c r="K364" i="2"/>
  <c r="K363" i="2"/>
  <c r="E1476" i="1" s="1"/>
  <c r="K362" i="2"/>
  <c r="E1475" i="1" s="1"/>
  <c r="K361" i="2"/>
  <c r="E1474" i="1" s="1"/>
  <c r="K360" i="2"/>
  <c r="E1473" i="1" s="1"/>
  <c r="K359" i="2"/>
  <c r="E1472" i="1" s="1"/>
  <c r="K358" i="2"/>
  <c r="E1471" i="1" s="1"/>
  <c r="K357" i="2"/>
  <c r="K356" i="2"/>
  <c r="E1469" i="1" s="1"/>
  <c r="K355" i="2"/>
  <c r="E1468" i="1" s="1"/>
  <c r="K354" i="2"/>
  <c r="E1467" i="1" s="1"/>
  <c r="K353" i="2"/>
  <c r="K352" i="2"/>
  <c r="K351" i="2"/>
  <c r="E1464" i="1" s="1"/>
  <c r="K350" i="2"/>
  <c r="K349" i="2"/>
  <c r="K348" i="2"/>
  <c r="K347" i="2"/>
  <c r="K346" i="2"/>
  <c r="E1459" i="1" s="1"/>
  <c r="K345" i="2"/>
  <c r="E1458" i="1" s="1"/>
  <c r="K344" i="2"/>
  <c r="E1457" i="1" s="1"/>
  <c r="K343" i="2"/>
  <c r="E1456" i="1" s="1"/>
  <c r="K342" i="2"/>
  <c r="E1454" i="1" s="1"/>
  <c r="K341" i="2"/>
  <c r="E1453" i="1" s="1"/>
  <c r="K340" i="2"/>
  <c r="E1452" i="1" s="1"/>
  <c r="K339" i="2"/>
  <c r="E1455" i="1" s="1"/>
  <c r="K338" i="2"/>
  <c r="E1451" i="1" s="1"/>
  <c r="K337" i="2"/>
  <c r="E1450" i="1" s="1"/>
  <c r="K336" i="2"/>
  <c r="E1449" i="1" s="1"/>
  <c r="K335" i="2"/>
  <c r="E1448" i="1" s="1"/>
  <c r="K334" i="2"/>
  <c r="E1447" i="1" s="1"/>
  <c r="K333" i="2"/>
  <c r="K332" i="2"/>
  <c r="E1517" i="1" s="1"/>
  <c r="K331" i="2"/>
  <c r="E1498" i="1" s="1"/>
  <c r="K330" i="2"/>
  <c r="K329" i="2"/>
  <c r="K328" i="2"/>
  <c r="K327" i="2"/>
  <c r="K326" i="2"/>
  <c r="K325" i="2"/>
  <c r="K324" i="2"/>
  <c r="E1333" i="1" s="1"/>
  <c r="K323" i="2"/>
  <c r="K322" i="2"/>
  <c r="K321" i="2"/>
  <c r="K320" i="2"/>
  <c r="K319" i="2"/>
  <c r="K318" i="2"/>
  <c r="K317" i="2"/>
  <c r="K316" i="2"/>
  <c r="E1313" i="1" s="1"/>
  <c r="K315" i="2"/>
  <c r="K314" i="2"/>
  <c r="K313" i="2"/>
  <c r="E1391" i="1" s="1"/>
  <c r="K312" i="2"/>
  <c r="E1393" i="1" s="1"/>
  <c r="K311" i="2"/>
  <c r="E1531" i="1" s="1"/>
  <c r="K310" i="2"/>
  <c r="K309" i="2"/>
  <c r="K308" i="2"/>
  <c r="K307" i="2"/>
  <c r="K306" i="2"/>
  <c r="K305" i="2"/>
  <c r="K304" i="2"/>
  <c r="K303" i="2"/>
  <c r="K302" i="2"/>
  <c r="K301" i="2"/>
  <c r="E175" i="1" s="1"/>
  <c r="K300" i="2"/>
  <c r="K299" i="2"/>
  <c r="K298" i="2"/>
  <c r="K297" i="2"/>
  <c r="K296" i="2"/>
  <c r="K295" i="2"/>
  <c r="K294" i="2"/>
  <c r="K293" i="2"/>
  <c r="E280" i="1" s="1"/>
  <c r="K292" i="2"/>
  <c r="E279" i="1" s="1"/>
  <c r="K291" i="2"/>
  <c r="E260" i="1" s="1"/>
  <c r="K290" i="2"/>
  <c r="E259" i="1" s="1"/>
  <c r="K289" i="2"/>
  <c r="K288" i="2"/>
  <c r="E1650" i="1" s="1"/>
  <c r="K287" i="2"/>
  <c r="K286" i="2"/>
  <c r="K285" i="2"/>
  <c r="K284" i="2"/>
  <c r="K283" i="2"/>
  <c r="K282" i="2"/>
  <c r="K281" i="2"/>
  <c r="K280" i="2"/>
  <c r="E1264" i="1" s="1"/>
  <c r="K279" i="2"/>
  <c r="K278" i="2"/>
  <c r="K277" i="2"/>
  <c r="K276" i="2"/>
  <c r="K275" i="2"/>
  <c r="K274" i="2"/>
  <c r="K273" i="2"/>
  <c r="K272" i="2"/>
  <c r="K271" i="2"/>
  <c r="E256" i="1" s="1"/>
  <c r="K270" i="2"/>
  <c r="K269" i="2"/>
  <c r="E255" i="1" s="1"/>
  <c r="K268" i="2"/>
  <c r="K267" i="2"/>
  <c r="K266" i="2"/>
  <c r="K265" i="2"/>
  <c r="K264" i="2"/>
  <c r="E603" i="1" s="1"/>
  <c r="K263" i="2"/>
  <c r="E609" i="1" s="1"/>
  <c r="K262" i="2"/>
  <c r="E602" i="1" s="1"/>
  <c r="K261" i="2"/>
  <c r="E606" i="1" s="1"/>
  <c r="K260" i="2"/>
  <c r="E604" i="1" s="1"/>
  <c r="K259" i="2"/>
  <c r="E610" i="1" s="1"/>
  <c r="K258" i="2"/>
  <c r="E605" i="1" s="1"/>
  <c r="K257" i="2"/>
  <c r="E612" i="1" s="1"/>
  <c r="K256" i="2"/>
  <c r="E611" i="1" s="1"/>
  <c r="K255" i="2"/>
  <c r="E607" i="1" s="1"/>
  <c r="K254" i="2"/>
  <c r="E608" i="1" s="1"/>
  <c r="K253" i="2"/>
  <c r="K252" i="2"/>
  <c r="K251" i="2"/>
  <c r="K250" i="2"/>
  <c r="E238" i="1" s="1"/>
  <c r="K249" i="2"/>
  <c r="E248" i="1" s="1"/>
  <c r="K248" i="2"/>
  <c r="E246" i="1" s="1"/>
  <c r="K247" i="2"/>
  <c r="E250" i="1" s="1"/>
  <c r="K246" i="2"/>
  <c r="E249" i="1" s="1"/>
  <c r="K245" i="2"/>
  <c r="K244" i="2"/>
  <c r="K243" i="2"/>
  <c r="E247" i="1" s="1"/>
  <c r="K242" i="2"/>
  <c r="E239" i="1" s="1"/>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E171" i="1" s="1"/>
  <c r="K200" i="2"/>
  <c r="K199" i="2"/>
  <c r="E170" i="1" s="1"/>
  <c r="K198" i="2"/>
  <c r="K197" i="2"/>
  <c r="K196" i="2"/>
  <c r="E377" i="1" s="1"/>
  <c r="K195" i="2"/>
  <c r="K194" i="2"/>
  <c r="K193" i="2"/>
  <c r="E375" i="1" s="1"/>
  <c r="K192" i="2"/>
  <c r="E376" i="1" s="1"/>
  <c r="K191" i="2"/>
  <c r="E5" i="1" s="1"/>
  <c r="K190" i="2"/>
  <c r="E379" i="1" s="1"/>
  <c r="K189" i="2"/>
  <c r="E373" i="1" s="1"/>
  <c r="K188" i="2"/>
  <c r="E374" i="1" s="1"/>
  <c r="K187" i="2"/>
  <c r="E378" i="1" s="1"/>
  <c r="K186" i="2"/>
  <c r="K185" i="2"/>
  <c r="K184" i="2"/>
  <c r="K183" i="2"/>
  <c r="K182" i="2"/>
  <c r="K181" i="2"/>
  <c r="E150" i="1" s="1"/>
  <c r="K180" i="2"/>
  <c r="E149" i="1" s="1"/>
  <c r="K179" i="2"/>
  <c r="E148" i="1" s="1"/>
  <c r="K178" i="2"/>
  <c r="E147" i="1" s="1"/>
  <c r="K177" i="2"/>
  <c r="E146" i="1" s="1"/>
  <c r="K176" i="2"/>
  <c r="E145" i="1" s="1"/>
  <c r="K175" i="2"/>
  <c r="E144" i="1" s="1"/>
  <c r="K174" i="2"/>
  <c r="E143" i="1" s="1"/>
  <c r="K173" i="2"/>
  <c r="E142" i="1" s="1"/>
  <c r="K172" i="2"/>
  <c r="E141" i="1" s="1"/>
  <c r="K171" i="2"/>
  <c r="E140" i="1" s="1"/>
  <c r="K170" i="2"/>
  <c r="E139" i="1" s="1"/>
  <c r="K169" i="2"/>
  <c r="E138" i="1" s="1"/>
  <c r="K168" i="2"/>
  <c r="E137" i="1" s="1"/>
  <c r="K167" i="2"/>
  <c r="E136" i="1" s="1"/>
  <c r="K166" i="2"/>
  <c r="E135" i="1" s="1"/>
  <c r="K165" i="2"/>
  <c r="E134" i="1" s="1"/>
  <c r="K164" i="2"/>
  <c r="E133" i="1" s="1"/>
  <c r="K163" i="2"/>
  <c r="E162" i="1" s="1"/>
  <c r="K162" i="2"/>
  <c r="K161" i="2"/>
  <c r="K160" i="2"/>
  <c r="E152" i="1" s="1"/>
  <c r="K159" i="2"/>
  <c r="E130" i="1" s="1"/>
  <c r="K158" i="2"/>
  <c r="K157" i="2"/>
  <c r="K156" i="2"/>
  <c r="K155" i="2"/>
  <c r="K154" i="2"/>
  <c r="K153" i="2"/>
  <c r="K152" i="2"/>
  <c r="K151" i="2"/>
  <c r="E114" i="1" s="1"/>
  <c r="K150" i="2"/>
  <c r="K149" i="2"/>
  <c r="K148" i="2"/>
  <c r="K147" i="2"/>
  <c r="K146" i="2"/>
  <c r="K145" i="2"/>
  <c r="K144" i="2"/>
  <c r="K143" i="2"/>
  <c r="K142" i="2"/>
  <c r="K141" i="2"/>
  <c r="K140" i="2"/>
  <c r="K139" i="2"/>
  <c r="K138" i="2"/>
  <c r="K137" i="2"/>
  <c r="E6" i="1" s="1"/>
  <c r="K136" i="2"/>
  <c r="E84" i="1" s="1"/>
  <c r="K135" i="2"/>
  <c r="E83" i="1" s="1"/>
  <c r="K134" i="2"/>
  <c r="K133" i="2"/>
  <c r="E81" i="1" s="1"/>
  <c r="K132" i="2"/>
  <c r="E82" i="1" s="1"/>
  <c r="K131" i="2"/>
  <c r="K130" i="2"/>
  <c r="E85" i="1" s="1"/>
  <c r="K129" i="2"/>
  <c r="E164" i="1" s="1"/>
  <c r="K128" i="2"/>
  <c r="E163" i="1" s="1"/>
  <c r="K127" i="2"/>
  <c r="E80" i="1" s="1"/>
  <c r="K126" i="2"/>
  <c r="K125" i="2"/>
  <c r="K124" i="2"/>
  <c r="K123" i="2"/>
  <c r="K122" i="2"/>
  <c r="K121" i="2"/>
  <c r="K120" i="2"/>
  <c r="K119" i="2"/>
  <c r="K118" i="2"/>
  <c r="K117" i="2"/>
  <c r="K116" i="2"/>
  <c r="K115" i="2"/>
  <c r="K114" i="2"/>
  <c r="K113" i="2"/>
  <c r="K112" i="2"/>
  <c r="K111" i="2"/>
  <c r="K110" i="2"/>
  <c r="K109" i="2"/>
  <c r="K108" i="2"/>
  <c r="K107" i="2"/>
  <c r="G106" i="2"/>
  <c r="K106" i="2"/>
  <c r="G105" i="2"/>
  <c r="K105" i="2"/>
  <c r="G104" i="2"/>
  <c r="K104" i="2"/>
  <c r="G103" i="2"/>
  <c r="K103" i="2"/>
  <c r="G102" i="2"/>
  <c r="K102" i="2"/>
  <c r="G101" i="2"/>
  <c r="K101" i="2"/>
  <c r="G100" i="2"/>
  <c r="K100" i="2"/>
  <c r="G99" i="2"/>
  <c r="K99" i="2"/>
  <c r="G98" i="2"/>
  <c r="K98" i="2"/>
  <c r="E2139" i="1" s="1"/>
  <c r="G97" i="2"/>
  <c r="K97" i="2"/>
  <c r="G96" i="2"/>
  <c r="K96" i="2"/>
  <c r="E2123" i="1" s="1"/>
  <c r="G95" i="2"/>
  <c r="K95" i="2"/>
  <c r="G94" i="2"/>
  <c r="K94" i="2"/>
  <c r="G93" i="2"/>
  <c r="K93" i="2"/>
  <c r="G92" i="2"/>
  <c r="K92" i="2"/>
  <c r="E2107" i="1" s="1"/>
  <c r="G91" i="2"/>
  <c r="K91" i="2"/>
  <c r="G90" i="2"/>
  <c r="K90" i="2"/>
  <c r="G89" i="2"/>
  <c r="K89" i="2"/>
  <c r="G88" i="2"/>
  <c r="K88" i="2"/>
  <c r="E2086" i="1" s="1"/>
  <c r="G87" i="2"/>
  <c r="K87" i="2"/>
  <c r="G86" i="2"/>
  <c r="K86" i="2"/>
  <c r="G85" i="2"/>
  <c r="K85" i="2"/>
  <c r="G84" i="2"/>
  <c r="K84" i="2"/>
  <c r="E1781" i="1" s="1"/>
  <c r="G83" i="2"/>
  <c r="K83" i="2"/>
  <c r="G82" i="2"/>
  <c r="K82" i="2"/>
  <c r="G81" i="2"/>
  <c r="D281" i="1" s="1"/>
  <c r="K81" i="2"/>
  <c r="G80" i="2"/>
  <c r="K80" i="2"/>
  <c r="G79" i="2"/>
  <c r="K79" i="2"/>
  <c r="E1663" i="1" s="1"/>
  <c r="G78" i="2"/>
  <c r="K78" i="2"/>
  <c r="G77" i="2"/>
  <c r="K77" i="2"/>
  <c r="G76" i="2"/>
  <c r="K76" i="2"/>
  <c r="G75" i="2"/>
  <c r="D260" i="1" s="1"/>
  <c r="K75" i="2"/>
  <c r="G74" i="2"/>
  <c r="D259" i="1" s="1"/>
  <c r="K74" i="2"/>
  <c r="E64" i="1" s="1"/>
  <c r="G73" i="2"/>
  <c r="K73" i="2"/>
  <c r="G72" i="2"/>
  <c r="K72" i="2"/>
  <c r="G71" i="2"/>
  <c r="K71" i="2"/>
  <c r="G70" i="2"/>
  <c r="K70" i="2"/>
  <c r="G69" i="2"/>
  <c r="K69" i="2"/>
  <c r="G68" i="2"/>
  <c r="K68" i="2"/>
  <c r="G67" i="2"/>
  <c r="K67" i="2"/>
  <c r="G66" i="2"/>
  <c r="K66" i="2"/>
  <c r="G65" i="2"/>
  <c r="K65" i="2"/>
  <c r="G64" i="2"/>
  <c r="K64" i="2"/>
  <c r="G63" i="2"/>
  <c r="K63" i="2"/>
  <c r="G62" i="2"/>
  <c r="K62" i="2"/>
  <c r="G61" i="2"/>
  <c r="K61" i="2"/>
  <c r="G60" i="2"/>
  <c r="D248" i="1" s="1"/>
  <c r="K60" i="2"/>
  <c r="G59" i="2"/>
  <c r="K59" i="2"/>
  <c r="G58" i="2"/>
  <c r="K58" i="2"/>
  <c r="G57" i="2"/>
  <c r="K57" i="2"/>
  <c r="G56" i="2"/>
  <c r="K56" i="2"/>
  <c r="G55" i="2"/>
  <c r="K55" i="2"/>
  <c r="G54" i="2"/>
  <c r="K54" i="2"/>
  <c r="G53" i="2"/>
  <c r="K53" i="2"/>
  <c r="G52" i="2"/>
  <c r="K52" i="2"/>
  <c r="G51" i="2"/>
  <c r="K51" i="2"/>
  <c r="G50" i="2"/>
  <c r="D165" i="1" s="1"/>
  <c r="K50" i="2"/>
  <c r="G49" i="2"/>
  <c r="D169" i="1" s="1"/>
  <c r="K49" i="2"/>
  <c r="G48" i="2"/>
  <c r="K48" i="2"/>
  <c r="G47" i="2"/>
  <c r="K47" i="2"/>
  <c r="G46" i="2"/>
  <c r="K46" i="2"/>
  <c r="G45" i="2"/>
  <c r="D162" i="1" s="1"/>
  <c r="K45" i="2"/>
  <c r="G44" i="2"/>
  <c r="D151" i="1" s="1"/>
  <c r="K44" i="2"/>
  <c r="G43" i="2"/>
  <c r="K43" i="2"/>
  <c r="G42" i="2"/>
  <c r="K42" i="2"/>
  <c r="G41" i="2"/>
  <c r="K41" i="2"/>
  <c r="G40" i="2"/>
  <c r="K40" i="2"/>
  <c r="G39" i="2"/>
  <c r="K39" i="2"/>
  <c r="G38" i="2"/>
  <c r="K38" i="2"/>
  <c r="E46" i="1" s="1"/>
  <c r="G37" i="2"/>
  <c r="K37" i="2"/>
  <c r="G36" i="2"/>
  <c r="K36" i="2"/>
  <c r="G35" i="2"/>
  <c r="C35" i="2"/>
  <c r="C2185" i="1" s="1"/>
  <c r="K35" i="2"/>
  <c r="G34" i="2"/>
  <c r="C34" i="2"/>
  <c r="K34" i="2"/>
  <c r="G33" i="2"/>
  <c r="C33" i="2"/>
  <c r="K33" i="2"/>
  <c r="G32" i="2"/>
  <c r="D85" i="1" s="1"/>
  <c r="C32" i="2"/>
  <c r="K32" i="2"/>
  <c r="G31" i="2"/>
  <c r="C31" i="2"/>
  <c r="K31" i="2"/>
  <c r="G30" i="2"/>
  <c r="C30" i="2"/>
  <c r="K30" i="2"/>
  <c r="G29" i="2"/>
  <c r="C29" i="2"/>
  <c r="K29" i="2"/>
  <c r="G28" i="2"/>
  <c r="C28" i="2"/>
  <c r="C281" i="1" s="1"/>
  <c r="K28" i="2"/>
  <c r="E23" i="1" s="1"/>
  <c r="G27" i="2"/>
  <c r="C27" i="2"/>
  <c r="K27" i="2"/>
  <c r="G26" i="2"/>
  <c r="C26" i="2"/>
  <c r="K26" i="2"/>
  <c r="G25" i="2"/>
  <c r="C25" i="2"/>
  <c r="K25" i="2"/>
  <c r="G24" i="2"/>
  <c r="C24" i="2"/>
  <c r="K24" i="2"/>
  <c r="E22" i="1" s="1"/>
  <c r="G23" i="2"/>
  <c r="C23" i="2"/>
  <c r="K23" i="2"/>
  <c r="G22" i="2"/>
  <c r="C22" i="2"/>
  <c r="K22" i="2"/>
  <c r="E18" i="1" s="1"/>
  <c r="G21" i="2"/>
  <c r="C21" i="2"/>
  <c r="K21" i="2"/>
  <c r="G20" i="2"/>
  <c r="D46" i="1" s="1"/>
  <c r="C20" i="2"/>
  <c r="K20" i="2"/>
  <c r="G19" i="2"/>
  <c r="C19" i="2"/>
  <c r="K18" i="2"/>
  <c r="G18" i="2"/>
  <c r="C18" i="2"/>
  <c r="K17" i="2"/>
  <c r="G17" i="2"/>
  <c r="C17" i="2"/>
  <c r="K16" i="2"/>
  <c r="G16" i="2"/>
  <c r="D47" i="1" s="1"/>
  <c r="C16" i="2"/>
  <c r="K15" i="2"/>
  <c r="E13" i="1" s="1"/>
  <c r="G15" i="2"/>
  <c r="C15" i="2"/>
  <c r="K14" i="2"/>
  <c r="E11" i="1" s="1"/>
  <c r="G14" i="2"/>
  <c r="C14" i="2"/>
  <c r="K13" i="2"/>
  <c r="G13" i="2"/>
  <c r="C13" i="2"/>
  <c r="K12" i="2"/>
  <c r="G12" i="2"/>
  <c r="C12" i="2"/>
  <c r="K11" i="2"/>
  <c r="G11" i="2"/>
  <c r="C11" i="2"/>
  <c r="K10" i="2"/>
  <c r="G10" i="2"/>
  <c r="D11" i="1" s="1"/>
  <c r="C10" i="2"/>
  <c r="K9" i="2"/>
  <c r="E2" i="1" s="1"/>
  <c r="G9" i="2"/>
  <c r="C9" i="2"/>
  <c r="K8" i="2"/>
  <c r="G8" i="2"/>
  <c r="C8" i="2"/>
  <c r="K7" i="2"/>
  <c r="G7" i="2"/>
  <c r="C7" i="2"/>
  <c r="K6" i="2"/>
  <c r="G6" i="2"/>
  <c r="C6" i="2"/>
  <c r="K5" i="2"/>
  <c r="G5" i="2"/>
  <c r="C5" i="2"/>
  <c r="K4" i="2"/>
  <c r="G4" i="2"/>
  <c r="D218" i="1" s="1"/>
  <c r="C4" i="2"/>
  <c r="C11" i="1" s="1"/>
  <c r="K3" i="2"/>
  <c r="G3" i="2"/>
  <c r="D179" i="1" s="1"/>
  <c r="C3" i="2"/>
  <c r="C2" i="1" s="1"/>
  <c r="K2" i="2"/>
  <c r="G2" i="2"/>
  <c r="C2" i="2"/>
  <c r="E2592" i="1" l="1"/>
  <c r="E2599" i="1"/>
  <c r="E2584" i="1"/>
  <c r="E2691" i="1"/>
  <c r="E2643" i="1"/>
  <c r="E2686" i="1"/>
  <c r="E2622" i="1"/>
  <c r="E2664" i="1"/>
  <c r="E2606" i="1"/>
  <c r="E2578" i="1"/>
  <c r="E2707" i="1"/>
  <c r="E2648" i="1"/>
  <c r="E1530" i="1"/>
  <c r="E1392" i="1"/>
  <c r="E2598" i="1"/>
  <c r="E2590" i="1"/>
  <c r="E2583" i="1"/>
  <c r="E2576" i="1"/>
  <c r="E1529" i="1"/>
  <c r="E2603" i="1"/>
  <c r="E2595" i="1"/>
  <c r="E2588" i="1"/>
  <c r="E2582" i="1"/>
  <c r="E2568" i="1"/>
  <c r="E1532" i="1"/>
  <c r="E1528" i="1"/>
  <c r="E2712" i="1"/>
  <c r="E2670" i="1"/>
  <c r="E2627" i="1"/>
  <c r="E2600" i="1"/>
  <c r="E2594" i="1"/>
  <c r="E2587" i="1"/>
  <c r="E2579" i="1"/>
  <c r="E2558" i="1"/>
  <c r="E2556" i="1"/>
  <c r="E1516" i="1"/>
  <c r="E2567" i="1"/>
  <c r="E2702" i="1"/>
  <c r="E2680" i="1"/>
  <c r="E2659" i="1"/>
  <c r="E2638" i="1"/>
  <c r="E2616" i="1"/>
  <c r="E2602" i="1"/>
  <c r="E2596" i="1"/>
  <c r="E2591" i="1"/>
  <c r="E2586" i="1"/>
  <c r="E2580" i="1"/>
  <c r="E2574" i="1"/>
  <c r="E2563" i="1"/>
  <c r="E2552" i="1"/>
  <c r="E1652" i="1"/>
  <c r="E2696" i="1"/>
  <c r="E2675" i="1"/>
  <c r="E2654" i="1"/>
  <c r="E2632" i="1"/>
  <c r="E2611" i="1"/>
  <c r="E2572" i="1"/>
  <c r="E2562" i="1"/>
  <c r="E1396" i="1"/>
  <c r="E2217" i="1"/>
  <c r="E2197" i="1"/>
  <c r="E2216" i="1"/>
  <c r="E2196" i="1"/>
  <c r="E2219" i="1"/>
  <c r="E2199" i="1"/>
  <c r="E32" i="1"/>
  <c r="E33" i="1"/>
  <c r="E30" i="1"/>
  <c r="E31" i="1"/>
  <c r="E36" i="1"/>
  <c r="E40" i="1"/>
  <c r="E44" i="1"/>
  <c r="E37" i="1"/>
  <c r="E41" i="1"/>
  <c r="E45" i="1"/>
  <c r="E34" i="1"/>
  <c r="E38" i="1"/>
  <c r="E42" i="1"/>
  <c r="E35" i="1"/>
  <c r="E39" i="1"/>
  <c r="E43" i="1"/>
  <c r="E325" i="1"/>
  <c r="E307" i="1"/>
  <c r="E343" i="1"/>
  <c r="E355" i="1"/>
  <c r="E363" i="1"/>
  <c r="E367" i="1"/>
  <c r="E359" i="1"/>
  <c r="E56" i="1"/>
  <c r="E60" i="1"/>
  <c r="E625" i="1"/>
  <c r="E629" i="1"/>
  <c r="E633" i="1"/>
  <c r="E628" i="1"/>
  <c r="E634" i="1"/>
  <c r="E1167" i="1"/>
  <c r="E1171" i="1"/>
  <c r="E1175" i="1"/>
  <c r="E630" i="1"/>
  <c r="E1165" i="1"/>
  <c r="E1170" i="1"/>
  <c r="E624" i="1"/>
  <c r="E631" i="1"/>
  <c r="E626" i="1"/>
  <c r="E632" i="1"/>
  <c r="E627" i="1"/>
  <c r="E1169" i="1"/>
  <c r="E1172" i="1"/>
  <c r="E1166" i="1"/>
  <c r="E1173" i="1"/>
  <c r="E1168" i="1"/>
  <c r="E1174" i="1"/>
  <c r="E713" i="1"/>
  <c r="E925" i="1"/>
  <c r="E714" i="1"/>
  <c r="E715" i="1"/>
  <c r="E924" i="1"/>
  <c r="E712" i="1"/>
  <c r="E661" i="1"/>
  <c r="E881" i="1"/>
  <c r="E885" i="1"/>
  <c r="E884" i="1"/>
  <c r="E895" i="1"/>
  <c r="E1091" i="1"/>
  <c r="E786" i="1"/>
  <c r="E984" i="1"/>
  <c r="E1006" i="1"/>
  <c r="E1026" i="1"/>
  <c r="E908" i="1"/>
  <c r="E1102" i="1"/>
  <c r="E711" i="1"/>
  <c r="E726" i="1"/>
  <c r="E760" i="1"/>
  <c r="E882" i="1"/>
  <c r="E946" i="1"/>
  <c r="E1082" i="1"/>
  <c r="E727" i="1"/>
  <c r="E763" i="1"/>
  <c r="E883" i="1"/>
  <c r="E904" i="1"/>
  <c r="E947" i="1"/>
  <c r="E909" i="1"/>
  <c r="E698" i="1"/>
  <c r="E788" i="1"/>
  <c r="E694" i="1"/>
  <c r="E807" i="1"/>
  <c r="E828" i="1"/>
  <c r="E695" i="1"/>
  <c r="E723" i="1"/>
  <c r="E787" i="1"/>
  <c r="E696" i="1"/>
  <c r="E811" i="1"/>
  <c r="E678" i="1"/>
  <c r="E812" i="1"/>
  <c r="E1116" i="1"/>
  <c r="E665" i="1"/>
  <c r="E666" i="1"/>
  <c r="E724" i="1"/>
  <c r="E1095" i="1"/>
  <c r="E664" i="1"/>
  <c r="E764" i="1"/>
  <c r="E1096" i="1"/>
  <c r="E951" i="1"/>
  <c r="E1086" i="1"/>
  <c r="E1097" i="1"/>
  <c r="E1093" i="1"/>
  <c r="E663" i="1"/>
  <c r="E720" i="1"/>
  <c r="E798" i="1"/>
  <c r="E1094" i="1"/>
  <c r="E589" i="1"/>
  <c r="E593" i="1"/>
  <c r="E591" i="1"/>
  <c r="E590" i="1"/>
  <c r="E592" i="1"/>
  <c r="E1671" i="1"/>
  <c r="E1670" i="1"/>
  <c r="E1669" i="1"/>
  <c r="E1668" i="1"/>
  <c r="E2053" i="1"/>
  <c r="E2057" i="1"/>
  <c r="E2061" i="1"/>
  <c r="E2052" i="1"/>
  <c r="E2058" i="1"/>
  <c r="E2055" i="1"/>
  <c r="E2060" i="1"/>
  <c r="E2093" i="1"/>
  <c r="E2097" i="1"/>
  <c r="E2095" i="1"/>
  <c r="E2100" i="1"/>
  <c r="E2092" i="1"/>
  <c r="E2098" i="1"/>
  <c r="E2117" i="1"/>
  <c r="E2121" i="1"/>
  <c r="E2116" i="1"/>
  <c r="E2119" i="1"/>
  <c r="E317" i="1"/>
  <c r="E335" i="1"/>
  <c r="E299" i="1"/>
  <c r="E301" i="1"/>
  <c r="E337" i="1"/>
  <c r="E319" i="1"/>
  <c r="E305" i="1"/>
  <c r="E341" i="1"/>
  <c r="E323" i="1"/>
  <c r="E326" i="1"/>
  <c r="E344" i="1"/>
  <c r="E308" i="1"/>
  <c r="E330" i="1"/>
  <c r="E312" i="1"/>
  <c r="E348" i="1"/>
  <c r="E360" i="1"/>
  <c r="E352" i="1"/>
  <c r="E356" i="1"/>
  <c r="E364" i="1"/>
  <c r="E69" i="1"/>
  <c r="E73" i="1"/>
  <c r="E70" i="1"/>
  <c r="E74" i="1"/>
  <c r="E71" i="1"/>
  <c r="E68" i="1"/>
  <c r="E72" i="1"/>
  <c r="E121" i="1"/>
  <c r="E118" i="1"/>
  <c r="E119" i="1"/>
  <c r="E120" i="1"/>
  <c r="E95" i="1"/>
  <c r="E96" i="1"/>
  <c r="E97" i="1"/>
  <c r="E107" i="1"/>
  <c r="E153" i="1"/>
  <c r="E157" i="1"/>
  <c r="E161" i="1"/>
  <c r="E154" i="1"/>
  <c r="E158" i="1"/>
  <c r="E155" i="1"/>
  <c r="E159" i="1"/>
  <c r="E156" i="1"/>
  <c r="E160" i="1"/>
  <c r="E514" i="1"/>
  <c r="E515" i="1"/>
  <c r="E512" i="1"/>
  <c r="E513" i="1"/>
  <c r="E511" i="1"/>
  <c r="E542" i="1"/>
  <c r="E541" i="1"/>
  <c r="E540" i="1"/>
  <c r="E539" i="1"/>
  <c r="E63" i="1"/>
  <c r="E1199" i="1"/>
  <c r="E1198" i="1"/>
  <c r="E1233" i="1"/>
  <c r="E1232" i="1"/>
  <c r="E1267" i="1"/>
  <c r="E1266" i="1"/>
  <c r="E1265" i="1"/>
  <c r="E273" i="1"/>
  <c r="E272" i="1"/>
  <c r="E1335" i="1"/>
  <c r="E1336" i="1"/>
  <c r="E1337" i="1"/>
  <c r="E1338" i="1"/>
  <c r="E1495" i="1"/>
  <c r="E1496" i="1"/>
  <c r="E1500" i="1"/>
  <c r="E1519" i="1"/>
  <c r="E1523" i="1"/>
  <c r="E1527" i="1"/>
  <c r="E1522" i="1"/>
  <c r="E1525" i="1"/>
  <c r="E1520" i="1"/>
  <c r="E1526" i="1"/>
  <c r="E1521" i="1"/>
  <c r="E1524" i="1"/>
  <c r="E2711" i="1"/>
  <c r="E2700" i="1"/>
  <c r="E2690" i="1"/>
  <c r="E2679" i="1"/>
  <c r="E2668" i="1"/>
  <c r="E2658" i="1"/>
  <c r="E2647" i="1"/>
  <c r="E2636" i="1"/>
  <c r="E2620" i="1"/>
  <c r="E2610" i="1"/>
  <c r="E179" i="1"/>
  <c r="E4" i="1"/>
  <c r="E3" i="1"/>
  <c r="E16" i="1"/>
  <c r="E1463" i="1"/>
  <c r="E24" i="1"/>
  <c r="E28" i="1"/>
  <c r="E25" i="1"/>
  <c r="E29" i="1"/>
  <c r="E26" i="1"/>
  <c r="E49" i="1"/>
  <c r="E54" i="1"/>
  <c r="E51" i="1"/>
  <c r="E55" i="1"/>
  <c r="E59" i="1"/>
  <c r="E613" i="1"/>
  <c r="E617" i="1"/>
  <c r="E621" i="1"/>
  <c r="E618" i="1"/>
  <c r="E623" i="1"/>
  <c r="E1155" i="1"/>
  <c r="E1159" i="1"/>
  <c r="E1163" i="1"/>
  <c r="E615" i="1"/>
  <c r="E622" i="1"/>
  <c r="E1154" i="1"/>
  <c r="E1160" i="1"/>
  <c r="E616" i="1"/>
  <c r="E619" i="1"/>
  <c r="E614" i="1"/>
  <c r="E620" i="1"/>
  <c r="E1156" i="1"/>
  <c r="E1162" i="1"/>
  <c r="E1157" i="1"/>
  <c r="E1164" i="1"/>
  <c r="E1158" i="1"/>
  <c r="E1161" i="1"/>
  <c r="E57" i="1"/>
  <c r="E61" i="1"/>
  <c r="E637" i="1"/>
  <c r="E641" i="1"/>
  <c r="E645" i="1"/>
  <c r="E639" i="1"/>
  <c r="E644" i="1"/>
  <c r="E1179" i="1"/>
  <c r="E1183" i="1"/>
  <c r="E636" i="1"/>
  <c r="E643" i="1"/>
  <c r="E1176" i="1"/>
  <c r="E1181" i="1"/>
  <c r="E1186" i="1"/>
  <c r="E638" i="1"/>
  <c r="E640" i="1"/>
  <c r="E635" i="1"/>
  <c r="E642" i="1"/>
  <c r="E1177" i="1"/>
  <c r="E1184" i="1"/>
  <c r="E1178" i="1"/>
  <c r="E1185" i="1"/>
  <c r="E1180" i="1"/>
  <c r="E1182" i="1"/>
  <c r="E681" i="1"/>
  <c r="E762" i="1"/>
  <c r="E1083" i="1"/>
  <c r="E955" i="1"/>
  <c r="E685" i="1"/>
  <c r="E697" i="1"/>
  <c r="E701" i="1"/>
  <c r="E729" i="1"/>
  <c r="E753" i="1"/>
  <c r="E825" i="1"/>
  <c r="E973" i="1"/>
  <c r="E676" i="1"/>
  <c r="E703" i="1"/>
  <c r="E804" i="1"/>
  <c r="E890" i="1"/>
  <c r="E986" i="1"/>
  <c r="E1107" i="1"/>
  <c r="E700" i="1"/>
  <c r="E702" i="1"/>
  <c r="E816" i="1"/>
  <c r="E958" i="1"/>
  <c r="E917" i="1"/>
  <c r="E916" i="1"/>
  <c r="E722" i="1"/>
  <c r="E689" i="1"/>
  <c r="E693" i="1"/>
  <c r="E717" i="1"/>
  <c r="E725" i="1"/>
  <c r="E765" i="1"/>
  <c r="E781" i="1"/>
  <c r="E801" i="1"/>
  <c r="E809" i="1"/>
  <c r="E849" i="1"/>
  <c r="E921" i="1"/>
  <c r="E941" i="1"/>
  <c r="E945" i="1"/>
  <c r="E687" i="1"/>
  <c r="E692" i="1"/>
  <c r="E719" i="1"/>
  <c r="E810" i="1"/>
  <c r="E858" i="1"/>
  <c r="E1099" i="1"/>
  <c r="E800" i="1"/>
  <c r="E920" i="1"/>
  <c r="E942" i="1"/>
  <c r="E950" i="1"/>
  <c r="E999" i="1"/>
  <c r="E1037" i="1"/>
  <c r="E710" i="1"/>
  <c r="E716" i="1"/>
  <c r="E731" i="1"/>
  <c r="E766" i="1"/>
  <c r="E780" i="1"/>
  <c r="E802" i="1"/>
  <c r="E808" i="1"/>
  <c r="E880" i="1"/>
  <c r="E944" i="1"/>
  <c r="E972" i="1"/>
  <c r="E994" i="1"/>
  <c r="E1124" i="1"/>
  <c r="E690" i="1"/>
  <c r="E718" i="1"/>
  <c r="E974" i="1"/>
  <c r="E1098" i="1"/>
  <c r="E699" i="1"/>
  <c r="E834" i="1"/>
  <c r="E848" i="1"/>
  <c r="E926" i="1"/>
  <c r="E962" i="1"/>
  <c r="E1100" i="1"/>
  <c r="E837" i="1"/>
  <c r="E841" i="1"/>
  <c r="E845" i="1"/>
  <c r="E857" i="1"/>
  <c r="E836" i="1"/>
  <c r="E842" i="1"/>
  <c r="E847" i="1"/>
  <c r="E1071" i="1"/>
  <c r="E838" i="1"/>
  <c r="E844" i="1"/>
  <c r="E987" i="1"/>
  <c r="E839" i="1"/>
  <c r="E846" i="1"/>
  <c r="E1072" i="1"/>
  <c r="E840" i="1"/>
  <c r="E705" i="1"/>
  <c r="E709" i="1"/>
  <c r="E773" i="1"/>
  <c r="E777" i="1"/>
  <c r="E789" i="1"/>
  <c r="E708" i="1"/>
  <c r="E735" i="1"/>
  <c r="E778" i="1"/>
  <c r="E922" i="1"/>
  <c r="E1111" i="1"/>
  <c r="E1115" i="1"/>
  <c r="E1123" i="1"/>
  <c r="E707" i="1"/>
  <c r="E728" i="1"/>
  <c r="E992" i="1"/>
  <c r="E1106" i="1"/>
  <c r="E1112" i="1"/>
  <c r="E1122" i="1"/>
  <c r="E774" i="1"/>
  <c r="E795" i="1"/>
  <c r="E1108" i="1"/>
  <c r="E1113" i="1"/>
  <c r="E662" i="1"/>
  <c r="E704" i="1"/>
  <c r="E775" i="1"/>
  <c r="E790" i="1"/>
  <c r="E803" i="1"/>
  <c r="E888" i="1"/>
  <c r="E988" i="1"/>
  <c r="E1109" i="1"/>
  <c r="E1114" i="1"/>
  <c r="E706" i="1"/>
  <c r="E776" i="1"/>
  <c r="E990" i="1"/>
  <c r="E1105" i="1"/>
  <c r="E1110" i="1"/>
  <c r="E1121" i="1"/>
  <c r="E821" i="1"/>
  <c r="E820" i="1"/>
  <c r="E1007" i="1"/>
  <c r="E1103" i="1"/>
  <c r="E1090" i="1"/>
  <c r="E818" i="1"/>
  <c r="E910" i="1"/>
  <c r="E1029" i="1"/>
  <c r="E1088" i="1"/>
  <c r="E934" i="1"/>
  <c r="E998" i="1"/>
  <c r="E1030" i="1"/>
  <c r="E660" i="1"/>
  <c r="E991" i="1"/>
  <c r="E658" i="1"/>
  <c r="E659" i="1"/>
  <c r="E733" i="1"/>
  <c r="E741" i="1"/>
  <c r="E745" i="1"/>
  <c r="E749" i="1"/>
  <c r="E949" i="1"/>
  <c r="E953" i="1"/>
  <c r="E989" i="1"/>
  <c r="E740" i="1"/>
  <c r="E746" i="1"/>
  <c r="E751" i="1"/>
  <c r="E938" i="1"/>
  <c r="E948" i="1"/>
  <c r="E743" i="1"/>
  <c r="E750" i="1"/>
  <c r="E771" i="1"/>
  <c r="E843" i="1"/>
  <c r="E956" i="1"/>
  <c r="E971" i="1"/>
  <c r="E738" i="1"/>
  <c r="E744" i="1"/>
  <c r="E752" i="1"/>
  <c r="E923" i="1"/>
  <c r="E739" i="1"/>
  <c r="E747" i="1"/>
  <c r="E742" i="1"/>
  <c r="E748" i="1"/>
  <c r="E919" i="1"/>
  <c r="E976" i="1"/>
  <c r="E893" i="1"/>
  <c r="E911" i="1"/>
  <c r="E900" i="1"/>
  <c r="E899" i="1"/>
  <c r="E912" i="1"/>
  <c r="E1035" i="1"/>
  <c r="E835" i="1"/>
  <c r="E983" i="1"/>
  <c r="E737" i="1"/>
  <c r="E761" i="1"/>
  <c r="E793" i="1"/>
  <c r="E833" i="1"/>
  <c r="E980" i="1"/>
  <c r="E736" i="1"/>
  <c r="E779" i="1"/>
  <c r="E907" i="1"/>
  <c r="E966" i="1"/>
  <c r="E1028" i="1"/>
  <c r="E796" i="1"/>
  <c r="E854" i="1"/>
  <c r="E791" i="1"/>
  <c r="E769" i="1"/>
  <c r="E865" i="1"/>
  <c r="E869" i="1"/>
  <c r="E889" i="1"/>
  <c r="E929" i="1"/>
  <c r="E933" i="1"/>
  <c r="E1005" i="1"/>
  <c r="E767" i="1"/>
  <c r="E852" i="1"/>
  <c r="E868" i="1"/>
  <c r="E927" i="1"/>
  <c r="E932" i="1"/>
  <c r="E1059" i="1"/>
  <c r="E1063" i="1"/>
  <c r="E1075" i="1"/>
  <c r="E1079" i="1"/>
  <c r="E679" i="1"/>
  <c r="E928" i="1"/>
  <c r="E1074" i="1"/>
  <c r="E1080" i="1"/>
  <c r="E851" i="1"/>
  <c r="E866" i="1"/>
  <c r="E930" i="1"/>
  <c r="E1060" i="1"/>
  <c r="E1076" i="1"/>
  <c r="E867" i="1"/>
  <c r="E931" i="1"/>
  <c r="E939" i="1"/>
  <c r="E1061" i="1"/>
  <c r="E1077" i="1"/>
  <c r="E691" i="1"/>
  <c r="E770" i="1"/>
  <c r="E870" i="1"/>
  <c r="E940" i="1"/>
  <c r="E1062" i="1"/>
  <c r="E1078" i="1"/>
  <c r="E897" i="1"/>
  <c r="E913" i="1"/>
  <c r="E957" i="1"/>
  <c r="E977" i="1"/>
  <c r="E981" i="1"/>
  <c r="E985" i="1"/>
  <c r="E993" i="1"/>
  <c r="E997" i="1"/>
  <c r="E906" i="1"/>
  <c r="E1002" i="1"/>
  <c r="E1018" i="1"/>
  <c r="E850" i="1"/>
  <c r="E892" i="1"/>
  <c r="E978" i="1"/>
  <c r="E979" i="1"/>
  <c r="E782" i="1"/>
  <c r="E896" i="1"/>
  <c r="E952" i="1"/>
  <c r="E1003" i="1"/>
  <c r="E1004" i="1"/>
  <c r="E1019" i="1"/>
  <c r="E65" i="1"/>
  <c r="E66" i="1"/>
  <c r="E67" i="1"/>
  <c r="E597" i="1"/>
  <c r="E596" i="1"/>
  <c r="E594" i="1"/>
  <c r="E595" i="1"/>
  <c r="E585" i="1"/>
  <c r="E586" i="1"/>
  <c r="E587" i="1"/>
  <c r="E588" i="1"/>
  <c r="E584" i="1"/>
  <c r="E1667" i="1"/>
  <c r="E1666" i="1"/>
  <c r="E1675" i="1"/>
  <c r="E1679" i="1"/>
  <c r="E1683" i="1"/>
  <c r="E1687" i="1"/>
  <c r="E1676" i="1"/>
  <c r="E1681" i="1"/>
  <c r="E1686" i="1"/>
  <c r="E1677" i="1"/>
  <c r="E1684" i="1"/>
  <c r="E1672" i="1"/>
  <c r="E1678" i="1"/>
  <c r="E1685" i="1"/>
  <c r="E1673" i="1"/>
  <c r="E1680" i="1"/>
  <c r="E1674" i="1"/>
  <c r="E1682" i="1"/>
  <c r="E2033" i="1"/>
  <c r="E2037" i="1"/>
  <c r="E2041" i="1"/>
  <c r="E2045" i="1"/>
  <c r="E2049" i="1"/>
  <c r="E2036" i="1"/>
  <c r="E2042" i="1"/>
  <c r="E2047" i="1"/>
  <c r="E2032" i="1"/>
  <c r="E2034" i="1"/>
  <c r="E2039" i="1"/>
  <c r="E2044" i="1"/>
  <c r="E2050" i="1"/>
  <c r="E2065" i="1"/>
  <c r="E2069" i="1"/>
  <c r="E2073" i="1"/>
  <c r="E2077" i="1"/>
  <c r="E2063" i="1"/>
  <c r="E2068" i="1"/>
  <c r="E2074" i="1"/>
  <c r="E2066" i="1"/>
  <c r="E2071" i="1"/>
  <c r="E2076" i="1"/>
  <c r="E2089" i="1"/>
  <c r="E2090" i="1"/>
  <c r="E2087" i="1"/>
  <c r="E2101" i="1"/>
  <c r="E2103" i="1"/>
  <c r="E2109" i="1"/>
  <c r="E2113" i="1"/>
  <c r="E2111" i="1"/>
  <c r="E2108" i="1"/>
  <c r="E2114" i="1"/>
  <c r="E2125" i="1"/>
  <c r="E2122" i="1"/>
  <c r="E2124" i="1"/>
  <c r="E2129" i="1"/>
  <c r="E2127" i="1"/>
  <c r="E2130" i="1"/>
  <c r="E298" i="1"/>
  <c r="E334" i="1"/>
  <c r="E316" i="1"/>
  <c r="E318" i="1"/>
  <c r="E336" i="1"/>
  <c r="E300" i="1"/>
  <c r="E302" i="1"/>
  <c r="E338" i="1"/>
  <c r="E320" i="1"/>
  <c r="E322" i="1"/>
  <c r="E304" i="1"/>
  <c r="E340" i="1"/>
  <c r="E306" i="1"/>
  <c r="E342" i="1"/>
  <c r="E324" i="1"/>
  <c r="E333" i="1"/>
  <c r="E310" i="1"/>
  <c r="E346" i="1"/>
  <c r="E315" i="1"/>
  <c r="E328" i="1"/>
  <c r="E351" i="1"/>
  <c r="E314" i="1"/>
  <c r="E350" i="1"/>
  <c r="E332" i="1"/>
  <c r="E354" i="1"/>
  <c r="E362" i="1"/>
  <c r="E358" i="1"/>
  <c r="E366" i="1"/>
  <c r="E402" i="1"/>
  <c r="E406" i="1"/>
  <c r="E410" i="1"/>
  <c r="E414" i="1"/>
  <c r="E418" i="1"/>
  <c r="E422" i="1"/>
  <c r="E426" i="1"/>
  <c r="E430" i="1"/>
  <c r="E434" i="1"/>
  <c r="E438" i="1"/>
  <c r="E442" i="1"/>
  <c r="E446" i="1"/>
  <c r="E450" i="1"/>
  <c r="E454" i="1"/>
  <c r="E458" i="1"/>
  <c r="E462" i="1"/>
  <c r="E466" i="1"/>
  <c r="E470" i="1"/>
  <c r="E474" i="1"/>
  <c r="E403" i="1"/>
  <c r="E408" i="1"/>
  <c r="E413" i="1"/>
  <c r="E419" i="1"/>
  <c r="E424" i="1"/>
  <c r="E429" i="1"/>
  <c r="E435" i="1"/>
  <c r="E440" i="1"/>
  <c r="E445" i="1"/>
  <c r="E451" i="1"/>
  <c r="E456" i="1"/>
  <c r="E461" i="1"/>
  <c r="E467" i="1"/>
  <c r="E472" i="1"/>
  <c r="E399" i="1"/>
  <c r="E405" i="1"/>
  <c r="E412" i="1"/>
  <c r="E420" i="1"/>
  <c r="E427" i="1"/>
  <c r="E433" i="1"/>
  <c r="E441" i="1"/>
  <c r="E448" i="1"/>
  <c r="E455" i="1"/>
  <c r="E463" i="1"/>
  <c r="E469" i="1"/>
  <c r="E476" i="1"/>
  <c r="E400" i="1"/>
  <c r="E407" i="1"/>
  <c r="E415" i="1"/>
  <c r="E421" i="1"/>
  <c r="E428" i="1"/>
  <c r="E436" i="1"/>
  <c r="E443" i="1"/>
  <c r="E449" i="1"/>
  <c r="E457" i="1"/>
  <c r="E464" i="1"/>
  <c r="E471" i="1"/>
  <c r="E401" i="1"/>
  <c r="E409" i="1"/>
  <c r="E416" i="1"/>
  <c r="E423" i="1"/>
  <c r="E431" i="1"/>
  <c r="E437" i="1"/>
  <c r="E444" i="1"/>
  <c r="E452" i="1"/>
  <c r="E459" i="1"/>
  <c r="E465" i="1"/>
  <c r="E473" i="1"/>
  <c r="E404" i="1"/>
  <c r="E411" i="1"/>
  <c r="E417" i="1"/>
  <c r="E425" i="1"/>
  <c r="E432" i="1"/>
  <c r="E439" i="1"/>
  <c r="E447" i="1"/>
  <c r="E453" i="1"/>
  <c r="E460" i="1"/>
  <c r="E468" i="1"/>
  <c r="E475" i="1"/>
  <c r="E9" i="1"/>
  <c r="E10" i="1"/>
  <c r="E122" i="1"/>
  <c r="E93" i="1"/>
  <c r="E86" i="1"/>
  <c r="E90" i="1"/>
  <c r="E94" i="1"/>
  <c r="E131" i="1"/>
  <c r="E92" i="1"/>
  <c r="E108" i="1"/>
  <c r="E486" i="1"/>
  <c r="E485" i="1"/>
  <c r="E370" i="1"/>
  <c r="E371" i="1"/>
  <c r="E372" i="1"/>
  <c r="E368" i="1"/>
  <c r="E369" i="1"/>
  <c r="E177" i="1"/>
  <c r="E178" i="1"/>
  <c r="E176" i="1"/>
  <c r="E506" i="1"/>
  <c r="E504" i="1"/>
  <c r="E505" i="1"/>
  <c r="E507" i="1"/>
  <c r="E522" i="1"/>
  <c r="E525" i="1"/>
  <c r="E521" i="1"/>
  <c r="E523" i="1"/>
  <c r="E524" i="1"/>
  <c r="E566" i="1"/>
  <c r="E568" i="1"/>
  <c r="E567" i="1"/>
  <c r="E550" i="1"/>
  <c r="E548" i="1"/>
  <c r="E549" i="1"/>
  <c r="E551" i="1"/>
  <c r="E571" i="1"/>
  <c r="E572" i="1"/>
  <c r="E494" i="1"/>
  <c r="E493" i="1"/>
  <c r="E492" i="1"/>
  <c r="E495" i="1"/>
  <c r="E236" i="1"/>
  <c r="E1235" i="1"/>
  <c r="E1239" i="1"/>
  <c r="E1243" i="1"/>
  <c r="E1234" i="1"/>
  <c r="E1240" i="1"/>
  <c r="E1241" i="1"/>
  <c r="E1236" i="1"/>
  <c r="E1242" i="1"/>
  <c r="E1237" i="1"/>
  <c r="E1238" i="1"/>
  <c r="E1271" i="1"/>
  <c r="E1272" i="1"/>
  <c r="E1269" i="1"/>
  <c r="E1270" i="1"/>
  <c r="E1273" i="1"/>
  <c r="E1268" i="1"/>
  <c r="E1274" i="1"/>
  <c r="E1275" i="1"/>
  <c r="E1279" i="1"/>
  <c r="E1283" i="1"/>
  <c r="E1277" i="1"/>
  <c r="E1282" i="1"/>
  <c r="E1276" i="1"/>
  <c r="E1278" i="1"/>
  <c r="E1280" i="1"/>
  <c r="E1281" i="1"/>
  <c r="E1631" i="1"/>
  <c r="E1635" i="1"/>
  <c r="E1639" i="1"/>
  <c r="E1633" i="1"/>
  <c r="E1638" i="1"/>
  <c r="E1634" i="1"/>
  <c r="E1641" i="1"/>
  <c r="E1636" i="1"/>
  <c r="E1642" i="1"/>
  <c r="E1630" i="1"/>
  <c r="E1637" i="1"/>
  <c r="E1632" i="1"/>
  <c r="E1640" i="1"/>
  <c r="E269" i="1"/>
  <c r="E270" i="1"/>
  <c r="E271" i="1"/>
  <c r="E267" i="1"/>
  <c r="E268" i="1"/>
  <c r="E1315" i="1"/>
  <c r="E1319" i="1"/>
  <c r="E1320" i="1"/>
  <c r="E1318" i="1"/>
  <c r="E1321" i="1"/>
  <c r="E1316" i="1"/>
  <c r="E1322" i="1"/>
  <c r="E1317" i="1"/>
  <c r="E1331" i="1"/>
  <c r="E1346" i="1"/>
  <c r="E1499" i="1"/>
  <c r="E1503" i="1"/>
  <c r="E1507" i="1"/>
  <c r="E1511" i="1"/>
  <c r="E1515" i="1"/>
  <c r="E1501" i="1"/>
  <c r="E1506" i="1"/>
  <c r="E1512" i="1"/>
  <c r="E1497" i="1"/>
  <c r="E1504" i="1"/>
  <c r="E1510" i="1"/>
  <c r="E1505" i="1"/>
  <c r="E1513" i="1"/>
  <c r="E1508" i="1"/>
  <c r="E1514" i="1"/>
  <c r="E1494" i="1"/>
  <c r="E1502" i="1"/>
  <c r="E1509" i="1"/>
  <c r="E2549" i="1"/>
  <c r="E2553" i="1"/>
  <c r="E2557" i="1"/>
  <c r="E2561" i="1"/>
  <c r="E2565" i="1"/>
  <c r="E2569" i="1"/>
  <c r="E2573" i="1"/>
  <c r="E2714" i="1"/>
  <c r="E2708" i="1"/>
  <c r="E2703" i="1"/>
  <c r="E2698" i="1"/>
  <c r="E2692" i="1"/>
  <c r="E2687" i="1"/>
  <c r="E2682" i="1"/>
  <c r="E2676" i="1"/>
  <c r="E2671" i="1"/>
  <c r="E2666" i="1"/>
  <c r="E2660" i="1"/>
  <c r="E2655" i="1"/>
  <c r="E2650" i="1"/>
  <c r="E2644" i="1"/>
  <c r="E2639" i="1"/>
  <c r="E2634" i="1"/>
  <c r="E2628" i="1"/>
  <c r="E2623" i="1"/>
  <c r="E2618" i="1"/>
  <c r="E2612" i="1"/>
  <c r="E2607" i="1"/>
  <c r="E2575" i="1"/>
  <c r="E2570" i="1"/>
  <c r="E2564" i="1"/>
  <c r="E2559" i="1"/>
  <c r="E2554" i="1"/>
  <c r="E2548" i="1"/>
  <c r="E2176" i="1"/>
  <c r="E2166" i="1"/>
  <c r="E2155" i="1"/>
  <c r="E2144" i="1"/>
  <c r="E2134" i="1"/>
  <c r="E2112" i="1"/>
  <c r="E2102" i="1"/>
  <c r="E2091" i="1"/>
  <c r="E2080" i="1"/>
  <c r="E2070" i="1"/>
  <c r="E2059" i="1"/>
  <c r="E2048" i="1"/>
  <c r="E2038" i="1"/>
  <c r="E2019" i="1"/>
  <c r="E1998" i="1"/>
  <c r="E1976" i="1"/>
  <c r="E1955" i="1"/>
  <c r="E1934" i="1"/>
  <c r="E1909" i="1"/>
  <c r="E1881" i="1"/>
  <c r="E1853" i="1"/>
  <c r="E1824" i="1"/>
  <c r="E1796" i="1"/>
  <c r="E1768" i="1"/>
  <c r="E183" i="1"/>
  <c r="E15" i="1"/>
  <c r="E19" i="1"/>
  <c r="E1465" i="1"/>
  <c r="E1460" i="1"/>
  <c r="E2174" i="1"/>
  <c r="E2163" i="1"/>
  <c r="E2152" i="1"/>
  <c r="E2142" i="1"/>
  <c r="E2131" i="1"/>
  <c r="E2120" i="1"/>
  <c r="E2110" i="1"/>
  <c r="E2099" i="1"/>
  <c r="E2088" i="1"/>
  <c r="E2078" i="1"/>
  <c r="E2067" i="1"/>
  <c r="E2056" i="1"/>
  <c r="E2046" i="1"/>
  <c r="E2035" i="1"/>
  <c r="E2014" i="1"/>
  <c r="E1992" i="1"/>
  <c r="E1971" i="1"/>
  <c r="E1950" i="1"/>
  <c r="E1928" i="1"/>
  <c r="E1902" i="1"/>
  <c r="E1874" i="1"/>
  <c r="E1845" i="1"/>
  <c r="E1817" i="1"/>
  <c r="E1789" i="1"/>
  <c r="E185" i="1"/>
  <c r="E182" i="1"/>
  <c r="E186" i="1"/>
  <c r="E184" i="1"/>
  <c r="E1347" i="1"/>
  <c r="E1351" i="1"/>
  <c r="E1355" i="1"/>
  <c r="E1359" i="1"/>
  <c r="E1363" i="1"/>
  <c r="E1367" i="1"/>
  <c r="E1371" i="1"/>
  <c r="E1375" i="1"/>
  <c r="E1379" i="1"/>
  <c r="E1383" i="1"/>
  <c r="E1352" i="1"/>
  <c r="E1357" i="1"/>
  <c r="E1362" i="1"/>
  <c r="E1368" i="1"/>
  <c r="E1373" i="1"/>
  <c r="E1378" i="1"/>
  <c r="E1348" i="1"/>
  <c r="E1354" i="1"/>
  <c r="E1361" i="1"/>
  <c r="E1369" i="1"/>
  <c r="E1376" i="1"/>
  <c r="E1382" i="1"/>
  <c r="E1349" i="1"/>
  <c r="E1356" i="1"/>
  <c r="E1364" i="1"/>
  <c r="E1370" i="1"/>
  <c r="E1377" i="1"/>
  <c r="E1350" i="1"/>
  <c r="E1358" i="1"/>
  <c r="E1365" i="1"/>
  <c r="E1372" i="1"/>
  <c r="E1380" i="1"/>
  <c r="E1353" i="1"/>
  <c r="E1360" i="1"/>
  <c r="E1366" i="1"/>
  <c r="E1374" i="1"/>
  <c r="E1381" i="1"/>
  <c r="E1399" i="1"/>
  <c r="E1403" i="1"/>
  <c r="E1407" i="1"/>
  <c r="E1411" i="1"/>
  <c r="E1415" i="1"/>
  <c r="E1419" i="1"/>
  <c r="E1423" i="1"/>
  <c r="E1427" i="1"/>
  <c r="E1431" i="1"/>
  <c r="E1435" i="1"/>
  <c r="E1439" i="1"/>
  <c r="E1443" i="1"/>
  <c r="E1400" i="1"/>
  <c r="E1405" i="1"/>
  <c r="E1410" i="1"/>
  <c r="E1416" i="1"/>
  <c r="E1421" i="1"/>
  <c r="E1426" i="1"/>
  <c r="E1432" i="1"/>
  <c r="E1437" i="1"/>
  <c r="E1442" i="1"/>
  <c r="E1404" i="1"/>
  <c r="E1412" i="1"/>
  <c r="E1418" i="1"/>
  <c r="E1425" i="1"/>
  <c r="E1433" i="1"/>
  <c r="E1440" i="1"/>
  <c r="E1446" i="1"/>
  <c r="E1398" i="1"/>
  <c r="E1406" i="1"/>
  <c r="E1413" i="1"/>
  <c r="E1420" i="1"/>
  <c r="E1428" i="1"/>
  <c r="E1434" i="1"/>
  <c r="E1441" i="1"/>
  <c r="E1401" i="1"/>
  <c r="E1408" i="1"/>
  <c r="E1414" i="1"/>
  <c r="E1422" i="1"/>
  <c r="E1429" i="1"/>
  <c r="E1436" i="1"/>
  <c r="E1444" i="1"/>
  <c r="E1402" i="1"/>
  <c r="E1409" i="1"/>
  <c r="E1417" i="1"/>
  <c r="E1424" i="1"/>
  <c r="E1430" i="1"/>
  <c r="E1438" i="1"/>
  <c r="E1445" i="1"/>
  <c r="E2171" i="1"/>
  <c r="E2160" i="1"/>
  <c r="E2150" i="1"/>
  <c r="E2128" i="1"/>
  <c r="E2118" i="1"/>
  <c r="E2096" i="1"/>
  <c r="E2075" i="1"/>
  <c r="E2064" i="1"/>
  <c r="E2054" i="1"/>
  <c r="E2043" i="1"/>
  <c r="E2030" i="1"/>
  <c r="E2008" i="1"/>
  <c r="E1987" i="1"/>
  <c r="E1966" i="1"/>
  <c r="E1944" i="1"/>
  <c r="E1923" i="1"/>
  <c r="E1896" i="1"/>
  <c r="E1866" i="1"/>
  <c r="E1838" i="1"/>
  <c r="E1810" i="1"/>
  <c r="E20" i="1"/>
  <c r="E1470" i="1"/>
  <c r="E48" i="1"/>
  <c r="E53" i="1"/>
  <c r="E50" i="1"/>
  <c r="E329" i="1"/>
  <c r="E311" i="1"/>
  <c r="E347" i="1"/>
  <c r="E99" i="1"/>
  <c r="E100" i="1"/>
  <c r="E125" i="1"/>
  <c r="E124" i="1"/>
  <c r="E115" i="1"/>
  <c r="E116" i="1"/>
  <c r="E479" i="1"/>
  <c r="E480" i="1"/>
  <c r="E510" i="1"/>
  <c r="E509" i="1"/>
  <c r="E508" i="1"/>
  <c r="E526" i="1"/>
  <c r="E527" i="1"/>
  <c r="E528" i="1"/>
  <c r="E570" i="1"/>
  <c r="E569" i="1"/>
  <c r="E554" i="1"/>
  <c r="E552" i="1"/>
  <c r="E555" i="1"/>
  <c r="E556" i="1"/>
  <c r="E553" i="1"/>
  <c r="E573" i="1"/>
  <c r="E575" i="1"/>
  <c r="E574" i="1"/>
  <c r="E576" i="1"/>
  <c r="E498" i="1"/>
  <c r="E497" i="1"/>
  <c r="E496" i="1"/>
  <c r="E237" i="1"/>
  <c r="E241" i="1"/>
  <c r="E245" i="1"/>
  <c r="E242" i="1"/>
  <c r="E240" i="1"/>
  <c r="E251" i="1"/>
  <c r="E252" i="1"/>
  <c r="E58" i="1"/>
  <c r="E62" i="1"/>
  <c r="E649" i="1"/>
  <c r="E653" i="1"/>
  <c r="E650" i="1"/>
  <c r="E655" i="1"/>
  <c r="E1187" i="1"/>
  <c r="E1191" i="1"/>
  <c r="E1195" i="1"/>
  <c r="E651" i="1"/>
  <c r="E1192" i="1"/>
  <c r="E1197" i="1"/>
  <c r="E646" i="1"/>
  <c r="E652" i="1"/>
  <c r="E647" i="1"/>
  <c r="E654" i="1"/>
  <c r="E648" i="1"/>
  <c r="E656" i="1"/>
  <c r="E1190" i="1"/>
  <c r="E1193" i="1"/>
  <c r="E1188" i="1"/>
  <c r="E1194" i="1"/>
  <c r="E1189" i="1"/>
  <c r="E1196" i="1"/>
  <c r="E721" i="1"/>
  <c r="E797" i="1"/>
  <c r="E943" i="1"/>
  <c r="E887" i="1"/>
  <c r="E1070" i="1"/>
  <c r="E784" i="1"/>
  <c r="E961" i="1"/>
  <c r="E969" i="1"/>
  <c r="E1017" i="1"/>
  <c r="E1021" i="1"/>
  <c r="E959" i="1"/>
  <c r="E970" i="1"/>
  <c r="E1027" i="1"/>
  <c r="E963" i="1"/>
  <c r="E1020" i="1"/>
  <c r="E960" i="1"/>
  <c r="E967" i="1"/>
  <c r="E968" i="1"/>
  <c r="E1057" i="1"/>
  <c r="E954" i="1"/>
  <c r="E759" i="1"/>
  <c r="E915" i="1"/>
  <c r="E768" i="1"/>
  <c r="E1016" i="1"/>
  <c r="E657" i="1"/>
  <c r="E1009" i="1"/>
  <c r="E1013" i="1"/>
  <c r="E682" i="1"/>
  <c r="E996" i="1"/>
  <c r="E1012" i="1"/>
  <c r="E1014" i="1"/>
  <c r="E1015" i="1"/>
  <c r="E1081" i="1"/>
  <c r="E684" i="1"/>
  <c r="E819" i="1"/>
  <c r="E1011" i="1"/>
  <c r="E785" i="1"/>
  <c r="E805" i="1"/>
  <c r="E813" i="1"/>
  <c r="E817" i="1"/>
  <c r="E853" i="1"/>
  <c r="E861" i="1"/>
  <c r="E873" i="1"/>
  <c r="E877" i="1"/>
  <c r="E901" i="1"/>
  <c r="E965" i="1"/>
  <c r="E1001" i="1"/>
  <c r="E730" i="1"/>
  <c r="E799" i="1"/>
  <c r="E826" i="1"/>
  <c r="E831" i="1"/>
  <c r="E874" i="1"/>
  <c r="E879" i="1"/>
  <c r="E975" i="1"/>
  <c r="E1031" i="1"/>
  <c r="E1039" i="1"/>
  <c r="E1043" i="1"/>
  <c r="E1047" i="1"/>
  <c r="E1051" i="1"/>
  <c r="E1055" i="1"/>
  <c r="E1067" i="1"/>
  <c r="E686" i="1"/>
  <c r="E814" i="1"/>
  <c r="E822" i="1"/>
  <c r="E856" i="1"/>
  <c r="E864" i="1"/>
  <c r="E871" i="1"/>
  <c r="E878" i="1"/>
  <c r="E914" i="1"/>
  <c r="E935" i="1"/>
  <c r="E1032" i="1"/>
  <c r="E1042" i="1"/>
  <c r="E1048" i="1"/>
  <c r="E1053" i="1"/>
  <c r="E1064" i="1"/>
  <c r="E1101" i="1"/>
  <c r="E667" i="1"/>
  <c r="E688" i="1"/>
  <c r="E823" i="1"/>
  <c r="E859" i="1"/>
  <c r="E872" i="1"/>
  <c r="E894" i="1"/>
  <c r="E902" i="1"/>
  <c r="E1000" i="1"/>
  <c r="E1008" i="1"/>
  <c r="E1033" i="1"/>
  <c r="E1038" i="1"/>
  <c r="E1044" i="1"/>
  <c r="E1049" i="1"/>
  <c r="E1054" i="1"/>
  <c r="E1065" i="1"/>
  <c r="E732" i="1"/>
  <c r="E860" i="1"/>
  <c r="E875" i="1"/>
  <c r="E903" i="1"/>
  <c r="E918" i="1"/>
  <c r="E982" i="1"/>
  <c r="E1040" i="1"/>
  <c r="E1045" i="1"/>
  <c r="E1050" i="1"/>
  <c r="E1056" i="1"/>
  <c r="E1066" i="1"/>
  <c r="E1104" i="1"/>
  <c r="E827" i="1"/>
  <c r="E855" i="1"/>
  <c r="E862" i="1"/>
  <c r="E876" i="1"/>
  <c r="E891" i="1"/>
  <c r="E898" i="1"/>
  <c r="E1041" i="1"/>
  <c r="E1046" i="1"/>
  <c r="E1052" i="1"/>
  <c r="E905" i="1"/>
  <c r="E794" i="1"/>
  <c r="E1058" i="1"/>
  <c r="E1036" i="1"/>
  <c r="E829" i="1"/>
  <c r="E783" i="1"/>
  <c r="E1085" i="1"/>
  <c r="E830" i="1"/>
  <c r="E1084" i="1"/>
  <c r="E669" i="1"/>
  <c r="E673" i="1"/>
  <c r="E677" i="1"/>
  <c r="E671" i="1"/>
  <c r="E964" i="1"/>
  <c r="E1119" i="1"/>
  <c r="E672" i="1"/>
  <c r="E792" i="1"/>
  <c r="E886" i="1"/>
  <c r="E1117" i="1"/>
  <c r="E674" i="1"/>
  <c r="E680" i="1"/>
  <c r="E1022" i="1"/>
  <c r="E1118" i="1"/>
  <c r="E668" i="1"/>
  <c r="E675" i="1"/>
  <c r="E683" i="1"/>
  <c r="E824" i="1"/>
  <c r="E1024" i="1"/>
  <c r="E1120" i="1"/>
  <c r="E670" i="1"/>
  <c r="E734" i="1"/>
  <c r="E806" i="1"/>
  <c r="E1025" i="1"/>
  <c r="E937" i="1"/>
  <c r="E936" i="1"/>
  <c r="E1092" i="1"/>
  <c r="E757" i="1"/>
  <c r="E756" i="1"/>
  <c r="E772" i="1"/>
  <c r="E815" i="1"/>
  <c r="E863" i="1"/>
  <c r="E1023" i="1"/>
  <c r="E1087" i="1"/>
  <c r="E758" i="1"/>
  <c r="E1069" i="1"/>
  <c r="E754" i="1"/>
  <c r="E832" i="1"/>
  <c r="E995" i="1"/>
  <c r="E1010" i="1"/>
  <c r="E1034" i="1"/>
  <c r="E755" i="1"/>
  <c r="E1068" i="1"/>
  <c r="E1073" i="1"/>
  <c r="E1089" i="1"/>
  <c r="E1127" i="1"/>
  <c r="E1131" i="1"/>
  <c r="E1135" i="1"/>
  <c r="E1139" i="1"/>
  <c r="E1143" i="1"/>
  <c r="E1147" i="1"/>
  <c r="E1151" i="1"/>
  <c r="E1128" i="1"/>
  <c r="E1133" i="1"/>
  <c r="E1138" i="1"/>
  <c r="E1144" i="1"/>
  <c r="E1149" i="1"/>
  <c r="E1129" i="1"/>
  <c r="E1125" i="1"/>
  <c r="E1130" i="1"/>
  <c r="E1136" i="1"/>
  <c r="E1132" i="1"/>
  <c r="E1141" i="1"/>
  <c r="E1148" i="1"/>
  <c r="E1134" i="1"/>
  <c r="E1142" i="1"/>
  <c r="E1150" i="1"/>
  <c r="E1137" i="1"/>
  <c r="E1145" i="1"/>
  <c r="E1152" i="1"/>
  <c r="E1126" i="1"/>
  <c r="E1140" i="1"/>
  <c r="E1146" i="1"/>
  <c r="E1153" i="1"/>
  <c r="E601" i="1"/>
  <c r="E600" i="1"/>
  <c r="E598" i="1"/>
  <c r="E599" i="1"/>
  <c r="E1287" i="1"/>
  <c r="E1288" i="1"/>
  <c r="E1665" i="1"/>
  <c r="E1664" i="1"/>
  <c r="E1289" i="1"/>
  <c r="E1691" i="1"/>
  <c r="E1695" i="1"/>
  <c r="E1699" i="1"/>
  <c r="E1703" i="1"/>
  <c r="E1707" i="1"/>
  <c r="E1711" i="1"/>
  <c r="E1715" i="1"/>
  <c r="E1719" i="1"/>
  <c r="E1723" i="1"/>
  <c r="E1727" i="1"/>
  <c r="E1731" i="1"/>
  <c r="E1735" i="1"/>
  <c r="E1739" i="1"/>
  <c r="E1743" i="1"/>
  <c r="E1747" i="1"/>
  <c r="E1751" i="1"/>
  <c r="E1755" i="1"/>
  <c r="E1759" i="1"/>
  <c r="E1763" i="1"/>
  <c r="E1767" i="1"/>
  <c r="E1771" i="1"/>
  <c r="E1775" i="1"/>
  <c r="E1779" i="1"/>
  <c r="E1783" i="1"/>
  <c r="E1787" i="1"/>
  <c r="E1791" i="1"/>
  <c r="E1795" i="1"/>
  <c r="E1799" i="1"/>
  <c r="E1803" i="1"/>
  <c r="E1807" i="1"/>
  <c r="E1811" i="1"/>
  <c r="E1815" i="1"/>
  <c r="E1819" i="1"/>
  <c r="E1823" i="1"/>
  <c r="E1827" i="1"/>
  <c r="E1831" i="1"/>
  <c r="E1835" i="1"/>
  <c r="E1839" i="1"/>
  <c r="E1843" i="1"/>
  <c r="E1847" i="1"/>
  <c r="E1851" i="1"/>
  <c r="E1855" i="1"/>
  <c r="E1859" i="1"/>
  <c r="E1863" i="1"/>
  <c r="E1867" i="1"/>
  <c r="E1871" i="1"/>
  <c r="E1875" i="1"/>
  <c r="E1879" i="1"/>
  <c r="E1883" i="1"/>
  <c r="E1887" i="1"/>
  <c r="E1891" i="1"/>
  <c r="E1895" i="1"/>
  <c r="E1899" i="1"/>
  <c r="E1903" i="1"/>
  <c r="E1907" i="1"/>
  <c r="E1911" i="1"/>
  <c r="E1915" i="1"/>
  <c r="E1919" i="1"/>
  <c r="E1692" i="1"/>
  <c r="E1697" i="1"/>
  <c r="E1702" i="1"/>
  <c r="E1708" i="1"/>
  <c r="E1713" i="1"/>
  <c r="E1718" i="1"/>
  <c r="E1724" i="1"/>
  <c r="E1729" i="1"/>
  <c r="E1734" i="1"/>
  <c r="E1740" i="1"/>
  <c r="E1745" i="1"/>
  <c r="E1750" i="1"/>
  <c r="E1756" i="1"/>
  <c r="E1761" i="1"/>
  <c r="E1766" i="1"/>
  <c r="E1772" i="1"/>
  <c r="E1777" i="1"/>
  <c r="E1782" i="1"/>
  <c r="E1788" i="1"/>
  <c r="E1793" i="1"/>
  <c r="E1798" i="1"/>
  <c r="E1804" i="1"/>
  <c r="E1809" i="1"/>
  <c r="E1814" i="1"/>
  <c r="E1820" i="1"/>
  <c r="E1825" i="1"/>
  <c r="E1830" i="1"/>
  <c r="E1836" i="1"/>
  <c r="E1841" i="1"/>
  <c r="E1846" i="1"/>
  <c r="E1852" i="1"/>
  <c r="E1857" i="1"/>
  <c r="E1862" i="1"/>
  <c r="E1868" i="1"/>
  <c r="E1873" i="1"/>
  <c r="E1878" i="1"/>
  <c r="E1884" i="1"/>
  <c r="E1889" i="1"/>
  <c r="E1894" i="1"/>
  <c r="E1900" i="1"/>
  <c r="E1905" i="1"/>
  <c r="E1910" i="1"/>
  <c r="E1916" i="1"/>
  <c r="E1921" i="1"/>
  <c r="E1925" i="1"/>
  <c r="E1929" i="1"/>
  <c r="E1933" i="1"/>
  <c r="E1937" i="1"/>
  <c r="E1941" i="1"/>
  <c r="E1945" i="1"/>
  <c r="E1949" i="1"/>
  <c r="E1953" i="1"/>
  <c r="E1957" i="1"/>
  <c r="E1961" i="1"/>
  <c r="E1965" i="1"/>
  <c r="E1969" i="1"/>
  <c r="E1973" i="1"/>
  <c r="E1977" i="1"/>
  <c r="E1981" i="1"/>
  <c r="E1985" i="1"/>
  <c r="E1989" i="1"/>
  <c r="E1993" i="1"/>
  <c r="E1997" i="1"/>
  <c r="E2001" i="1"/>
  <c r="E2005" i="1"/>
  <c r="E2009" i="1"/>
  <c r="E2013" i="1"/>
  <c r="E2017" i="1"/>
  <c r="E2021" i="1"/>
  <c r="E2025" i="1"/>
  <c r="E2029" i="1"/>
  <c r="E1690" i="1"/>
  <c r="E1698" i="1"/>
  <c r="E1705" i="1"/>
  <c r="E1712" i="1"/>
  <c r="E1720" i="1"/>
  <c r="E1726" i="1"/>
  <c r="E1733" i="1"/>
  <c r="E1741" i="1"/>
  <c r="E1748" i="1"/>
  <c r="E1754" i="1"/>
  <c r="E1762" i="1"/>
  <c r="E1769" i="1"/>
  <c r="E1776" i="1"/>
  <c r="E1784" i="1"/>
  <c r="E1790" i="1"/>
  <c r="E1797" i="1"/>
  <c r="E1805" i="1"/>
  <c r="E1812" i="1"/>
  <c r="E1818" i="1"/>
  <c r="E1826" i="1"/>
  <c r="E1833" i="1"/>
  <c r="E1840" i="1"/>
  <c r="E1848" i="1"/>
  <c r="E1854" i="1"/>
  <c r="E1861" i="1"/>
  <c r="E1869" i="1"/>
  <c r="E1876" i="1"/>
  <c r="E1882" i="1"/>
  <c r="E1890" i="1"/>
  <c r="E1897" i="1"/>
  <c r="E1904" i="1"/>
  <c r="E1912" i="1"/>
  <c r="E1918" i="1"/>
  <c r="E1924" i="1"/>
  <c r="E1930" i="1"/>
  <c r="E1935" i="1"/>
  <c r="E1940" i="1"/>
  <c r="E1946" i="1"/>
  <c r="E1951" i="1"/>
  <c r="E1956" i="1"/>
  <c r="E1962" i="1"/>
  <c r="E1967" i="1"/>
  <c r="E1972" i="1"/>
  <c r="E1978" i="1"/>
  <c r="E1983" i="1"/>
  <c r="E1988" i="1"/>
  <c r="E1994" i="1"/>
  <c r="E1999" i="1"/>
  <c r="E2004" i="1"/>
  <c r="E2010" i="1"/>
  <c r="E2015" i="1"/>
  <c r="E2020" i="1"/>
  <c r="E2026" i="1"/>
  <c r="E2031" i="1"/>
  <c r="E1693" i="1"/>
  <c r="E1700" i="1"/>
  <c r="E1706" i="1"/>
  <c r="E1714" i="1"/>
  <c r="E1721" i="1"/>
  <c r="E1728" i="1"/>
  <c r="E1736" i="1"/>
  <c r="E1742" i="1"/>
  <c r="E1749" i="1"/>
  <c r="E1757" i="1"/>
  <c r="E1764" i="1"/>
  <c r="E1770" i="1"/>
  <c r="E1778" i="1"/>
  <c r="E1785" i="1"/>
  <c r="E1792" i="1"/>
  <c r="E1800" i="1"/>
  <c r="E1806" i="1"/>
  <c r="E1813" i="1"/>
  <c r="E1821" i="1"/>
  <c r="E1828" i="1"/>
  <c r="E1834" i="1"/>
  <c r="E1842" i="1"/>
  <c r="E1849" i="1"/>
  <c r="E1856" i="1"/>
  <c r="E1864" i="1"/>
  <c r="E1870" i="1"/>
  <c r="E1877" i="1"/>
  <c r="E1885" i="1"/>
  <c r="E1892" i="1"/>
  <c r="E1898" i="1"/>
  <c r="E1906" i="1"/>
  <c r="E1913" i="1"/>
  <c r="E1920" i="1"/>
  <c r="E1926" i="1"/>
  <c r="E1931" i="1"/>
  <c r="E1936" i="1"/>
  <c r="E1942" i="1"/>
  <c r="E1947" i="1"/>
  <c r="E1952" i="1"/>
  <c r="E1958" i="1"/>
  <c r="E1963" i="1"/>
  <c r="E1968" i="1"/>
  <c r="E1974" i="1"/>
  <c r="E1979" i="1"/>
  <c r="E1984" i="1"/>
  <c r="E1990" i="1"/>
  <c r="E1995" i="1"/>
  <c r="E2000" i="1"/>
  <c r="E2006" i="1"/>
  <c r="E2011" i="1"/>
  <c r="E2016" i="1"/>
  <c r="E2022" i="1"/>
  <c r="E2027" i="1"/>
  <c r="E1688" i="1"/>
  <c r="E1694" i="1"/>
  <c r="E1701" i="1"/>
  <c r="E1709" i="1"/>
  <c r="E1716" i="1"/>
  <c r="E1722" i="1"/>
  <c r="E1730" i="1"/>
  <c r="E1737" i="1"/>
  <c r="E1744" i="1"/>
  <c r="E1752" i="1"/>
  <c r="E1758" i="1"/>
  <c r="E1765" i="1"/>
  <c r="E1773" i="1"/>
  <c r="E1780" i="1"/>
  <c r="E1786" i="1"/>
  <c r="E1794" i="1"/>
  <c r="E1801" i="1"/>
  <c r="E1808" i="1"/>
  <c r="E1816" i="1"/>
  <c r="E1822" i="1"/>
  <c r="E1829" i="1"/>
  <c r="E1837" i="1"/>
  <c r="E1844" i="1"/>
  <c r="E1850" i="1"/>
  <c r="E1858" i="1"/>
  <c r="E1865" i="1"/>
  <c r="E1872" i="1"/>
  <c r="E1880" i="1"/>
  <c r="E1886" i="1"/>
  <c r="E1893" i="1"/>
  <c r="E1901" i="1"/>
  <c r="E1908" i="1"/>
  <c r="E1914" i="1"/>
  <c r="E1922" i="1"/>
  <c r="E1927" i="1"/>
  <c r="E1932" i="1"/>
  <c r="E1938" i="1"/>
  <c r="E1943" i="1"/>
  <c r="E1948" i="1"/>
  <c r="E1954" i="1"/>
  <c r="E1959" i="1"/>
  <c r="E1964" i="1"/>
  <c r="E1970" i="1"/>
  <c r="E1975" i="1"/>
  <c r="E1980" i="1"/>
  <c r="E1986" i="1"/>
  <c r="E1991" i="1"/>
  <c r="E1996" i="1"/>
  <c r="E2002" i="1"/>
  <c r="E2007" i="1"/>
  <c r="E2012" i="1"/>
  <c r="E2018" i="1"/>
  <c r="E2023" i="1"/>
  <c r="E2028" i="1"/>
  <c r="E1689" i="1"/>
  <c r="E1696" i="1"/>
  <c r="E1704" i="1"/>
  <c r="E1710" i="1"/>
  <c r="E1717" i="1"/>
  <c r="E1725" i="1"/>
  <c r="E1732" i="1"/>
  <c r="E1738" i="1"/>
  <c r="E1746" i="1"/>
  <c r="E1753" i="1"/>
  <c r="E1760" i="1"/>
  <c r="E2081" i="1"/>
  <c r="E2085" i="1"/>
  <c r="E2079" i="1"/>
  <c r="E2084" i="1"/>
  <c r="E2082" i="1"/>
  <c r="E2105" i="1"/>
  <c r="E2106" i="1"/>
  <c r="E2133" i="1"/>
  <c r="E2137" i="1"/>
  <c r="E2141" i="1"/>
  <c r="E2145" i="1"/>
  <c r="E2149" i="1"/>
  <c r="E2153" i="1"/>
  <c r="E2157" i="1"/>
  <c r="E2161" i="1"/>
  <c r="E2165" i="1"/>
  <c r="E2169" i="1"/>
  <c r="E2173" i="1"/>
  <c r="E2177" i="1"/>
  <c r="E2181" i="1"/>
  <c r="E2132" i="1"/>
  <c r="E2138" i="1"/>
  <c r="E2143" i="1"/>
  <c r="E2148" i="1"/>
  <c r="E2154" i="1"/>
  <c r="E2159" i="1"/>
  <c r="E2164" i="1"/>
  <c r="E2170" i="1"/>
  <c r="E2175" i="1"/>
  <c r="E2180" i="1"/>
  <c r="E2605" i="1"/>
  <c r="E2609" i="1"/>
  <c r="E2613" i="1"/>
  <c r="E2617" i="1"/>
  <c r="E2621" i="1"/>
  <c r="E2625" i="1"/>
  <c r="E2629" i="1"/>
  <c r="E2633" i="1"/>
  <c r="E2637" i="1"/>
  <c r="E2641" i="1"/>
  <c r="E2645" i="1"/>
  <c r="E2649" i="1"/>
  <c r="E2653" i="1"/>
  <c r="E2657" i="1"/>
  <c r="E2661" i="1"/>
  <c r="E2665" i="1"/>
  <c r="E2669" i="1"/>
  <c r="E2673" i="1"/>
  <c r="E2677" i="1"/>
  <c r="E2681" i="1"/>
  <c r="E2685" i="1"/>
  <c r="E2689" i="1"/>
  <c r="E2693" i="1"/>
  <c r="E2697" i="1"/>
  <c r="E2701" i="1"/>
  <c r="E2705" i="1"/>
  <c r="E2709" i="1"/>
  <c r="E2713" i="1"/>
  <c r="E2135" i="1"/>
  <c r="E2140" i="1"/>
  <c r="E2146" i="1"/>
  <c r="E2151" i="1"/>
  <c r="E2156" i="1"/>
  <c r="E2162" i="1"/>
  <c r="E2167" i="1"/>
  <c r="E2172" i="1"/>
  <c r="E2178" i="1"/>
  <c r="E321" i="1"/>
  <c r="E303" i="1"/>
  <c r="E339" i="1"/>
  <c r="E126" i="1"/>
  <c r="E127" i="1"/>
  <c r="E128" i="1"/>
  <c r="E482" i="1"/>
  <c r="E481" i="1"/>
  <c r="E530" i="1"/>
  <c r="E531" i="1"/>
  <c r="E533" i="1"/>
  <c r="E529" i="1"/>
  <c r="E532" i="1"/>
  <c r="E558" i="1"/>
  <c r="E557" i="1"/>
  <c r="E559" i="1"/>
  <c r="E560" i="1"/>
  <c r="E577" i="1"/>
  <c r="E578" i="1"/>
  <c r="E490" i="1"/>
  <c r="E488" i="1"/>
  <c r="E491" i="1"/>
  <c r="E487" i="1"/>
  <c r="E489" i="1"/>
  <c r="E243" i="1"/>
  <c r="E244" i="1"/>
  <c r="E1291" i="1"/>
  <c r="E1295" i="1"/>
  <c r="E1299" i="1"/>
  <c r="E1303" i="1"/>
  <c r="E1293" i="1"/>
  <c r="E1298" i="1"/>
  <c r="E1304" i="1"/>
  <c r="E1290" i="1"/>
  <c r="E1297" i="1"/>
  <c r="E1305" i="1"/>
  <c r="E1292" i="1"/>
  <c r="E1300" i="1"/>
  <c r="E1306" i="1"/>
  <c r="E1294" i="1"/>
  <c r="E1301" i="1"/>
  <c r="E1296" i="1"/>
  <c r="E1302" i="1"/>
  <c r="E1647" i="1"/>
  <c r="E1645" i="1"/>
  <c r="E1646" i="1"/>
  <c r="E1655" i="1"/>
  <c r="E1659" i="1"/>
  <c r="E1654" i="1"/>
  <c r="E1660" i="1"/>
  <c r="E1656" i="1"/>
  <c r="E1662" i="1"/>
  <c r="E1657" i="1"/>
  <c r="E1658" i="1"/>
  <c r="E1653" i="1"/>
  <c r="E1661" i="1"/>
  <c r="E1462" i="1"/>
  <c r="E1477" i="1"/>
  <c r="E1479" i="1"/>
  <c r="E1483" i="1"/>
  <c r="E1485" i="1"/>
  <c r="E1481" i="1"/>
  <c r="E2706" i="1"/>
  <c r="E2695" i="1"/>
  <c r="E2684" i="1"/>
  <c r="E2674" i="1"/>
  <c r="E2663" i="1"/>
  <c r="E2652" i="1"/>
  <c r="E2642" i="1"/>
  <c r="E2631" i="1"/>
  <c r="E2626" i="1"/>
  <c r="E2615" i="1"/>
  <c r="E2604" i="1"/>
  <c r="E181" i="1"/>
  <c r="E180" i="1"/>
  <c r="E1387" i="1"/>
  <c r="E1384" i="1"/>
  <c r="E1389" i="1"/>
  <c r="E1390" i="1"/>
  <c r="E1397" i="1"/>
  <c r="E1385" i="1"/>
  <c r="E1386" i="1"/>
  <c r="E1388" i="1"/>
  <c r="E17" i="1"/>
  <c r="E14" i="1"/>
  <c r="E1491" i="1"/>
  <c r="E1461" i="1"/>
  <c r="E21" i="1"/>
  <c r="E1466" i="1"/>
  <c r="E27" i="1"/>
  <c r="E52" i="1"/>
  <c r="E47" i="1"/>
  <c r="E309" i="1"/>
  <c r="E327" i="1"/>
  <c r="E345" i="1"/>
  <c r="E313" i="1"/>
  <c r="E349" i="1"/>
  <c r="E331" i="1"/>
  <c r="E361" i="1"/>
  <c r="E353" i="1"/>
  <c r="E365" i="1"/>
  <c r="E357" i="1"/>
  <c r="E77" i="1"/>
  <c r="E78" i="1"/>
  <c r="E75" i="1"/>
  <c r="E79" i="1"/>
  <c r="E76" i="1"/>
  <c r="E8" i="1"/>
  <c r="E7" i="1"/>
  <c r="E113" i="1"/>
  <c r="E282" i="1"/>
  <c r="E111" i="1"/>
  <c r="E283" i="1"/>
  <c r="E284" i="1"/>
  <c r="E112" i="1"/>
  <c r="E89" i="1"/>
  <c r="E88" i="1"/>
  <c r="E117" i="1"/>
  <c r="E129" i="1"/>
  <c r="E109" i="1"/>
  <c r="E98" i="1"/>
  <c r="E106" i="1"/>
  <c r="E91" i="1"/>
  <c r="E132" i="1"/>
  <c r="E169" i="1"/>
  <c r="E151" i="1"/>
  <c r="E478" i="1"/>
  <c r="E477" i="1"/>
  <c r="E483" i="1"/>
  <c r="E484" i="1"/>
  <c r="E380" i="1"/>
  <c r="E1478" i="1"/>
  <c r="E165" i="1"/>
  <c r="E173" i="1"/>
  <c r="E166" i="1"/>
  <c r="E174" i="1"/>
  <c r="E167" i="1"/>
  <c r="E168" i="1"/>
  <c r="E172" i="1"/>
  <c r="E502" i="1"/>
  <c r="E499" i="1"/>
  <c r="E500" i="1"/>
  <c r="E501" i="1"/>
  <c r="E503" i="1"/>
  <c r="E518" i="1"/>
  <c r="E520" i="1"/>
  <c r="E519" i="1"/>
  <c r="E516" i="1"/>
  <c r="E517" i="1"/>
  <c r="E534" i="1"/>
  <c r="E538" i="1"/>
  <c r="E536" i="1"/>
  <c r="E535" i="1"/>
  <c r="E537" i="1"/>
  <c r="E546" i="1"/>
  <c r="E547" i="1"/>
  <c r="E543" i="1"/>
  <c r="E544" i="1"/>
  <c r="E545" i="1"/>
  <c r="E562" i="1"/>
  <c r="E563" i="1"/>
  <c r="E561" i="1"/>
  <c r="E564" i="1"/>
  <c r="E565" i="1"/>
  <c r="E581" i="1"/>
  <c r="E580" i="1"/>
  <c r="E579" i="1"/>
  <c r="E582" i="1"/>
  <c r="E583" i="1"/>
  <c r="E257" i="1"/>
  <c r="E258" i="1"/>
  <c r="E1203" i="1"/>
  <c r="E1207" i="1"/>
  <c r="E1211" i="1"/>
  <c r="E1215" i="1"/>
  <c r="E1219" i="1"/>
  <c r="E1223" i="1"/>
  <c r="E1227" i="1"/>
  <c r="E1231" i="1"/>
  <c r="E1202" i="1"/>
  <c r="E1208" i="1"/>
  <c r="E1213" i="1"/>
  <c r="E1218" i="1"/>
  <c r="E1224" i="1"/>
  <c r="E1229" i="1"/>
  <c r="E1205" i="1"/>
  <c r="E1212" i="1"/>
  <c r="E1220" i="1"/>
  <c r="E1226" i="1"/>
  <c r="E1200" i="1"/>
  <c r="E1206" i="1"/>
  <c r="E1214" i="1"/>
  <c r="E1221" i="1"/>
  <c r="E1228" i="1"/>
  <c r="E1201" i="1"/>
  <c r="E1209" i="1"/>
  <c r="E1216" i="1"/>
  <c r="E1222" i="1"/>
  <c r="E1230" i="1"/>
  <c r="E1204" i="1"/>
  <c r="E1210" i="1"/>
  <c r="E1217" i="1"/>
  <c r="E1225" i="1"/>
  <c r="E1284" i="1"/>
  <c r="E1285" i="1"/>
  <c r="E1286" i="1"/>
  <c r="E1247" i="1"/>
  <c r="E1251" i="1"/>
  <c r="E1255" i="1"/>
  <c r="E1259" i="1"/>
  <c r="E1245" i="1"/>
  <c r="E1250" i="1"/>
  <c r="E1256" i="1"/>
  <c r="E1248" i="1"/>
  <c r="E1254" i="1"/>
  <c r="E1249" i="1"/>
  <c r="E1257" i="1"/>
  <c r="E1244" i="1"/>
  <c r="E1252" i="1"/>
  <c r="E1258" i="1"/>
  <c r="E1246" i="1"/>
  <c r="E1253" i="1"/>
  <c r="E1260" i="1"/>
  <c r="E1619" i="1"/>
  <c r="E1623" i="1"/>
  <c r="E1627" i="1"/>
  <c r="E1622" i="1"/>
  <c r="E1628" i="1"/>
  <c r="E1620" i="1"/>
  <c r="E1626" i="1"/>
  <c r="E1621" i="1"/>
  <c r="E1629" i="1"/>
  <c r="E1624" i="1"/>
  <c r="E1618" i="1"/>
  <c r="E1625" i="1"/>
  <c r="E261" i="1"/>
  <c r="E265" i="1"/>
  <c r="E262" i="1"/>
  <c r="E266" i="1"/>
  <c r="E263" i="1"/>
  <c r="E264" i="1"/>
  <c r="E277" i="1"/>
  <c r="E274" i="1"/>
  <c r="E278" i="1"/>
  <c r="E275" i="1"/>
  <c r="E276" i="1"/>
  <c r="E382" i="1"/>
  <c r="E386" i="1"/>
  <c r="E381" i="1"/>
  <c r="E384" i="1"/>
  <c r="E385" i="1"/>
  <c r="E383" i="1"/>
  <c r="E1323" i="1"/>
  <c r="E1327" i="1"/>
  <c r="E1325" i="1"/>
  <c r="E1330" i="1"/>
  <c r="E1326" i="1"/>
  <c r="E1328" i="1"/>
  <c r="E1329" i="1"/>
  <c r="E1324" i="1"/>
  <c r="E1339" i="1"/>
  <c r="E1343" i="1"/>
  <c r="E1341" i="1"/>
  <c r="E1340" i="1"/>
  <c r="E1342" i="1"/>
  <c r="E1344" i="1"/>
  <c r="E1345" i="1"/>
  <c r="E1480" i="1"/>
  <c r="E1482" i="1"/>
  <c r="E1484" i="1"/>
  <c r="E1486" i="1"/>
  <c r="E2715" i="1"/>
  <c r="E2710" i="1"/>
  <c r="E2704" i="1"/>
  <c r="E2699" i="1"/>
  <c r="E2694" i="1"/>
  <c r="E2688" i="1"/>
  <c r="E2683" i="1"/>
  <c r="E2678" i="1"/>
  <c r="E2672" i="1"/>
  <c r="E2667" i="1"/>
  <c r="E2662" i="1"/>
  <c r="E2656" i="1"/>
  <c r="E2651" i="1"/>
  <c r="E2646" i="1"/>
  <c r="E2640" i="1"/>
  <c r="E2635" i="1"/>
  <c r="E2630" i="1"/>
  <c r="E2624" i="1"/>
  <c r="E2619" i="1"/>
  <c r="E2614" i="1"/>
  <c r="E2608" i="1"/>
  <c r="E2571" i="1"/>
  <c r="E2566" i="1"/>
  <c r="E2560" i="1"/>
  <c r="E2555" i="1"/>
  <c r="E2550" i="1"/>
  <c r="E2179" i="1"/>
  <c r="E2168" i="1"/>
  <c r="E2158" i="1"/>
  <c r="E2147" i="1"/>
  <c r="E2136" i="1"/>
  <c r="E2126" i="1"/>
  <c r="E2115" i="1"/>
  <c r="E2104" i="1"/>
  <c r="E2094" i="1"/>
  <c r="E2083" i="1"/>
  <c r="E2072" i="1"/>
  <c r="E2062" i="1"/>
  <c r="E2051" i="1"/>
  <c r="E2040" i="1"/>
  <c r="E2024" i="1"/>
  <c r="E2003" i="1"/>
  <c r="E1982" i="1"/>
  <c r="E1960" i="1"/>
  <c r="E1939" i="1"/>
  <c r="E1917" i="1"/>
  <c r="E1888" i="1"/>
  <c r="E1860" i="1"/>
  <c r="E1832" i="1"/>
  <c r="E1802" i="1"/>
  <c r="E1774" i="1"/>
  <c r="E1332" i="1"/>
  <c r="E1310" i="1"/>
  <c r="E1308" i="1"/>
  <c r="E1334" i="1"/>
  <c r="E253" i="1"/>
  <c r="E254" i="1"/>
  <c r="E1263" i="1"/>
  <c r="E1261" i="1"/>
  <c r="E1643" i="1"/>
  <c r="E1644" i="1"/>
  <c r="E1651" i="1"/>
  <c r="E1649" i="1"/>
  <c r="E1395" i="1"/>
  <c r="E1394" i="1"/>
  <c r="E1307" i="1"/>
  <c r="E1311" i="1"/>
  <c r="E1309" i="1"/>
  <c r="E1314" i="1"/>
  <c r="E2601" i="1"/>
  <c r="E2597" i="1"/>
  <c r="E2593" i="1"/>
  <c r="E2589" i="1"/>
  <c r="E2585" i="1"/>
  <c r="E2581" i="1"/>
  <c r="E1648" i="1"/>
  <c r="E1518" i="1"/>
  <c r="E1312" i="1"/>
  <c r="E1262" i="1"/>
  <c r="D18" i="1"/>
  <c r="D19" i="1"/>
  <c r="D20" i="1"/>
  <c r="D22" i="1"/>
  <c r="D1366" i="1"/>
  <c r="D1374" i="1"/>
  <c r="D1382" i="1"/>
  <c r="D1470" i="1"/>
  <c r="D1494" i="1"/>
  <c r="D1367" i="1"/>
  <c r="D1375" i="1"/>
  <c r="D1383" i="1"/>
  <c r="D1368" i="1"/>
  <c r="D1376" i="1"/>
  <c r="D1369" i="1"/>
  <c r="D1377" i="1"/>
  <c r="D1465" i="1"/>
  <c r="D21" i="1"/>
  <c r="D1370" i="1"/>
  <c r="D1378" i="1"/>
  <c r="D1371" i="1"/>
  <c r="D1379" i="1"/>
  <c r="D1467" i="1"/>
  <c r="D1373" i="1"/>
  <c r="D1381" i="1"/>
  <c r="D1469" i="1"/>
  <c r="D1380" i="1"/>
  <c r="D1466" i="1"/>
  <c r="D1468" i="1"/>
  <c r="D1372" i="1"/>
  <c r="C176" i="1"/>
  <c r="C177" i="1"/>
  <c r="C178" i="1"/>
  <c r="D65" i="1"/>
  <c r="D66" i="1"/>
  <c r="D67" i="1"/>
  <c r="C590" i="1"/>
  <c r="C598" i="1"/>
  <c r="C591" i="1"/>
  <c r="C599" i="1"/>
  <c r="C64" i="1"/>
  <c r="C584" i="1"/>
  <c r="C592" i="1"/>
  <c r="C600" i="1"/>
  <c r="C65" i="1"/>
  <c r="C585" i="1"/>
  <c r="C593" i="1"/>
  <c r="C601" i="1"/>
  <c r="C66" i="1"/>
  <c r="C586" i="1"/>
  <c r="C594" i="1"/>
  <c r="C67" i="1"/>
  <c r="C587" i="1"/>
  <c r="C595" i="1"/>
  <c r="C588" i="1"/>
  <c r="C596" i="1"/>
  <c r="C589" i="1"/>
  <c r="C597" i="1"/>
  <c r="C1665" i="1"/>
  <c r="C1673" i="1"/>
  <c r="C1681" i="1"/>
  <c r="C1689" i="1"/>
  <c r="C1697" i="1"/>
  <c r="C1705" i="1"/>
  <c r="C1713" i="1"/>
  <c r="C1721" i="1"/>
  <c r="C1729" i="1"/>
  <c r="C1737" i="1"/>
  <c r="C1745" i="1"/>
  <c r="C1753" i="1"/>
  <c r="C1761" i="1"/>
  <c r="C1769" i="1"/>
  <c r="C1777" i="1"/>
  <c r="C1785" i="1"/>
  <c r="C1793" i="1"/>
  <c r="C1801" i="1"/>
  <c r="C1809" i="1"/>
  <c r="C1817" i="1"/>
  <c r="C1825" i="1"/>
  <c r="C1833" i="1"/>
  <c r="C1841" i="1"/>
  <c r="C1849" i="1"/>
  <c r="C1857" i="1"/>
  <c r="C1865" i="1"/>
  <c r="C1873" i="1"/>
  <c r="C1881" i="1"/>
  <c r="C1889" i="1"/>
  <c r="C1897" i="1"/>
  <c r="C1905" i="1"/>
  <c r="C1913" i="1"/>
  <c r="C1921" i="1"/>
  <c r="C1929" i="1"/>
  <c r="C1937" i="1"/>
  <c r="C1945" i="1"/>
  <c r="C1953" i="1"/>
  <c r="C1961" i="1"/>
  <c r="C1969" i="1"/>
  <c r="C1977" i="1"/>
  <c r="C1985" i="1"/>
  <c r="C1993" i="1"/>
  <c r="C2001" i="1"/>
  <c r="C2009" i="1"/>
  <c r="C2017" i="1"/>
  <c r="C2025" i="1"/>
  <c r="C2033" i="1"/>
  <c r="C2041" i="1"/>
  <c r="C2049" i="1"/>
  <c r="C2057" i="1"/>
  <c r="C2065" i="1"/>
  <c r="C2073" i="1"/>
  <c r="C2081" i="1"/>
  <c r="C2089" i="1"/>
  <c r="C1666" i="1"/>
  <c r="C1674" i="1"/>
  <c r="C1682" i="1"/>
  <c r="C1690" i="1"/>
  <c r="C1698" i="1"/>
  <c r="C1706" i="1"/>
  <c r="C1714" i="1"/>
  <c r="C1722" i="1"/>
  <c r="C1730" i="1"/>
  <c r="C1738" i="1"/>
  <c r="C1746" i="1"/>
  <c r="C1754" i="1"/>
  <c r="C1762" i="1"/>
  <c r="C1770" i="1"/>
  <c r="C1778" i="1"/>
  <c r="C1786" i="1"/>
  <c r="C1794" i="1"/>
  <c r="C1802" i="1"/>
  <c r="C1810" i="1"/>
  <c r="C1818" i="1"/>
  <c r="C1826" i="1"/>
  <c r="C1834" i="1"/>
  <c r="C1842" i="1"/>
  <c r="C1850" i="1"/>
  <c r="C1858" i="1"/>
  <c r="C1866" i="1"/>
  <c r="C1874" i="1"/>
  <c r="C1882" i="1"/>
  <c r="C1890" i="1"/>
  <c r="C1898" i="1"/>
  <c r="C1906" i="1"/>
  <c r="C1914" i="1"/>
  <c r="C1922" i="1"/>
  <c r="C1930" i="1"/>
  <c r="C1938" i="1"/>
  <c r="C1946" i="1"/>
  <c r="C1954" i="1"/>
  <c r="C1962" i="1"/>
  <c r="C1970" i="1"/>
  <c r="C1978" i="1"/>
  <c r="C1986" i="1"/>
  <c r="C1994" i="1"/>
  <c r="C2002" i="1"/>
  <c r="C2010" i="1"/>
  <c r="C2018" i="1"/>
  <c r="C2026" i="1"/>
  <c r="C2034" i="1"/>
  <c r="C1667" i="1"/>
  <c r="C1675" i="1"/>
  <c r="C1683" i="1"/>
  <c r="C1691" i="1"/>
  <c r="C1699" i="1"/>
  <c r="C1707" i="1"/>
  <c r="C1715" i="1"/>
  <c r="C1723" i="1"/>
  <c r="C1731" i="1"/>
  <c r="C1739" i="1"/>
  <c r="C1747" i="1"/>
  <c r="C1755" i="1"/>
  <c r="C1763" i="1"/>
  <c r="C1771" i="1"/>
  <c r="C1779" i="1"/>
  <c r="C1787" i="1"/>
  <c r="C1795" i="1"/>
  <c r="C1803" i="1"/>
  <c r="C1811" i="1"/>
  <c r="C1819" i="1"/>
  <c r="C1827" i="1"/>
  <c r="C1835" i="1"/>
  <c r="C1843" i="1"/>
  <c r="C1851" i="1"/>
  <c r="C1859" i="1"/>
  <c r="C1867" i="1"/>
  <c r="C1875" i="1"/>
  <c r="C1883" i="1"/>
  <c r="C1891" i="1"/>
  <c r="C1899" i="1"/>
  <c r="C1907" i="1"/>
  <c r="C1915" i="1"/>
  <c r="C1923" i="1"/>
  <c r="C1931" i="1"/>
  <c r="C1939" i="1"/>
  <c r="C1947" i="1"/>
  <c r="C1955" i="1"/>
  <c r="C1963" i="1"/>
  <c r="C1971" i="1"/>
  <c r="C1979" i="1"/>
  <c r="C1987" i="1"/>
  <c r="C1995" i="1"/>
  <c r="C2003" i="1"/>
  <c r="C2011" i="1"/>
  <c r="C1668" i="1"/>
  <c r="C1676" i="1"/>
  <c r="C1684" i="1"/>
  <c r="C1692" i="1"/>
  <c r="C1700" i="1"/>
  <c r="C1708" i="1"/>
  <c r="C1716" i="1"/>
  <c r="C1724" i="1"/>
  <c r="C1732" i="1"/>
  <c r="C1740" i="1"/>
  <c r="C1748" i="1"/>
  <c r="C1756" i="1"/>
  <c r="C1764" i="1"/>
  <c r="C1772" i="1"/>
  <c r="C1780" i="1"/>
  <c r="C1788" i="1"/>
  <c r="C1796" i="1"/>
  <c r="C1804" i="1"/>
  <c r="C1812" i="1"/>
  <c r="C1820" i="1"/>
  <c r="C1828" i="1"/>
  <c r="C1836" i="1"/>
  <c r="C1844" i="1"/>
  <c r="C1852" i="1"/>
  <c r="C1860" i="1"/>
  <c r="C1868" i="1"/>
  <c r="C1876" i="1"/>
  <c r="C1884" i="1"/>
  <c r="C1892" i="1"/>
  <c r="C1900" i="1"/>
  <c r="C1908" i="1"/>
  <c r="C1916" i="1"/>
  <c r="C1924" i="1"/>
  <c r="C1932" i="1"/>
  <c r="C1940" i="1"/>
  <c r="C1948" i="1"/>
  <c r="C1956" i="1"/>
  <c r="C1964" i="1"/>
  <c r="C1972" i="1"/>
  <c r="C1980" i="1"/>
  <c r="C1988" i="1"/>
  <c r="C1996" i="1"/>
  <c r="C2004" i="1"/>
  <c r="C2012" i="1"/>
  <c r="C2020" i="1"/>
  <c r="C2028" i="1"/>
  <c r="C1669" i="1"/>
  <c r="C1677" i="1"/>
  <c r="C1685" i="1"/>
  <c r="C1693" i="1"/>
  <c r="C1701" i="1"/>
  <c r="C1709" i="1"/>
  <c r="C1717" i="1"/>
  <c r="C1725" i="1"/>
  <c r="C1733" i="1"/>
  <c r="C1741" i="1"/>
  <c r="C1749" i="1"/>
  <c r="C1757" i="1"/>
  <c r="C1765" i="1"/>
  <c r="C1773" i="1"/>
  <c r="C1781" i="1"/>
  <c r="C1789" i="1"/>
  <c r="C1797" i="1"/>
  <c r="C1805" i="1"/>
  <c r="C1813" i="1"/>
  <c r="C1821" i="1"/>
  <c r="C1829" i="1"/>
  <c r="C1837" i="1"/>
  <c r="C1845" i="1"/>
  <c r="C1853" i="1"/>
  <c r="C1861" i="1"/>
  <c r="C1869" i="1"/>
  <c r="C1877" i="1"/>
  <c r="C1885" i="1"/>
  <c r="C1893" i="1"/>
  <c r="C1901" i="1"/>
  <c r="C1909" i="1"/>
  <c r="C1917" i="1"/>
  <c r="C1925" i="1"/>
  <c r="C1933" i="1"/>
  <c r="C1941" i="1"/>
  <c r="C1949" i="1"/>
  <c r="C1957" i="1"/>
  <c r="C1965" i="1"/>
  <c r="C1973" i="1"/>
  <c r="C1981" i="1"/>
  <c r="C1989" i="1"/>
  <c r="C1997" i="1"/>
  <c r="C2005" i="1"/>
  <c r="C2013" i="1"/>
  <c r="C2021" i="1"/>
  <c r="C2029" i="1"/>
  <c r="C1670" i="1"/>
  <c r="C1678" i="1"/>
  <c r="C1686" i="1"/>
  <c r="C1694" i="1"/>
  <c r="C1702" i="1"/>
  <c r="C1710" i="1"/>
  <c r="C1718" i="1"/>
  <c r="C1726" i="1"/>
  <c r="C1734" i="1"/>
  <c r="C1742" i="1"/>
  <c r="C1750" i="1"/>
  <c r="C1758" i="1"/>
  <c r="C1766" i="1"/>
  <c r="C1774" i="1"/>
  <c r="C1782" i="1"/>
  <c r="C1790" i="1"/>
  <c r="C1798" i="1"/>
  <c r="C1806" i="1"/>
  <c r="C1814" i="1"/>
  <c r="C1822" i="1"/>
  <c r="C1830" i="1"/>
  <c r="C1838" i="1"/>
  <c r="C1846" i="1"/>
  <c r="C1854" i="1"/>
  <c r="C1862" i="1"/>
  <c r="C1870" i="1"/>
  <c r="C1878" i="1"/>
  <c r="C1886" i="1"/>
  <c r="C1894" i="1"/>
  <c r="C1902" i="1"/>
  <c r="C1910" i="1"/>
  <c r="C1918" i="1"/>
  <c r="C1926" i="1"/>
  <c r="C1934" i="1"/>
  <c r="C1942" i="1"/>
  <c r="C1950" i="1"/>
  <c r="C1958" i="1"/>
  <c r="C1966" i="1"/>
  <c r="C1974" i="1"/>
  <c r="C1982" i="1"/>
  <c r="C1990" i="1"/>
  <c r="C1998" i="1"/>
  <c r="C2006" i="1"/>
  <c r="C2014" i="1"/>
  <c r="C2022" i="1"/>
  <c r="C2030" i="1"/>
  <c r="C2038" i="1"/>
  <c r="C2046" i="1"/>
  <c r="C2054" i="1"/>
  <c r="C1663" i="1"/>
  <c r="C1671" i="1"/>
  <c r="C1679" i="1"/>
  <c r="C1687" i="1"/>
  <c r="C1695" i="1"/>
  <c r="C1703" i="1"/>
  <c r="C1711" i="1"/>
  <c r="C1719" i="1"/>
  <c r="C1727" i="1"/>
  <c r="C1735" i="1"/>
  <c r="C1743" i="1"/>
  <c r="C1751" i="1"/>
  <c r="C1759" i="1"/>
  <c r="C1767" i="1"/>
  <c r="C1775" i="1"/>
  <c r="C1783" i="1"/>
  <c r="C1791" i="1"/>
  <c r="C1799" i="1"/>
  <c r="C1807" i="1"/>
  <c r="C1815" i="1"/>
  <c r="C1823" i="1"/>
  <c r="C1831" i="1"/>
  <c r="C1839" i="1"/>
  <c r="C1847" i="1"/>
  <c r="C1855" i="1"/>
  <c r="C1863" i="1"/>
  <c r="C1871" i="1"/>
  <c r="C1879" i="1"/>
  <c r="C1887" i="1"/>
  <c r="C1895" i="1"/>
  <c r="C1903" i="1"/>
  <c r="C1911" i="1"/>
  <c r="C1919" i="1"/>
  <c r="C1927" i="1"/>
  <c r="C1935" i="1"/>
  <c r="C1943" i="1"/>
  <c r="C1951" i="1"/>
  <c r="C1959" i="1"/>
  <c r="C1967" i="1"/>
  <c r="C1975" i="1"/>
  <c r="C1983" i="1"/>
  <c r="C1991" i="1"/>
  <c r="C1999" i="1"/>
  <c r="C2007" i="1"/>
  <c r="C2015" i="1"/>
  <c r="C2023" i="1"/>
  <c r="C2031" i="1"/>
  <c r="C2039" i="1"/>
  <c r="C2047" i="1"/>
  <c r="C2055" i="1"/>
  <c r="C2063" i="1"/>
  <c r="C2071" i="1"/>
  <c r="C2079" i="1"/>
  <c r="C2087" i="1"/>
  <c r="C1664" i="1"/>
  <c r="C1672" i="1"/>
  <c r="C1680" i="1"/>
  <c r="C1688" i="1"/>
  <c r="C1696" i="1"/>
  <c r="C1704" i="1"/>
  <c r="C1712" i="1"/>
  <c r="C1720" i="1"/>
  <c r="C1728" i="1"/>
  <c r="C1736" i="1"/>
  <c r="C1744" i="1"/>
  <c r="C1752" i="1"/>
  <c r="C1760" i="1"/>
  <c r="C1768" i="1"/>
  <c r="C1776" i="1"/>
  <c r="C1784" i="1"/>
  <c r="C1792" i="1"/>
  <c r="C1800" i="1"/>
  <c r="C1808" i="1"/>
  <c r="C1816" i="1"/>
  <c r="C1824" i="1"/>
  <c r="C1832" i="1"/>
  <c r="C1840" i="1"/>
  <c r="C1848" i="1"/>
  <c r="C1856" i="1"/>
  <c r="C1864" i="1"/>
  <c r="C1872" i="1"/>
  <c r="C1880" i="1"/>
  <c r="C1888" i="1"/>
  <c r="C1896" i="1"/>
  <c r="C1904" i="1"/>
  <c r="C1912" i="1"/>
  <c r="C1920" i="1"/>
  <c r="C1928" i="1"/>
  <c r="C1936" i="1"/>
  <c r="C1944" i="1"/>
  <c r="C1952" i="1"/>
  <c r="C1960" i="1"/>
  <c r="C1968" i="1"/>
  <c r="C1976" i="1"/>
  <c r="C1984" i="1"/>
  <c r="C1992" i="1"/>
  <c r="C2000" i="1"/>
  <c r="D24" i="1"/>
  <c r="D25" i="1"/>
  <c r="D26" i="1"/>
  <c r="D23" i="1"/>
  <c r="D27" i="1"/>
  <c r="D29" i="1"/>
  <c r="D28" i="1"/>
  <c r="C374" i="1"/>
  <c r="C478" i="1"/>
  <c r="C486" i="1"/>
  <c r="C375" i="1"/>
  <c r="C479" i="1"/>
  <c r="C368" i="1"/>
  <c r="C376" i="1"/>
  <c r="C480" i="1"/>
  <c r="C369" i="1"/>
  <c r="C377" i="1"/>
  <c r="C481" i="1"/>
  <c r="C370" i="1"/>
  <c r="C378" i="1"/>
  <c r="C482" i="1"/>
  <c r="C371" i="1"/>
  <c r="C379" i="1"/>
  <c r="C483" i="1"/>
  <c r="C372" i="1"/>
  <c r="C380" i="1"/>
  <c r="C484" i="1"/>
  <c r="C5" i="1"/>
  <c r="C373" i="1"/>
  <c r="C477" i="1"/>
  <c r="C485" i="1"/>
  <c r="D662" i="1"/>
  <c r="D670" i="1"/>
  <c r="D678" i="1"/>
  <c r="D686" i="1"/>
  <c r="D694" i="1"/>
  <c r="D702" i="1"/>
  <c r="D710" i="1"/>
  <c r="D718" i="1"/>
  <c r="D726" i="1"/>
  <c r="D734" i="1"/>
  <c r="D742" i="1"/>
  <c r="D750" i="1"/>
  <c r="D758" i="1"/>
  <c r="D766" i="1"/>
  <c r="D774" i="1"/>
  <c r="D782" i="1"/>
  <c r="D790" i="1"/>
  <c r="D798" i="1"/>
  <c r="D806" i="1"/>
  <c r="D814" i="1"/>
  <c r="D822" i="1"/>
  <c r="D830" i="1"/>
  <c r="D838" i="1"/>
  <c r="D846" i="1"/>
  <c r="D854" i="1"/>
  <c r="D862" i="1"/>
  <c r="D870" i="1"/>
  <c r="D878" i="1"/>
  <c r="D886" i="1"/>
  <c r="D894" i="1"/>
  <c r="D902" i="1"/>
  <c r="D910" i="1"/>
  <c r="D918" i="1"/>
  <c r="D926" i="1"/>
  <c r="D934" i="1"/>
  <c r="D942" i="1"/>
  <c r="D950" i="1"/>
  <c r="D958" i="1"/>
  <c r="D966" i="1"/>
  <c r="D974" i="1"/>
  <c r="D982" i="1"/>
  <c r="D990" i="1"/>
  <c r="D998" i="1"/>
  <c r="D1006" i="1"/>
  <c r="D1014" i="1"/>
  <c r="D1022" i="1"/>
  <c r="D1030" i="1"/>
  <c r="D1038" i="1"/>
  <c r="D1046" i="1"/>
  <c r="D1054" i="1"/>
  <c r="D1062" i="1"/>
  <c r="D1070" i="1"/>
  <c r="D1078" i="1"/>
  <c r="D1086" i="1"/>
  <c r="D1094" i="1"/>
  <c r="D1102" i="1"/>
  <c r="D1110" i="1"/>
  <c r="D1118" i="1"/>
  <c r="D663" i="1"/>
  <c r="D671" i="1"/>
  <c r="D679" i="1"/>
  <c r="D687" i="1"/>
  <c r="D695" i="1"/>
  <c r="D703" i="1"/>
  <c r="D711" i="1"/>
  <c r="D719" i="1"/>
  <c r="D727" i="1"/>
  <c r="D735" i="1"/>
  <c r="D743" i="1"/>
  <c r="D751" i="1"/>
  <c r="D759" i="1"/>
  <c r="D767" i="1"/>
  <c r="D775" i="1"/>
  <c r="D783" i="1"/>
  <c r="D791" i="1"/>
  <c r="D799" i="1"/>
  <c r="D807" i="1"/>
  <c r="D815" i="1"/>
  <c r="D823" i="1"/>
  <c r="D831" i="1"/>
  <c r="D839" i="1"/>
  <c r="D847" i="1"/>
  <c r="D855" i="1"/>
  <c r="D863" i="1"/>
  <c r="D871" i="1"/>
  <c r="D879" i="1"/>
  <c r="D887" i="1"/>
  <c r="D895" i="1"/>
  <c r="D903" i="1"/>
  <c r="D911" i="1"/>
  <c r="D919" i="1"/>
  <c r="D927" i="1"/>
  <c r="D935" i="1"/>
  <c r="D943" i="1"/>
  <c r="D951" i="1"/>
  <c r="D959" i="1"/>
  <c r="D967" i="1"/>
  <c r="D975" i="1"/>
  <c r="D983" i="1"/>
  <c r="D991" i="1"/>
  <c r="D999" i="1"/>
  <c r="D1007" i="1"/>
  <c r="D1015" i="1"/>
  <c r="D1023" i="1"/>
  <c r="D1031" i="1"/>
  <c r="D1039" i="1"/>
  <c r="D1047" i="1"/>
  <c r="D1055" i="1"/>
  <c r="D1063" i="1"/>
  <c r="D1071" i="1"/>
  <c r="D1079" i="1"/>
  <c r="D1087" i="1"/>
  <c r="D1095" i="1"/>
  <c r="D1103" i="1"/>
  <c r="D1111" i="1"/>
  <c r="D1119" i="1"/>
  <c r="D664" i="1"/>
  <c r="D672" i="1"/>
  <c r="D680" i="1"/>
  <c r="D688" i="1"/>
  <c r="D696" i="1"/>
  <c r="D704" i="1"/>
  <c r="D712" i="1"/>
  <c r="D720" i="1"/>
  <c r="D728" i="1"/>
  <c r="D736" i="1"/>
  <c r="D744" i="1"/>
  <c r="D752" i="1"/>
  <c r="D760" i="1"/>
  <c r="D768" i="1"/>
  <c r="D776" i="1"/>
  <c r="D784" i="1"/>
  <c r="D792" i="1"/>
  <c r="D800" i="1"/>
  <c r="D808" i="1"/>
  <c r="D816" i="1"/>
  <c r="D824" i="1"/>
  <c r="D832" i="1"/>
  <c r="D840" i="1"/>
  <c r="D848" i="1"/>
  <c r="D856" i="1"/>
  <c r="D864" i="1"/>
  <c r="D872" i="1"/>
  <c r="D880" i="1"/>
  <c r="D888" i="1"/>
  <c r="D896" i="1"/>
  <c r="D904" i="1"/>
  <c r="D912" i="1"/>
  <c r="D920" i="1"/>
  <c r="D928" i="1"/>
  <c r="D936" i="1"/>
  <c r="D944" i="1"/>
  <c r="D952" i="1"/>
  <c r="D960" i="1"/>
  <c r="D968" i="1"/>
  <c r="D976" i="1"/>
  <c r="D984" i="1"/>
  <c r="D992" i="1"/>
  <c r="D1000" i="1"/>
  <c r="D1008" i="1"/>
  <c r="D1016" i="1"/>
  <c r="D1024" i="1"/>
  <c r="D1032" i="1"/>
  <c r="D1040" i="1"/>
  <c r="D1048" i="1"/>
  <c r="D1056" i="1"/>
  <c r="D1064" i="1"/>
  <c r="D1072" i="1"/>
  <c r="D1080" i="1"/>
  <c r="D1088" i="1"/>
  <c r="D1096" i="1"/>
  <c r="D1104" i="1"/>
  <c r="D1112" i="1"/>
  <c r="D1120" i="1"/>
  <c r="D657" i="1"/>
  <c r="D665" i="1"/>
  <c r="D673" i="1"/>
  <c r="D681" i="1"/>
  <c r="D689" i="1"/>
  <c r="D697" i="1"/>
  <c r="D705" i="1"/>
  <c r="D713" i="1"/>
  <c r="D721" i="1"/>
  <c r="D729" i="1"/>
  <c r="D737" i="1"/>
  <c r="D745" i="1"/>
  <c r="D753" i="1"/>
  <c r="D761" i="1"/>
  <c r="D769" i="1"/>
  <c r="D777" i="1"/>
  <c r="D785" i="1"/>
  <c r="D793" i="1"/>
  <c r="D801" i="1"/>
  <c r="D809" i="1"/>
  <c r="D817" i="1"/>
  <c r="D825" i="1"/>
  <c r="D833" i="1"/>
  <c r="D841" i="1"/>
  <c r="D849" i="1"/>
  <c r="D857" i="1"/>
  <c r="D865" i="1"/>
  <c r="D873" i="1"/>
  <c r="D881" i="1"/>
  <c r="D889" i="1"/>
  <c r="D897" i="1"/>
  <c r="D905" i="1"/>
  <c r="D913" i="1"/>
  <c r="D921" i="1"/>
  <c r="D929" i="1"/>
  <c r="D937" i="1"/>
  <c r="D945" i="1"/>
  <c r="D953" i="1"/>
  <c r="D961" i="1"/>
  <c r="D969" i="1"/>
  <c r="D977" i="1"/>
  <c r="D985" i="1"/>
  <c r="D993" i="1"/>
  <c r="D1001" i="1"/>
  <c r="D1009" i="1"/>
  <c r="D1017" i="1"/>
  <c r="D1025" i="1"/>
  <c r="D1033" i="1"/>
  <c r="D1041" i="1"/>
  <c r="D1049" i="1"/>
  <c r="D1057" i="1"/>
  <c r="D1065" i="1"/>
  <c r="D1073" i="1"/>
  <c r="D1081" i="1"/>
  <c r="D1089" i="1"/>
  <c r="D1097" i="1"/>
  <c r="D1105" i="1"/>
  <c r="D1113" i="1"/>
  <c r="D1121" i="1"/>
  <c r="D658" i="1"/>
  <c r="D666" i="1"/>
  <c r="D674" i="1"/>
  <c r="D682" i="1"/>
  <c r="D690" i="1"/>
  <c r="D698" i="1"/>
  <c r="D706" i="1"/>
  <c r="D714" i="1"/>
  <c r="D722" i="1"/>
  <c r="D730" i="1"/>
  <c r="D738" i="1"/>
  <c r="D746" i="1"/>
  <c r="D754" i="1"/>
  <c r="D762" i="1"/>
  <c r="D770" i="1"/>
  <c r="D778" i="1"/>
  <c r="D786" i="1"/>
  <c r="D794" i="1"/>
  <c r="D802" i="1"/>
  <c r="D810" i="1"/>
  <c r="D818" i="1"/>
  <c r="D826" i="1"/>
  <c r="D834" i="1"/>
  <c r="D842" i="1"/>
  <c r="D850" i="1"/>
  <c r="D858" i="1"/>
  <c r="D866" i="1"/>
  <c r="D874" i="1"/>
  <c r="D882" i="1"/>
  <c r="D890" i="1"/>
  <c r="D898" i="1"/>
  <c r="D906" i="1"/>
  <c r="D914" i="1"/>
  <c r="D922" i="1"/>
  <c r="D930" i="1"/>
  <c r="D938" i="1"/>
  <c r="D946" i="1"/>
  <c r="D954" i="1"/>
  <c r="D962" i="1"/>
  <c r="D970" i="1"/>
  <c r="D978" i="1"/>
  <c r="D986" i="1"/>
  <c r="D994" i="1"/>
  <c r="D1002" i="1"/>
  <c r="D1010" i="1"/>
  <c r="D1018" i="1"/>
  <c r="D1026" i="1"/>
  <c r="D1034" i="1"/>
  <c r="D1042" i="1"/>
  <c r="D1050" i="1"/>
  <c r="D1058" i="1"/>
  <c r="D1066" i="1"/>
  <c r="D1074" i="1"/>
  <c r="D1082" i="1"/>
  <c r="D1090" i="1"/>
  <c r="D1098" i="1"/>
  <c r="D1106" i="1"/>
  <c r="D1114" i="1"/>
  <c r="D1122" i="1"/>
  <c r="D659" i="1"/>
  <c r="D667" i="1"/>
  <c r="D675" i="1"/>
  <c r="D683" i="1"/>
  <c r="D691" i="1"/>
  <c r="D699" i="1"/>
  <c r="D707" i="1"/>
  <c r="D715" i="1"/>
  <c r="D723" i="1"/>
  <c r="D731" i="1"/>
  <c r="D739" i="1"/>
  <c r="D747" i="1"/>
  <c r="D755" i="1"/>
  <c r="D763" i="1"/>
  <c r="D771" i="1"/>
  <c r="D779" i="1"/>
  <c r="D787" i="1"/>
  <c r="D795" i="1"/>
  <c r="D803" i="1"/>
  <c r="D811" i="1"/>
  <c r="D819" i="1"/>
  <c r="D827" i="1"/>
  <c r="D835" i="1"/>
  <c r="D843" i="1"/>
  <c r="D851" i="1"/>
  <c r="D859" i="1"/>
  <c r="D867" i="1"/>
  <c r="D875" i="1"/>
  <c r="D883" i="1"/>
  <c r="D891" i="1"/>
  <c r="D899" i="1"/>
  <c r="D907" i="1"/>
  <c r="D915" i="1"/>
  <c r="D923" i="1"/>
  <c r="D931" i="1"/>
  <c r="D939" i="1"/>
  <c r="D947" i="1"/>
  <c r="D955" i="1"/>
  <c r="D963" i="1"/>
  <c r="D971" i="1"/>
  <c r="D979" i="1"/>
  <c r="D987" i="1"/>
  <c r="D995" i="1"/>
  <c r="D1003" i="1"/>
  <c r="D1011" i="1"/>
  <c r="D1019" i="1"/>
  <c r="D1027" i="1"/>
  <c r="D1035" i="1"/>
  <c r="D1043" i="1"/>
  <c r="D1051" i="1"/>
  <c r="D1059" i="1"/>
  <c r="D1067" i="1"/>
  <c r="D1075" i="1"/>
  <c r="D1083" i="1"/>
  <c r="D1091" i="1"/>
  <c r="D1099" i="1"/>
  <c r="D1107" i="1"/>
  <c r="D1115" i="1"/>
  <c r="D1123" i="1"/>
  <c r="D661" i="1"/>
  <c r="D669" i="1"/>
  <c r="D677" i="1"/>
  <c r="D685" i="1"/>
  <c r="D693" i="1"/>
  <c r="D701" i="1"/>
  <c r="D709" i="1"/>
  <c r="D717" i="1"/>
  <c r="D725" i="1"/>
  <c r="D733" i="1"/>
  <c r="D741" i="1"/>
  <c r="D749" i="1"/>
  <c r="D757" i="1"/>
  <c r="D765" i="1"/>
  <c r="D773" i="1"/>
  <c r="D781" i="1"/>
  <c r="D789" i="1"/>
  <c r="D797" i="1"/>
  <c r="D805" i="1"/>
  <c r="D813" i="1"/>
  <c r="D821" i="1"/>
  <c r="D829" i="1"/>
  <c r="D837" i="1"/>
  <c r="D845" i="1"/>
  <c r="D853" i="1"/>
  <c r="D861" i="1"/>
  <c r="D869" i="1"/>
  <c r="D877" i="1"/>
  <c r="D885" i="1"/>
  <c r="D893" i="1"/>
  <c r="D901" i="1"/>
  <c r="D909" i="1"/>
  <c r="D917" i="1"/>
  <c r="D925" i="1"/>
  <c r="D933" i="1"/>
  <c r="D941" i="1"/>
  <c r="D949" i="1"/>
  <c r="D957" i="1"/>
  <c r="D965" i="1"/>
  <c r="D973" i="1"/>
  <c r="D981" i="1"/>
  <c r="D989" i="1"/>
  <c r="D997" i="1"/>
  <c r="D1005" i="1"/>
  <c r="D1013" i="1"/>
  <c r="D1021" i="1"/>
  <c r="D1029" i="1"/>
  <c r="D1037" i="1"/>
  <c r="D1045" i="1"/>
  <c r="D1053" i="1"/>
  <c r="D1061" i="1"/>
  <c r="D1069" i="1"/>
  <c r="D1077" i="1"/>
  <c r="D1085" i="1"/>
  <c r="D1093" i="1"/>
  <c r="D1101" i="1"/>
  <c r="D1109" i="1"/>
  <c r="D1117" i="1"/>
  <c r="D676" i="1"/>
  <c r="D740" i="1"/>
  <c r="D804" i="1"/>
  <c r="D868" i="1"/>
  <c r="D932" i="1"/>
  <c r="D996" i="1"/>
  <c r="D1060" i="1"/>
  <c r="D1124" i="1"/>
  <c r="D684" i="1"/>
  <c r="D748" i="1"/>
  <c r="D812" i="1"/>
  <c r="D876" i="1"/>
  <c r="D940" i="1"/>
  <c r="D1004" i="1"/>
  <c r="D1068" i="1"/>
  <c r="D692" i="1"/>
  <c r="D756" i="1"/>
  <c r="D820" i="1"/>
  <c r="D884" i="1"/>
  <c r="D948" i="1"/>
  <c r="D1012" i="1"/>
  <c r="D1076" i="1"/>
  <c r="D700" i="1"/>
  <c r="D764" i="1"/>
  <c r="D828" i="1"/>
  <c r="D892" i="1"/>
  <c r="D956" i="1"/>
  <c r="D1020" i="1"/>
  <c r="D1084" i="1"/>
  <c r="D708" i="1"/>
  <c r="D772" i="1"/>
  <c r="D836" i="1"/>
  <c r="D900" i="1"/>
  <c r="D964" i="1"/>
  <c r="D1028" i="1"/>
  <c r="D1092" i="1"/>
  <c r="D716" i="1"/>
  <c r="D780" i="1"/>
  <c r="D844" i="1"/>
  <c r="D908" i="1"/>
  <c r="D972" i="1"/>
  <c r="D1036" i="1"/>
  <c r="D1100" i="1"/>
  <c r="D660" i="1"/>
  <c r="D724" i="1"/>
  <c r="D788" i="1"/>
  <c r="D852" i="1"/>
  <c r="D916" i="1"/>
  <c r="D980" i="1"/>
  <c r="D1044" i="1"/>
  <c r="D1108" i="1"/>
  <c r="D668" i="1"/>
  <c r="D732" i="1"/>
  <c r="D796" i="1"/>
  <c r="D860" i="1"/>
  <c r="D924" i="1"/>
  <c r="D988" i="1"/>
  <c r="D1052" i="1"/>
  <c r="D1116" i="1"/>
  <c r="C254" i="1"/>
  <c r="C286" i="1"/>
  <c r="C294" i="1"/>
  <c r="C606" i="1"/>
  <c r="C63" i="1"/>
  <c r="C255" i="1"/>
  <c r="C287" i="1"/>
  <c r="C295" i="1"/>
  <c r="C607" i="1"/>
  <c r="C256" i="1"/>
  <c r="C288" i="1"/>
  <c r="C296" i="1"/>
  <c r="C608" i="1"/>
  <c r="C257" i="1"/>
  <c r="C289" i="1"/>
  <c r="C297" i="1"/>
  <c r="C609" i="1"/>
  <c r="C258" i="1"/>
  <c r="C290" i="1"/>
  <c r="C602" i="1"/>
  <c r="C610" i="1"/>
  <c r="C291" i="1"/>
  <c r="C603" i="1"/>
  <c r="C611" i="1"/>
  <c r="C292" i="1"/>
  <c r="C604" i="1"/>
  <c r="C612" i="1"/>
  <c r="C253" i="1"/>
  <c r="C285" i="1"/>
  <c r="C293" i="1"/>
  <c r="C605" i="1"/>
  <c r="C1201" i="1"/>
  <c r="C1209" i="1"/>
  <c r="C1217" i="1"/>
  <c r="C1225" i="1"/>
  <c r="C1233" i="1"/>
  <c r="C1241" i="1"/>
  <c r="C1249" i="1"/>
  <c r="C1257" i="1"/>
  <c r="C1265" i="1"/>
  <c r="C1273" i="1"/>
  <c r="C1281" i="1"/>
  <c r="C1289" i="1"/>
  <c r="C1297" i="1"/>
  <c r="C1305" i="1"/>
  <c r="C1537" i="1"/>
  <c r="C1545" i="1"/>
  <c r="C1553" i="1"/>
  <c r="C1561" i="1"/>
  <c r="C1569" i="1"/>
  <c r="C1577" i="1"/>
  <c r="C1585" i="1"/>
  <c r="C1593" i="1"/>
  <c r="C1601" i="1"/>
  <c r="C1609" i="1"/>
  <c r="C1617" i="1"/>
  <c r="C1625" i="1"/>
  <c r="C1633" i="1"/>
  <c r="C1641" i="1"/>
  <c r="C1649" i="1"/>
  <c r="C1657" i="1"/>
  <c r="C1202" i="1"/>
  <c r="C1210" i="1"/>
  <c r="C1218" i="1"/>
  <c r="C1226" i="1"/>
  <c r="C1234" i="1"/>
  <c r="C1242" i="1"/>
  <c r="C1250" i="1"/>
  <c r="C1258" i="1"/>
  <c r="C1266" i="1"/>
  <c r="C1274" i="1"/>
  <c r="C1282" i="1"/>
  <c r="C1290" i="1"/>
  <c r="C1298" i="1"/>
  <c r="C1306" i="1"/>
  <c r="C1538" i="1"/>
  <c r="C1546" i="1"/>
  <c r="C1554" i="1"/>
  <c r="C1562" i="1"/>
  <c r="C1570" i="1"/>
  <c r="C1578" i="1"/>
  <c r="C1586" i="1"/>
  <c r="C1594" i="1"/>
  <c r="C1602" i="1"/>
  <c r="C1610" i="1"/>
  <c r="C1618" i="1"/>
  <c r="C1626" i="1"/>
  <c r="C1634" i="1"/>
  <c r="C1642" i="1"/>
  <c r="C1650" i="1"/>
  <c r="C1658" i="1"/>
  <c r="C1203" i="1"/>
  <c r="C1211" i="1"/>
  <c r="C1219" i="1"/>
  <c r="C1227" i="1"/>
  <c r="C1235" i="1"/>
  <c r="C1243" i="1"/>
  <c r="C1251" i="1"/>
  <c r="C1259" i="1"/>
  <c r="C1267" i="1"/>
  <c r="C1275" i="1"/>
  <c r="C1283" i="1"/>
  <c r="C1291" i="1"/>
  <c r="C1299" i="1"/>
  <c r="C1539" i="1"/>
  <c r="C1547" i="1"/>
  <c r="C1555" i="1"/>
  <c r="C1563" i="1"/>
  <c r="C1571" i="1"/>
  <c r="C1579" i="1"/>
  <c r="C1587" i="1"/>
  <c r="C1595" i="1"/>
  <c r="C1603" i="1"/>
  <c r="C1611" i="1"/>
  <c r="C1619" i="1"/>
  <c r="C1627" i="1"/>
  <c r="C1635" i="1"/>
  <c r="C1643" i="1"/>
  <c r="C1651" i="1"/>
  <c r="C1659" i="1"/>
  <c r="C1204" i="1"/>
  <c r="C1212" i="1"/>
  <c r="C1220" i="1"/>
  <c r="C1228" i="1"/>
  <c r="C1236" i="1"/>
  <c r="C1244" i="1"/>
  <c r="C1252" i="1"/>
  <c r="C1260" i="1"/>
  <c r="C1268" i="1"/>
  <c r="C1276" i="1"/>
  <c r="C1284" i="1"/>
  <c r="C1292" i="1"/>
  <c r="C1300" i="1"/>
  <c r="C1540" i="1"/>
  <c r="C1548" i="1"/>
  <c r="C1556" i="1"/>
  <c r="C1564" i="1"/>
  <c r="C1572" i="1"/>
  <c r="C1580" i="1"/>
  <c r="C1588" i="1"/>
  <c r="C1596" i="1"/>
  <c r="C1604" i="1"/>
  <c r="C1612" i="1"/>
  <c r="C1620" i="1"/>
  <c r="C1628" i="1"/>
  <c r="C1636" i="1"/>
  <c r="C1644" i="1"/>
  <c r="C1652" i="1"/>
  <c r="C1660" i="1"/>
  <c r="C1205" i="1"/>
  <c r="C1213" i="1"/>
  <c r="C1221" i="1"/>
  <c r="C1229" i="1"/>
  <c r="C1237" i="1"/>
  <c r="C1245" i="1"/>
  <c r="C1253" i="1"/>
  <c r="C1261" i="1"/>
  <c r="C1269" i="1"/>
  <c r="C1277" i="1"/>
  <c r="C1285" i="1"/>
  <c r="C1293" i="1"/>
  <c r="C1301" i="1"/>
  <c r="C1533" i="1"/>
  <c r="C1541" i="1"/>
  <c r="C1549" i="1"/>
  <c r="C1557" i="1"/>
  <c r="C1565" i="1"/>
  <c r="C1573" i="1"/>
  <c r="C1581" i="1"/>
  <c r="C1589" i="1"/>
  <c r="C1597" i="1"/>
  <c r="C1605" i="1"/>
  <c r="C1613" i="1"/>
  <c r="C1621" i="1"/>
  <c r="C1629" i="1"/>
  <c r="C1637" i="1"/>
  <c r="C1645" i="1"/>
  <c r="C1653" i="1"/>
  <c r="C1661" i="1"/>
  <c r="C1198" i="1"/>
  <c r="C1206" i="1"/>
  <c r="C1214" i="1"/>
  <c r="C1222" i="1"/>
  <c r="C1230" i="1"/>
  <c r="C1238" i="1"/>
  <c r="C1246" i="1"/>
  <c r="C1254" i="1"/>
  <c r="C1262" i="1"/>
  <c r="C1270" i="1"/>
  <c r="C1278" i="1"/>
  <c r="C1286" i="1"/>
  <c r="C1294" i="1"/>
  <c r="C1302" i="1"/>
  <c r="C1534" i="1"/>
  <c r="C1542" i="1"/>
  <c r="C1550" i="1"/>
  <c r="C1558" i="1"/>
  <c r="C1566" i="1"/>
  <c r="C1574" i="1"/>
  <c r="C1582" i="1"/>
  <c r="C1590" i="1"/>
  <c r="C1598" i="1"/>
  <c r="C1606" i="1"/>
  <c r="C1614" i="1"/>
  <c r="C1622" i="1"/>
  <c r="C1630" i="1"/>
  <c r="C1638" i="1"/>
  <c r="C1646" i="1"/>
  <c r="C1654" i="1"/>
  <c r="C1662" i="1"/>
  <c r="C1199" i="1"/>
  <c r="C1207" i="1"/>
  <c r="C1215" i="1"/>
  <c r="C1223" i="1"/>
  <c r="C1231" i="1"/>
  <c r="C1239" i="1"/>
  <c r="C1247" i="1"/>
  <c r="C1255" i="1"/>
  <c r="C1263" i="1"/>
  <c r="C1271" i="1"/>
  <c r="C1279" i="1"/>
  <c r="C1287" i="1"/>
  <c r="C1295" i="1"/>
  <c r="C1303" i="1"/>
  <c r="C1535" i="1"/>
  <c r="C1543" i="1"/>
  <c r="C1551" i="1"/>
  <c r="C1559" i="1"/>
  <c r="C1567" i="1"/>
  <c r="C1575" i="1"/>
  <c r="C1583" i="1"/>
  <c r="C1591" i="1"/>
  <c r="C1599" i="1"/>
  <c r="C1607" i="1"/>
  <c r="C1615" i="1"/>
  <c r="C1623" i="1"/>
  <c r="C1631" i="1"/>
  <c r="C1639" i="1"/>
  <c r="C1647" i="1"/>
  <c r="C1655" i="1"/>
  <c r="C1200" i="1"/>
  <c r="C1208" i="1"/>
  <c r="C1216" i="1"/>
  <c r="C1224" i="1"/>
  <c r="C1232" i="1"/>
  <c r="C1240" i="1"/>
  <c r="C1248" i="1"/>
  <c r="C1256" i="1"/>
  <c r="C1264" i="1"/>
  <c r="C1272" i="1"/>
  <c r="C1280" i="1"/>
  <c r="C1288" i="1"/>
  <c r="C1296" i="1"/>
  <c r="C1304" i="1"/>
  <c r="C1536" i="1"/>
  <c r="C1544" i="1"/>
  <c r="C1552" i="1"/>
  <c r="C1560" i="1"/>
  <c r="C1568" i="1"/>
  <c r="C1576" i="1"/>
  <c r="C1584" i="1"/>
  <c r="C1592" i="1"/>
  <c r="C1600" i="1"/>
  <c r="C1608" i="1"/>
  <c r="C1616" i="1"/>
  <c r="C1624" i="1"/>
  <c r="C1632" i="1"/>
  <c r="C1640" i="1"/>
  <c r="C1648" i="1"/>
  <c r="C1656" i="1"/>
  <c r="D72" i="1"/>
  <c r="D80" i="1"/>
  <c r="D73" i="1"/>
  <c r="D75" i="1"/>
  <c r="D76" i="1"/>
  <c r="D68" i="1"/>
  <c r="D78" i="1"/>
  <c r="D69" i="1"/>
  <c r="D79" i="1"/>
  <c r="D70" i="1"/>
  <c r="D74" i="1"/>
  <c r="D71" i="1"/>
  <c r="D77" i="1"/>
  <c r="C1521" i="1"/>
  <c r="C1522" i="1"/>
  <c r="C1523" i="1"/>
  <c r="C1516" i="1"/>
  <c r="C1524" i="1"/>
  <c r="C1517" i="1"/>
  <c r="C1525" i="1"/>
  <c r="C1518" i="1"/>
  <c r="C1526" i="1"/>
  <c r="C1519" i="1"/>
  <c r="C1527" i="1"/>
  <c r="C1520" i="1"/>
  <c r="C2712" i="1"/>
  <c r="C2704" i="1"/>
  <c r="C2696" i="1"/>
  <c r="C2688" i="1"/>
  <c r="C2680" i="1"/>
  <c r="C2672" i="1"/>
  <c r="C2664" i="1"/>
  <c r="C2656" i="1"/>
  <c r="C2648" i="1"/>
  <c r="C2640" i="1"/>
  <c r="C2632" i="1"/>
  <c r="C2624" i="1"/>
  <c r="C2616" i="1"/>
  <c r="C2608" i="1"/>
  <c r="C2600" i="1"/>
  <c r="C2592" i="1"/>
  <c r="C2584" i="1"/>
  <c r="C2576" i="1"/>
  <c r="C2568" i="1"/>
  <c r="C2560" i="1"/>
  <c r="C2552" i="1"/>
  <c r="C2544" i="1"/>
  <c r="C2536" i="1"/>
  <c r="C2528" i="1"/>
  <c r="C2520" i="1"/>
  <c r="C2512" i="1"/>
  <c r="C2504" i="1"/>
  <c r="C2496" i="1"/>
  <c r="C2488" i="1"/>
  <c r="C2480" i="1"/>
  <c r="C2472" i="1"/>
  <c r="C2464" i="1"/>
  <c r="C2456" i="1"/>
  <c r="C2448" i="1"/>
  <c r="C2440" i="1"/>
  <c r="C2432" i="1"/>
  <c r="C2424" i="1"/>
  <c r="C2416" i="1"/>
  <c r="C2408" i="1"/>
  <c r="C2400" i="1"/>
  <c r="C2392" i="1"/>
  <c r="C2384" i="1"/>
  <c r="C2376" i="1"/>
  <c r="C2368" i="1"/>
  <c r="C2360" i="1"/>
  <c r="C2352" i="1"/>
  <c r="C2344" i="1"/>
  <c r="C2336" i="1"/>
  <c r="C2328" i="1"/>
  <c r="C2320" i="1"/>
  <c r="C2312" i="1"/>
  <c r="C2304" i="1"/>
  <c r="C2296" i="1"/>
  <c r="C2288" i="1"/>
  <c r="C2280" i="1"/>
  <c r="C2272" i="1"/>
  <c r="C2264" i="1"/>
  <c r="C2256" i="1"/>
  <c r="C2248" i="1"/>
  <c r="C2240" i="1"/>
  <c r="C2232" i="1"/>
  <c r="C2224" i="1"/>
  <c r="C2216" i="1"/>
  <c r="C2208" i="1"/>
  <c r="C2200" i="1"/>
  <c r="C2192" i="1"/>
  <c r="C2184" i="1"/>
  <c r="C2176" i="1"/>
  <c r="C2168" i="1"/>
  <c r="C2160" i="1"/>
  <c r="C2152" i="1"/>
  <c r="C2144" i="1"/>
  <c r="C2136" i="1"/>
  <c r="C2128" i="1"/>
  <c r="C2120" i="1"/>
  <c r="C2112" i="1"/>
  <c r="C2104" i="1"/>
  <c r="C2096" i="1"/>
  <c r="C2086" i="1"/>
  <c r="C2076" i="1"/>
  <c r="C2066" i="1"/>
  <c r="C2053" i="1"/>
  <c r="C2042" i="1"/>
  <c r="C2019" i="1"/>
  <c r="D1398" i="1"/>
  <c r="D1406" i="1"/>
  <c r="D1414" i="1"/>
  <c r="D1422" i="1"/>
  <c r="D1399" i="1"/>
  <c r="D1407" i="1"/>
  <c r="D1415" i="1"/>
  <c r="D1423" i="1"/>
  <c r="D1384" i="1"/>
  <c r="D1400" i="1"/>
  <c r="D1408" i="1"/>
  <c r="D1416" i="1"/>
  <c r="D1424" i="1"/>
  <c r="D1385" i="1"/>
  <c r="D1401" i="1"/>
  <c r="D1409" i="1"/>
  <c r="D1417" i="1"/>
  <c r="D1425" i="1"/>
  <c r="D1403" i="1"/>
  <c r="D1411" i="1"/>
  <c r="D1419" i="1"/>
  <c r="D1397" i="1"/>
  <c r="D1405" i="1"/>
  <c r="D1413" i="1"/>
  <c r="D1421" i="1"/>
  <c r="D1420" i="1"/>
  <c r="D1426" i="1"/>
  <c r="D1402" i="1"/>
  <c r="D1404" i="1"/>
  <c r="D1410" i="1"/>
  <c r="D1412" i="1"/>
  <c r="D1418" i="1"/>
  <c r="D40" i="1"/>
  <c r="D41" i="1"/>
  <c r="D34" i="1"/>
  <c r="D42" i="1"/>
  <c r="D37" i="1"/>
  <c r="D38" i="1"/>
  <c r="D43" i="1"/>
  <c r="D44" i="1"/>
  <c r="D45" i="1"/>
  <c r="D36" i="1"/>
  <c r="D35" i="1"/>
  <c r="D39" i="1"/>
  <c r="C190" i="1"/>
  <c r="C198" i="1"/>
  <c r="C206" i="1"/>
  <c r="C214" i="1"/>
  <c r="C222" i="1"/>
  <c r="C230" i="1"/>
  <c r="C191" i="1"/>
  <c r="C199" i="1"/>
  <c r="C207" i="1"/>
  <c r="C215" i="1"/>
  <c r="C223" i="1"/>
  <c r="C231" i="1"/>
  <c r="C192" i="1"/>
  <c r="C200" i="1"/>
  <c r="C208" i="1"/>
  <c r="C216" i="1"/>
  <c r="C224" i="1"/>
  <c r="C232" i="1"/>
  <c r="C193" i="1"/>
  <c r="C201" i="1"/>
  <c r="C209" i="1"/>
  <c r="C217" i="1"/>
  <c r="C225" i="1"/>
  <c r="C233" i="1"/>
  <c r="C194" i="1"/>
  <c r="C202" i="1"/>
  <c r="C210" i="1"/>
  <c r="C226" i="1"/>
  <c r="C234" i="1"/>
  <c r="C187" i="1"/>
  <c r="C195" i="1"/>
  <c r="C203" i="1"/>
  <c r="C211" i="1"/>
  <c r="C219" i="1"/>
  <c r="C227" i="1"/>
  <c r="C235" i="1"/>
  <c r="C188" i="1"/>
  <c r="C196" i="1"/>
  <c r="C204" i="1"/>
  <c r="C212" i="1"/>
  <c r="C220" i="1"/>
  <c r="C228" i="1"/>
  <c r="C189" i="1"/>
  <c r="C197" i="1"/>
  <c r="C205" i="1"/>
  <c r="C213" i="1"/>
  <c r="C221" i="1"/>
  <c r="C229" i="1"/>
  <c r="D64" i="1"/>
  <c r="D589" i="1"/>
  <c r="D597" i="1"/>
  <c r="D590" i="1"/>
  <c r="D598" i="1"/>
  <c r="D585" i="1"/>
  <c r="D595" i="1"/>
  <c r="D586" i="1"/>
  <c r="D596" i="1"/>
  <c r="D587" i="1"/>
  <c r="D599" i="1"/>
  <c r="D588" i="1"/>
  <c r="D600" i="1"/>
  <c r="D591" i="1"/>
  <c r="D601" i="1"/>
  <c r="D592" i="1"/>
  <c r="D584" i="1"/>
  <c r="D594" i="1"/>
  <c r="D593" i="1"/>
  <c r="D81" i="1"/>
  <c r="D405" i="1"/>
  <c r="D413" i="1"/>
  <c r="D421" i="1"/>
  <c r="D429" i="1"/>
  <c r="D437" i="1"/>
  <c r="D406" i="1"/>
  <c r="D414" i="1"/>
  <c r="D422" i="1"/>
  <c r="D430" i="1"/>
  <c r="D82" i="1"/>
  <c r="D399" i="1"/>
  <c r="D407" i="1"/>
  <c r="D415" i="1"/>
  <c r="D423" i="1"/>
  <c r="D431" i="1"/>
  <c r="D400" i="1"/>
  <c r="D411" i="1"/>
  <c r="D425" i="1"/>
  <c r="D436" i="1"/>
  <c r="D401" i="1"/>
  <c r="D412" i="1"/>
  <c r="D426" i="1"/>
  <c r="D402" i="1"/>
  <c r="D416" i="1"/>
  <c r="D427" i="1"/>
  <c r="D403" i="1"/>
  <c r="D417" i="1"/>
  <c r="D428" i="1"/>
  <c r="D404" i="1"/>
  <c r="D418" i="1"/>
  <c r="D432" i="1"/>
  <c r="D408" i="1"/>
  <c r="D419" i="1"/>
  <c r="D433" i="1"/>
  <c r="D410" i="1"/>
  <c r="D424" i="1"/>
  <c r="D435" i="1"/>
  <c r="D434" i="1"/>
  <c r="D409" i="1"/>
  <c r="D420" i="1"/>
  <c r="D8" i="1"/>
  <c r="D9" i="1"/>
  <c r="D10" i="1"/>
  <c r="D6" i="1"/>
  <c r="D7" i="1"/>
  <c r="D118" i="1"/>
  <c r="D119" i="1"/>
  <c r="D121" i="1"/>
  <c r="D120" i="1"/>
  <c r="D373" i="1"/>
  <c r="D5" i="1"/>
  <c r="D374" i="1"/>
  <c r="D375" i="1"/>
  <c r="D372" i="1"/>
  <c r="D376" i="1"/>
  <c r="D377" i="1"/>
  <c r="D378" i="1"/>
  <c r="D368" i="1"/>
  <c r="D379" i="1"/>
  <c r="D369" i="1"/>
  <c r="D380" i="1"/>
  <c r="D371" i="1"/>
  <c r="D370" i="1"/>
  <c r="D171" i="1"/>
  <c r="D166" i="1"/>
  <c r="D493" i="1"/>
  <c r="D501" i="1"/>
  <c r="D509" i="1"/>
  <c r="D517" i="1"/>
  <c r="D525" i="1"/>
  <c r="D533" i="1"/>
  <c r="D541" i="1"/>
  <c r="D549" i="1"/>
  <c r="D557" i="1"/>
  <c r="D565" i="1"/>
  <c r="D573" i="1"/>
  <c r="D581" i="1"/>
  <c r="D494" i="1"/>
  <c r="D502" i="1"/>
  <c r="D510" i="1"/>
  <c r="D518" i="1"/>
  <c r="D526" i="1"/>
  <c r="D534" i="1"/>
  <c r="D542" i="1"/>
  <c r="D550" i="1"/>
  <c r="D558" i="1"/>
  <c r="D566" i="1"/>
  <c r="D574" i="1"/>
  <c r="D582" i="1"/>
  <c r="D487" i="1"/>
  <c r="D489" i="1"/>
  <c r="D499" i="1"/>
  <c r="D511" i="1"/>
  <c r="D521" i="1"/>
  <c r="D531" i="1"/>
  <c r="D543" i="1"/>
  <c r="D553" i="1"/>
  <c r="D563" i="1"/>
  <c r="D575" i="1"/>
  <c r="D490" i="1"/>
  <c r="D500" i="1"/>
  <c r="D512" i="1"/>
  <c r="D522" i="1"/>
  <c r="D532" i="1"/>
  <c r="D544" i="1"/>
  <c r="D554" i="1"/>
  <c r="D564" i="1"/>
  <c r="D576" i="1"/>
  <c r="D491" i="1"/>
  <c r="D503" i="1"/>
  <c r="D513" i="1"/>
  <c r="D523" i="1"/>
  <c r="D535" i="1"/>
  <c r="D545" i="1"/>
  <c r="D555" i="1"/>
  <c r="D567" i="1"/>
  <c r="D577" i="1"/>
  <c r="D492" i="1"/>
  <c r="D504" i="1"/>
  <c r="D514" i="1"/>
  <c r="D524" i="1"/>
  <c r="D536" i="1"/>
  <c r="D546" i="1"/>
  <c r="D556" i="1"/>
  <c r="D568" i="1"/>
  <c r="D578" i="1"/>
  <c r="D495" i="1"/>
  <c r="D505" i="1"/>
  <c r="D515" i="1"/>
  <c r="D527" i="1"/>
  <c r="D537" i="1"/>
  <c r="D547" i="1"/>
  <c r="D559" i="1"/>
  <c r="D569" i="1"/>
  <c r="D579" i="1"/>
  <c r="D496" i="1"/>
  <c r="D506" i="1"/>
  <c r="D516" i="1"/>
  <c r="D528" i="1"/>
  <c r="D538" i="1"/>
  <c r="D548" i="1"/>
  <c r="D560" i="1"/>
  <c r="D570" i="1"/>
  <c r="D580" i="1"/>
  <c r="D488" i="1"/>
  <c r="D498" i="1"/>
  <c r="D508" i="1"/>
  <c r="D520" i="1"/>
  <c r="D530" i="1"/>
  <c r="D540" i="1"/>
  <c r="D552" i="1"/>
  <c r="D562" i="1"/>
  <c r="D572" i="1"/>
  <c r="D529" i="1"/>
  <c r="D539" i="1"/>
  <c r="D551" i="1"/>
  <c r="D561" i="1"/>
  <c r="D571" i="1"/>
  <c r="D497" i="1"/>
  <c r="D583" i="1"/>
  <c r="D507" i="1"/>
  <c r="D519" i="1"/>
  <c r="D63" i="1"/>
  <c r="D606" i="1"/>
  <c r="D605" i="1"/>
  <c r="D1198" i="1"/>
  <c r="D607" i="1"/>
  <c r="D1199" i="1"/>
  <c r="D608" i="1"/>
  <c r="D609" i="1"/>
  <c r="D610" i="1"/>
  <c r="D602" i="1"/>
  <c r="D611" i="1"/>
  <c r="D604" i="1"/>
  <c r="D612" i="1"/>
  <c r="D603" i="1"/>
  <c r="D1294" i="1"/>
  <c r="D1302" i="1"/>
  <c r="D1534" i="1"/>
  <c r="D1542" i="1"/>
  <c r="D1550" i="1"/>
  <c r="D1558" i="1"/>
  <c r="D1566" i="1"/>
  <c r="D1574" i="1"/>
  <c r="D1582" i="1"/>
  <c r="D1287" i="1"/>
  <c r="D1295" i="1"/>
  <c r="D1303" i="1"/>
  <c r="D1535" i="1"/>
  <c r="D1543" i="1"/>
  <c r="D1551" i="1"/>
  <c r="D1559" i="1"/>
  <c r="D1567" i="1"/>
  <c r="D1575" i="1"/>
  <c r="D1583" i="1"/>
  <c r="D1591" i="1"/>
  <c r="D1599" i="1"/>
  <c r="D1607" i="1"/>
  <c r="D1615" i="1"/>
  <c r="D1288" i="1"/>
  <c r="D1296" i="1"/>
  <c r="D1304" i="1"/>
  <c r="D1289" i="1"/>
  <c r="D1297" i="1"/>
  <c r="D1305" i="1"/>
  <c r="D1537" i="1"/>
  <c r="D1545" i="1"/>
  <c r="D1553" i="1"/>
  <c r="D1561" i="1"/>
  <c r="D1569" i="1"/>
  <c r="D1290" i="1"/>
  <c r="D1298" i="1"/>
  <c r="D1306" i="1"/>
  <c r="D1291" i="1"/>
  <c r="D1299" i="1"/>
  <c r="D1539" i="1"/>
  <c r="D1547" i="1"/>
  <c r="D1555" i="1"/>
  <c r="D1563" i="1"/>
  <c r="D1571" i="1"/>
  <c r="D1579" i="1"/>
  <c r="D1587" i="1"/>
  <c r="D1595" i="1"/>
  <c r="D1603" i="1"/>
  <c r="D1611" i="1"/>
  <c r="D1293" i="1"/>
  <c r="D1301" i="1"/>
  <c r="D1533" i="1"/>
  <c r="D1541" i="1"/>
  <c r="D1549" i="1"/>
  <c r="D1557" i="1"/>
  <c r="D1565" i="1"/>
  <c r="D1573" i="1"/>
  <c r="D1581" i="1"/>
  <c r="D1589" i="1"/>
  <c r="D1597" i="1"/>
  <c r="D1605" i="1"/>
  <c r="D1540" i="1"/>
  <c r="D1562" i="1"/>
  <c r="D1580" i="1"/>
  <c r="D1594" i="1"/>
  <c r="D1608" i="1"/>
  <c r="D1544" i="1"/>
  <c r="D1564" i="1"/>
  <c r="D1584" i="1"/>
  <c r="D1596" i="1"/>
  <c r="D1609" i="1"/>
  <c r="D1546" i="1"/>
  <c r="D1568" i="1"/>
  <c r="D1585" i="1"/>
  <c r="D1598" i="1"/>
  <c r="D1610" i="1"/>
  <c r="D1548" i="1"/>
  <c r="D1570" i="1"/>
  <c r="D1586" i="1"/>
  <c r="D1600" i="1"/>
  <c r="D1612" i="1"/>
  <c r="D1552" i="1"/>
  <c r="D1572" i="1"/>
  <c r="D1588" i="1"/>
  <c r="D1601" i="1"/>
  <c r="D1613" i="1"/>
  <c r="D1292" i="1"/>
  <c r="D1554" i="1"/>
  <c r="D1576" i="1"/>
  <c r="D1590" i="1"/>
  <c r="D1602" i="1"/>
  <c r="D1614" i="1"/>
  <c r="D1300" i="1"/>
  <c r="D1536" i="1"/>
  <c r="D1556" i="1"/>
  <c r="D1577" i="1"/>
  <c r="D1592" i="1"/>
  <c r="D1604" i="1"/>
  <c r="D1616" i="1"/>
  <c r="D1538" i="1"/>
  <c r="D1560" i="1"/>
  <c r="D1578" i="1"/>
  <c r="D1593" i="1"/>
  <c r="D1606" i="1"/>
  <c r="D1617" i="1"/>
  <c r="D1623" i="1"/>
  <c r="D1631" i="1"/>
  <c r="D1639" i="1"/>
  <c r="D1619" i="1"/>
  <c r="D1627" i="1"/>
  <c r="D1635" i="1"/>
  <c r="D1618" i="1"/>
  <c r="D1629" i="1"/>
  <c r="D1640" i="1"/>
  <c r="D1620" i="1"/>
  <c r="D1630" i="1"/>
  <c r="D1641" i="1"/>
  <c r="D1621" i="1"/>
  <c r="D1632" i="1"/>
  <c r="D1642" i="1"/>
  <c r="D1622" i="1"/>
  <c r="D1633" i="1"/>
  <c r="D1624" i="1"/>
  <c r="D1634" i="1"/>
  <c r="D1625" i="1"/>
  <c r="D1636" i="1"/>
  <c r="D1626" i="1"/>
  <c r="D1637" i="1"/>
  <c r="D1628" i="1"/>
  <c r="D1638" i="1"/>
  <c r="D279" i="1"/>
  <c r="D280" i="1"/>
  <c r="D277" i="1"/>
  <c r="D278" i="1"/>
  <c r="D274" i="1"/>
  <c r="D397" i="1"/>
  <c r="D398" i="1"/>
  <c r="D391" i="1"/>
  <c r="D392" i="1"/>
  <c r="D393" i="1"/>
  <c r="D394" i="1"/>
  <c r="D396" i="1"/>
  <c r="D395" i="1"/>
  <c r="D1313" i="1"/>
  <c r="D1321" i="1"/>
  <c r="D1329" i="1"/>
  <c r="D1456" i="1"/>
  <c r="D1457" i="1"/>
  <c r="D1471" i="1"/>
  <c r="D1472" i="1"/>
  <c r="D1486" i="1"/>
  <c r="D1479" i="1"/>
  <c r="D1481" i="1"/>
  <c r="D1483" i="1"/>
  <c r="D1485" i="1"/>
  <c r="D1480" i="1"/>
  <c r="D1482" i="1"/>
  <c r="D1484" i="1"/>
  <c r="C2711" i="1"/>
  <c r="C2703" i="1"/>
  <c r="C2695" i="1"/>
  <c r="C2687" i="1"/>
  <c r="C2679" i="1"/>
  <c r="C2671" i="1"/>
  <c r="C2663" i="1"/>
  <c r="C2655" i="1"/>
  <c r="C2647" i="1"/>
  <c r="C2639" i="1"/>
  <c r="C2631" i="1"/>
  <c r="C2623" i="1"/>
  <c r="C2615" i="1"/>
  <c r="C2607" i="1"/>
  <c r="C2599" i="1"/>
  <c r="C2591" i="1"/>
  <c r="C2583" i="1"/>
  <c r="C2575" i="1"/>
  <c r="C2567" i="1"/>
  <c r="C2559" i="1"/>
  <c r="C2551" i="1"/>
  <c r="C2543" i="1"/>
  <c r="C2535" i="1"/>
  <c r="C2527" i="1"/>
  <c r="C2519" i="1"/>
  <c r="C2511" i="1"/>
  <c r="C2503" i="1"/>
  <c r="C2495" i="1"/>
  <c r="C2487" i="1"/>
  <c r="C2479" i="1"/>
  <c r="C2471" i="1"/>
  <c r="C2463" i="1"/>
  <c r="C2455" i="1"/>
  <c r="C2447" i="1"/>
  <c r="C2439" i="1"/>
  <c r="C2431" i="1"/>
  <c r="C2423" i="1"/>
  <c r="C2415" i="1"/>
  <c r="C2407" i="1"/>
  <c r="C2399" i="1"/>
  <c r="C2391" i="1"/>
  <c r="C2383" i="1"/>
  <c r="C2375" i="1"/>
  <c r="C2367" i="1"/>
  <c r="C2359" i="1"/>
  <c r="C2351" i="1"/>
  <c r="C2343" i="1"/>
  <c r="C2335" i="1"/>
  <c r="C2327" i="1"/>
  <c r="C2319" i="1"/>
  <c r="C2311" i="1"/>
  <c r="C2303" i="1"/>
  <c r="C2295" i="1"/>
  <c r="C2287" i="1"/>
  <c r="C2279" i="1"/>
  <c r="C2271" i="1"/>
  <c r="C2263" i="1"/>
  <c r="C2255" i="1"/>
  <c r="C2247" i="1"/>
  <c r="C2239" i="1"/>
  <c r="C2231" i="1"/>
  <c r="C2223" i="1"/>
  <c r="C2215" i="1"/>
  <c r="C2207" i="1"/>
  <c r="C2199" i="1"/>
  <c r="C2191" i="1"/>
  <c r="C2183" i="1"/>
  <c r="C2175" i="1"/>
  <c r="C2167" i="1"/>
  <c r="C2159" i="1"/>
  <c r="C2151" i="1"/>
  <c r="C2143" i="1"/>
  <c r="C2135" i="1"/>
  <c r="C2127" i="1"/>
  <c r="C2119" i="1"/>
  <c r="C2111" i="1"/>
  <c r="C2103" i="1"/>
  <c r="C2095" i="1"/>
  <c r="C2085" i="1"/>
  <c r="C2075" i="1"/>
  <c r="C2064" i="1"/>
  <c r="C2052" i="1"/>
  <c r="C2040" i="1"/>
  <c r="C2016" i="1"/>
  <c r="C2710" i="1"/>
  <c r="C2702" i="1"/>
  <c r="C2694" i="1"/>
  <c r="C2686" i="1"/>
  <c r="C2678" i="1"/>
  <c r="C2670" i="1"/>
  <c r="C2662" i="1"/>
  <c r="C2654" i="1"/>
  <c r="C2646" i="1"/>
  <c r="C2638" i="1"/>
  <c r="C2630" i="1"/>
  <c r="C2622" i="1"/>
  <c r="C2614" i="1"/>
  <c r="C2606" i="1"/>
  <c r="C2598" i="1"/>
  <c r="C2590" i="1"/>
  <c r="C2582" i="1"/>
  <c r="C2574" i="1"/>
  <c r="C2566" i="1"/>
  <c r="C2558" i="1"/>
  <c r="C2550" i="1"/>
  <c r="C2542" i="1"/>
  <c r="C2534" i="1"/>
  <c r="C2526" i="1"/>
  <c r="C2518" i="1"/>
  <c r="C2510" i="1"/>
  <c r="C2502" i="1"/>
  <c r="C2494" i="1"/>
  <c r="C2486" i="1"/>
  <c r="C2478" i="1"/>
  <c r="C2470" i="1"/>
  <c r="C2462" i="1"/>
  <c r="C2454" i="1"/>
  <c r="C2446" i="1"/>
  <c r="C2438" i="1"/>
  <c r="C2430" i="1"/>
  <c r="C2422" i="1"/>
  <c r="C2414" i="1"/>
  <c r="C2406" i="1"/>
  <c r="C2398" i="1"/>
  <c r="C2390" i="1"/>
  <c r="C2382" i="1"/>
  <c r="C2374" i="1"/>
  <c r="C2366" i="1"/>
  <c r="C2358" i="1"/>
  <c r="C2350" i="1"/>
  <c r="C2342" i="1"/>
  <c r="C2334" i="1"/>
  <c r="C2326" i="1"/>
  <c r="C2318" i="1"/>
  <c r="C2310" i="1"/>
  <c r="C2302" i="1"/>
  <c r="C2294" i="1"/>
  <c r="C2286" i="1"/>
  <c r="C2278" i="1"/>
  <c r="C2270" i="1"/>
  <c r="C2262" i="1"/>
  <c r="C2254" i="1"/>
  <c r="C2246" i="1"/>
  <c r="C2238" i="1"/>
  <c r="C2230" i="1"/>
  <c r="C2222" i="1"/>
  <c r="C2214" i="1"/>
  <c r="C2206" i="1"/>
  <c r="C2198" i="1"/>
  <c r="C2190" i="1"/>
  <c r="C2182" i="1"/>
  <c r="C2174" i="1"/>
  <c r="C2166" i="1"/>
  <c r="C2158" i="1"/>
  <c r="C2150" i="1"/>
  <c r="C2142" i="1"/>
  <c r="C2134" i="1"/>
  <c r="C2126" i="1"/>
  <c r="C2118" i="1"/>
  <c r="C2110" i="1"/>
  <c r="C2102" i="1"/>
  <c r="C2094" i="1"/>
  <c r="C2084" i="1"/>
  <c r="C2074" i="1"/>
  <c r="C2062" i="1"/>
  <c r="C2051" i="1"/>
  <c r="C2037" i="1"/>
  <c r="C2008" i="1"/>
  <c r="C163" i="1"/>
  <c r="C164" i="1"/>
  <c r="C1313" i="1"/>
  <c r="C1321" i="1"/>
  <c r="C1329" i="1"/>
  <c r="C1337" i="1"/>
  <c r="C1345" i="1"/>
  <c r="C1314" i="1"/>
  <c r="C1322" i="1"/>
  <c r="C1330" i="1"/>
  <c r="C1338" i="1"/>
  <c r="C1346" i="1"/>
  <c r="C1307" i="1"/>
  <c r="C1315" i="1"/>
  <c r="C1323" i="1"/>
  <c r="C1331" i="1"/>
  <c r="C1339" i="1"/>
  <c r="C1308" i="1"/>
  <c r="C1316" i="1"/>
  <c r="C1324" i="1"/>
  <c r="C1332" i="1"/>
  <c r="C1340" i="1"/>
  <c r="C1309" i="1"/>
  <c r="C1317" i="1"/>
  <c r="C1325" i="1"/>
  <c r="C1333" i="1"/>
  <c r="C1341" i="1"/>
  <c r="C1310" i="1"/>
  <c r="C1318" i="1"/>
  <c r="C1326" i="1"/>
  <c r="C1334" i="1"/>
  <c r="C1342" i="1"/>
  <c r="C1311" i="1"/>
  <c r="C1319" i="1"/>
  <c r="C1327" i="1"/>
  <c r="C1335" i="1"/>
  <c r="C1343" i="1"/>
  <c r="C1312" i="1"/>
  <c r="C1320" i="1"/>
  <c r="C1328" i="1"/>
  <c r="C1336" i="1"/>
  <c r="C1344" i="1"/>
  <c r="C2709" i="1"/>
  <c r="C2701" i="1"/>
  <c r="C2693" i="1"/>
  <c r="C2685" i="1"/>
  <c r="C2677" i="1"/>
  <c r="C2669" i="1"/>
  <c r="C2661" i="1"/>
  <c r="C2653" i="1"/>
  <c r="C2645" i="1"/>
  <c r="C2637" i="1"/>
  <c r="C2629" i="1"/>
  <c r="C2621" i="1"/>
  <c r="C2613" i="1"/>
  <c r="C2605" i="1"/>
  <c r="C2597" i="1"/>
  <c r="C2589" i="1"/>
  <c r="C2581" i="1"/>
  <c r="C2573" i="1"/>
  <c r="C2565" i="1"/>
  <c r="C2557" i="1"/>
  <c r="C2549" i="1"/>
  <c r="C2541" i="1"/>
  <c r="C2533" i="1"/>
  <c r="C2525" i="1"/>
  <c r="C2517" i="1"/>
  <c r="C2509" i="1"/>
  <c r="C2501" i="1"/>
  <c r="C2493" i="1"/>
  <c r="C2485" i="1"/>
  <c r="C2477" i="1"/>
  <c r="C2469" i="1"/>
  <c r="C2461" i="1"/>
  <c r="C2453" i="1"/>
  <c r="C2445" i="1"/>
  <c r="C2437" i="1"/>
  <c r="C2429" i="1"/>
  <c r="C2421" i="1"/>
  <c r="C2413" i="1"/>
  <c r="C2405" i="1"/>
  <c r="C2397" i="1"/>
  <c r="C2389" i="1"/>
  <c r="C2381" i="1"/>
  <c r="C2373" i="1"/>
  <c r="C2365" i="1"/>
  <c r="C2357" i="1"/>
  <c r="C2349" i="1"/>
  <c r="C2341" i="1"/>
  <c r="C2333" i="1"/>
  <c r="C2325" i="1"/>
  <c r="C2317" i="1"/>
  <c r="C2309" i="1"/>
  <c r="C2301" i="1"/>
  <c r="C2293" i="1"/>
  <c r="C2285" i="1"/>
  <c r="C2277" i="1"/>
  <c r="C2269" i="1"/>
  <c r="C2261" i="1"/>
  <c r="C2253" i="1"/>
  <c r="C2245" i="1"/>
  <c r="C2237" i="1"/>
  <c r="C2229" i="1"/>
  <c r="C2221" i="1"/>
  <c r="C2213" i="1"/>
  <c r="C2205" i="1"/>
  <c r="C2197" i="1"/>
  <c r="C2189" i="1"/>
  <c r="C2181" i="1"/>
  <c r="C2173" i="1"/>
  <c r="C2165" i="1"/>
  <c r="C2157" i="1"/>
  <c r="C2149" i="1"/>
  <c r="C2141" i="1"/>
  <c r="C2133" i="1"/>
  <c r="C2125" i="1"/>
  <c r="C2117" i="1"/>
  <c r="C2109" i="1"/>
  <c r="C2101" i="1"/>
  <c r="C2093" i="1"/>
  <c r="C2083" i="1"/>
  <c r="C2072" i="1"/>
  <c r="C2061" i="1"/>
  <c r="C2050" i="1"/>
  <c r="C2036" i="1"/>
  <c r="C302" i="1"/>
  <c r="C310" i="1"/>
  <c r="C318" i="1"/>
  <c r="C326" i="1"/>
  <c r="C334" i="1"/>
  <c r="C342" i="1"/>
  <c r="C350" i="1"/>
  <c r="C358" i="1"/>
  <c r="C366" i="1"/>
  <c r="C303" i="1"/>
  <c r="C311" i="1"/>
  <c r="C319" i="1"/>
  <c r="C327" i="1"/>
  <c r="C335" i="1"/>
  <c r="C343" i="1"/>
  <c r="C351" i="1"/>
  <c r="C359" i="1"/>
  <c r="C367" i="1"/>
  <c r="C304" i="1"/>
  <c r="C312" i="1"/>
  <c r="C320" i="1"/>
  <c r="C328" i="1"/>
  <c r="C336" i="1"/>
  <c r="C344" i="1"/>
  <c r="C352" i="1"/>
  <c r="C360" i="1"/>
  <c r="C305" i="1"/>
  <c r="C313" i="1"/>
  <c r="C321" i="1"/>
  <c r="C329" i="1"/>
  <c r="C337" i="1"/>
  <c r="C345" i="1"/>
  <c r="C353" i="1"/>
  <c r="C361" i="1"/>
  <c r="C298" i="1"/>
  <c r="C306" i="1"/>
  <c r="C314" i="1"/>
  <c r="C322" i="1"/>
  <c r="C330" i="1"/>
  <c r="C338" i="1"/>
  <c r="C346" i="1"/>
  <c r="C354" i="1"/>
  <c r="C362" i="1"/>
  <c r="C299" i="1"/>
  <c r="C307" i="1"/>
  <c r="C315" i="1"/>
  <c r="C323" i="1"/>
  <c r="C331" i="1"/>
  <c r="C339" i="1"/>
  <c r="C347" i="1"/>
  <c r="C355" i="1"/>
  <c r="C363" i="1"/>
  <c r="C300" i="1"/>
  <c r="C308" i="1"/>
  <c r="C316" i="1"/>
  <c r="C324" i="1"/>
  <c r="C332" i="1"/>
  <c r="C340" i="1"/>
  <c r="C348" i="1"/>
  <c r="C356" i="1"/>
  <c r="C364" i="1"/>
  <c r="C301" i="1"/>
  <c r="C309" i="1"/>
  <c r="C317" i="1"/>
  <c r="C325" i="1"/>
  <c r="C333" i="1"/>
  <c r="C341" i="1"/>
  <c r="C349" i="1"/>
  <c r="C357" i="1"/>
  <c r="C365" i="1"/>
  <c r="D52" i="1"/>
  <c r="D54" i="1"/>
  <c r="D53" i="1"/>
  <c r="C259" i="1"/>
  <c r="C260" i="1"/>
  <c r="D163" i="1"/>
  <c r="D164" i="1"/>
  <c r="D114" i="1"/>
  <c r="D115" i="1"/>
  <c r="D117" i="1"/>
  <c r="D129" i="1"/>
  <c r="D116" i="1"/>
  <c r="D238" i="1"/>
  <c r="D236" i="1"/>
  <c r="D261" i="1"/>
  <c r="D269" i="1"/>
  <c r="D262" i="1"/>
  <c r="D263" i="1"/>
  <c r="D271" i="1"/>
  <c r="D265" i="1"/>
  <c r="D264" i="1"/>
  <c r="D266" i="1"/>
  <c r="D267" i="1"/>
  <c r="D1459" i="1"/>
  <c r="D1458" i="1"/>
  <c r="C14" i="1"/>
  <c r="C22" i="1"/>
  <c r="C15" i="1"/>
  <c r="C16" i="1"/>
  <c r="C17" i="1"/>
  <c r="C18" i="1"/>
  <c r="C19" i="1"/>
  <c r="C12" i="1"/>
  <c r="C20" i="1"/>
  <c r="C13" i="1"/>
  <c r="C21" i="1"/>
  <c r="C406" i="1"/>
  <c r="C414" i="1"/>
  <c r="C422" i="1"/>
  <c r="C430" i="1"/>
  <c r="C438" i="1"/>
  <c r="C446" i="1"/>
  <c r="C454" i="1"/>
  <c r="C462" i="1"/>
  <c r="C470" i="1"/>
  <c r="C399" i="1"/>
  <c r="C407" i="1"/>
  <c r="C415" i="1"/>
  <c r="C423" i="1"/>
  <c r="C431" i="1"/>
  <c r="C439" i="1"/>
  <c r="C447" i="1"/>
  <c r="C455" i="1"/>
  <c r="C463" i="1"/>
  <c r="C471" i="1"/>
  <c r="C400" i="1"/>
  <c r="C408" i="1"/>
  <c r="C416" i="1"/>
  <c r="C424" i="1"/>
  <c r="C432" i="1"/>
  <c r="C440" i="1"/>
  <c r="C448" i="1"/>
  <c r="C456" i="1"/>
  <c r="C464" i="1"/>
  <c r="C472" i="1"/>
  <c r="C81" i="1"/>
  <c r="C401" i="1"/>
  <c r="C409" i="1"/>
  <c r="C417" i="1"/>
  <c r="C425" i="1"/>
  <c r="C433" i="1"/>
  <c r="C441" i="1"/>
  <c r="C449" i="1"/>
  <c r="C457" i="1"/>
  <c r="C465" i="1"/>
  <c r="C473" i="1"/>
  <c r="C82" i="1"/>
  <c r="C402" i="1"/>
  <c r="C410" i="1"/>
  <c r="C418" i="1"/>
  <c r="C426" i="1"/>
  <c r="C434" i="1"/>
  <c r="C442" i="1"/>
  <c r="C450" i="1"/>
  <c r="C458" i="1"/>
  <c r="C466" i="1"/>
  <c r="C474" i="1"/>
  <c r="C83" i="1"/>
  <c r="C403" i="1"/>
  <c r="C411" i="1"/>
  <c r="C419" i="1"/>
  <c r="C427" i="1"/>
  <c r="C435" i="1"/>
  <c r="C443" i="1"/>
  <c r="C451" i="1"/>
  <c r="C459" i="1"/>
  <c r="C467" i="1"/>
  <c r="C475" i="1"/>
  <c r="C84" i="1"/>
  <c r="C404" i="1"/>
  <c r="C412" i="1"/>
  <c r="C420" i="1"/>
  <c r="C428" i="1"/>
  <c r="C436" i="1"/>
  <c r="C444" i="1"/>
  <c r="C452" i="1"/>
  <c r="C460" i="1"/>
  <c r="C468" i="1"/>
  <c r="C476" i="1"/>
  <c r="C85" i="1"/>
  <c r="C405" i="1"/>
  <c r="C413" i="1"/>
  <c r="C421" i="1"/>
  <c r="C429" i="1"/>
  <c r="C437" i="1"/>
  <c r="C445" i="1"/>
  <c r="C453" i="1"/>
  <c r="C461" i="1"/>
  <c r="C469" i="1"/>
  <c r="D48" i="1"/>
  <c r="D49" i="1"/>
  <c r="C494" i="1"/>
  <c r="C502" i="1"/>
  <c r="C510" i="1"/>
  <c r="C518" i="1"/>
  <c r="C526" i="1"/>
  <c r="C534" i="1"/>
  <c r="C542" i="1"/>
  <c r="C550" i="1"/>
  <c r="C558" i="1"/>
  <c r="C566" i="1"/>
  <c r="C574" i="1"/>
  <c r="C582" i="1"/>
  <c r="C487" i="1"/>
  <c r="C495" i="1"/>
  <c r="C503" i="1"/>
  <c r="C511" i="1"/>
  <c r="C519" i="1"/>
  <c r="C527" i="1"/>
  <c r="C535" i="1"/>
  <c r="C543" i="1"/>
  <c r="C551" i="1"/>
  <c r="C559" i="1"/>
  <c r="C567" i="1"/>
  <c r="C575" i="1"/>
  <c r="C583" i="1"/>
  <c r="C488" i="1"/>
  <c r="C496" i="1"/>
  <c r="C504" i="1"/>
  <c r="C512" i="1"/>
  <c r="C520" i="1"/>
  <c r="C528" i="1"/>
  <c r="C536" i="1"/>
  <c r="C544" i="1"/>
  <c r="C552" i="1"/>
  <c r="C560" i="1"/>
  <c r="C568" i="1"/>
  <c r="C576" i="1"/>
  <c r="C489" i="1"/>
  <c r="C497" i="1"/>
  <c r="C505" i="1"/>
  <c r="C513" i="1"/>
  <c r="C521" i="1"/>
  <c r="C529" i="1"/>
  <c r="C537" i="1"/>
  <c r="C545" i="1"/>
  <c r="C553" i="1"/>
  <c r="C561" i="1"/>
  <c r="C569" i="1"/>
  <c r="C577" i="1"/>
  <c r="C490" i="1"/>
  <c r="C498" i="1"/>
  <c r="C506" i="1"/>
  <c r="C514" i="1"/>
  <c r="C522" i="1"/>
  <c r="C530" i="1"/>
  <c r="C538" i="1"/>
  <c r="C546" i="1"/>
  <c r="C554" i="1"/>
  <c r="C562" i="1"/>
  <c r="C570" i="1"/>
  <c r="C578" i="1"/>
  <c r="C491" i="1"/>
  <c r="C499" i="1"/>
  <c r="C507" i="1"/>
  <c r="C515" i="1"/>
  <c r="C523" i="1"/>
  <c r="C531" i="1"/>
  <c r="C539" i="1"/>
  <c r="C547" i="1"/>
  <c r="C555" i="1"/>
  <c r="C563" i="1"/>
  <c r="C571" i="1"/>
  <c r="C579" i="1"/>
  <c r="C492" i="1"/>
  <c r="C500" i="1"/>
  <c r="C508" i="1"/>
  <c r="C516" i="1"/>
  <c r="C524" i="1"/>
  <c r="C532" i="1"/>
  <c r="C540" i="1"/>
  <c r="C548" i="1"/>
  <c r="C556" i="1"/>
  <c r="C564" i="1"/>
  <c r="C572" i="1"/>
  <c r="C580" i="1"/>
  <c r="C493" i="1"/>
  <c r="C501" i="1"/>
  <c r="C509" i="1"/>
  <c r="C517" i="1"/>
  <c r="C525" i="1"/>
  <c r="C533" i="1"/>
  <c r="C541" i="1"/>
  <c r="C549" i="1"/>
  <c r="C557" i="1"/>
  <c r="C565" i="1"/>
  <c r="C573" i="1"/>
  <c r="C581" i="1"/>
  <c r="C2708" i="1"/>
  <c r="C2700" i="1"/>
  <c r="C2692" i="1"/>
  <c r="C2684" i="1"/>
  <c r="C2676" i="1"/>
  <c r="C2668" i="1"/>
  <c r="C2660" i="1"/>
  <c r="C2652" i="1"/>
  <c r="C2644" i="1"/>
  <c r="C2636" i="1"/>
  <c r="C2628" i="1"/>
  <c r="C2620" i="1"/>
  <c r="C2612" i="1"/>
  <c r="C2604" i="1"/>
  <c r="C2596" i="1"/>
  <c r="C2588" i="1"/>
  <c r="C2580" i="1"/>
  <c r="C2572" i="1"/>
  <c r="C2564" i="1"/>
  <c r="C2556" i="1"/>
  <c r="C2548" i="1"/>
  <c r="C2540" i="1"/>
  <c r="C2532" i="1"/>
  <c r="C2524" i="1"/>
  <c r="C2516" i="1"/>
  <c r="C2508" i="1"/>
  <c r="C2500" i="1"/>
  <c r="C2492" i="1"/>
  <c r="C2484" i="1"/>
  <c r="C2476" i="1"/>
  <c r="C2468" i="1"/>
  <c r="C2460" i="1"/>
  <c r="C2452" i="1"/>
  <c r="C2444" i="1"/>
  <c r="C2436" i="1"/>
  <c r="C2428" i="1"/>
  <c r="C2420" i="1"/>
  <c r="C2412" i="1"/>
  <c r="C2404" i="1"/>
  <c r="C2396" i="1"/>
  <c r="C2388" i="1"/>
  <c r="C2380" i="1"/>
  <c r="C2372" i="1"/>
  <c r="C2364" i="1"/>
  <c r="C2356" i="1"/>
  <c r="C2348" i="1"/>
  <c r="C2340" i="1"/>
  <c r="C2332" i="1"/>
  <c r="C2324" i="1"/>
  <c r="C2316" i="1"/>
  <c r="C2308" i="1"/>
  <c r="C2300" i="1"/>
  <c r="C2292" i="1"/>
  <c r="C2284" i="1"/>
  <c r="C2276" i="1"/>
  <c r="C2268" i="1"/>
  <c r="C2260" i="1"/>
  <c r="C2252" i="1"/>
  <c r="C2244" i="1"/>
  <c r="C2236" i="1"/>
  <c r="C2228" i="1"/>
  <c r="C2220" i="1"/>
  <c r="C2212" i="1"/>
  <c r="C2204" i="1"/>
  <c r="C2196" i="1"/>
  <c r="C2188" i="1"/>
  <c r="C2180" i="1"/>
  <c r="C2172" i="1"/>
  <c r="C2164" i="1"/>
  <c r="C2156" i="1"/>
  <c r="C2148" i="1"/>
  <c r="C2140" i="1"/>
  <c r="C2132" i="1"/>
  <c r="C2124" i="1"/>
  <c r="C2116" i="1"/>
  <c r="C2108" i="1"/>
  <c r="C2100" i="1"/>
  <c r="C2092" i="1"/>
  <c r="C2082" i="1"/>
  <c r="C2070" i="1"/>
  <c r="C2060" i="1"/>
  <c r="C2048" i="1"/>
  <c r="C2035" i="1"/>
  <c r="C251" i="1"/>
  <c r="C252" i="1"/>
  <c r="D239" i="1"/>
  <c r="D247" i="1"/>
  <c r="D1655" i="1"/>
  <c r="D1651" i="1"/>
  <c r="D1659" i="1"/>
  <c r="D1650" i="1"/>
  <c r="D1661" i="1"/>
  <c r="D1652" i="1"/>
  <c r="D1662" i="1"/>
  <c r="D1653" i="1"/>
  <c r="D1654" i="1"/>
  <c r="D1656" i="1"/>
  <c r="D1657" i="1"/>
  <c r="D1648" i="1"/>
  <c r="D1658" i="1"/>
  <c r="D1649" i="1"/>
  <c r="D1660" i="1"/>
  <c r="D1518" i="1"/>
  <c r="D1526" i="1"/>
  <c r="D1519" i="1"/>
  <c r="D1527" i="1"/>
  <c r="D1521" i="1"/>
  <c r="D1523" i="1"/>
  <c r="D1517" i="1"/>
  <c r="D1525" i="1"/>
  <c r="D1520" i="1"/>
  <c r="D1522" i="1"/>
  <c r="D1524" i="1"/>
  <c r="D1516" i="1"/>
  <c r="D186" i="1"/>
  <c r="D181" i="1"/>
  <c r="D182" i="1"/>
  <c r="D183" i="1"/>
  <c r="D185" i="1"/>
  <c r="D180" i="1"/>
  <c r="D184" i="1"/>
  <c r="D1669" i="1"/>
  <c r="D1677" i="1"/>
  <c r="D1685" i="1"/>
  <c r="D1693" i="1"/>
  <c r="D1701" i="1"/>
  <c r="D1709" i="1"/>
  <c r="D1717" i="1"/>
  <c r="D1725" i="1"/>
  <c r="D1733" i="1"/>
  <c r="D1741" i="1"/>
  <c r="D1749" i="1"/>
  <c r="D1757" i="1"/>
  <c r="D1765" i="1"/>
  <c r="D1773" i="1"/>
  <c r="D1781" i="1"/>
  <c r="D1789" i="1"/>
  <c r="D1797" i="1"/>
  <c r="D1805" i="1"/>
  <c r="D1813" i="1"/>
  <c r="D1821" i="1"/>
  <c r="D1829" i="1"/>
  <c r="D1837" i="1"/>
  <c r="D1845" i="1"/>
  <c r="D1853" i="1"/>
  <c r="D1861" i="1"/>
  <c r="D1869" i="1"/>
  <c r="D1877" i="1"/>
  <c r="D1885" i="1"/>
  <c r="D1893" i="1"/>
  <c r="D1901" i="1"/>
  <c r="D1909" i="1"/>
  <c r="D1917" i="1"/>
  <c r="D1925" i="1"/>
  <c r="D1933" i="1"/>
  <c r="D1941" i="1"/>
  <c r="D1949" i="1"/>
  <c r="D1957" i="1"/>
  <c r="D1965" i="1"/>
  <c r="D1973" i="1"/>
  <c r="D1981" i="1"/>
  <c r="D1989" i="1"/>
  <c r="D1997" i="1"/>
  <c r="D2005" i="1"/>
  <c r="D2013" i="1"/>
  <c r="D2021" i="1"/>
  <c r="D2029" i="1"/>
  <c r="D2037" i="1"/>
  <c r="D2045" i="1"/>
  <c r="D2053" i="1"/>
  <c r="D2061" i="1"/>
  <c r="D2069" i="1"/>
  <c r="D2077" i="1"/>
  <c r="D2085" i="1"/>
  <c r="D2093" i="1"/>
  <c r="D2101" i="1"/>
  <c r="D2109" i="1"/>
  <c r="D1670" i="1"/>
  <c r="D1678" i="1"/>
  <c r="D1686" i="1"/>
  <c r="D1694" i="1"/>
  <c r="D1702" i="1"/>
  <c r="D1710" i="1"/>
  <c r="D1718" i="1"/>
  <c r="D1726" i="1"/>
  <c r="D1734" i="1"/>
  <c r="D1742" i="1"/>
  <c r="D1750" i="1"/>
  <c r="D1758" i="1"/>
  <c r="D1766" i="1"/>
  <c r="D1774" i="1"/>
  <c r="D1782" i="1"/>
  <c r="D1790" i="1"/>
  <c r="D1798" i="1"/>
  <c r="D1806" i="1"/>
  <c r="D1814" i="1"/>
  <c r="D1822" i="1"/>
  <c r="D1830" i="1"/>
  <c r="D1838" i="1"/>
  <c r="D1846" i="1"/>
  <c r="D1854" i="1"/>
  <c r="D1862" i="1"/>
  <c r="D1870" i="1"/>
  <c r="D1878" i="1"/>
  <c r="D1886" i="1"/>
  <c r="D1894" i="1"/>
  <c r="D1902" i="1"/>
  <c r="D1910" i="1"/>
  <c r="D1918" i="1"/>
  <c r="D1926" i="1"/>
  <c r="D1934" i="1"/>
  <c r="D1942" i="1"/>
  <c r="D1950" i="1"/>
  <c r="D1958" i="1"/>
  <c r="D1966" i="1"/>
  <c r="D1974" i="1"/>
  <c r="D1982" i="1"/>
  <c r="D1990" i="1"/>
  <c r="D1998" i="1"/>
  <c r="D2006" i="1"/>
  <c r="D2014" i="1"/>
  <c r="D2022" i="1"/>
  <c r="D2030" i="1"/>
  <c r="D2038" i="1"/>
  <c r="D2046" i="1"/>
  <c r="D2054" i="1"/>
  <c r="D2062" i="1"/>
  <c r="D2070" i="1"/>
  <c r="D2078" i="1"/>
  <c r="D2086" i="1"/>
  <c r="D2094" i="1"/>
  <c r="D2102" i="1"/>
  <c r="D2110" i="1"/>
  <c r="D2118" i="1"/>
  <c r="D2126" i="1"/>
  <c r="D2134" i="1"/>
  <c r="D2142" i="1"/>
  <c r="D2150" i="1"/>
  <c r="D2158" i="1"/>
  <c r="D2166" i="1"/>
  <c r="D1663" i="1"/>
  <c r="D1671" i="1"/>
  <c r="D1679" i="1"/>
  <c r="D1687" i="1"/>
  <c r="D1695" i="1"/>
  <c r="D1703" i="1"/>
  <c r="D1711" i="1"/>
  <c r="D1719" i="1"/>
  <c r="D1727" i="1"/>
  <c r="D1735" i="1"/>
  <c r="D1743" i="1"/>
  <c r="D1751" i="1"/>
  <c r="D1759" i="1"/>
  <c r="D1767" i="1"/>
  <c r="D1775" i="1"/>
  <c r="D1783" i="1"/>
  <c r="D1791" i="1"/>
  <c r="D1799" i="1"/>
  <c r="D1807" i="1"/>
  <c r="D1815" i="1"/>
  <c r="D1823" i="1"/>
  <c r="D1831" i="1"/>
  <c r="D1839" i="1"/>
  <c r="D1847" i="1"/>
  <c r="D1855" i="1"/>
  <c r="D1863" i="1"/>
  <c r="D1871" i="1"/>
  <c r="D1879" i="1"/>
  <c r="D1887" i="1"/>
  <c r="D1895" i="1"/>
  <c r="D1903" i="1"/>
  <c r="D1911" i="1"/>
  <c r="D1919" i="1"/>
  <c r="D1927" i="1"/>
  <c r="D1935" i="1"/>
  <c r="D1943" i="1"/>
  <c r="D1951" i="1"/>
  <c r="D1959" i="1"/>
  <c r="D1967" i="1"/>
  <c r="D1975" i="1"/>
  <c r="D1983" i="1"/>
  <c r="D1991" i="1"/>
  <c r="D1999" i="1"/>
  <c r="D2007" i="1"/>
  <c r="D2015" i="1"/>
  <c r="D2023" i="1"/>
  <c r="D2031" i="1"/>
  <c r="D2039" i="1"/>
  <c r="D2047" i="1"/>
  <c r="D2055" i="1"/>
  <c r="D2063" i="1"/>
  <c r="D2071" i="1"/>
  <c r="D2079" i="1"/>
  <c r="D2087" i="1"/>
  <c r="D2095" i="1"/>
  <c r="D2103" i="1"/>
  <c r="D2111" i="1"/>
  <c r="D2119" i="1"/>
  <c r="D2127" i="1"/>
  <c r="D2135" i="1"/>
  <c r="D1664" i="1"/>
  <c r="D1672" i="1"/>
  <c r="D1680" i="1"/>
  <c r="D1688" i="1"/>
  <c r="D1696" i="1"/>
  <c r="D1704" i="1"/>
  <c r="D1712" i="1"/>
  <c r="D1720" i="1"/>
  <c r="D1728" i="1"/>
  <c r="D1736" i="1"/>
  <c r="D1744" i="1"/>
  <c r="D1752" i="1"/>
  <c r="D1760" i="1"/>
  <c r="D1768" i="1"/>
  <c r="D1776" i="1"/>
  <c r="D1784" i="1"/>
  <c r="D1792" i="1"/>
  <c r="D1800" i="1"/>
  <c r="D1808" i="1"/>
  <c r="D1816" i="1"/>
  <c r="D1824" i="1"/>
  <c r="D1832" i="1"/>
  <c r="D1840" i="1"/>
  <c r="D1848" i="1"/>
  <c r="D1856" i="1"/>
  <c r="D1864" i="1"/>
  <c r="D1872" i="1"/>
  <c r="D1880" i="1"/>
  <c r="D1888" i="1"/>
  <c r="D1896" i="1"/>
  <c r="D1904" i="1"/>
  <c r="D1912" i="1"/>
  <c r="D1920" i="1"/>
  <c r="D1928" i="1"/>
  <c r="D1936" i="1"/>
  <c r="D1944" i="1"/>
  <c r="D1952" i="1"/>
  <c r="D1960" i="1"/>
  <c r="D1968" i="1"/>
  <c r="D1976" i="1"/>
  <c r="D1984" i="1"/>
  <c r="D1992" i="1"/>
  <c r="D2000" i="1"/>
  <c r="D2008" i="1"/>
  <c r="D2016" i="1"/>
  <c r="D2024" i="1"/>
  <c r="D2032" i="1"/>
  <c r="D2040" i="1"/>
  <c r="D2048" i="1"/>
  <c r="D2056" i="1"/>
  <c r="D2064" i="1"/>
  <c r="D2072" i="1"/>
  <c r="D2080" i="1"/>
  <c r="D2088" i="1"/>
  <c r="D2096" i="1"/>
  <c r="D2104" i="1"/>
  <c r="D2112" i="1"/>
  <c r="D2120" i="1"/>
  <c r="D2128" i="1"/>
  <c r="D2136" i="1"/>
  <c r="D1665" i="1"/>
  <c r="D1673" i="1"/>
  <c r="D1681" i="1"/>
  <c r="D1689" i="1"/>
  <c r="D1697" i="1"/>
  <c r="D1705" i="1"/>
  <c r="D1713" i="1"/>
  <c r="D1721" i="1"/>
  <c r="D1729" i="1"/>
  <c r="D1737" i="1"/>
  <c r="D1745" i="1"/>
  <c r="D1753" i="1"/>
  <c r="D1761" i="1"/>
  <c r="D1769" i="1"/>
  <c r="D1777" i="1"/>
  <c r="D1785" i="1"/>
  <c r="D1793" i="1"/>
  <c r="D1801" i="1"/>
  <c r="D1809" i="1"/>
  <c r="D1817" i="1"/>
  <c r="D1825" i="1"/>
  <c r="D1833" i="1"/>
  <c r="D1841" i="1"/>
  <c r="D1849" i="1"/>
  <c r="D1857" i="1"/>
  <c r="D1865" i="1"/>
  <c r="D1873" i="1"/>
  <c r="D1881" i="1"/>
  <c r="D1889" i="1"/>
  <c r="D1897" i="1"/>
  <c r="D1905" i="1"/>
  <c r="D1913" i="1"/>
  <c r="D1921" i="1"/>
  <c r="D1929" i="1"/>
  <c r="D1937" i="1"/>
  <c r="D1945" i="1"/>
  <c r="D1953" i="1"/>
  <c r="D1961" i="1"/>
  <c r="D1969" i="1"/>
  <c r="D1977" i="1"/>
  <c r="D1985" i="1"/>
  <c r="D1993" i="1"/>
  <c r="D2001" i="1"/>
  <c r="D2009" i="1"/>
  <c r="D2017" i="1"/>
  <c r="D2025" i="1"/>
  <c r="D2033" i="1"/>
  <c r="D2041" i="1"/>
  <c r="D2049" i="1"/>
  <c r="D2057" i="1"/>
  <c r="D2065" i="1"/>
  <c r="D2073" i="1"/>
  <c r="D2081" i="1"/>
  <c r="D2089" i="1"/>
  <c r="D2097" i="1"/>
  <c r="D2105" i="1"/>
  <c r="D2113" i="1"/>
  <c r="D2121" i="1"/>
  <c r="D2129" i="1"/>
  <c r="D1666" i="1"/>
  <c r="D1674" i="1"/>
  <c r="D1682" i="1"/>
  <c r="D1690" i="1"/>
  <c r="D1698" i="1"/>
  <c r="D1706" i="1"/>
  <c r="D1714" i="1"/>
  <c r="D1722" i="1"/>
  <c r="D1730" i="1"/>
  <c r="D1738" i="1"/>
  <c r="D1746" i="1"/>
  <c r="D1754" i="1"/>
  <c r="D1762" i="1"/>
  <c r="D1770" i="1"/>
  <c r="D1778" i="1"/>
  <c r="D1786" i="1"/>
  <c r="D1794" i="1"/>
  <c r="D1802" i="1"/>
  <c r="D1810" i="1"/>
  <c r="D1818" i="1"/>
  <c r="D1826" i="1"/>
  <c r="D1834" i="1"/>
  <c r="D1842" i="1"/>
  <c r="D1850" i="1"/>
  <c r="D1858" i="1"/>
  <c r="D1866" i="1"/>
  <c r="D1874" i="1"/>
  <c r="D1882" i="1"/>
  <c r="D1890" i="1"/>
  <c r="D1898" i="1"/>
  <c r="D1906" i="1"/>
  <c r="D1914" i="1"/>
  <c r="D1922" i="1"/>
  <c r="D1930" i="1"/>
  <c r="D1938" i="1"/>
  <c r="D1946" i="1"/>
  <c r="D1954" i="1"/>
  <c r="D1962" i="1"/>
  <c r="D1970" i="1"/>
  <c r="D1978" i="1"/>
  <c r="D1986" i="1"/>
  <c r="D1994" i="1"/>
  <c r="D2002" i="1"/>
  <c r="D2010" i="1"/>
  <c r="D2018" i="1"/>
  <c r="D2026" i="1"/>
  <c r="D2034" i="1"/>
  <c r="D2042" i="1"/>
  <c r="D2050" i="1"/>
  <c r="D2058" i="1"/>
  <c r="D2066" i="1"/>
  <c r="D2074" i="1"/>
  <c r="D2082" i="1"/>
  <c r="D2090" i="1"/>
  <c r="D2098" i="1"/>
  <c r="D2106" i="1"/>
  <c r="D1667" i="1"/>
  <c r="D1675" i="1"/>
  <c r="D1683" i="1"/>
  <c r="D1691" i="1"/>
  <c r="D1699" i="1"/>
  <c r="D1707" i="1"/>
  <c r="D1715" i="1"/>
  <c r="D1723" i="1"/>
  <c r="D1731" i="1"/>
  <c r="D1739" i="1"/>
  <c r="D1747" i="1"/>
  <c r="D1755" i="1"/>
  <c r="D1763" i="1"/>
  <c r="D1771" i="1"/>
  <c r="D1779" i="1"/>
  <c r="D1787" i="1"/>
  <c r="D1795" i="1"/>
  <c r="D1803" i="1"/>
  <c r="D1811" i="1"/>
  <c r="D1819" i="1"/>
  <c r="D1827" i="1"/>
  <c r="D1835" i="1"/>
  <c r="D1843" i="1"/>
  <c r="D1851" i="1"/>
  <c r="D1859" i="1"/>
  <c r="D1867" i="1"/>
  <c r="D1875" i="1"/>
  <c r="D1883" i="1"/>
  <c r="D1891" i="1"/>
  <c r="D1899" i="1"/>
  <c r="D1907" i="1"/>
  <c r="D1915" i="1"/>
  <c r="D1923" i="1"/>
  <c r="D1931" i="1"/>
  <c r="D1939" i="1"/>
  <c r="D1947" i="1"/>
  <c r="D1955" i="1"/>
  <c r="D1963" i="1"/>
  <c r="D1971" i="1"/>
  <c r="D1979" i="1"/>
  <c r="D1987" i="1"/>
  <c r="D1995" i="1"/>
  <c r="D2003" i="1"/>
  <c r="D2011" i="1"/>
  <c r="D2019" i="1"/>
  <c r="D2027" i="1"/>
  <c r="D2035" i="1"/>
  <c r="D2043" i="1"/>
  <c r="D2051" i="1"/>
  <c r="D2059" i="1"/>
  <c r="D2067" i="1"/>
  <c r="D2075" i="1"/>
  <c r="D2083" i="1"/>
  <c r="D2091" i="1"/>
  <c r="D1668" i="1"/>
  <c r="D1676" i="1"/>
  <c r="D1684" i="1"/>
  <c r="D1692" i="1"/>
  <c r="D1700" i="1"/>
  <c r="D1708" i="1"/>
  <c r="D1716" i="1"/>
  <c r="D1724" i="1"/>
  <c r="D1732" i="1"/>
  <c r="D1740" i="1"/>
  <c r="D1748" i="1"/>
  <c r="D1756" i="1"/>
  <c r="D1764" i="1"/>
  <c r="D1772" i="1"/>
  <c r="D1780" i="1"/>
  <c r="D1788" i="1"/>
  <c r="D1796" i="1"/>
  <c r="D1804" i="1"/>
  <c r="D1812" i="1"/>
  <c r="D1820" i="1"/>
  <c r="D1828" i="1"/>
  <c r="D1836" i="1"/>
  <c r="D1844" i="1"/>
  <c r="D1852" i="1"/>
  <c r="D1860" i="1"/>
  <c r="D1868" i="1"/>
  <c r="D1876" i="1"/>
  <c r="D1884" i="1"/>
  <c r="D1892" i="1"/>
  <c r="D1900" i="1"/>
  <c r="D1908" i="1"/>
  <c r="D1916" i="1"/>
  <c r="D1924" i="1"/>
  <c r="D1932" i="1"/>
  <c r="D1940" i="1"/>
  <c r="D1948" i="1"/>
  <c r="D1956" i="1"/>
  <c r="D1964" i="1"/>
  <c r="D1972" i="1"/>
  <c r="D1980" i="1"/>
  <c r="D1988" i="1"/>
  <c r="D1996" i="1"/>
  <c r="D2004" i="1"/>
  <c r="D2012" i="1"/>
  <c r="D2020" i="1"/>
  <c r="D2028" i="1"/>
  <c r="D2036" i="1"/>
  <c r="D2044" i="1"/>
  <c r="D2052" i="1"/>
  <c r="D2060" i="1"/>
  <c r="D2068" i="1"/>
  <c r="D2076" i="1"/>
  <c r="D2084" i="1"/>
  <c r="D2092" i="1"/>
  <c r="D2100" i="1"/>
  <c r="D2108" i="1"/>
  <c r="D2116" i="1"/>
  <c r="D2124" i="1"/>
  <c r="D2132" i="1"/>
  <c r="D2140" i="1"/>
  <c r="D2148" i="1"/>
  <c r="D2156" i="1"/>
  <c r="D2115" i="1"/>
  <c r="D2137" i="1"/>
  <c r="D2147" i="1"/>
  <c r="D2159" i="1"/>
  <c r="D2168" i="1"/>
  <c r="D2176" i="1"/>
  <c r="D2608" i="1"/>
  <c r="D2616" i="1"/>
  <c r="D2624" i="1"/>
  <c r="D2632" i="1"/>
  <c r="D2640" i="1"/>
  <c r="D2648" i="1"/>
  <c r="D2656" i="1"/>
  <c r="D2664" i="1"/>
  <c r="D2672" i="1"/>
  <c r="D2680" i="1"/>
  <c r="D2688" i="1"/>
  <c r="D2696" i="1"/>
  <c r="D2704" i="1"/>
  <c r="D2712" i="1"/>
  <c r="D2117" i="1"/>
  <c r="D2138" i="1"/>
  <c r="D2149" i="1"/>
  <c r="D2160" i="1"/>
  <c r="D2169" i="1"/>
  <c r="D2177" i="1"/>
  <c r="D2609" i="1"/>
  <c r="D2617" i="1"/>
  <c r="D2625" i="1"/>
  <c r="D2633" i="1"/>
  <c r="D2641" i="1"/>
  <c r="D2649" i="1"/>
  <c r="D2657" i="1"/>
  <c r="D2665" i="1"/>
  <c r="D2673" i="1"/>
  <c r="D2681" i="1"/>
  <c r="D2689" i="1"/>
  <c r="D2697" i="1"/>
  <c r="D2705" i="1"/>
  <c r="D2713" i="1"/>
  <c r="D2122" i="1"/>
  <c r="D2139" i="1"/>
  <c r="D2151" i="1"/>
  <c r="D2161" i="1"/>
  <c r="D2170" i="1"/>
  <c r="D2178" i="1"/>
  <c r="D2610" i="1"/>
  <c r="D2618" i="1"/>
  <c r="D2626" i="1"/>
  <c r="D2634" i="1"/>
  <c r="D2642" i="1"/>
  <c r="D2650" i="1"/>
  <c r="D2658" i="1"/>
  <c r="D2666" i="1"/>
  <c r="D2674" i="1"/>
  <c r="D2682" i="1"/>
  <c r="D2690" i="1"/>
  <c r="D2698" i="1"/>
  <c r="D2706" i="1"/>
  <c r="D2714" i="1"/>
  <c r="D2123" i="1"/>
  <c r="D2141" i="1"/>
  <c r="D2152" i="1"/>
  <c r="D2162" i="1"/>
  <c r="D2171" i="1"/>
  <c r="D2179" i="1"/>
  <c r="D2611" i="1"/>
  <c r="D2619" i="1"/>
  <c r="D2627" i="1"/>
  <c r="D2635" i="1"/>
  <c r="D2643" i="1"/>
  <c r="D2651" i="1"/>
  <c r="D2659" i="1"/>
  <c r="D2667" i="1"/>
  <c r="D2675" i="1"/>
  <c r="D2683" i="1"/>
  <c r="D2691" i="1"/>
  <c r="D2699" i="1"/>
  <c r="D2707" i="1"/>
  <c r="D2715" i="1"/>
  <c r="D2125" i="1"/>
  <c r="D2143" i="1"/>
  <c r="D2153" i="1"/>
  <c r="D2163" i="1"/>
  <c r="D2172" i="1"/>
  <c r="D2180" i="1"/>
  <c r="D2604" i="1"/>
  <c r="D2612" i="1"/>
  <c r="D2620" i="1"/>
  <c r="D2628" i="1"/>
  <c r="D2636" i="1"/>
  <c r="D2644" i="1"/>
  <c r="D2652" i="1"/>
  <c r="D2660" i="1"/>
  <c r="D2668" i="1"/>
  <c r="D2676" i="1"/>
  <c r="D2684" i="1"/>
  <c r="D2692" i="1"/>
  <c r="D2700" i="1"/>
  <c r="D2708" i="1"/>
  <c r="D2099" i="1"/>
  <c r="D2130" i="1"/>
  <c r="D2144" i="1"/>
  <c r="D2154" i="1"/>
  <c r="D2164" i="1"/>
  <c r="D2173" i="1"/>
  <c r="D2181" i="1"/>
  <c r="D2605" i="1"/>
  <c r="D2613" i="1"/>
  <c r="D2621" i="1"/>
  <c r="D2629" i="1"/>
  <c r="D2637" i="1"/>
  <c r="D2645" i="1"/>
  <c r="D2653" i="1"/>
  <c r="D2661" i="1"/>
  <c r="D2669" i="1"/>
  <c r="D2677" i="1"/>
  <c r="D2685" i="1"/>
  <c r="D2693" i="1"/>
  <c r="D2701" i="1"/>
  <c r="D2709" i="1"/>
  <c r="D2107" i="1"/>
  <c r="D2131" i="1"/>
  <c r="D2145" i="1"/>
  <c r="D2155" i="1"/>
  <c r="D2165" i="1"/>
  <c r="D2174" i="1"/>
  <c r="D2606" i="1"/>
  <c r="D2614" i="1"/>
  <c r="D2622" i="1"/>
  <c r="D2630" i="1"/>
  <c r="D2638" i="1"/>
  <c r="D2646" i="1"/>
  <c r="D2654" i="1"/>
  <c r="D2662" i="1"/>
  <c r="D2670" i="1"/>
  <c r="D2678" i="1"/>
  <c r="D2686" i="1"/>
  <c r="D2694" i="1"/>
  <c r="D2702" i="1"/>
  <c r="D2710" i="1"/>
  <c r="D2114" i="1"/>
  <c r="D2133" i="1"/>
  <c r="D2146" i="1"/>
  <c r="D2157" i="1"/>
  <c r="D2167" i="1"/>
  <c r="D2175" i="1"/>
  <c r="D2607" i="1"/>
  <c r="D2615" i="1"/>
  <c r="D2623" i="1"/>
  <c r="D2631" i="1"/>
  <c r="D2639" i="1"/>
  <c r="D2647" i="1"/>
  <c r="D2655" i="1"/>
  <c r="D2663" i="1"/>
  <c r="D2671" i="1"/>
  <c r="D2679" i="1"/>
  <c r="D2687" i="1"/>
  <c r="D2695" i="1"/>
  <c r="D2703" i="1"/>
  <c r="D2711" i="1"/>
  <c r="C382" i="1"/>
  <c r="C390" i="1"/>
  <c r="C398" i="1"/>
  <c r="C175" i="1"/>
  <c r="C383" i="1"/>
  <c r="C391" i="1"/>
  <c r="C384" i="1"/>
  <c r="C392" i="1"/>
  <c r="C385" i="1"/>
  <c r="C393" i="1"/>
  <c r="C386" i="1"/>
  <c r="C394" i="1"/>
  <c r="C387" i="1"/>
  <c r="C395" i="1"/>
  <c r="C388" i="1"/>
  <c r="C396" i="1"/>
  <c r="C381" i="1"/>
  <c r="C389" i="1"/>
  <c r="C397" i="1"/>
  <c r="C1529" i="1"/>
  <c r="C1530" i="1"/>
  <c r="C1531" i="1"/>
  <c r="C1532" i="1"/>
  <c r="C1528" i="1"/>
  <c r="D445" i="1"/>
  <c r="D453" i="1"/>
  <c r="D461" i="1"/>
  <c r="D469" i="1"/>
  <c r="D438" i="1"/>
  <c r="D446" i="1"/>
  <c r="D454" i="1"/>
  <c r="D462" i="1"/>
  <c r="D470" i="1"/>
  <c r="D439" i="1"/>
  <c r="D447" i="1"/>
  <c r="D455" i="1"/>
  <c r="D463" i="1"/>
  <c r="D471" i="1"/>
  <c r="D450" i="1"/>
  <c r="D464" i="1"/>
  <c r="D475" i="1"/>
  <c r="D440" i="1"/>
  <c r="D451" i="1"/>
  <c r="D465" i="1"/>
  <c r="D476" i="1"/>
  <c r="D441" i="1"/>
  <c r="D452" i="1"/>
  <c r="D466" i="1"/>
  <c r="D442" i="1"/>
  <c r="D456" i="1"/>
  <c r="D467" i="1"/>
  <c r="D443" i="1"/>
  <c r="D457" i="1"/>
  <c r="D468" i="1"/>
  <c r="D444" i="1"/>
  <c r="D458" i="1"/>
  <c r="D472" i="1"/>
  <c r="D449" i="1"/>
  <c r="D460" i="1"/>
  <c r="D474" i="1"/>
  <c r="D448" i="1"/>
  <c r="D459" i="1"/>
  <c r="D473" i="1"/>
  <c r="C62" i="1"/>
  <c r="C614" i="1"/>
  <c r="C622" i="1"/>
  <c r="C630" i="1"/>
  <c r="C638" i="1"/>
  <c r="C646" i="1"/>
  <c r="C654" i="1"/>
  <c r="C662" i="1"/>
  <c r="C670" i="1"/>
  <c r="C678" i="1"/>
  <c r="C55" i="1"/>
  <c r="C615" i="1"/>
  <c r="C623" i="1"/>
  <c r="C631" i="1"/>
  <c r="C639" i="1"/>
  <c r="C647" i="1"/>
  <c r="C655" i="1"/>
  <c r="C663" i="1"/>
  <c r="C671" i="1"/>
  <c r="C679" i="1"/>
  <c r="C687" i="1"/>
  <c r="C695" i="1"/>
  <c r="C703" i="1"/>
  <c r="C711" i="1"/>
  <c r="C719" i="1"/>
  <c r="C727" i="1"/>
  <c r="C735" i="1"/>
  <c r="C56" i="1"/>
  <c r="C616" i="1"/>
  <c r="C624" i="1"/>
  <c r="C632" i="1"/>
  <c r="C640" i="1"/>
  <c r="C648" i="1"/>
  <c r="C656" i="1"/>
  <c r="C664" i="1"/>
  <c r="C672" i="1"/>
  <c r="C680" i="1"/>
  <c r="C688" i="1"/>
  <c r="C696" i="1"/>
  <c r="C704" i="1"/>
  <c r="C712" i="1"/>
  <c r="C720" i="1"/>
  <c r="C728" i="1"/>
  <c r="C736" i="1"/>
  <c r="C744" i="1"/>
  <c r="C752" i="1"/>
  <c r="C760" i="1"/>
  <c r="C768" i="1"/>
  <c r="C776" i="1"/>
  <c r="C57" i="1"/>
  <c r="C617" i="1"/>
  <c r="C625" i="1"/>
  <c r="C633" i="1"/>
  <c r="C641" i="1"/>
  <c r="C649" i="1"/>
  <c r="C657" i="1"/>
  <c r="C665" i="1"/>
  <c r="C673" i="1"/>
  <c r="C681" i="1"/>
  <c r="C689" i="1"/>
  <c r="C697" i="1"/>
  <c r="C705" i="1"/>
  <c r="C713" i="1"/>
  <c r="C721" i="1"/>
  <c r="C729" i="1"/>
  <c r="C58" i="1"/>
  <c r="C618" i="1"/>
  <c r="C626" i="1"/>
  <c r="C634" i="1"/>
  <c r="C642" i="1"/>
  <c r="C650" i="1"/>
  <c r="C658" i="1"/>
  <c r="C666" i="1"/>
  <c r="C674" i="1"/>
  <c r="C682" i="1"/>
  <c r="C690" i="1"/>
  <c r="C698" i="1"/>
  <c r="C706" i="1"/>
  <c r="C714" i="1"/>
  <c r="C722" i="1"/>
  <c r="C730" i="1"/>
  <c r="C738" i="1"/>
  <c r="C746" i="1"/>
  <c r="C754" i="1"/>
  <c r="C59" i="1"/>
  <c r="C619" i="1"/>
  <c r="C627" i="1"/>
  <c r="C635" i="1"/>
  <c r="C643" i="1"/>
  <c r="C651" i="1"/>
  <c r="C659" i="1"/>
  <c r="C667" i="1"/>
  <c r="C675" i="1"/>
  <c r="C683" i="1"/>
  <c r="C691" i="1"/>
  <c r="C699" i="1"/>
  <c r="C707" i="1"/>
  <c r="C715" i="1"/>
  <c r="C723" i="1"/>
  <c r="C731" i="1"/>
  <c r="C60" i="1"/>
  <c r="C620" i="1"/>
  <c r="C628" i="1"/>
  <c r="C636" i="1"/>
  <c r="C644" i="1"/>
  <c r="C652" i="1"/>
  <c r="C660" i="1"/>
  <c r="C668" i="1"/>
  <c r="C676" i="1"/>
  <c r="C684" i="1"/>
  <c r="C692" i="1"/>
  <c r="C700" i="1"/>
  <c r="C708" i="1"/>
  <c r="C61" i="1"/>
  <c r="C613" i="1"/>
  <c r="C621" i="1"/>
  <c r="C629" i="1"/>
  <c r="C637" i="1"/>
  <c r="C645" i="1"/>
  <c r="C653" i="1"/>
  <c r="C661" i="1"/>
  <c r="C669" i="1"/>
  <c r="C677" i="1"/>
  <c r="C685" i="1"/>
  <c r="C693" i="1"/>
  <c r="C701" i="1"/>
  <c r="C709" i="1"/>
  <c r="C717" i="1"/>
  <c r="C725" i="1"/>
  <c r="C710" i="1"/>
  <c r="C737" i="1"/>
  <c r="C748" i="1"/>
  <c r="C758" i="1"/>
  <c r="C767" i="1"/>
  <c r="C777" i="1"/>
  <c r="C785" i="1"/>
  <c r="C793" i="1"/>
  <c r="C801" i="1"/>
  <c r="C809" i="1"/>
  <c r="C817" i="1"/>
  <c r="C825" i="1"/>
  <c r="C833" i="1"/>
  <c r="C841" i="1"/>
  <c r="C849" i="1"/>
  <c r="C857" i="1"/>
  <c r="C865" i="1"/>
  <c r="C873" i="1"/>
  <c r="C881" i="1"/>
  <c r="C889" i="1"/>
  <c r="C897" i="1"/>
  <c r="C905" i="1"/>
  <c r="C913" i="1"/>
  <c r="C921" i="1"/>
  <c r="C929" i="1"/>
  <c r="C937" i="1"/>
  <c r="C945" i="1"/>
  <c r="C953" i="1"/>
  <c r="C961" i="1"/>
  <c r="C969" i="1"/>
  <c r="C977" i="1"/>
  <c r="C985" i="1"/>
  <c r="C993" i="1"/>
  <c r="C1001" i="1"/>
  <c r="C1009" i="1"/>
  <c r="C1017" i="1"/>
  <c r="C1025" i="1"/>
  <c r="C1033" i="1"/>
  <c r="C1041" i="1"/>
  <c r="C1049" i="1"/>
  <c r="C1057" i="1"/>
  <c r="C1065" i="1"/>
  <c r="C1073" i="1"/>
  <c r="C1081" i="1"/>
  <c r="C1089" i="1"/>
  <c r="C1097" i="1"/>
  <c r="C1105" i="1"/>
  <c r="C1113" i="1"/>
  <c r="C1121" i="1"/>
  <c r="C1129" i="1"/>
  <c r="C1137" i="1"/>
  <c r="C1145" i="1"/>
  <c r="C1153" i="1"/>
  <c r="C1161" i="1"/>
  <c r="C1169" i="1"/>
  <c r="C1177" i="1"/>
  <c r="C1185" i="1"/>
  <c r="C1193" i="1"/>
  <c r="C716" i="1"/>
  <c r="C739" i="1"/>
  <c r="C749" i="1"/>
  <c r="C759" i="1"/>
  <c r="C769" i="1"/>
  <c r="C778" i="1"/>
  <c r="C786" i="1"/>
  <c r="C794" i="1"/>
  <c r="C802" i="1"/>
  <c r="C810" i="1"/>
  <c r="C818" i="1"/>
  <c r="C826" i="1"/>
  <c r="C834" i="1"/>
  <c r="C842" i="1"/>
  <c r="C850" i="1"/>
  <c r="C858" i="1"/>
  <c r="C866" i="1"/>
  <c r="C874" i="1"/>
  <c r="C882" i="1"/>
  <c r="C890" i="1"/>
  <c r="C898" i="1"/>
  <c r="C906" i="1"/>
  <c r="C914" i="1"/>
  <c r="C922" i="1"/>
  <c r="C930" i="1"/>
  <c r="C938" i="1"/>
  <c r="C946" i="1"/>
  <c r="C954" i="1"/>
  <c r="C962" i="1"/>
  <c r="C970" i="1"/>
  <c r="C978" i="1"/>
  <c r="C986" i="1"/>
  <c r="C994" i="1"/>
  <c r="C1002" i="1"/>
  <c r="C1010" i="1"/>
  <c r="C1018" i="1"/>
  <c r="C1026" i="1"/>
  <c r="C1034" i="1"/>
  <c r="C1042" i="1"/>
  <c r="C1050" i="1"/>
  <c r="C1058" i="1"/>
  <c r="C1066" i="1"/>
  <c r="C1074" i="1"/>
  <c r="C1082" i="1"/>
  <c r="C1090" i="1"/>
  <c r="C1098" i="1"/>
  <c r="C1106" i="1"/>
  <c r="C1114" i="1"/>
  <c r="C1122" i="1"/>
  <c r="C1130" i="1"/>
  <c r="C1138" i="1"/>
  <c r="C1146" i="1"/>
  <c r="C1154" i="1"/>
  <c r="C1162" i="1"/>
  <c r="C1170" i="1"/>
  <c r="C1178" i="1"/>
  <c r="C1186" i="1"/>
  <c r="C1194" i="1"/>
  <c r="C718" i="1"/>
  <c r="C740" i="1"/>
  <c r="C750" i="1"/>
  <c r="C761" i="1"/>
  <c r="C770" i="1"/>
  <c r="C779" i="1"/>
  <c r="C787" i="1"/>
  <c r="C795" i="1"/>
  <c r="C803" i="1"/>
  <c r="C811" i="1"/>
  <c r="C819" i="1"/>
  <c r="C827" i="1"/>
  <c r="C835" i="1"/>
  <c r="C843" i="1"/>
  <c r="C851" i="1"/>
  <c r="C859" i="1"/>
  <c r="C867" i="1"/>
  <c r="C875" i="1"/>
  <c r="C883" i="1"/>
  <c r="C891" i="1"/>
  <c r="C899" i="1"/>
  <c r="C907" i="1"/>
  <c r="C915" i="1"/>
  <c r="C923" i="1"/>
  <c r="C931" i="1"/>
  <c r="C939" i="1"/>
  <c r="C947" i="1"/>
  <c r="C955" i="1"/>
  <c r="C963" i="1"/>
  <c r="C971" i="1"/>
  <c r="C979" i="1"/>
  <c r="C987" i="1"/>
  <c r="C995" i="1"/>
  <c r="C1003" i="1"/>
  <c r="C1011" i="1"/>
  <c r="C1019" i="1"/>
  <c r="C1027" i="1"/>
  <c r="C1035" i="1"/>
  <c r="C1043" i="1"/>
  <c r="C1051" i="1"/>
  <c r="C1059" i="1"/>
  <c r="C1067" i="1"/>
  <c r="C1075" i="1"/>
  <c r="C1083" i="1"/>
  <c r="C1091" i="1"/>
  <c r="C1099" i="1"/>
  <c r="C1107" i="1"/>
  <c r="C1115" i="1"/>
  <c r="C1123" i="1"/>
  <c r="C1131" i="1"/>
  <c r="C1139" i="1"/>
  <c r="C1147" i="1"/>
  <c r="C1155" i="1"/>
  <c r="C1163" i="1"/>
  <c r="C1171" i="1"/>
  <c r="C1179" i="1"/>
  <c r="C1187" i="1"/>
  <c r="C1195" i="1"/>
  <c r="C724" i="1"/>
  <c r="C741" i="1"/>
  <c r="C751" i="1"/>
  <c r="C762" i="1"/>
  <c r="C771" i="1"/>
  <c r="C780" i="1"/>
  <c r="C788" i="1"/>
  <c r="C796" i="1"/>
  <c r="C804" i="1"/>
  <c r="C812" i="1"/>
  <c r="C820" i="1"/>
  <c r="C828" i="1"/>
  <c r="C836" i="1"/>
  <c r="C844" i="1"/>
  <c r="C852" i="1"/>
  <c r="C860" i="1"/>
  <c r="C868" i="1"/>
  <c r="C876" i="1"/>
  <c r="C884" i="1"/>
  <c r="C892" i="1"/>
  <c r="C900" i="1"/>
  <c r="C908" i="1"/>
  <c r="C916" i="1"/>
  <c r="C924" i="1"/>
  <c r="C932" i="1"/>
  <c r="C940" i="1"/>
  <c r="C948" i="1"/>
  <c r="C956" i="1"/>
  <c r="C964" i="1"/>
  <c r="C972" i="1"/>
  <c r="C980" i="1"/>
  <c r="C988" i="1"/>
  <c r="C996" i="1"/>
  <c r="C1004" i="1"/>
  <c r="C1012" i="1"/>
  <c r="C1020" i="1"/>
  <c r="C1028" i="1"/>
  <c r="C1036" i="1"/>
  <c r="C1044" i="1"/>
  <c r="C1052" i="1"/>
  <c r="C1060" i="1"/>
  <c r="C1068" i="1"/>
  <c r="C1076" i="1"/>
  <c r="C1084" i="1"/>
  <c r="C1092" i="1"/>
  <c r="C1100" i="1"/>
  <c r="C1108" i="1"/>
  <c r="C1116" i="1"/>
  <c r="C1124" i="1"/>
  <c r="C1132" i="1"/>
  <c r="C1140" i="1"/>
  <c r="C1148" i="1"/>
  <c r="C1156" i="1"/>
  <c r="C1164" i="1"/>
  <c r="C1172" i="1"/>
  <c r="C1180" i="1"/>
  <c r="C1188" i="1"/>
  <c r="C1196" i="1"/>
  <c r="C726" i="1"/>
  <c r="C742" i="1"/>
  <c r="C753" i="1"/>
  <c r="C763" i="1"/>
  <c r="C772" i="1"/>
  <c r="C781" i="1"/>
  <c r="C789" i="1"/>
  <c r="C797" i="1"/>
  <c r="C805" i="1"/>
  <c r="C813" i="1"/>
  <c r="C821" i="1"/>
  <c r="C829" i="1"/>
  <c r="C837" i="1"/>
  <c r="C845" i="1"/>
  <c r="C853" i="1"/>
  <c r="C861" i="1"/>
  <c r="C869" i="1"/>
  <c r="C877" i="1"/>
  <c r="C885" i="1"/>
  <c r="C893" i="1"/>
  <c r="C901" i="1"/>
  <c r="C909" i="1"/>
  <c r="C917" i="1"/>
  <c r="C925" i="1"/>
  <c r="C933" i="1"/>
  <c r="C941" i="1"/>
  <c r="C949" i="1"/>
  <c r="C957" i="1"/>
  <c r="C965" i="1"/>
  <c r="C973" i="1"/>
  <c r="C981" i="1"/>
  <c r="C989" i="1"/>
  <c r="C997" i="1"/>
  <c r="C1005" i="1"/>
  <c r="C1013" i="1"/>
  <c r="C1021" i="1"/>
  <c r="C1029" i="1"/>
  <c r="C1037" i="1"/>
  <c r="C1045" i="1"/>
  <c r="C1053" i="1"/>
  <c r="C1061" i="1"/>
  <c r="C1069" i="1"/>
  <c r="C1077" i="1"/>
  <c r="C1085" i="1"/>
  <c r="C1093" i="1"/>
  <c r="C1101" i="1"/>
  <c r="C1109" i="1"/>
  <c r="C1117" i="1"/>
  <c r="C1125" i="1"/>
  <c r="C1133" i="1"/>
  <c r="C1141" i="1"/>
  <c r="C1149" i="1"/>
  <c r="C1157" i="1"/>
  <c r="C1165" i="1"/>
  <c r="C1173" i="1"/>
  <c r="C1181" i="1"/>
  <c r="C1189" i="1"/>
  <c r="C1197" i="1"/>
  <c r="C686" i="1"/>
  <c r="C732" i="1"/>
  <c r="C743" i="1"/>
  <c r="C755" i="1"/>
  <c r="C764" i="1"/>
  <c r="C773" i="1"/>
  <c r="C782" i="1"/>
  <c r="C790" i="1"/>
  <c r="C798" i="1"/>
  <c r="C806" i="1"/>
  <c r="C814" i="1"/>
  <c r="C822" i="1"/>
  <c r="C830" i="1"/>
  <c r="C838" i="1"/>
  <c r="C846" i="1"/>
  <c r="C854" i="1"/>
  <c r="C862" i="1"/>
  <c r="C870" i="1"/>
  <c r="C878" i="1"/>
  <c r="C886" i="1"/>
  <c r="C894" i="1"/>
  <c r="C902" i="1"/>
  <c r="C910" i="1"/>
  <c r="C918" i="1"/>
  <c r="C926" i="1"/>
  <c r="C934" i="1"/>
  <c r="C942" i="1"/>
  <c r="C950" i="1"/>
  <c r="C958" i="1"/>
  <c r="C966" i="1"/>
  <c r="C974" i="1"/>
  <c r="C982" i="1"/>
  <c r="C990" i="1"/>
  <c r="C998" i="1"/>
  <c r="C1006" i="1"/>
  <c r="C1014" i="1"/>
  <c r="C1022" i="1"/>
  <c r="C1030" i="1"/>
  <c r="C1038" i="1"/>
  <c r="C1046" i="1"/>
  <c r="C1054" i="1"/>
  <c r="C1062" i="1"/>
  <c r="C1070" i="1"/>
  <c r="C1078" i="1"/>
  <c r="C1086" i="1"/>
  <c r="C1094" i="1"/>
  <c r="C1102" i="1"/>
  <c r="C1110" i="1"/>
  <c r="C1118" i="1"/>
  <c r="C1126" i="1"/>
  <c r="C1134" i="1"/>
  <c r="C1142" i="1"/>
  <c r="C1150" i="1"/>
  <c r="C1158" i="1"/>
  <c r="C1166" i="1"/>
  <c r="C1174" i="1"/>
  <c r="C1182" i="1"/>
  <c r="C1190" i="1"/>
  <c r="C694" i="1"/>
  <c r="C733" i="1"/>
  <c r="C745" i="1"/>
  <c r="C756" i="1"/>
  <c r="C765" i="1"/>
  <c r="C774" i="1"/>
  <c r="C783" i="1"/>
  <c r="C791" i="1"/>
  <c r="C799" i="1"/>
  <c r="C807" i="1"/>
  <c r="C815" i="1"/>
  <c r="C823" i="1"/>
  <c r="C831" i="1"/>
  <c r="C839" i="1"/>
  <c r="C847" i="1"/>
  <c r="C855" i="1"/>
  <c r="C863" i="1"/>
  <c r="C871" i="1"/>
  <c r="C879" i="1"/>
  <c r="C887" i="1"/>
  <c r="C895" i="1"/>
  <c r="C903" i="1"/>
  <c r="C911" i="1"/>
  <c r="C919" i="1"/>
  <c r="C927" i="1"/>
  <c r="C935" i="1"/>
  <c r="C943" i="1"/>
  <c r="C951" i="1"/>
  <c r="C959" i="1"/>
  <c r="C967" i="1"/>
  <c r="C975" i="1"/>
  <c r="C983" i="1"/>
  <c r="C991" i="1"/>
  <c r="C999" i="1"/>
  <c r="C1007" i="1"/>
  <c r="C1015" i="1"/>
  <c r="C1023" i="1"/>
  <c r="C1031" i="1"/>
  <c r="C1039" i="1"/>
  <c r="C1047" i="1"/>
  <c r="C1055" i="1"/>
  <c r="C1063" i="1"/>
  <c r="C1071" i="1"/>
  <c r="C1079" i="1"/>
  <c r="C1087" i="1"/>
  <c r="C1095" i="1"/>
  <c r="C1103" i="1"/>
  <c r="C1111" i="1"/>
  <c r="C1119" i="1"/>
  <c r="C1127" i="1"/>
  <c r="C1135" i="1"/>
  <c r="C1143" i="1"/>
  <c r="C1151" i="1"/>
  <c r="C1159" i="1"/>
  <c r="C1167" i="1"/>
  <c r="C1175" i="1"/>
  <c r="C1183" i="1"/>
  <c r="C1191" i="1"/>
  <c r="C702" i="1"/>
  <c r="C734" i="1"/>
  <c r="C747" i="1"/>
  <c r="C757" i="1"/>
  <c r="C766" i="1"/>
  <c r="C775" i="1"/>
  <c r="C784" i="1"/>
  <c r="C792" i="1"/>
  <c r="C800" i="1"/>
  <c r="C808" i="1"/>
  <c r="C816" i="1"/>
  <c r="C824" i="1"/>
  <c r="C832" i="1"/>
  <c r="C840" i="1"/>
  <c r="C848" i="1"/>
  <c r="C856" i="1"/>
  <c r="C864" i="1"/>
  <c r="C872" i="1"/>
  <c r="C880" i="1"/>
  <c r="C888" i="1"/>
  <c r="C896" i="1"/>
  <c r="C904" i="1"/>
  <c r="C912" i="1"/>
  <c r="C920" i="1"/>
  <c r="C928" i="1"/>
  <c r="C936" i="1"/>
  <c r="C944" i="1"/>
  <c r="C952" i="1"/>
  <c r="C960" i="1"/>
  <c r="C968" i="1"/>
  <c r="C976" i="1"/>
  <c r="C984" i="1"/>
  <c r="C992" i="1"/>
  <c r="C1000" i="1"/>
  <c r="C1008" i="1"/>
  <c r="C1016" i="1"/>
  <c r="C1024" i="1"/>
  <c r="C1032" i="1"/>
  <c r="C1040" i="1"/>
  <c r="C1048" i="1"/>
  <c r="C1056" i="1"/>
  <c r="C1064" i="1"/>
  <c r="C1072" i="1"/>
  <c r="C1080" i="1"/>
  <c r="C1088" i="1"/>
  <c r="C1096" i="1"/>
  <c r="C1104" i="1"/>
  <c r="C1112" i="1"/>
  <c r="C1120" i="1"/>
  <c r="C1128" i="1"/>
  <c r="C1136" i="1"/>
  <c r="C1144" i="1"/>
  <c r="C1152" i="1"/>
  <c r="C1160" i="1"/>
  <c r="C1168" i="1"/>
  <c r="C1176" i="1"/>
  <c r="C1184" i="1"/>
  <c r="C1192" i="1"/>
  <c r="D32" i="1"/>
  <c r="D33" i="1"/>
  <c r="D30" i="1"/>
  <c r="D31" i="1"/>
  <c r="C134" i="1"/>
  <c r="C142" i="1"/>
  <c r="C150" i="1"/>
  <c r="C158" i="1"/>
  <c r="C135" i="1"/>
  <c r="C143" i="1"/>
  <c r="C151" i="1"/>
  <c r="C159" i="1"/>
  <c r="C136" i="1"/>
  <c r="C144" i="1"/>
  <c r="C152" i="1"/>
  <c r="C160" i="1"/>
  <c r="C137" i="1"/>
  <c r="C145" i="1"/>
  <c r="C153" i="1"/>
  <c r="C161" i="1"/>
  <c r="C138" i="1"/>
  <c r="C146" i="1"/>
  <c r="C154" i="1"/>
  <c r="C162" i="1"/>
  <c r="C139" i="1"/>
  <c r="C147" i="1"/>
  <c r="C155" i="1"/>
  <c r="C140" i="1"/>
  <c r="C148" i="1"/>
  <c r="C156" i="1"/>
  <c r="C133" i="1"/>
  <c r="C141" i="1"/>
  <c r="C149" i="1"/>
  <c r="C157" i="1"/>
  <c r="D56" i="1"/>
  <c r="D57" i="1"/>
  <c r="D58" i="1"/>
  <c r="D62" i="1"/>
  <c r="D55" i="1"/>
  <c r="D59" i="1"/>
  <c r="D61" i="1"/>
  <c r="D614" i="1"/>
  <c r="D622" i="1"/>
  <c r="D630" i="1"/>
  <c r="D638" i="1"/>
  <c r="D646" i="1"/>
  <c r="D654" i="1"/>
  <c r="D1158" i="1"/>
  <c r="D1166" i="1"/>
  <c r="D1174" i="1"/>
  <c r="D1182" i="1"/>
  <c r="D1190" i="1"/>
  <c r="D615" i="1"/>
  <c r="D623" i="1"/>
  <c r="D631" i="1"/>
  <c r="D639" i="1"/>
  <c r="D647" i="1"/>
  <c r="D655" i="1"/>
  <c r="D1159" i="1"/>
  <c r="D1167" i="1"/>
  <c r="D1175" i="1"/>
  <c r="D1183" i="1"/>
  <c r="D1191" i="1"/>
  <c r="D60" i="1"/>
  <c r="D616" i="1"/>
  <c r="D624" i="1"/>
  <c r="D632" i="1"/>
  <c r="D640" i="1"/>
  <c r="D648" i="1"/>
  <c r="D656" i="1"/>
  <c r="D1160" i="1"/>
  <c r="D1168" i="1"/>
  <c r="D1176" i="1"/>
  <c r="D1184" i="1"/>
  <c r="D1192" i="1"/>
  <c r="D617" i="1"/>
  <c r="D625" i="1"/>
  <c r="D633" i="1"/>
  <c r="D641" i="1"/>
  <c r="D649" i="1"/>
  <c r="D1161" i="1"/>
  <c r="D1169" i="1"/>
  <c r="D1177" i="1"/>
  <c r="D1185" i="1"/>
  <c r="D1193" i="1"/>
  <c r="D618" i="1"/>
  <c r="D626" i="1"/>
  <c r="D634" i="1"/>
  <c r="D642" i="1"/>
  <c r="D650" i="1"/>
  <c r="D1154" i="1"/>
  <c r="D1162" i="1"/>
  <c r="D1170" i="1"/>
  <c r="D1178" i="1"/>
  <c r="D1186" i="1"/>
  <c r="D1194" i="1"/>
  <c r="D619" i="1"/>
  <c r="D627" i="1"/>
  <c r="D635" i="1"/>
  <c r="D643" i="1"/>
  <c r="D651" i="1"/>
  <c r="D1155" i="1"/>
  <c r="D1163" i="1"/>
  <c r="D1171" i="1"/>
  <c r="D1179" i="1"/>
  <c r="D1187" i="1"/>
  <c r="D1195" i="1"/>
  <c r="D613" i="1"/>
  <c r="D621" i="1"/>
  <c r="D629" i="1"/>
  <c r="D637" i="1"/>
  <c r="D645" i="1"/>
  <c r="D653" i="1"/>
  <c r="D1157" i="1"/>
  <c r="D1165" i="1"/>
  <c r="D1173" i="1"/>
  <c r="D1181" i="1"/>
  <c r="D1189" i="1"/>
  <c r="D1197" i="1"/>
  <c r="D1188" i="1"/>
  <c r="D620" i="1"/>
  <c r="D1196" i="1"/>
  <c r="D628" i="1"/>
  <c r="D636" i="1"/>
  <c r="D644" i="1"/>
  <c r="D1156" i="1"/>
  <c r="D652" i="1"/>
  <c r="D1164" i="1"/>
  <c r="D1172" i="1"/>
  <c r="D1180" i="1"/>
  <c r="D357" i="1"/>
  <c r="D365" i="1"/>
  <c r="D358" i="1"/>
  <c r="D366" i="1"/>
  <c r="D359" i="1"/>
  <c r="D367" i="1"/>
  <c r="D361" i="1"/>
  <c r="D362" i="1"/>
  <c r="D352" i="1"/>
  <c r="D363" i="1"/>
  <c r="D353" i="1"/>
  <c r="D364" i="1"/>
  <c r="D354" i="1"/>
  <c r="D355" i="1"/>
  <c r="D360" i="1"/>
  <c r="D356" i="1"/>
  <c r="C1497" i="1"/>
  <c r="C1505" i="1"/>
  <c r="C1513" i="1"/>
  <c r="C1498" i="1"/>
  <c r="C1506" i="1"/>
  <c r="C1514" i="1"/>
  <c r="C1499" i="1"/>
  <c r="C1507" i="1"/>
  <c r="C1515" i="1"/>
  <c r="C1500" i="1"/>
  <c r="C1508" i="1"/>
  <c r="C1501" i="1"/>
  <c r="C1509" i="1"/>
  <c r="C1494" i="1"/>
  <c r="C1502" i="1"/>
  <c r="C1510" i="1"/>
  <c r="C1495" i="1"/>
  <c r="C1503" i="1"/>
  <c r="C1511" i="1"/>
  <c r="C1496" i="1"/>
  <c r="C1504" i="1"/>
  <c r="C1512" i="1"/>
  <c r="D86" i="1"/>
  <c r="D131" i="1"/>
  <c r="D90" i="1"/>
  <c r="D108" i="1"/>
  <c r="D92" i="1"/>
  <c r="D94" i="1"/>
  <c r="D93" i="1"/>
  <c r="D96" i="1"/>
  <c r="D95" i="1"/>
  <c r="D130" i="1"/>
  <c r="D97" i="1"/>
  <c r="D106" i="1"/>
  <c r="D123" i="1"/>
  <c r="D91" i="1"/>
  <c r="D109" i="1"/>
  <c r="D101" i="1"/>
  <c r="D98" i="1"/>
  <c r="D132" i="1"/>
  <c r="D107" i="1"/>
  <c r="D87" i="1"/>
  <c r="D194" i="1"/>
  <c r="D202" i="1"/>
  <c r="D210" i="1"/>
  <c r="D187" i="1"/>
  <c r="D195" i="1"/>
  <c r="D203" i="1"/>
  <c r="D211" i="1"/>
  <c r="D219" i="1"/>
  <c r="D189" i="1"/>
  <c r="D197" i="1"/>
  <c r="D205" i="1"/>
  <c r="D213" i="1"/>
  <c r="D190" i="1"/>
  <c r="D198" i="1"/>
  <c r="D206" i="1"/>
  <c r="D214" i="1"/>
  <c r="D191" i="1"/>
  <c r="D199" i="1"/>
  <c r="D207" i="1"/>
  <c r="D215" i="1"/>
  <c r="D193" i="1"/>
  <c r="D201" i="1"/>
  <c r="D209" i="1"/>
  <c r="D217" i="1"/>
  <c r="D192" i="1"/>
  <c r="D196" i="1"/>
  <c r="D200" i="1"/>
  <c r="D204" i="1"/>
  <c r="D208" i="1"/>
  <c r="D212" i="1"/>
  <c r="D216" i="1"/>
  <c r="D188" i="1"/>
  <c r="D237" i="1"/>
  <c r="D245" i="1"/>
  <c r="D241" i="1"/>
  <c r="D249" i="1"/>
  <c r="D243" i="1"/>
  <c r="D244" i="1"/>
  <c r="D250" i="1"/>
  <c r="D240" i="1"/>
  <c r="D242" i="1"/>
  <c r="D251" i="1"/>
  <c r="D252" i="1"/>
  <c r="D253" i="1"/>
  <c r="D254" i="1"/>
  <c r="D255" i="1"/>
  <c r="D257" i="1"/>
  <c r="D256" i="1"/>
  <c r="D258" i="1"/>
  <c r="D1270" i="1"/>
  <c r="D1271" i="1"/>
  <c r="D1272" i="1"/>
  <c r="D1273" i="1"/>
  <c r="D1274" i="1"/>
  <c r="D1269" i="1"/>
  <c r="D1268" i="1"/>
  <c r="D270" i="1"/>
  <c r="D273" i="1"/>
  <c r="D268" i="1"/>
  <c r="D272" i="1"/>
  <c r="D381" i="1"/>
  <c r="D382" i="1"/>
  <c r="D175" i="1"/>
  <c r="D383" i="1"/>
  <c r="D386" i="1"/>
  <c r="D385" i="1"/>
  <c r="D384" i="1"/>
  <c r="D1391" i="1"/>
  <c r="D1392" i="1"/>
  <c r="D1393" i="1"/>
  <c r="D1394" i="1"/>
  <c r="D1395" i="1"/>
  <c r="D1396" i="1"/>
  <c r="D1502" i="1"/>
  <c r="D1510" i="1"/>
  <c r="D1503" i="1"/>
  <c r="D1511" i="1"/>
  <c r="D1505" i="1"/>
  <c r="D1513" i="1"/>
  <c r="D1507" i="1"/>
  <c r="D1515" i="1"/>
  <c r="D1509" i="1"/>
  <c r="D1504" i="1"/>
  <c r="D1506" i="1"/>
  <c r="D1508" i="1"/>
  <c r="D1512" i="1"/>
  <c r="D1514" i="1"/>
  <c r="D1447" i="1"/>
  <c r="D1455" i="1"/>
  <c r="D1448" i="1"/>
  <c r="D1449" i="1"/>
  <c r="D1451" i="1"/>
  <c r="D1450" i="1"/>
  <c r="C2715" i="1"/>
  <c r="C2707" i="1"/>
  <c r="C2699" i="1"/>
  <c r="C2691" i="1"/>
  <c r="C2683" i="1"/>
  <c r="C2675" i="1"/>
  <c r="C2667" i="1"/>
  <c r="C2659" i="1"/>
  <c r="C2651" i="1"/>
  <c r="C2643" i="1"/>
  <c r="C2635" i="1"/>
  <c r="C2627" i="1"/>
  <c r="C2619" i="1"/>
  <c r="C2611" i="1"/>
  <c r="C2603" i="1"/>
  <c r="C2595" i="1"/>
  <c r="C2587" i="1"/>
  <c r="C2579" i="1"/>
  <c r="C2571" i="1"/>
  <c r="C2563" i="1"/>
  <c r="C2555" i="1"/>
  <c r="C2547" i="1"/>
  <c r="C2539" i="1"/>
  <c r="C2531" i="1"/>
  <c r="C2523" i="1"/>
  <c r="C2515" i="1"/>
  <c r="C2507" i="1"/>
  <c r="C2499" i="1"/>
  <c r="C2491" i="1"/>
  <c r="C2483" i="1"/>
  <c r="C2475" i="1"/>
  <c r="C2467" i="1"/>
  <c r="C2459" i="1"/>
  <c r="C2451" i="1"/>
  <c r="C2443" i="1"/>
  <c r="C2435" i="1"/>
  <c r="C2427" i="1"/>
  <c r="C2419" i="1"/>
  <c r="C2411" i="1"/>
  <c r="C2403" i="1"/>
  <c r="C2395" i="1"/>
  <c r="C2387" i="1"/>
  <c r="C2379" i="1"/>
  <c r="C2371" i="1"/>
  <c r="C2363" i="1"/>
  <c r="C2355" i="1"/>
  <c r="C2347" i="1"/>
  <c r="C2339" i="1"/>
  <c r="C2331" i="1"/>
  <c r="C2323" i="1"/>
  <c r="C2315" i="1"/>
  <c r="C2307" i="1"/>
  <c r="C2299" i="1"/>
  <c r="C2291" i="1"/>
  <c r="C2283" i="1"/>
  <c r="C2275" i="1"/>
  <c r="C2267" i="1"/>
  <c r="C2259" i="1"/>
  <c r="C2251" i="1"/>
  <c r="C2243" i="1"/>
  <c r="C2235" i="1"/>
  <c r="C2227" i="1"/>
  <c r="C2219" i="1"/>
  <c r="C2211" i="1"/>
  <c r="C2203" i="1"/>
  <c r="C2195" i="1"/>
  <c r="C2187" i="1"/>
  <c r="C2179" i="1"/>
  <c r="C2171" i="1"/>
  <c r="C2163" i="1"/>
  <c r="C2155" i="1"/>
  <c r="C2147" i="1"/>
  <c r="C2139" i="1"/>
  <c r="C2131" i="1"/>
  <c r="C2123" i="1"/>
  <c r="C2115" i="1"/>
  <c r="C2107" i="1"/>
  <c r="C2099" i="1"/>
  <c r="C2091" i="1"/>
  <c r="C2080" i="1"/>
  <c r="C2069" i="1"/>
  <c r="C2059" i="1"/>
  <c r="C2045" i="1"/>
  <c r="C2032" i="1"/>
  <c r="C182" i="1"/>
  <c r="C183" i="1"/>
  <c r="C184" i="1"/>
  <c r="C185" i="1"/>
  <c r="C186" i="1"/>
  <c r="C218" i="1"/>
  <c r="C179" i="1"/>
  <c r="C180" i="1"/>
  <c r="C181" i="1"/>
  <c r="D4" i="1"/>
  <c r="D3" i="1"/>
  <c r="D1495" i="1"/>
  <c r="D1497" i="1"/>
  <c r="D1499" i="1"/>
  <c r="D1501" i="1"/>
  <c r="D1498" i="1"/>
  <c r="D1500" i="1"/>
  <c r="D1496" i="1"/>
  <c r="D2" i="1"/>
  <c r="C166" i="1"/>
  <c r="C174" i="1"/>
  <c r="C167" i="1"/>
  <c r="C168" i="1"/>
  <c r="C169" i="1"/>
  <c r="C170" i="1"/>
  <c r="C171" i="1"/>
  <c r="C172" i="1"/>
  <c r="C165" i="1"/>
  <c r="C173" i="1"/>
  <c r="D1126" i="1"/>
  <c r="D1134" i="1"/>
  <c r="D1142" i="1"/>
  <c r="D1150" i="1"/>
  <c r="D1127" i="1"/>
  <c r="D1135" i="1"/>
  <c r="D1143" i="1"/>
  <c r="D1151" i="1"/>
  <c r="D1128" i="1"/>
  <c r="D1136" i="1"/>
  <c r="D1144" i="1"/>
  <c r="D1152" i="1"/>
  <c r="D1129" i="1"/>
  <c r="D1137" i="1"/>
  <c r="D1145" i="1"/>
  <c r="D1153" i="1"/>
  <c r="D1130" i="1"/>
  <c r="D1138" i="1"/>
  <c r="D1146" i="1"/>
  <c r="D1131" i="1"/>
  <c r="D1139" i="1"/>
  <c r="D1147" i="1"/>
  <c r="D1125" i="1"/>
  <c r="D1133" i="1"/>
  <c r="D1141" i="1"/>
  <c r="D1149" i="1"/>
  <c r="D1132" i="1"/>
  <c r="D1140" i="1"/>
  <c r="D1148" i="1"/>
  <c r="C1449" i="1"/>
  <c r="C1457" i="1"/>
  <c r="C1465" i="1"/>
  <c r="C1473" i="1"/>
  <c r="C1481" i="1"/>
  <c r="C1489" i="1"/>
  <c r="C1450" i="1"/>
  <c r="C1458" i="1"/>
  <c r="C1466" i="1"/>
  <c r="C1474" i="1"/>
  <c r="C1482" i="1"/>
  <c r="C1490" i="1"/>
  <c r="C1451" i="1"/>
  <c r="C1459" i="1"/>
  <c r="C1467" i="1"/>
  <c r="C1475" i="1"/>
  <c r="C1483" i="1"/>
  <c r="C1491" i="1"/>
  <c r="C1452" i="1"/>
  <c r="C1460" i="1"/>
  <c r="C1468" i="1"/>
  <c r="C1476" i="1"/>
  <c r="C1484" i="1"/>
  <c r="C1492" i="1"/>
  <c r="C1453" i="1"/>
  <c r="C1461" i="1"/>
  <c r="C1469" i="1"/>
  <c r="C1477" i="1"/>
  <c r="C1485" i="1"/>
  <c r="C1493" i="1"/>
  <c r="C1454" i="1"/>
  <c r="C1462" i="1"/>
  <c r="C1470" i="1"/>
  <c r="C1478" i="1"/>
  <c r="C1486" i="1"/>
  <c r="C1447" i="1"/>
  <c r="C1455" i="1"/>
  <c r="C1463" i="1"/>
  <c r="C1471" i="1"/>
  <c r="C1479" i="1"/>
  <c r="C1487" i="1"/>
  <c r="C1448" i="1"/>
  <c r="C1456" i="1"/>
  <c r="C1464" i="1"/>
  <c r="C1472" i="1"/>
  <c r="C1480" i="1"/>
  <c r="C1488" i="1"/>
  <c r="D88" i="1"/>
  <c r="D104" i="1"/>
  <c r="D112" i="1"/>
  <c r="D89" i="1"/>
  <c r="D105" i="1"/>
  <c r="D122" i="1"/>
  <c r="D99" i="1"/>
  <c r="D125" i="1"/>
  <c r="D100" i="1"/>
  <c r="D126" i="1"/>
  <c r="D110" i="1"/>
  <c r="D127" i="1"/>
  <c r="D103" i="1"/>
  <c r="D113" i="1"/>
  <c r="D128" i="1"/>
  <c r="D102" i="1"/>
  <c r="D111" i="1"/>
  <c r="D124" i="1"/>
  <c r="D178" i="1"/>
  <c r="D177" i="1"/>
  <c r="D176" i="1"/>
  <c r="D1286" i="1"/>
  <c r="D1285" i="1"/>
  <c r="D1284" i="1"/>
  <c r="D1310" i="1"/>
  <c r="D1318" i="1"/>
  <c r="D1326" i="1"/>
  <c r="D1334" i="1"/>
  <c r="D1342" i="1"/>
  <c r="D1311" i="1"/>
  <c r="D1319" i="1"/>
  <c r="D1327" i="1"/>
  <c r="D1335" i="1"/>
  <c r="D1343" i="1"/>
  <c r="D1312" i="1"/>
  <c r="D1320" i="1"/>
  <c r="D1328" i="1"/>
  <c r="D1336" i="1"/>
  <c r="D1344" i="1"/>
  <c r="D1337" i="1"/>
  <c r="D1345" i="1"/>
  <c r="D1338" i="1"/>
  <c r="D1346" i="1"/>
  <c r="D1307" i="1"/>
  <c r="D1315" i="1"/>
  <c r="D1323" i="1"/>
  <c r="D1331" i="1"/>
  <c r="D1339" i="1"/>
  <c r="D1309" i="1"/>
  <c r="D1317" i="1"/>
  <c r="D1325" i="1"/>
  <c r="D1333" i="1"/>
  <c r="D1341" i="1"/>
  <c r="D1316" i="1"/>
  <c r="D1324" i="1"/>
  <c r="D1332" i="1"/>
  <c r="D1340" i="1"/>
  <c r="D1308" i="1"/>
  <c r="D2184" i="1"/>
  <c r="D2192" i="1"/>
  <c r="D2200" i="1"/>
  <c r="D2208" i="1"/>
  <c r="D2216" i="1"/>
  <c r="D2224" i="1"/>
  <c r="D2232" i="1"/>
  <c r="D2240" i="1"/>
  <c r="D2248" i="1"/>
  <c r="D2256" i="1"/>
  <c r="D2264" i="1"/>
  <c r="D2272" i="1"/>
  <c r="D2280" i="1"/>
  <c r="D2288" i="1"/>
  <c r="D2296" i="1"/>
  <c r="D2304" i="1"/>
  <c r="D2312" i="1"/>
  <c r="D2320" i="1"/>
  <c r="D2328" i="1"/>
  <c r="D2336" i="1"/>
  <c r="D2344" i="1"/>
  <c r="D2352" i="1"/>
  <c r="D2360" i="1"/>
  <c r="D2368" i="1"/>
  <c r="D2376" i="1"/>
  <c r="D2384" i="1"/>
  <c r="D2392" i="1"/>
  <c r="D2400" i="1"/>
  <c r="D2408" i="1"/>
  <c r="D2416" i="1"/>
  <c r="D2424" i="1"/>
  <c r="D2432" i="1"/>
  <c r="D2440" i="1"/>
  <c r="D2448" i="1"/>
  <c r="D2456" i="1"/>
  <c r="D2464" i="1"/>
  <c r="D2472" i="1"/>
  <c r="D2480" i="1"/>
  <c r="D2488" i="1"/>
  <c r="D2496" i="1"/>
  <c r="D2504" i="1"/>
  <c r="D2512" i="1"/>
  <c r="D2520" i="1"/>
  <c r="D2528" i="1"/>
  <c r="D2536" i="1"/>
  <c r="D2544" i="1"/>
  <c r="D2552" i="1"/>
  <c r="D2560" i="1"/>
  <c r="D2568" i="1"/>
  <c r="D2576" i="1"/>
  <c r="D2584" i="1"/>
  <c r="D2592" i="1"/>
  <c r="D2600" i="1"/>
  <c r="D2185" i="1"/>
  <c r="D2193" i="1"/>
  <c r="D2201" i="1"/>
  <c r="D2209" i="1"/>
  <c r="D2217" i="1"/>
  <c r="D2225" i="1"/>
  <c r="D2233" i="1"/>
  <c r="D2241" i="1"/>
  <c r="D2249" i="1"/>
  <c r="D2257" i="1"/>
  <c r="D2265" i="1"/>
  <c r="D2273" i="1"/>
  <c r="D2281" i="1"/>
  <c r="D2289" i="1"/>
  <c r="D2297" i="1"/>
  <c r="D2305" i="1"/>
  <c r="D2313" i="1"/>
  <c r="D2321" i="1"/>
  <c r="D2329" i="1"/>
  <c r="D2337" i="1"/>
  <c r="D2345" i="1"/>
  <c r="D2353" i="1"/>
  <c r="D2361" i="1"/>
  <c r="D2369" i="1"/>
  <c r="D2377" i="1"/>
  <c r="D2385" i="1"/>
  <c r="D2393" i="1"/>
  <c r="D2401" i="1"/>
  <c r="D2409" i="1"/>
  <c r="D2417" i="1"/>
  <c r="D2425" i="1"/>
  <c r="D2433" i="1"/>
  <c r="D2441" i="1"/>
  <c r="D2449" i="1"/>
  <c r="D2457" i="1"/>
  <c r="D2465" i="1"/>
  <c r="D2473" i="1"/>
  <c r="D2481" i="1"/>
  <c r="D2489" i="1"/>
  <c r="D2497" i="1"/>
  <c r="D2505" i="1"/>
  <c r="D2513" i="1"/>
  <c r="D2521" i="1"/>
  <c r="D2529" i="1"/>
  <c r="D2537" i="1"/>
  <c r="D2545" i="1"/>
  <c r="D2553" i="1"/>
  <c r="D2561" i="1"/>
  <c r="D2569" i="1"/>
  <c r="D2577" i="1"/>
  <c r="D2585" i="1"/>
  <c r="D2593" i="1"/>
  <c r="D2601" i="1"/>
  <c r="D2186" i="1"/>
  <c r="D2194" i="1"/>
  <c r="D2202" i="1"/>
  <c r="D2210" i="1"/>
  <c r="D2218" i="1"/>
  <c r="D2226" i="1"/>
  <c r="D2234" i="1"/>
  <c r="D2242" i="1"/>
  <c r="D2250" i="1"/>
  <c r="D2258" i="1"/>
  <c r="D2266" i="1"/>
  <c r="D2274" i="1"/>
  <c r="D2282" i="1"/>
  <c r="D2290" i="1"/>
  <c r="D2298" i="1"/>
  <c r="D2306" i="1"/>
  <c r="D2314" i="1"/>
  <c r="D2322" i="1"/>
  <c r="D2330" i="1"/>
  <c r="D2338" i="1"/>
  <c r="D2346" i="1"/>
  <c r="D2354" i="1"/>
  <c r="D2362" i="1"/>
  <c r="D2370" i="1"/>
  <c r="D2378" i="1"/>
  <c r="D2386" i="1"/>
  <c r="D2394" i="1"/>
  <c r="D2402" i="1"/>
  <c r="D2410" i="1"/>
  <c r="D2418" i="1"/>
  <c r="D2426" i="1"/>
  <c r="D2434" i="1"/>
  <c r="D2442" i="1"/>
  <c r="D2450" i="1"/>
  <c r="D2458" i="1"/>
  <c r="D2466" i="1"/>
  <c r="D2474" i="1"/>
  <c r="D2482" i="1"/>
  <c r="D2490" i="1"/>
  <c r="D2498" i="1"/>
  <c r="D2506" i="1"/>
  <c r="D2514" i="1"/>
  <c r="D2522" i="1"/>
  <c r="D2530" i="1"/>
  <c r="D2538" i="1"/>
  <c r="D2546" i="1"/>
  <c r="D2554" i="1"/>
  <c r="D2562" i="1"/>
  <c r="D2570" i="1"/>
  <c r="D2578" i="1"/>
  <c r="D2586" i="1"/>
  <c r="D2594" i="1"/>
  <c r="D2602" i="1"/>
  <c r="D2187" i="1"/>
  <c r="D2195" i="1"/>
  <c r="D2203" i="1"/>
  <c r="D2211" i="1"/>
  <c r="D2219" i="1"/>
  <c r="D2227" i="1"/>
  <c r="D2235" i="1"/>
  <c r="D2243" i="1"/>
  <c r="D2251" i="1"/>
  <c r="D2259" i="1"/>
  <c r="D2267" i="1"/>
  <c r="D2275" i="1"/>
  <c r="D2283" i="1"/>
  <c r="D2291" i="1"/>
  <c r="D2299" i="1"/>
  <c r="D2307" i="1"/>
  <c r="D2315" i="1"/>
  <c r="D2323" i="1"/>
  <c r="D2331" i="1"/>
  <c r="D2339" i="1"/>
  <c r="D2347" i="1"/>
  <c r="D2355" i="1"/>
  <c r="D2363" i="1"/>
  <c r="D2371" i="1"/>
  <c r="D2379" i="1"/>
  <c r="D2387" i="1"/>
  <c r="D2395" i="1"/>
  <c r="D2403" i="1"/>
  <c r="D2411" i="1"/>
  <c r="D2419" i="1"/>
  <c r="D2427" i="1"/>
  <c r="D2435" i="1"/>
  <c r="D2443" i="1"/>
  <c r="D2451" i="1"/>
  <c r="D2459" i="1"/>
  <c r="D2467" i="1"/>
  <c r="D2475" i="1"/>
  <c r="D2483" i="1"/>
  <c r="D2491" i="1"/>
  <c r="D2499" i="1"/>
  <c r="D2507" i="1"/>
  <c r="D2515" i="1"/>
  <c r="D2523" i="1"/>
  <c r="D2531" i="1"/>
  <c r="D2539" i="1"/>
  <c r="D2547" i="1"/>
  <c r="D2555" i="1"/>
  <c r="D2563" i="1"/>
  <c r="D2571" i="1"/>
  <c r="D2579" i="1"/>
  <c r="D2587" i="1"/>
  <c r="D2595" i="1"/>
  <c r="D2603" i="1"/>
  <c r="D2188" i="1"/>
  <c r="D2196" i="1"/>
  <c r="D2204" i="1"/>
  <c r="D2212" i="1"/>
  <c r="D2220" i="1"/>
  <c r="D2228" i="1"/>
  <c r="D2236" i="1"/>
  <c r="D2244" i="1"/>
  <c r="D2252" i="1"/>
  <c r="D2260" i="1"/>
  <c r="D2268" i="1"/>
  <c r="D2276" i="1"/>
  <c r="D2284" i="1"/>
  <c r="D2292" i="1"/>
  <c r="D2300" i="1"/>
  <c r="D2308" i="1"/>
  <c r="D2316" i="1"/>
  <c r="D2324" i="1"/>
  <c r="D2332" i="1"/>
  <c r="D2340" i="1"/>
  <c r="D2348" i="1"/>
  <c r="D2356" i="1"/>
  <c r="D2364" i="1"/>
  <c r="D2372" i="1"/>
  <c r="D2380" i="1"/>
  <c r="D2388" i="1"/>
  <c r="D2396" i="1"/>
  <c r="D2404" i="1"/>
  <c r="D2412" i="1"/>
  <c r="D2420" i="1"/>
  <c r="D2428" i="1"/>
  <c r="D2436" i="1"/>
  <c r="D2444" i="1"/>
  <c r="D2452" i="1"/>
  <c r="D2460" i="1"/>
  <c r="D2468" i="1"/>
  <c r="D2476" i="1"/>
  <c r="D2484" i="1"/>
  <c r="D2492" i="1"/>
  <c r="D2500" i="1"/>
  <c r="D2508" i="1"/>
  <c r="D2516" i="1"/>
  <c r="D2524" i="1"/>
  <c r="D2532" i="1"/>
  <c r="D2540" i="1"/>
  <c r="D2548" i="1"/>
  <c r="D2556" i="1"/>
  <c r="D2564" i="1"/>
  <c r="D2572" i="1"/>
  <c r="D2580" i="1"/>
  <c r="D2588" i="1"/>
  <c r="D2596" i="1"/>
  <c r="D2189" i="1"/>
  <c r="D2197" i="1"/>
  <c r="D2205" i="1"/>
  <c r="D2213" i="1"/>
  <c r="D2221" i="1"/>
  <c r="D2229" i="1"/>
  <c r="D2237" i="1"/>
  <c r="D2245" i="1"/>
  <c r="D2253" i="1"/>
  <c r="D2261" i="1"/>
  <c r="D2269" i="1"/>
  <c r="D2277" i="1"/>
  <c r="D2285" i="1"/>
  <c r="D2293" i="1"/>
  <c r="D2301" i="1"/>
  <c r="D2309" i="1"/>
  <c r="D2317" i="1"/>
  <c r="D2325" i="1"/>
  <c r="D2333" i="1"/>
  <c r="D2341" i="1"/>
  <c r="D2349" i="1"/>
  <c r="D2357" i="1"/>
  <c r="D2365" i="1"/>
  <c r="D2373" i="1"/>
  <c r="D2381" i="1"/>
  <c r="D2389" i="1"/>
  <c r="D2397" i="1"/>
  <c r="D2405" i="1"/>
  <c r="D2413" i="1"/>
  <c r="D2421" i="1"/>
  <c r="D2429" i="1"/>
  <c r="D2437" i="1"/>
  <c r="D2445" i="1"/>
  <c r="D2453" i="1"/>
  <c r="D2461" i="1"/>
  <c r="D2469" i="1"/>
  <c r="D2477" i="1"/>
  <c r="D2485" i="1"/>
  <c r="D2493" i="1"/>
  <c r="D2501" i="1"/>
  <c r="D2509" i="1"/>
  <c r="D2517" i="1"/>
  <c r="D2525" i="1"/>
  <c r="D2533" i="1"/>
  <c r="D2541" i="1"/>
  <c r="D2549" i="1"/>
  <c r="D2557" i="1"/>
  <c r="D2565" i="1"/>
  <c r="D2573" i="1"/>
  <c r="D2581" i="1"/>
  <c r="D2589" i="1"/>
  <c r="D2597" i="1"/>
  <c r="D2182" i="1"/>
  <c r="D2190" i="1"/>
  <c r="D2198" i="1"/>
  <c r="D2206" i="1"/>
  <c r="D2214" i="1"/>
  <c r="D2222" i="1"/>
  <c r="D2230" i="1"/>
  <c r="D2238" i="1"/>
  <c r="D2246" i="1"/>
  <c r="D2254" i="1"/>
  <c r="D2262" i="1"/>
  <c r="D2270" i="1"/>
  <c r="D2278" i="1"/>
  <c r="D2286" i="1"/>
  <c r="D2294" i="1"/>
  <c r="D2302" i="1"/>
  <c r="D2310" i="1"/>
  <c r="D2318" i="1"/>
  <c r="D2326" i="1"/>
  <c r="D2334" i="1"/>
  <c r="D2342" i="1"/>
  <c r="D2350" i="1"/>
  <c r="D2358" i="1"/>
  <c r="D2366" i="1"/>
  <c r="D2374" i="1"/>
  <c r="D2382" i="1"/>
  <c r="D2390" i="1"/>
  <c r="D2398" i="1"/>
  <c r="D2406" i="1"/>
  <c r="D2414" i="1"/>
  <c r="D2422" i="1"/>
  <c r="D2430" i="1"/>
  <c r="D2438" i="1"/>
  <c r="D2446" i="1"/>
  <c r="D2454" i="1"/>
  <c r="D2462" i="1"/>
  <c r="D2470" i="1"/>
  <c r="D2478" i="1"/>
  <c r="D2486" i="1"/>
  <c r="D2494" i="1"/>
  <c r="D2502" i="1"/>
  <c r="D2510" i="1"/>
  <c r="D2518" i="1"/>
  <c r="D2526" i="1"/>
  <c r="D2534" i="1"/>
  <c r="D2542" i="1"/>
  <c r="D2550" i="1"/>
  <c r="D2558" i="1"/>
  <c r="D2566" i="1"/>
  <c r="D2574" i="1"/>
  <c r="D2582" i="1"/>
  <c r="D2590" i="1"/>
  <c r="D2598" i="1"/>
  <c r="D2183" i="1"/>
  <c r="D2191" i="1"/>
  <c r="D2199" i="1"/>
  <c r="D2207" i="1"/>
  <c r="D2215" i="1"/>
  <c r="D2223" i="1"/>
  <c r="D2231" i="1"/>
  <c r="D2239" i="1"/>
  <c r="D2247" i="1"/>
  <c r="D2255" i="1"/>
  <c r="D2263" i="1"/>
  <c r="D2271" i="1"/>
  <c r="D2279" i="1"/>
  <c r="D2287" i="1"/>
  <c r="D2295" i="1"/>
  <c r="D2303" i="1"/>
  <c r="D2311" i="1"/>
  <c r="D2319" i="1"/>
  <c r="D2327" i="1"/>
  <c r="D2335" i="1"/>
  <c r="D2343" i="1"/>
  <c r="D2351" i="1"/>
  <c r="D2359" i="1"/>
  <c r="D2367" i="1"/>
  <c r="D2375" i="1"/>
  <c r="D2383" i="1"/>
  <c r="D2391" i="1"/>
  <c r="D2399" i="1"/>
  <c r="D2407" i="1"/>
  <c r="D2415" i="1"/>
  <c r="D2423" i="1"/>
  <c r="D2431" i="1"/>
  <c r="D2439" i="1"/>
  <c r="D2447" i="1"/>
  <c r="D2455" i="1"/>
  <c r="D2463" i="1"/>
  <c r="D2471" i="1"/>
  <c r="D2479" i="1"/>
  <c r="D2487" i="1"/>
  <c r="D2495" i="1"/>
  <c r="D2503" i="1"/>
  <c r="D2511" i="1"/>
  <c r="D2519" i="1"/>
  <c r="D2527" i="1"/>
  <c r="D2535" i="1"/>
  <c r="D2543" i="1"/>
  <c r="D2551" i="1"/>
  <c r="D2559" i="1"/>
  <c r="D2567" i="1"/>
  <c r="D2575" i="1"/>
  <c r="D2583" i="1"/>
  <c r="D2591" i="1"/>
  <c r="D2599" i="1"/>
  <c r="D1390" i="1"/>
  <c r="D1430" i="1"/>
  <c r="D1438" i="1"/>
  <c r="D1446" i="1"/>
  <c r="D1431" i="1"/>
  <c r="D1439" i="1"/>
  <c r="D1432" i="1"/>
  <c r="D1440" i="1"/>
  <c r="D1433" i="1"/>
  <c r="D1441" i="1"/>
  <c r="D1386" i="1"/>
  <c r="D1387" i="1"/>
  <c r="D1427" i="1"/>
  <c r="D1435" i="1"/>
  <c r="D1443" i="1"/>
  <c r="D1389" i="1"/>
  <c r="D1429" i="1"/>
  <c r="D1437" i="1"/>
  <c r="D1445" i="1"/>
  <c r="D1388" i="1"/>
  <c r="D1428" i="1"/>
  <c r="D1434" i="1"/>
  <c r="D1436" i="1"/>
  <c r="D1442" i="1"/>
  <c r="D1444" i="1"/>
  <c r="C2714" i="1"/>
  <c r="C2706" i="1"/>
  <c r="C2698" i="1"/>
  <c r="C2690" i="1"/>
  <c r="C2682" i="1"/>
  <c r="C2674" i="1"/>
  <c r="C2666" i="1"/>
  <c r="C2658" i="1"/>
  <c r="C2650" i="1"/>
  <c r="C2642" i="1"/>
  <c r="C2634" i="1"/>
  <c r="C2626" i="1"/>
  <c r="C2618" i="1"/>
  <c r="C2610" i="1"/>
  <c r="C2602" i="1"/>
  <c r="C2594" i="1"/>
  <c r="C2586" i="1"/>
  <c r="C2578" i="1"/>
  <c r="C2570" i="1"/>
  <c r="C2562" i="1"/>
  <c r="C2554" i="1"/>
  <c r="C2546" i="1"/>
  <c r="C2538" i="1"/>
  <c r="C2530" i="1"/>
  <c r="C2522" i="1"/>
  <c r="C2514" i="1"/>
  <c r="C2506" i="1"/>
  <c r="C2498" i="1"/>
  <c r="C2490" i="1"/>
  <c r="C2482" i="1"/>
  <c r="C2474" i="1"/>
  <c r="C2466" i="1"/>
  <c r="C2458" i="1"/>
  <c r="C2450" i="1"/>
  <c r="C2442" i="1"/>
  <c r="C2434" i="1"/>
  <c r="C2426" i="1"/>
  <c r="C2418" i="1"/>
  <c r="C2410" i="1"/>
  <c r="C2402" i="1"/>
  <c r="C2394" i="1"/>
  <c r="C2386" i="1"/>
  <c r="C2378" i="1"/>
  <c r="C2370" i="1"/>
  <c r="C2362" i="1"/>
  <c r="C2354" i="1"/>
  <c r="C2346" i="1"/>
  <c r="C2338" i="1"/>
  <c r="C2330" i="1"/>
  <c r="C2322" i="1"/>
  <c r="C2314" i="1"/>
  <c r="C2306" i="1"/>
  <c r="C2298" i="1"/>
  <c r="C2290" i="1"/>
  <c r="C2282" i="1"/>
  <c r="C2274" i="1"/>
  <c r="C2266" i="1"/>
  <c r="C2258" i="1"/>
  <c r="C2250" i="1"/>
  <c r="C2242" i="1"/>
  <c r="C2234" i="1"/>
  <c r="C2226" i="1"/>
  <c r="C2218" i="1"/>
  <c r="C2210" i="1"/>
  <c r="C2202" i="1"/>
  <c r="C2194" i="1"/>
  <c r="C2186" i="1"/>
  <c r="C2178" i="1"/>
  <c r="C2170" i="1"/>
  <c r="C2162" i="1"/>
  <c r="C2154" i="1"/>
  <c r="C2146" i="1"/>
  <c r="C2138" i="1"/>
  <c r="C2130" i="1"/>
  <c r="C2122" i="1"/>
  <c r="C2114" i="1"/>
  <c r="C2106" i="1"/>
  <c r="C2098" i="1"/>
  <c r="C2090" i="1"/>
  <c r="C2078" i="1"/>
  <c r="C2068" i="1"/>
  <c r="C2058" i="1"/>
  <c r="C2044" i="1"/>
  <c r="C2027" i="1"/>
  <c r="C38" i="1"/>
  <c r="C46" i="1"/>
  <c r="C54" i="1"/>
  <c r="C39" i="1"/>
  <c r="C47" i="1"/>
  <c r="C40" i="1"/>
  <c r="C48" i="1"/>
  <c r="C41" i="1"/>
  <c r="C49" i="1"/>
  <c r="C34" i="1"/>
  <c r="C42" i="1"/>
  <c r="C50" i="1"/>
  <c r="C35" i="1"/>
  <c r="C43" i="1"/>
  <c r="C51" i="1"/>
  <c r="C36" i="1"/>
  <c r="C44" i="1"/>
  <c r="C52" i="1"/>
  <c r="C37" i="1"/>
  <c r="C45" i="1"/>
  <c r="C53" i="1"/>
  <c r="C86" i="1"/>
  <c r="C94" i="1"/>
  <c r="C102" i="1"/>
  <c r="C110" i="1"/>
  <c r="C118" i="1"/>
  <c r="C126" i="1"/>
  <c r="C87" i="1"/>
  <c r="C95" i="1"/>
  <c r="C103" i="1"/>
  <c r="C111" i="1"/>
  <c r="C119" i="1"/>
  <c r="C127" i="1"/>
  <c r="C88" i="1"/>
  <c r="C96" i="1"/>
  <c r="C104" i="1"/>
  <c r="C112" i="1"/>
  <c r="C120" i="1"/>
  <c r="C128" i="1"/>
  <c r="C89" i="1"/>
  <c r="C97" i="1"/>
  <c r="C105" i="1"/>
  <c r="C113" i="1"/>
  <c r="C121" i="1"/>
  <c r="C129" i="1"/>
  <c r="C90" i="1"/>
  <c r="C98" i="1"/>
  <c r="C106" i="1"/>
  <c r="C114" i="1"/>
  <c r="C122" i="1"/>
  <c r="C130" i="1"/>
  <c r="C282" i="1"/>
  <c r="C91" i="1"/>
  <c r="C99" i="1"/>
  <c r="C107" i="1"/>
  <c r="C115" i="1"/>
  <c r="C123" i="1"/>
  <c r="C131" i="1"/>
  <c r="C283" i="1"/>
  <c r="C92" i="1"/>
  <c r="C100" i="1"/>
  <c r="C108" i="1"/>
  <c r="C116" i="1"/>
  <c r="C124" i="1"/>
  <c r="C132" i="1"/>
  <c r="C284" i="1"/>
  <c r="C93" i="1"/>
  <c r="C101" i="1"/>
  <c r="C109" i="1"/>
  <c r="C117" i="1"/>
  <c r="C125" i="1"/>
  <c r="D333" i="1"/>
  <c r="D349" i="1"/>
  <c r="D350" i="1"/>
  <c r="D311" i="1"/>
  <c r="D351" i="1"/>
  <c r="D313" i="1"/>
  <c r="D347" i="1"/>
  <c r="D348" i="1"/>
  <c r="D312" i="1"/>
  <c r="D314" i="1"/>
  <c r="D315" i="1"/>
  <c r="D329" i="1"/>
  <c r="D330" i="1"/>
  <c r="D332" i="1"/>
  <c r="D331" i="1"/>
  <c r="D285" i="1"/>
  <c r="D293" i="1"/>
  <c r="D286" i="1"/>
  <c r="D294" i="1"/>
  <c r="D287" i="1"/>
  <c r="D295" i="1"/>
  <c r="D289" i="1"/>
  <c r="D297" i="1"/>
  <c r="D291" i="1"/>
  <c r="D292" i="1"/>
  <c r="D296" i="1"/>
  <c r="D290" i="1"/>
  <c r="D288" i="1"/>
  <c r="D1473" i="1"/>
  <c r="D1475" i="1"/>
  <c r="D1474" i="1"/>
  <c r="C3" i="1"/>
  <c r="C4" i="1"/>
  <c r="C1353" i="1"/>
  <c r="C1361" i="1"/>
  <c r="C1369" i="1"/>
  <c r="C1377" i="1"/>
  <c r="C1385" i="1"/>
  <c r="C1401" i="1"/>
  <c r="C1409" i="1"/>
  <c r="C1417" i="1"/>
  <c r="C1425" i="1"/>
  <c r="C1433" i="1"/>
  <c r="C1441" i="1"/>
  <c r="C1354" i="1"/>
  <c r="C1362" i="1"/>
  <c r="C1370" i="1"/>
  <c r="C1378" i="1"/>
  <c r="C1386" i="1"/>
  <c r="C1402" i="1"/>
  <c r="C1410" i="1"/>
  <c r="C1418" i="1"/>
  <c r="C1426" i="1"/>
  <c r="C1434" i="1"/>
  <c r="C1442" i="1"/>
  <c r="C1347" i="1"/>
  <c r="C1355" i="1"/>
  <c r="C1363" i="1"/>
  <c r="C1371" i="1"/>
  <c r="C1379" i="1"/>
  <c r="C1387" i="1"/>
  <c r="C1403" i="1"/>
  <c r="C1411" i="1"/>
  <c r="C1419" i="1"/>
  <c r="C1427" i="1"/>
  <c r="C1435" i="1"/>
  <c r="C1443" i="1"/>
  <c r="C1348" i="1"/>
  <c r="C1356" i="1"/>
  <c r="C1364" i="1"/>
  <c r="C1372" i="1"/>
  <c r="C1380" i="1"/>
  <c r="C1388" i="1"/>
  <c r="C1404" i="1"/>
  <c r="C1412" i="1"/>
  <c r="C1420" i="1"/>
  <c r="C1428" i="1"/>
  <c r="C1436" i="1"/>
  <c r="C1444" i="1"/>
  <c r="C1349" i="1"/>
  <c r="C1357" i="1"/>
  <c r="C1365" i="1"/>
  <c r="C1373" i="1"/>
  <c r="C1381" i="1"/>
  <c r="C1389" i="1"/>
  <c r="C1397" i="1"/>
  <c r="C1405" i="1"/>
  <c r="C1413" i="1"/>
  <c r="C1421" i="1"/>
  <c r="C1429" i="1"/>
  <c r="C1437" i="1"/>
  <c r="C1445" i="1"/>
  <c r="C1350" i="1"/>
  <c r="C1358" i="1"/>
  <c r="C1366" i="1"/>
  <c r="C1374" i="1"/>
  <c r="C1382" i="1"/>
  <c r="C1390" i="1"/>
  <c r="C1398" i="1"/>
  <c r="C1406" i="1"/>
  <c r="C1414" i="1"/>
  <c r="C1422" i="1"/>
  <c r="C1430" i="1"/>
  <c r="C1438" i="1"/>
  <c r="C1446" i="1"/>
  <c r="C1351" i="1"/>
  <c r="C1359" i="1"/>
  <c r="C1367" i="1"/>
  <c r="C1375" i="1"/>
  <c r="C1383" i="1"/>
  <c r="C1399" i="1"/>
  <c r="C1407" i="1"/>
  <c r="C1415" i="1"/>
  <c r="C1423" i="1"/>
  <c r="C1431" i="1"/>
  <c r="C1439" i="1"/>
  <c r="C1352" i="1"/>
  <c r="C1360" i="1"/>
  <c r="C1368" i="1"/>
  <c r="C1376" i="1"/>
  <c r="C1384" i="1"/>
  <c r="C1400" i="1"/>
  <c r="C1408" i="1"/>
  <c r="C1416" i="1"/>
  <c r="C1424" i="1"/>
  <c r="C1432" i="1"/>
  <c r="C1440" i="1"/>
  <c r="C70" i="1"/>
  <c r="C78" i="1"/>
  <c r="C71" i="1"/>
  <c r="C79" i="1"/>
  <c r="C72" i="1"/>
  <c r="C80" i="1"/>
  <c r="C73" i="1"/>
  <c r="C74" i="1"/>
  <c r="C75" i="1"/>
  <c r="C68" i="1"/>
  <c r="C76" i="1"/>
  <c r="C69" i="1"/>
  <c r="C77" i="1"/>
  <c r="C262" i="1"/>
  <c r="C270" i="1"/>
  <c r="C278" i="1"/>
  <c r="C263" i="1"/>
  <c r="C271" i="1"/>
  <c r="C279" i="1"/>
  <c r="C264" i="1"/>
  <c r="C272" i="1"/>
  <c r="C280" i="1"/>
  <c r="C265" i="1"/>
  <c r="C273" i="1"/>
  <c r="C266" i="1"/>
  <c r="C274" i="1"/>
  <c r="C267" i="1"/>
  <c r="C275" i="1"/>
  <c r="C268" i="1"/>
  <c r="C276" i="1"/>
  <c r="C261" i="1"/>
  <c r="C269" i="1"/>
  <c r="C277" i="1"/>
  <c r="C30" i="1"/>
  <c r="C23" i="1"/>
  <c r="C31" i="1"/>
  <c r="C24" i="1"/>
  <c r="C32" i="1"/>
  <c r="C25" i="1"/>
  <c r="C33" i="1"/>
  <c r="C26" i="1"/>
  <c r="C27" i="1"/>
  <c r="C28" i="1"/>
  <c r="C29" i="1"/>
  <c r="D16" i="1"/>
  <c r="D17" i="1"/>
  <c r="D12" i="1"/>
  <c r="D13" i="1"/>
  <c r="D15" i="1"/>
  <c r="D1350" i="1"/>
  <c r="D1358" i="1"/>
  <c r="D1462" i="1"/>
  <c r="D1351" i="1"/>
  <c r="D1359" i="1"/>
  <c r="D1463" i="1"/>
  <c r="D1352" i="1"/>
  <c r="D1360" i="1"/>
  <c r="D14" i="1"/>
  <c r="D1353" i="1"/>
  <c r="D1361" i="1"/>
  <c r="D1354" i="1"/>
  <c r="D1362" i="1"/>
  <c r="D1347" i="1"/>
  <c r="D1355" i="1"/>
  <c r="D1363" i="1"/>
  <c r="D1349" i="1"/>
  <c r="D1357" i="1"/>
  <c r="D1365" i="1"/>
  <c r="D1461" i="1"/>
  <c r="D1460" i="1"/>
  <c r="D1464" i="1"/>
  <c r="D1348" i="1"/>
  <c r="D1356" i="1"/>
  <c r="D1364" i="1"/>
  <c r="C6" i="1"/>
  <c r="C7" i="1"/>
  <c r="C8" i="1"/>
  <c r="C9" i="1"/>
  <c r="C10" i="1"/>
  <c r="D50" i="1"/>
  <c r="D51" i="1"/>
  <c r="C238" i="1"/>
  <c r="C246" i="1"/>
  <c r="C239" i="1"/>
  <c r="C247" i="1"/>
  <c r="C240" i="1"/>
  <c r="C248" i="1"/>
  <c r="C241" i="1"/>
  <c r="C249" i="1"/>
  <c r="C242" i="1"/>
  <c r="C250" i="1"/>
  <c r="C243" i="1"/>
  <c r="C236" i="1"/>
  <c r="C244" i="1"/>
  <c r="C237" i="1"/>
  <c r="C245" i="1"/>
  <c r="D301" i="1"/>
  <c r="D309" i="1"/>
  <c r="D317" i="1"/>
  <c r="D325" i="1"/>
  <c r="D341" i="1"/>
  <c r="D302" i="1"/>
  <c r="D310" i="1"/>
  <c r="D318" i="1"/>
  <c r="D326" i="1"/>
  <c r="D334" i="1"/>
  <c r="D342" i="1"/>
  <c r="D303" i="1"/>
  <c r="D319" i="1"/>
  <c r="D327" i="1"/>
  <c r="D335" i="1"/>
  <c r="D343" i="1"/>
  <c r="D305" i="1"/>
  <c r="D307" i="1"/>
  <c r="D322" i="1"/>
  <c r="D336" i="1"/>
  <c r="D308" i="1"/>
  <c r="D323" i="1"/>
  <c r="D337" i="1"/>
  <c r="D324" i="1"/>
  <c r="D338" i="1"/>
  <c r="D298" i="1"/>
  <c r="D328" i="1"/>
  <c r="D339" i="1"/>
  <c r="D299" i="1"/>
  <c r="D340" i="1"/>
  <c r="D300" i="1"/>
  <c r="D316" i="1"/>
  <c r="D344" i="1"/>
  <c r="D306" i="1"/>
  <c r="D321" i="1"/>
  <c r="D346" i="1"/>
  <c r="D345" i="1"/>
  <c r="D304" i="1"/>
  <c r="D320" i="1"/>
  <c r="C1393" i="1"/>
  <c r="C1394" i="1"/>
  <c r="C1395" i="1"/>
  <c r="C1396" i="1"/>
  <c r="C1391" i="1"/>
  <c r="C1392" i="1"/>
  <c r="D84" i="1"/>
  <c r="D83" i="1"/>
  <c r="D282" i="1"/>
  <c r="D283" i="1"/>
  <c r="D284" i="1"/>
  <c r="D154" i="1"/>
  <c r="D155" i="1"/>
  <c r="D157" i="1"/>
  <c r="D158" i="1"/>
  <c r="D159" i="1"/>
  <c r="D153" i="1"/>
  <c r="D161" i="1"/>
  <c r="D160" i="1"/>
  <c r="D152" i="1"/>
  <c r="D156" i="1"/>
  <c r="D477" i="1"/>
  <c r="D485" i="1"/>
  <c r="D478" i="1"/>
  <c r="D486" i="1"/>
  <c r="D479" i="1"/>
  <c r="D480" i="1"/>
  <c r="D481" i="1"/>
  <c r="D482" i="1"/>
  <c r="D483" i="1"/>
  <c r="D484" i="1"/>
  <c r="D170" i="1"/>
  <c r="D173" i="1"/>
  <c r="D174" i="1"/>
  <c r="D167" i="1"/>
  <c r="D168" i="1"/>
  <c r="D172" i="1"/>
  <c r="D227" i="1"/>
  <c r="D235" i="1"/>
  <c r="D221" i="1"/>
  <c r="D229" i="1"/>
  <c r="D222" i="1"/>
  <c r="D230" i="1"/>
  <c r="D223" i="1"/>
  <c r="D231" i="1"/>
  <c r="D225" i="1"/>
  <c r="D233" i="1"/>
  <c r="D224" i="1"/>
  <c r="D226" i="1"/>
  <c r="D228" i="1"/>
  <c r="D232" i="1"/>
  <c r="D234" i="1"/>
  <c r="D220" i="1"/>
  <c r="D246" i="1"/>
  <c r="D1476" i="1"/>
  <c r="D1206" i="1"/>
  <c r="D1214" i="1"/>
  <c r="D1222" i="1"/>
  <c r="D1230" i="1"/>
  <c r="D1238" i="1"/>
  <c r="D1207" i="1"/>
  <c r="D1215" i="1"/>
  <c r="D1223" i="1"/>
  <c r="D1231" i="1"/>
  <c r="D1239" i="1"/>
  <c r="D1200" i="1"/>
  <c r="D1208" i="1"/>
  <c r="D1216" i="1"/>
  <c r="D1224" i="1"/>
  <c r="D1232" i="1"/>
  <c r="D1240" i="1"/>
  <c r="D1201" i="1"/>
  <c r="D1209" i="1"/>
  <c r="D1217" i="1"/>
  <c r="D1225" i="1"/>
  <c r="D1233" i="1"/>
  <c r="D1241" i="1"/>
  <c r="D1202" i="1"/>
  <c r="D1210" i="1"/>
  <c r="D1218" i="1"/>
  <c r="D1226" i="1"/>
  <c r="D1234" i="1"/>
  <c r="D1242" i="1"/>
  <c r="D1203" i="1"/>
  <c r="D1211" i="1"/>
  <c r="D1219" i="1"/>
  <c r="D1227" i="1"/>
  <c r="D1235" i="1"/>
  <c r="D1243" i="1"/>
  <c r="D1205" i="1"/>
  <c r="D1213" i="1"/>
  <c r="D1221" i="1"/>
  <c r="D1229" i="1"/>
  <c r="D1237" i="1"/>
  <c r="D1204" i="1"/>
  <c r="D1212" i="1"/>
  <c r="D1220" i="1"/>
  <c r="D1228" i="1"/>
  <c r="D1236" i="1"/>
  <c r="D1246" i="1"/>
  <c r="D1254" i="1"/>
  <c r="D1262" i="1"/>
  <c r="D1278" i="1"/>
  <c r="D1247" i="1"/>
  <c r="D1255" i="1"/>
  <c r="D1263" i="1"/>
  <c r="D1279" i="1"/>
  <c r="D1647" i="1"/>
  <c r="D1248" i="1"/>
  <c r="D1256" i="1"/>
  <c r="D1264" i="1"/>
  <c r="D1280" i="1"/>
  <c r="D1249" i="1"/>
  <c r="D1257" i="1"/>
  <c r="D1265" i="1"/>
  <c r="D1281" i="1"/>
  <c r="D1250" i="1"/>
  <c r="D1258" i="1"/>
  <c r="D1266" i="1"/>
  <c r="D1282" i="1"/>
  <c r="D1251" i="1"/>
  <c r="D1259" i="1"/>
  <c r="D1267" i="1"/>
  <c r="D1275" i="1"/>
  <c r="D1283" i="1"/>
  <c r="D1643" i="1"/>
  <c r="D1245" i="1"/>
  <c r="D1253" i="1"/>
  <c r="D1261" i="1"/>
  <c r="D1277" i="1"/>
  <c r="D1252" i="1"/>
  <c r="D1260" i="1"/>
  <c r="D1276" i="1"/>
  <c r="D1644" i="1"/>
  <c r="D1645" i="1"/>
  <c r="D1646" i="1"/>
  <c r="D1244" i="1"/>
  <c r="D275" i="1"/>
  <c r="D276" i="1"/>
  <c r="D389" i="1"/>
  <c r="D390" i="1"/>
  <c r="D387" i="1"/>
  <c r="D388" i="1"/>
  <c r="D1314" i="1"/>
  <c r="D1322" i="1"/>
  <c r="D1330" i="1"/>
  <c r="D1454" i="1"/>
  <c r="D1453" i="1"/>
  <c r="D1452" i="1"/>
  <c r="D1478" i="1"/>
  <c r="D1487" i="1"/>
  <c r="D1489" i="1"/>
  <c r="D1491" i="1"/>
  <c r="D1477" i="1"/>
  <c r="D1493" i="1"/>
  <c r="D1488" i="1"/>
  <c r="D1490" i="1"/>
  <c r="D1492" i="1"/>
  <c r="C2713" i="1"/>
  <c r="C2705" i="1"/>
  <c r="C2697" i="1"/>
  <c r="C2689" i="1"/>
  <c r="C2681" i="1"/>
  <c r="C2673" i="1"/>
  <c r="C2665" i="1"/>
  <c r="C2657" i="1"/>
  <c r="C2649" i="1"/>
  <c r="C2641" i="1"/>
  <c r="C2633" i="1"/>
  <c r="C2625" i="1"/>
  <c r="C2617" i="1"/>
  <c r="C2609" i="1"/>
  <c r="C2601" i="1"/>
  <c r="C2593" i="1"/>
  <c r="C2585" i="1"/>
  <c r="C2577" i="1"/>
  <c r="C2569" i="1"/>
  <c r="C2561" i="1"/>
  <c r="C2553" i="1"/>
  <c r="C2545" i="1"/>
  <c r="C2537" i="1"/>
  <c r="C2529" i="1"/>
  <c r="C2521" i="1"/>
  <c r="C2513" i="1"/>
  <c r="C2505" i="1"/>
  <c r="C2497" i="1"/>
  <c r="C2489" i="1"/>
  <c r="C2481" i="1"/>
  <c r="C2473" i="1"/>
  <c r="C2465" i="1"/>
  <c r="C2457" i="1"/>
  <c r="C2449" i="1"/>
  <c r="C2441" i="1"/>
  <c r="C2433" i="1"/>
  <c r="C2425" i="1"/>
  <c r="C2417" i="1"/>
  <c r="C2409" i="1"/>
  <c r="C2401" i="1"/>
  <c r="C2393" i="1"/>
  <c r="C2385" i="1"/>
  <c r="C2377" i="1"/>
  <c r="C2369" i="1"/>
  <c r="C2361" i="1"/>
  <c r="C2353" i="1"/>
  <c r="C2345" i="1"/>
  <c r="C2337" i="1"/>
  <c r="C2329" i="1"/>
  <c r="C2321" i="1"/>
  <c r="C2313" i="1"/>
  <c r="C2305" i="1"/>
  <c r="C2297" i="1"/>
  <c r="C2289" i="1"/>
  <c r="C2281" i="1"/>
  <c r="C2273" i="1"/>
  <c r="C2265" i="1"/>
  <c r="C2257" i="1"/>
  <c r="C2249" i="1"/>
  <c r="C2241" i="1"/>
  <c r="C2233" i="1"/>
  <c r="C2225" i="1"/>
  <c r="C2217" i="1"/>
  <c r="C2209" i="1"/>
  <c r="C2201" i="1"/>
  <c r="C2193" i="1"/>
  <c r="C2177" i="1"/>
  <c r="C2169" i="1"/>
  <c r="C2161" i="1"/>
  <c r="C2153" i="1"/>
  <c r="C2145" i="1"/>
  <c r="C2137" i="1"/>
  <c r="C2129" i="1"/>
  <c r="C2121" i="1"/>
  <c r="C2113" i="1"/>
  <c r="C2105" i="1"/>
  <c r="C2097" i="1"/>
  <c r="C2088" i="1"/>
  <c r="C2077" i="1"/>
  <c r="C2067" i="1"/>
  <c r="C2056" i="1"/>
  <c r="C2043" i="1"/>
  <c r="C2024" i="1"/>
</calcChain>
</file>

<file path=xl/sharedStrings.xml><?xml version="1.0" encoding="utf-8"?>
<sst xmlns="http://schemas.openxmlformats.org/spreadsheetml/2006/main" count="39585" uniqueCount="10120">
  <si>
    <t>Variable</t>
  </si>
  <si>
    <t>Sector</t>
  </si>
  <si>
    <t>Contenido</t>
  </si>
  <si>
    <t>Tema</t>
  </si>
  <si>
    <t>Muestra</t>
  </si>
  <si>
    <t>Unidad Medida</t>
  </si>
  <si>
    <t>Periodo</t>
  </si>
  <si>
    <t>Territorio</t>
  </si>
  <si>
    <t>Fuente</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</si>
  <si>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</si>
  <si>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</si>
  <si>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</si>
  <si>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</si>
  <si>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</si>
  <si>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</si>
  <si>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</si>
  <si>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</si>
  <si>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</si>
  <si>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</si>
  <si>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</si>
  <si>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</si>
  <si>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</si>
  <si>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</si>
  <si>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</si>
  <si>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</si>
  <si>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</si>
  <si>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</si>
  <si>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</si>
  <si>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</si>
  <si>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</si>
  <si>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</si>
  <si>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Agricultura</t>
  </si>
  <si>
    <t>Producción</t>
  </si>
  <si>
    <t>Fruta</t>
  </si>
  <si>
    <t>Uva de mesa</t>
  </si>
  <si>
    <t>Uva pisquera</t>
  </si>
  <si>
    <t>Uva vinífera</t>
  </si>
  <si>
    <t>Medioambiente</t>
  </si>
  <si>
    <t>Emisiones</t>
  </si>
  <si>
    <t>Gestión Territorial</t>
  </si>
  <si>
    <t>Infraestructura</t>
  </si>
  <si>
    <t>Áreas Verdes</t>
  </si>
  <si>
    <t>Parques Urbanos</t>
  </si>
  <si>
    <t>Plazas</t>
  </si>
  <si>
    <t>Centros Culturales</t>
  </si>
  <si>
    <t>Arte y Cultura</t>
  </si>
  <si>
    <t>Exportaciones agrícolas</t>
  </si>
  <si>
    <t>Comercio Exterior</t>
  </si>
  <si>
    <t>Exportaciones</t>
  </si>
  <si>
    <t>Agrícola</t>
  </si>
  <si>
    <t>Índice</t>
  </si>
  <si>
    <t>Global</t>
  </si>
  <si>
    <t>Minería</t>
  </si>
  <si>
    <t>USD FOB</t>
  </si>
  <si>
    <t>Exportaciones de bienes</t>
  </si>
  <si>
    <t>Exportaciones industriales</t>
  </si>
  <si>
    <t>Exportaciones mineras</t>
  </si>
  <si>
    <t>Importaciones</t>
  </si>
  <si>
    <t>Importaciones de bienes</t>
  </si>
  <si>
    <t>Importaciones de capital</t>
  </si>
  <si>
    <t>Importaciones de consumo</t>
  </si>
  <si>
    <t>Importaciones intermedias no combustibles</t>
  </si>
  <si>
    <t>Educación</t>
  </si>
  <si>
    <t>Comercio, Restaurantes y Hoteles</t>
  </si>
  <si>
    <t>Construcción</t>
  </si>
  <si>
    <t>Número de viviendas autorizadas</t>
  </si>
  <si>
    <t>Delincuencia</t>
  </si>
  <si>
    <t>2008-2020</t>
  </si>
  <si>
    <t>Casos Policiales</t>
  </si>
  <si>
    <t>Denuncias</t>
  </si>
  <si>
    <t>Detenciones</t>
  </si>
  <si>
    <t>Tasa de Casos Policiales</t>
  </si>
  <si>
    <t>Tasa de Denuncias</t>
  </si>
  <si>
    <t>Tasa de Detenciones</t>
  </si>
  <si>
    <t>Demografía</t>
  </si>
  <si>
    <t>Becas Indígenas Enseñanza Básica</t>
  </si>
  <si>
    <t>Becas Indígenas Enseñanza Media</t>
  </si>
  <si>
    <t>Becas Presidente de la República a Enseñanza Media Asignadas</t>
  </si>
  <si>
    <t>Distribución eléctrica</t>
  </si>
  <si>
    <t>Energía</t>
  </si>
  <si>
    <t>Electricidad, gas y agua</t>
  </si>
  <si>
    <t>Servicios</t>
  </si>
  <si>
    <t>Forestal</t>
  </si>
  <si>
    <t>Incendios</t>
  </si>
  <si>
    <t>Superficie Afectada</t>
  </si>
  <si>
    <t>Cosecha de troza aserrable y pulpable</t>
  </si>
  <si>
    <t>Producción de Madera Aserrada</t>
  </si>
  <si>
    <t>Superficie Forestal Plantada</t>
  </si>
  <si>
    <t>Gobiernos Locales</t>
  </si>
  <si>
    <t>Salud</t>
  </si>
  <si>
    <t>Uniones Comunales</t>
  </si>
  <si>
    <t>Vacunatorios</t>
  </si>
  <si>
    <t>Industria Manufacturera</t>
  </si>
  <si>
    <t>Refugiados</t>
  </si>
  <si>
    <t>Extranjería</t>
  </si>
  <si>
    <t>Solicitantes de Refugio</t>
  </si>
  <si>
    <t>Consumo</t>
  </si>
  <si>
    <t>Vivienda</t>
  </si>
  <si>
    <t>Carbón</t>
  </si>
  <si>
    <t>Violencia Contra la Mujer</t>
  </si>
  <si>
    <t>Pecuario</t>
  </si>
  <si>
    <t>Pesca</t>
  </si>
  <si>
    <t>CECOF</t>
  </si>
  <si>
    <t>COSAM</t>
  </si>
  <si>
    <t>SAPU</t>
  </si>
  <si>
    <t>Electricidad, gas y agua potable</t>
  </si>
  <si>
    <t>Pobreza</t>
  </si>
  <si>
    <t>Socioeconómico</t>
  </si>
  <si>
    <t>Pobreza Extrema</t>
  </si>
  <si>
    <t>Pobreza No Extrema</t>
  </si>
  <si>
    <t>Telecomunicaciones</t>
  </si>
  <si>
    <t>Transporte</t>
  </si>
  <si>
    <t>Compañías de Bomberos</t>
  </si>
  <si>
    <t>Utilidad Pública</t>
  </si>
  <si>
    <t>Seguridad</t>
  </si>
  <si>
    <t>Gases de Efecto Invernadero</t>
  </si>
  <si>
    <t>CO2 equivalente</t>
  </si>
  <si>
    <t>Infraestructura Verde</t>
  </si>
  <si>
    <t>Cantidad de parques urbanos</t>
  </si>
  <si>
    <t>Cantidad de plazas</t>
  </si>
  <si>
    <t>Cantidad de centros culturales</t>
  </si>
  <si>
    <t>Bienes</t>
  </si>
  <si>
    <t>Combustibles</t>
  </si>
  <si>
    <t>Capital</t>
  </si>
  <si>
    <t>Total</t>
  </si>
  <si>
    <t>Industria</t>
  </si>
  <si>
    <t>USD CIF</t>
  </si>
  <si>
    <t>Medio</t>
  </si>
  <si>
    <t>Establecimientos</t>
  </si>
  <si>
    <t>Hoteles</t>
  </si>
  <si>
    <t>Comercio</t>
  </si>
  <si>
    <t>Supermercados</t>
  </si>
  <si>
    <t>Rural</t>
  </si>
  <si>
    <t>Ampliaciones</t>
  </si>
  <si>
    <t>Obras Nuevas</t>
  </si>
  <si>
    <t>Superficie autorizada no habitacional</t>
  </si>
  <si>
    <t>Superficie autorizada habitacional</t>
  </si>
  <si>
    <t>Industria, comercio y establecimientos financieros</t>
  </si>
  <si>
    <t>Viviendas autorizadas</t>
  </si>
  <si>
    <t>CESFAM</t>
  </si>
  <si>
    <t>Clínicas dentales móviles</t>
  </si>
  <si>
    <t>Casos positivos</t>
  </si>
  <si>
    <t>Cáncer de Cuello Uterino</t>
  </si>
  <si>
    <t>Programa de Salud Cardiovascular</t>
  </si>
  <si>
    <t>Enfermedades</t>
  </si>
  <si>
    <t>Centros de Salud</t>
  </si>
  <si>
    <t>Consultorios Generales</t>
  </si>
  <si>
    <t>Consultorios generales rurales</t>
  </si>
  <si>
    <t>Consultorios generales urbanos</t>
  </si>
  <si>
    <t>Centros de salud rurales</t>
  </si>
  <si>
    <t>Centros de salud urbanos</t>
  </si>
  <si>
    <t>Servicios de Urgencia</t>
  </si>
  <si>
    <t>Postas</t>
  </si>
  <si>
    <t>Postas de salud rurales</t>
  </si>
  <si>
    <t>VIH/SIDA</t>
  </si>
  <si>
    <t>Internet Fijo</t>
  </si>
  <si>
    <t>Programas</t>
  </si>
  <si>
    <t>índice</t>
  </si>
  <si>
    <t>Índices</t>
  </si>
  <si>
    <t>Atención Primaria</t>
  </si>
  <si>
    <t>Actividad de atención primaria</t>
  </si>
  <si>
    <t>Personas integrantes</t>
  </si>
  <si>
    <t>Internet</t>
  </si>
  <si>
    <t>Televisión</t>
  </si>
  <si>
    <t>Conexiones a internet fijo</t>
  </si>
  <si>
    <t>Suscriptores a televisión de pago</t>
  </si>
  <si>
    <t>Televisión de Pago</t>
  </si>
  <si>
    <t>Femicidios</t>
  </si>
  <si>
    <t>Delitos</t>
  </si>
  <si>
    <t>Delitos Violentos</t>
  </si>
  <si>
    <t>Lácteos</t>
  </si>
  <si>
    <t>Acuicultura</t>
  </si>
  <si>
    <t>Pesca Artesanal</t>
  </si>
  <si>
    <t>Pesca Industrial</t>
  </si>
  <si>
    <t>Servicios de Salud</t>
  </si>
  <si>
    <t>Ambulancias</t>
  </si>
  <si>
    <t>Algas</t>
  </si>
  <si>
    <t>Moluscos</t>
  </si>
  <si>
    <t>Peces</t>
  </si>
  <si>
    <t>Resto</t>
  </si>
  <si>
    <t>Crustáceos</t>
  </si>
  <si>
    <t>Otros</t>
  </si>
  <si>
    <t>Equinodermos</t>
  </si>
  <si>
    <t>Precios</t>
  </si>
  <si>
    <t>Delitos de Mayor Connotación Social</t>
  </si>
  <si>
    <t>Parque Vehicular</t>
  </si>
  <si>
    <t>Autopistas</t>
  </si>
  <si>
    <t>Transporte Público</t>
  </si>
  <si>
    <t>Transporte Privado</t>
  </si>
  <si>
    <t>Buses</t>
  </si>
  <si>
    <t>Minibuses</t>
  </si>
  <si>
    <t>Taxis</t>
  </si>
  <si>
    <t>Trolebuses</t>
  </si>
  <si>
    <t>Plazas de Peajes y Pórticos</t>
  </si>
  <si>
    <t>Pórticos</t>
  </si>
  <si>
    <t>Buses escolares</t>
  </si>
  <si>
    <t>Compañías de bomberos</t>
  </si>
  <si>
    <t>Carga Portuaria</t>
  </si>
  <si>
    <t>Carga Efectiva</t>
  </si>
  <si>
    <t>Contenedores</t>
  </si>
  <si>
    <t>Emergencias</t>
  </si>
  <si>
    <t>Pobreza extrema</t>
  </si>
  <si>
    <t>Pobreza no extrema</t>
  </si>
  <si>
    <t>Descripción</t>
  </si>
  <si>
    <t>Volumen de producción de uva de mesa</t>
  </si>
  <si>
    <t>Volumen de producción de uva pisquera</t>
  </si>
  <si>
    <t>Volumen de producción de uva vinífera</t>
  </si>
  <si>
    <t xml:space="preserve">Superficie de áreas verdes con mantenimiento por habitante </t>
  </si>
  <si>
    <t>Superficie total de parques urbanos</t>
  </si>
  <si>
    <t>Superficie total de plazas</t>
  </si>
  <si>
    <t>Superficie de áreas verdes</t>
  </si>
  <si>
    <t>Superficie de parques urbanos</t>
  </si>
  <si>
    <t>Superficie de plazas</t>
  </si>
  <si>
    <t>Índice de exportaciones agrícolas</t>
  </si>
  <si>
    <t>Índice de exportaciones de cobre</t>
  </si>
  <si>
    <t>Combustibles y Lubricantes</t>
  </si>
  <si>
    <t>Importaciones de combustibles</t>
  </si>
  <si>
    <t>Importaciones de combustibles y lubricantes</t>
  </si>
  <si>
    <t>Importaciones de consumo durable</t>
  </si>
  <si>
    <t>Exportaciones de cobre</t>
  </si>
  <si>
    <t>Importaciones Intermedias</t>
  </si>
  <si>
    <t>Volumen de exportaciones de bienes</t>
  </si>
  <si>
    <t>Volumen de exportaciones industriales</t>
  </si>
  <si>
    <t>Volumen de exportaciones mineras</t>
  </si>
  <si>
    <t>Volumen de importaciones de combustibles</t>
  </si>
  <si>
    <t>Volumen de importaciones de bienes</t>
  </si>
  <si>
    <t>Volumen de importaciones de capital</t>
  </si>
  <si>
    <t>Volumen de importaciones de consumo</t>
  </si>
  <si>
    <t>Volumen de importaciones intermedias no combustibles</t>
  </si>
  <si>
    <t>Alojamiento</t>
  </si>
  <si>
    <t>Estancia en hoteles</t>
  </si>
  <si>
    <t>Llegadas a hoteles</t>
  </si>
  <si>
    <t>Pernoctaciones en hoteles</t>
  </si>
  <si>
    <t>Precios de alojamiento hoteleros</t>
  </si>
  <si>
    <t>CLP</t>
  </si>
  <si>
    <t>Noches</t>
  </si>
  <si>
    <t>Estancia media en hoteles</t>
  </si>
  <si>
    <t>Valor promedio por habitación ocupada en hoteles</t>
  </si>
  <si>
    <t>Valor de importaciones intermedias no combustibles</t>
  </si>
  <si>
    <t>Valor de importaciones de bienes</t>
  </si>
  <si>
    <t>Valor de importaciones de consumo durable</t>
  </si>
  <si>
    <t>Valor de importaciones de consumo</t>
  </si>
  <si>
    <t>Valor de importaciones de combustibles y lubricantes</t>
  </si>
  <si>
    <t>Valor de importaciones de capital</t>
  </si>
  <si>
    <t>Valor de exportaciones mineras</t>
  </si>
  <si>
    <t>Valor de exportaciones industriales</t>
  </si>
  <si>
    <t>Valor de exportaciones de bienes</t>
  </si>
  <si>
    <t>Valor de exportaciones de cobre</t>
  </si>
  <si>
    <t>Cantidad de llegadas a hoteles</t>
  </si>
  <si>
    <t>Cantidad de pernoctaciones en hoteles</t>
  </si>
  <si>
    <t>Rendimiento del ingreso por alojamiento</t>
  </si>
  <si>
    <t>Ingresos</t>
  </si>
  <si>
    <t>Rendimiento de ingresos por alojamiento hotelero</t>
  </si>
  <si>
    <t>Ocupación en habitaciones hoteleras</t>
  </si>
  <si>
    <t>Ocupación en plazas hoteleras</t>
  </si>
  <si>
    <t>Porcentaje</t>
  </si>
  <si>
    <t>Tasa de ocupación de habitaciones en hoteles</t>
  </si>
  <si>
    <t>Tasa de ocupación de plazas (camas fijas) en hoteles</t>
  </si>
  <si>
    <t>Índice de Actividad de Atención Primaria de Salud</t>
  </si>
  <si>
    <t>Cantidad de personas diagnosticadas con VIH/SIDA</t>
  </si>
  <si>
    <t>Cantidad de personas en el programa de salud cardiovascular</t>
  </si>
  <si>
    <t>Energía Eléctrica</t>
  </si>
  <si>
    <t>Distribución Eléctrica</t>
  </si>
  <si>
    <t>Distribución eléctrica agrícola</t>
  </si>
  <si>
    <t>Distribución eléctrica comercial</t>
  </si>
  <si>
    <t>Distribución eléctrica industrial</t>
  </si>
  <si>
    <t>Distribución eléctrica minería</t>
  </si>
  <si>
    <t>Distribución eléctrica residencial</t>
  </si>
  <si>
    <t>Distribución eléctrica varios</t>
  </si>
  <si>
    <t>Distribución eléctrica minera</t>
  </si>
  <si>
    <t>Generación eléctrica</t>
  </si>
  <si>
    <t>Generación eólica</t>
  </si>
  <si>
    <t>Generación hidráulica</t>
  </si>
  <si>
    <t>Generación solar</t>
  </si>
  <si>
    <t>Generación térmica</t>
  </si>
  <si>
    <t>Generación Eléctrica</t>
  </si>
  <si>
    <t>Ocurrencia</t>
  </si>
  <si>
    <t>Daño por incendios</t>
  </si>
  <si>
    <t>Ocurrencia de incendios</t>
  </si>
  <si>
    <t>Superficie afectada por incendios</t>
  </si>
  <si>
    <t>Industria Maderera</t>
  </si>
  <si>
    <t>Forestación</t>
  </si>
  <si>
    <t>Cosecha de Troza</t>
  </si>
  <si>
    <t>Producción de Madera</t>
  </si>
  <si>
    <t>Superficie Plantada</t>
  </si>
  <si>
    <t>Troza aserrable y palpable</t>
  </si>
  <si>
    <t>Madera aserrada</t>
  </si>
  <si>
    <t>Superficie forestal plantada</t>
  </si>
  <si>
    <t>Ópticas municipales</t>
  </si>
  <si>
    <t>Exámenes preventivos</t>
  </si>
  <si>
    <t>Comunidad</t>
  </si>
  <si>
    <t>Administración</t>
  </si>
  <si>
    <t>Transferencias Municipales</t>
  </si>
  <si>
    <t>Organizaciones Comunitarias</t>
  </si>
  <si>
    <t>Red Asistencial</t>
  </si>
  <si>
    <t>Recursos Humanos</t>
  </si>
  <si>
    <t>Cantidad de clubes deportivos</t>
  </si>
  <si>
    <t>Clubes deportivos</t>
  </si>
  <si>
    <t>Cantidad de juntas de vecinos</t>
  </si>
  <si>
    <t>Cantidad de ópticas municipales</t>
  </si>
  <si>
    <t>Juntas de vecinos</t>
  </si>
  <si>
    <t>Cantidad de centros de madres</t>
  </si>
  <si>
    <t>Cantidad de centros de padres y apoderados</t>
  </si>
  <si>
    <t>Cantidad de centros u organizaciones del adulto mayor</t>
  </si>
  <si>
    <t>Centros de madres</t>
  </si>
  <si>
    <t>Centros de padres y apoderados</t>
  </si>
  <si>
    <t>Centros del adulto mayor</t>
  </si>
  <si>
    <t>Cobertura en Salud Municipal</t>
  </si>
  <si>
    <t>Farmacias municipales</t>
  </si>
  <si>
    <t>Salud Primaria</t>
  </si>
  <si>
    <t>Cantidad de farmacias municipales</t>
  </si>
  <si>
    <t>Enfermeras/os</t>
  </si>
  <si>
    <t>Médicas/os</t>
  </si>
  <si>
    <t>Laboratorios de salud municipales</t>
  </si>
  <si>
    <t>Cobertura de exámenes preventivos del adulto</t>
  </si>
  <si>
    <t>Cobertura de salud primaria municipal</t>
  </si>
  <si>
    <t>Cantidad de enfermeras/os con contrato al 31 de diciembre</t>
  </si>
  <si>
    <t>Cantidad de médicas/os con contrato al 31 de diciembre</t>
  </si>
  <si>
    <t>Cantidad de laboratorios de salud municipales</t>
  </si>
  <si>
    <t>Especies Vegetales</t>
  </si>
  <si>
    <t>Especies Animales</t>
  </si>
  <si>
    <t>Pasada de vehículos por autopistas</t>
  </si>
  <si>
    <t>Parque vehicular de buses escolares</t>
  </si>
  <si>
    <t>Parque vehicular de taxis</t>
  </si>
  <si>
    <t>Parque vehicular de minibuses</t>
  </si>
  <si>
    <t>Parque vehicular de buses</t>
  </si>
  <si>
    <t>Parque vehicular de trolebuses</t>
  </si>
  <si>
    <t>Pasada de vehículos por plazas de peajes y pórticos de autopistas interurbanas</t>
  </si>
  <si>
    <t>Pasada de vehículos por pórticos de autopistas urbanas</t>
  </si>
  <si>
    <t>Egreso</t>
  </si>
  <si>
    <t>Pensiones</t>
  </si>
  <si>
    <t>Pensión Básica de Vejez</t>
  </si>
  <si>
    <t>Pensión Básica Solidaria</t>
  </si>
  <si>
    <t>Miles de CLP</t>
  </si>
  <si>
    <t>Servicios Básicos</t>
  </si>
  <si>
    <t>Servicios de Abastecimiento</t>
  </si>
  <si>
    <t>Cuidado Dental</t>
  </si>
  <si>
    <t>Cantidad de ambulancias</t>
  </si>
  <si>
    <t>Cantidad de Centros de Salud Familiar (CESFAM)</t>
  </si>
  <si>
    <t>Cantidad de clínicas dentales móviles</t>
  </si>
  <si>
    <t>Cantidad de casos positivos de cáncer de cuello uterino</t>
  </si>
  <si>
    <t>Cantidad de Centros Comunitarios de Salud Familiar (CECOF)</t>
  </si>
  <si>
    <t>Cantidad de centros de salud rurales</t>
  </si>
  <si>
    <t>Cantidad de centros de salud urbanos</t>
  </si>
  <si>
    <t>Cantidad de consultorios generales rurales</t>
  </si>
  <si>
    <t>Cantidad de consultorios generales urbanos</t>
  </si>
  <si>
    <t>Cantidad de Centros de Salud Mental (COSAM)</t>
  </si>
  <si>
    <t>Cantidad de supermercados con 3 o más cajas instaladas</t>
  </si>
  <si>
    <t>Superficie de la sala de ventas de supermercados con 3 o más cajas instaladas</t>
  </si>
  <si>
    <t>Ventas de supermercados</t>
  </si>
  <si>
    <t>Ventas totales netas de supermercados a precios corrientes</t>
  </si>
  <si>
    <t>Millones de CLP</t>
  </si>
  <si>
    <t>Índice de ventas de supermercados (base año 2014=100)</t>
  </si>
  <si>
    <t>Índice de ventas de supermercados</t>
  </si>
  <si>
    <t>Aprehensiones</t>
  </si>
  <si>
    <t>Cantidad de aprehensiones</t>
  </si>
  <si>
    <t>Cantidad de casos policiales</t>
  </si>
  <si>
    <t>Cantidad de denuncias</t>
  </si>
  <si>
    <t>Cantidad de detenciones</t>
  </si>
  <si>
    <t>Tasa por 100 mil habitantes</t>
  </si>
  <si>
    <t>Pobreza Hombres</t>
  </si>
  <si>
    <t>Movimiento de carga portuaria</t>
  </si>
  <si>
    <t>Pobreza Mujeres</t>
  </si>
  <si>
    <t>Vulnerabilidad</t>
  </si>
  <si>
    <t>Pobreza por Sexo</t>
  </si>
  <si>
    <t>Pobreza General</t>
  </si>
  <si>
    <t>Inversión</t>
  </si>
  <si>
    <t>Inversión MOP</t>
  </si>
  <si>
    <t>Inversión Programa Agua Potable Rural</t>
  </si>
  <si>
    <t>Inversión Dirección General de Concesiones</t>
  </si>
  <si>
    <t>Inversión Dirección de Aeropuertos</t>
  </si>
  <si>
    <t>Inversión Dirección de Arquitectura</t>
  </si>
  <si>
    <t>Inversión Dirección de Planeamiento</t>
  </si>
  <si>
    <t>Inversión Dirección de Vialidad</t>
  </si>
  <si>
    <t>Ejecución Presupuestaria</t>
  </si>
  <si>
    <t>Inversión Dirección de Obras Hidráulicas</t>
  </si>
  <si>
    <t>Inversión Dirección General de Aguas</t>
  </si>
  <si>
    <t>Inversión Dirección General de Obras Públicas</t>
  </si>
  <si>
    <t>Inversión Instituto Nacional de Hidráulica</t>
  </si>
  <si>
    <t>Inversión Dirección de Obras Portuarias</t>
  </si>
  <si>
    <t>Ejecución presupuestaria de iniciativas de inversión del Ministerio de Obras Públicas</t>
  </si>
  <si>
    <t>Acuicultura de Algas</t>
  </si>
  <si>
    <t>Acuicultura de choritos</t>
  </si>
  <si>
    <t>Acuicultura de moluscos</t>
  </si>
  <si>
    <t>Acuicultura de peces</t>
  </si>
  <si>
    <t>Acuicultura del Salmón del Atlántico</t>
  </si>
  <si>
    <t>Acuicultura del Salmón Plateado o Coho</t>
  </si>
  <si>
    <t>Acuicultura de la Trucha Arcoiris</t>
  </si>
  <si>
    <t>Toneladas</t>
  </si>
  <si>
    <t>Cosechas Acuícolas</t>
  </si>
  <si>
    <t>Todas las especies</t>
  </si>
  <si>
    <t>Pesca de algas</t>
  </si>
  <si>
    <t>Pesca de almejas</t>
  </si>
  <si>
    <t>Pesca de anchovetas</t>
  </si>
  <si>
    <t>Pesca de bacaladillo</t>
  </si>
  <si>
    <t>Pesca de centollas</t>
  </si>
  <si>
    <t>Pesca de centollones</t>
  </si>
  <si>
    <t>Pesca de cholgas</t>
  </si>
  <si>
    <t>Pesca de choritos</t>
  </si>
  <si>
    <t>Pesca de choros</t>
  </si>
  <si>
    <t>Pesca de cochayuyo</t>
  </si>
  <si>
    <t>Pesca de crustáceos</t>
  </si>
  <si>
    <t>Pesca de erizos</t>
  </si>
  <si>
    <t>Pesca de huiro</t>
  </si>
  <si>
    <t>Pesca de jaiba marmolada</t>
  </si>
  <si>
    <t>Pesca de jibia</t>
  </si>
  <si>
    <t>Pesca de juliana</t>
  </si>
  <si>
    <t>Pesca de jurel</t>
  </si>
  <si>
    <t>Pesca de luga negra</t>
  </si>
  <si>
    <t>Pesca de luga roja</t>
  </si>
  <si>
    <t>Pesca de machuelo</t>
  </si>
  <si>
    <t>Pesca de merluza austral</t>
  </si>
  <si>
    <t>Pesca de moluscos</t>
  </si>
  <si>
    <t>Pesca de otras especies</t>
  </si>
  <si>
    <t>Pesca de pampanito</t>
  </si>
  <si>
    <t>Pesca de peces</t>
  </si>
  <si>
    <t>Pesca de pelillo</t>
  </si>
  <si>
    <t>Pesca de reineta</t>
  </si>
  <si>
    <t>Pesca del resto de las especies</t>
  </si>
  <si>
    <t>Pesca de sardina austral</t>
  </si>
  <si>
    <t>Pesca de sardina común</t>
  </si>
  <si>
    <t>Pesca de sierra</t>
  </si>
  <si>
    <t>Pesca artesanal</t>
  </si>
  <si>
    <t>Pesca industrial</t>
  </si>
  <si>
    <t>Pesca de caballa</t>
  </si>
  <si>
    <t>Pesca de merluza común</t>
  </si>
  <si>
    <t>Pesca de merluza de cola</t>
  </si>
  <si>
    <t>Obras Nuevas y Ampliaciones</t>
  </si>
  <si>
    <t>Metros cuadrados</t>
  </si>
  <si>
    <t>Superficie autorizada no habitacional para ampliaciones (ICET)</t>
  </si>
  <si>
    <t>Superficie autorizada no habitacional para obras nuevas (ICET)</t>
  </si>
  <si>
    <t>Superficie autorizada no habitacional para ampliaciones (Servicios)</t>
  </si>
  <si>
    <t>Superficie autorizada no habitacional para obras nuevas (Servicios)</t>
  </si>
  <si>
    <t>Edificación No Habitacional</t>
  </si>
  <si>
    <t>Edificación Habitacional</t>
  </si>
  <si>
    <t>Superficie autorizada habitacional para ampliaciones</t>
  </si>
  <si>
    <t>Superficie autorizada habitacional para obras nuevas</t>
  </si>
  <si>
    <t>Tasa de aprehensiones</t>
  </si>
  <si>
    <t>Tasa de casos policiales</t>
  </si>
  <si>
    <t>Tasa de denuncias</t>
  </si>
  <si>
    <t>Tasa de detenciones</t>
  </si>
  <si>
    <t>Número de habitantes</t>
  </si>
  <si>
    <t>Población</t>
  </si>
  <si>
    <t>Porcentaje de alumnos que obtuvieron más de 450 puntos en la PSU</t>
  </si>
  <si>
    <t>Métricas de la Educación</t>
  </si>
  <si>
    <t>PSU</t>
  </si>
  <si>
    <t>Prueba de Selección Universitaria</t>
  </si>
  <si>
    <t>Becas</t>
  </si>
  <si>
    <t>Apoyo Económico</t>
  </si>
  <si>
    <t>Becas de Educación</t>
  </si>
  <si>
    <t>GWh</t>
  </si>
  <si>
    <t>Operación del Sistema Eléctrico</t>
  </si>
  <si>
    <t>Despacho de energía eléctrica</t>
  </si>
  <si>
    <t>Despacho de energía eléctrica del Centro de Despacho Económico de Carga (CDEC)</t>
  </si>
  <si>
    <t>Industria Láctea</t>
  </si>
  <si>
    <t>Volumen de leche recepcionado</t>
  </si>
  <si>
    <t>Volumen de leche recepcionado en industria láctea mayor</t>
  </si>
  <si>
    <t>Volumen de leche recepcionado en industria láctea menor</t>
  </si>
  <si>
    <t>Leche Recepicionada</t>
  </si>
  <si>
    <t>Leche</t>
  </si>
  <si>
    <t>Litros</t>
  </si>
  <si>
    <t>Refugio</t>
  </si>
  <si>
    <t>Cantidad de refugiados</t>
  </si>
  <si>
    <t>Cantidad de solicitantes de refugio</t>
  </si>
  <si>
    <t>Solicitantes</t>
  </si>
  <si>
    <t>Producción de carbón</t>
  </si>
  <si>
    <t>Producción de cloruro de sodio</t>
  </si>
  <si>
    <t>Producción de cobre</t>
  </si>
  <si>
    <t>Producción de hierro</t>
  </si>
  <si>
    <t>Producción de molibdeno</t>
  </si>
  <si>
    <t>Producción de oro</t>
  </si>
  <si>
    <t>Producción de plata</t>
  </si>
  <si>
    <t>2014-2021</t>
  </si>
  <si>
    <t>Toneladas métricas de fino contenido</t>
  </si>
  <si>
    <t>Toneladas de mineral</t>
  </si>
  <si>
    <t>Actividad Productiva</t>
  </si>
  <si>
    <t>Índice de producción minera</t>
  </si>
  <si>
    <t>Kilogramos de fino contenido</t>
  </si>
  <si>
    <t>Índice de producción de minería metálica</t>
  </si>
  <si>
    <t>Índice de producción de minería no metálica</t>
  </si>
  <si>
    <t>Extracción y Tratamiento de Recursos Mineros</t>
  </si>
  <si>
    <t>Explotación y Otros Procesos Complementarios</t>
  </si>
  <si>
    <t>Minería No Metálica</t>
  </si>
  <si>
    <t>Minería Metálica</t>
  </si>
  <si>
    <t>Industria Minera</t>
  </si>
  <si>
    <t>Minería de Carbón</t>
  </si>
  <si>
    <t>Índice de Producción Minera (base promedio año 2014=100)</t>
  </si>
  <si>
    <t>Índice de Producción de Minería Metálica (base promedio año 2014=100)</t>
  </si>
  <si>
    <t>Índice de Producción de Minería No Metálica (base promedio año 2014=100)</t>
  </si>
  <si>
    <t>Volumen de molienda de trigo blanco y candeal</t>
  </si>
  <si>
    <t>Alimentos</t>
  </si>
  <si>
    <t>Cereales</t>
  </si>
  <si>
    <t>Elementos Químicos</t>
  </si>
  <si>
    <t>Molienda de trigo</t>
  </si>
  <si>
    <t>Producción de crema fresca</t>
  </si>
  <si>
    <t>Producción de leche en polvo</t>
  </si>
  <si>
    <t>Producción de leche fluida</t>
  </si>
  <si>
    <t>Producción de manjar</t>
  </si>
  <si>
    <t>Producción de mantequilla</t>
  </si>
  <si>
    <t>Producción de queso</t>
  </si>
  <si>
    <t>Producción de suero en polvo</t>
  </si>
  <si>
    <t>Producción de yogurt</t>
  </si>
  <si>
    <t>Producción de yodo</t>
  </si>
  <si>
    <t>Kilogramos</t>
  </si>
  <si>
    <t>Producción de queso fresco o quesillo</t>
  </si>
  <si>
    <t>Volumen de producción de crema fresca en industria láctea menor</t>
  </si>
  <si>
    <t>Volumen de producción de leche en polvo en industria láctea menor</t>
  </si>
  <si>
    <t>Volumen de producción de leche fluida en industria láctea menor</t>
  </si>
  <si>
    <t>Volumen de producción de manjar en industria láctea menor</t>
  </si>
  <si>
    <t>Volumen de producción de mantequilla en industria láctea menor</t>
  </si>
  <si>
    <t>Volumen de producción de queso fresco o quesillo en industria láctea menor</t>
  </si>
  <si>
    <t>Volumen de producción de queso en industria láctea menor</t>
  </si>
  <si>
    <t>Volumen de producción de suero en polvo en industria láctea menor</t>
  </si>
  <si>
    <t>Volumen de producción de yogurt en industria láctea menor</t>
  </si>
  <si>
    <t>Volumen de producción de yodo</t>
  </si>
  <si>
    <t>Índice de Producción Manufacturera (base promedio año 2014=100)</t>
  </si>
  <si>
    <t>Índice de producción manufacturera</t>
  </si>
  <si>
    <t>Productos Alimenticios</t>
  </si>
  <si>
    <t>Elaboración de productos alimenticios</t>
  </si>
  <si>
    <t>Índice de elaboración de productos alimenticios (base promedio año 2014=100)</t>
  </si>
  <si>
    <t>Índice de elaboración de bebidas alcohólicas y no alcohólicas (base promedio año 2014=100)</t>
  </si>
  <si>
    <t>Bebidas</t>
  </si>
  <si>
    <t>Elaboración de bebidas</t>
  </si>
  <si>
    <t>Tabaco</t>
  </si>
  <si>
    <t>Elaboración de productos de tabaco</t>
  </si>
  <si>
    <t>Índice de elaboración de productos de tabaco (base promedio año 2014=100)</t>
  </si>
  <si>
    <t>Índice de producción de madera y fabricación de productos de madera y corcho, excepto muebles; fabricación de artículos de paja y de materiales trenzables (base promedio año 2014=100)</t>
  </si>
  <si>
    <t>Madera y Derivados</t>
  </si>
  <si>
    <t>Elaboración de productos de madera</t>
  </si>
  <si>
    <t>Índice de fabricación de papel y productos de papel (base promedio año 2014=100)</t>
  </si>
  <si>
    <t>Papel</t>
  </si>
  <si>
    <t>Elaboración de productos de papel</t>
  </si>
  <si>
    <t>Índice de impresión y reproducción de grabaciones (base promedio año 2014=100)</t>
  </si>
  <si>
    <t>Grabaciones</t>
  </si>
  <si>
    <t>Elaboración de grabaciones</t>
  </si>
  <si>
    <t>Índice de fabricación de coque y productos de la refinación del petróleo (base promedio año 2014=100)</t>
  </si>
  <si>
    <t>Derivados del Petróleo</t>
  </si>
  <si>
    <t>Elaboración de coque y derivados del petróleo</t>
  </si>
  <si>
    <t>Índice de fabricación de sustancias y productos químicos (base promedio año 2014=100)</t>
  </si>
  <si>
    <t>Sustancias Químicas</t>
  </si>
  <si>
    <t>Elaboración de sustancias químicas</t>
  </si>
  <si>
    <t>Índice de fabricación de productos farmacéuticos, sustancias químicas medicinales y productos botánicos de uso farmacéutico (base promedio año 2014=100)</t>
  </si>
  <si>
    <t>Productos Farmacéuticos</t>
  </si>
  <si>
    <t>Elaboración de productos farmacéuticos</t>
  </si>
  <si>
    <t>Índice de fabricación de productos de caucho y plástico (base promedio año 2014=100)</t>
  </si>
  <si>
    <t>Caucho y Plástico</t>
  </si>
  <si>
    <t>Elaboración de productos de caucho y plástico</t>
  </si>
  <si>
    <t>Índice de fabricación de otros productos minerales no metálicos (base promedio año 2014=100)</t>
  </si>
  <si>
    <t>Productos Minerales No Metálicos</t>
  </si>
  <si>
    <t>Elaboración de productos minerales no metálicos</t>
  </si>
  <si>
    <t>Índice de fabricación de metales comunes (base promedio año 2014=100)</t>
  </si>
  <si>
    <t>Metales</t>
  </si>
  <si>
    <t>Elaboración de metales comunes</t>
  </si>
  <si>
    <t>Índice de fabricación de productos elaborados de metal, excepto maquinaria y equipo (base promedio año 2014=100)</t>
  </si>
  <si>
    <t>Productos de Metal</t>
  </si>
  <si>
    <t>Elaboración de productos de metal</t>
  </si>
  <si>
    <t>Índice de fabricación de equipo eléctrico (base promedio año 2014=100)</t>
  </si>
  <si>
    <t>Equipos Eléctricos</t>
  </si>
  <si>
    <t>Elaboración de equipos eléctricos</t>
  </si>
  <si>
    <t>Índice de fabricación de maquinaria y equipo n.c.p (base promedio año 2014=100)</t>
  </si>
  <si>
    <t>Maquinaria n.c.p</t>
  </si>
  <si>
    <t>Elaboración de maquinaria n.c.p</t>
  </si>
  <si>
    <t>Índice de fabricación de vehículos automotores, remolques y semiremolques (base promedio año 2014=100)</t>
  </si>
  <si>
    <t>Vehículos</t>
  </si>
  <si>
    <t>Elaboración de vehículos</t>
  </si>
  <si>
    <t>Índice de fabricación de otros tipos de equipo de transporte (base promedio año 2014=100)</t>
  </si>
  <si>
    <t>Equipo de Transporte</t>
  </si>
  <si>
    <t>Elaboración de equipos de transporte</t>
  </si>
  <si>
    <t>Índice de fabricación de muebles (base promedio año 2014=100)</t>
  </si>
  <si>
    <t>Muebles</t>
  </si>
  <si>
    <t>Elaboración de muebles</t>
  </si>
  <si>
    <t>Cantidad de vacunatorios</t>
  </si>
  <si>
    <t>Cantidad de uniones comunales</t>
  </si>
  <si>
    <t>Cantidad de otros establecimientos municipales de salud</t>
  </si>
  <si>
    <t>Organizaciones comunitarias funcionales</t>
  </si>
  <si>
    <t>Establecimientos municipales de salud</t>
  </si>
  <si>
    <t>Cantidad de predios agrícolas</t>
  </si>
  <si>
    <t>Cantidad de predios no agrícolas</t>
  </si>
  <si>
    <t>Egresos</t>
  </si>
  <si>
    <t>Gasto total devengado municipal</t>
  </si>
  <si>
    <t>Ingreso municipal en sector salud</t>
  </si>
  <si>
    <t>Ingreso municipal total</t>
  </si>
  <si>
    <t>Ingreso municipal por permisos de circulación</t>
  </si>
  <si>
    <t>Ingreso municipal por impuestos</t>
  </si>
  <si>
    <t>Gasto municipal en personal</t>
  </si>
  <si>
    <t>Ingreso propio permanente municipal</t>
  </si>
  <si>
    <t>Gastos en personal municipal</t>
  </si>
  <si>
    <t>Ingreso total percibido municipal en el sector de salud</t>
  </si>
  <si>
    <t>Ingreso total percibido municipal</t>
  </si>
  <si>
    <t>Ingresos municipales por impuestos</t>
  </si>
  <si>
    <t>Ingresos municipales por permisos de circulación</t>
  </si>
  <si>
    <t>Ingresos propios permanentes municipales</t>
  </si>
  <si>
    <t>Transferencias municipales a sector salud</t>
  </si>
  <si>
    <t>Tasa de egreso de capacitación</t>
  </si>
  <si>
    <t>Transferencias municipales al sector de salud sobre los ingresos propios municipales</t>
  </si>
  <si>
    <t>Cantidad de subsidios de agua potable otorgados a zonas rurales</t>
  </si>
  <si>
    <t>Cantidad de subsidios de agua potable otorgados a zonas urbanas</t>
  </si>
  <si>
    <t>Cantidad de subsidios familiares otorgados</t>
  </si>
  <si>
    <t>Subsidios</t>
  </si>
  <si>
    <t>Subsidios de agua potable rural</t>
  </si>
  <si>
    <t>Subsidios de agua potable urbana</t>
  </si>
  <si>
    <t>Subsidios familiares</t>
  </si>
  <si>
    <t>Cantidad de propiedades de dominio municipal (municipales y corporaciones)</t>
  </si>
  <si>
    <t>Cantidad de propiedades de municipalidades</t>
  </si>
  <si>
    <t>Propiedades</t>
  </si>
  <si>
    <t>Propiedades de municipalidades</t>
  </si>
  <si>
    <t>Propiedades municipales</t>
  </si>
  <si>
    <t>Cantidad de personas inscritas en la municipalidad en busca de empleo</t>
  </si>
  <si>
    <t>Cantidad de personas inscritas en la municipalidad para capacitación</t>
  </si>
  <si>
    <t>Cantidad de personas que efectivamente egresan de cursos de capacitación laboral</t>
  </si>
  <si>
    <t>Empleados</t>
  </si>
  <si>
    <t>Inscripciones</t>
  </si>
  <si>
    <t>Egresos de Capacitaciones</t>
  </si>
  <si>
    <t>Personas enviadas a un empleo</t>
  </si>
  <si>
    <t>Personas en busca de empleo</t>
  </si>
  <si>
    <t>Personas inscritas para capacitación</t>
  </si>
  <si>
    <t>Personas egresadas de capacitación</t>
  </si>
  <si>
    <t>Cantidad de pensiones básicas solidarias pagadas</t>
  </si>
  <si>
    <t>Cantidad de pensiones básicas solidarias de invalidez pagadas</t>
  </si>
  <si>
    <t>Cantidad de pensiones básicas solidarias de vejez pagadas</t>
  </si>
  <si>
    <t>Pensiones básicas solidarias</t>
  </si>
  <si>
    <t>Pensiones solidarias de vejez</t>
  </si>
  <si>
    <t>Pensiones solidarias de invalidez</t>
  </si>
  <si>
    <t>Patentes Mineras</t>
  </si>
  <si>
    <t>Ingresos municipales por patentes mineras (Ley Nº19.143)</t>
  </si>
  <si>
    <t>Gasto total devengado municipal en el sector de salud</t>
  </si>
  <si>
    <t>Gasto total municipal en sector salud</t>
  </si>
  <si>
    <t>Gasto total municipal</t>
  </si>
  <si>
    <t>Avalúo fiscal de propiedades de dominio municipal (municipales y corporaciones)</t>
  </si>
  <si>
    <t>Avalúo fiscal de propiedades de municipalidades</t>
  </si>
  <si>
    <t>Valoración Catastral</t>
  </si>
  <si>
    <t>Avalúo fiscal de propiedades municipales</t>
  </si>
  <si>
    <t>Cantidad de predios no agrícolas habitacionales</t>
  </si>
  <si>
    <t>Cantidad de predios no agrícolas no habitacionales</t>
  </si>
  <si>
    <t>Predios Municipales</t>
  </si>
  <si>
    <t>Predios agrícolas municipales</t>
  </si>
  <si>
    <t>Predios no agrícolas municipales</t>
  </si>
  <si>
    <t>Presupuesto vigente municipal en sector de salud</t>
  </si>
  <si>
    <t>Presupuesto</t>
  </si>
  <si>
    <t>Presupuesto municipal en sector de salud</t>
  </si>
  <si>
    <t>Intermediación Laboral</t>
  </si>
  <si>
    <t>Tasa de logros de egresos de capacitación</t>
  </si>
  <si>
    <t>Presupuesto vigente de gastos municipales</t>
  </si>
  <si>
    <t>Presupuesto de gastos municipales</t>
  </si>
  <si>
    <t>Carga efectiva de comercio exterior</t>
  </si>
  <si>
    <t>TEUS</t>
  </si>
  <si>
    <t>FEUS</t>
  </si>
  <si>
    <t>Contenedores de 20 pies</t>
  </si>
  <si>
    <t>Contenedores de 40 pies</t>
  </si>
  <si>
    <t>Comercio Nacional</t>
  </si>
  <si>
    <t>Cantidad de contenedores de 20 pies manipulados en puerto</t>
  </si>
  <si>
    <t>Cantidad de contenedores de 40 pies manipulados en puerto</t>
  </si>
  <si>
    <t>Monto pagado por pensión básica de vejez en el año</t>
  </si>
  <si>
    <t>Monto pagado por pensión básica solidaria en el año</t>
  </si>
  <si>
    <t>Biblioteca del Congreso Nacional</t>
  </si>
  <si>
    <t>MWh</t>
  </si>
  <si>
    <t>Kilotoneladas</t>
  </si>
  <si>
    <t>Metros cuadrados/hab</t>
  </si>
  <si>
    <t>Producción de fruta obtenida de la vid para consumo fresco expresada en toneladas</t>
  </si>
  <si>
    <t>Producción de fruta obtenida de la vid para producir pisco expresada en toneladas</t>
  </si>
  <si>
    <t>Producción de fruta obtenida de la vid para producir vino expresada en toneladas</t>
  </si>
  <si>
    <t>Aproximación del precio promedio por habitación ocupada.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</si>
  <si>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</si>
  <si>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</si>
  <si>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</si>
  <si>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Rendimiento del ingreso por alojamiento, según el total de habitaciones disponibles por días de funcionamiento. Se expresa en pesos chilenos.</t>
  </si>
  <si>
    <t>Grado de ocupación de las habitaciones disponibles. Se expresa en porcentaje.</t>
  </si>
  <si>
    <t>Grado de ocupación de las plazas disponibles. Se expresa en porcentaje.</t>
  </si>
  <si>
    <t>Número de establecimientos clasificados como supermercados, que cuentan con tres o más cajas instaladas.</t>
  </si>
  <si>
    <t>Superficie donde se realiza la actividad económica del establecimiento (sala de venta), excluyendo el área de estacionamientos.</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</si>
  <si>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</si>
  <si>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Ventas totales netas (sin IVA) de supermercados a precios corrientes.</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</si>
  <si>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</si>
  <si>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</si>
  <si>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</si>
  <si>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</si>
  <si>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</si>
  <si>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</si>
  <si>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</si>
  <si>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</si>
  <si>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</si>
  <si>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</si>
  <si>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</si>
  <si>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</si>
  <si>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Cantidad de viviendas autorizadas para construcción de obras nuevas y ampliaciones en un mes determinado</t>
  </si>
  <si>
    <t>Superficie en metros cuadrados, de las solicitudes de edificación no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</si>
  <si>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</si>
  <si>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</si>
  <si>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servicios,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</si>
  <si>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</si>
  <si>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 las solicitudes de edificación habitacional autorizadas en un mes determinado.</t>
  </si>
  <si>
    <t>Superficie en metros cuadrados con destino a ampliaciones, de las solicitudes de edificación habitacional autorizadas en un mes determinado.</t>
  </si>
  <si>
    <t>Superficie en metros cuadrados con destino a la construcción de obras nuevas, de las solicitudes de edificación habitacional autorizadas en un mes determinado.</t>
  </si>
  <si>
    <t>Indica en Número de becas entregadas a población indígena, que cursa enseñanza básica.</t>
  </si>
  <si>
    <t>Becas entregadas a la población indígena que se encuentra cursando enseñanza media.</t>
  </si>
  <si>
    <t>Número total de becas Presidente de la República que fueron asignadas a la comuna en el año.</t>
  </si>
  <si>
    <t>Distribución electrica por parte de empresas distribuidoras de electricidad, empresas generadoras y autoproducción, expresada en MWh.</t>
  </si>
  <si>
    <t xml:space="preserve">Corresponde a la energía eléctrica distribuida en MWH a entidades y particulares que se dedican al cultivo y trabajo de la tierra. </t>
  </si>
  <si>
    <t>Corresponde a la energía eléctrica distribuida en MWH a los locales y empresas dedicadas al comercio.</t>
  </si>
  <si>
    <t xml:space="preserve">Corresponde a la energía eléctrica distribuida en MWH a las empresas industriales. </t>
  </si>
  <si>
    <t xml:space="preserve">Corresponde a la energía eléctrica distribuida en MWH a las empresas dedicadas al rubro de la minería. </t>
  </si>
  <si>
    <t xml:space="preserve">Corresponde a la energía eléctrica distribuida en MWH a los clientes residenciales. </t>
  </si>
  <si>
    <t xml:space="preserve">Corresponde a la energía eléctrica distribuida en MWH hacia los sectores de transporte, alumbrado público, fiscal, municipal y otros. </t>
  </si>
  <si>
    <t>Producción real medida en MWh, de las distintas centrales generadoras reportadas en el cordinador electrico nacional.</t>
  </si>
  <si>
    <t>Producción real medida en MWh, generada por centrales del tipo eólica</t>
  </si>
  <si>
    <t>Producción real medida en MWh, generada por centrales de los tipos hidráulica pasada e hidráulica embalse</t>
  </si>
  <si>
    <t>Producción real medida en MWh, generada por centrales del tipo solar</t>
  </si>
  <si>
    <t>Producción real medida en MWh, generada por centrales de los tipos petróleo diesel, gas natural, carbón, fuel oil, petcoke, cogeneración, biomasa, gas natural licuado y geotérmica</t>
  </si>
  <si>
    <t>Índice de la división 10 "Elaboración de productos alimenticios"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</si>
  <si>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</si>
  <si>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</si>
  <si>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</si>
  <si>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</si>
  <si>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</si>
  <si>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</si>
  <si>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</si>
  <si>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</si>
  <si>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</si>
  <si>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</si>
  <si>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</si>
  <si>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25 "Fabricación de productos elaborados de metal, excepto maquinaria y equipo"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</si>
  <si>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</si>
  <si>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</si>
  <si>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</si>
  <si>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</si>
  <si>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</si>
  <si>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Índice de Producción Manufacturera (IPMan) Base promedio año 2014=100. Este índice mide la evolución de la actividad productiva de la industria manufacturera desde el punto de vista de la oferta.</t>
  </si>
  <si>
    <t>Cantidad de molienda de trigo, medido en toneladas, de los establecimientos que cuentan con 10 o más trabajadores.</t>
  </si>
  <si>
    <t>Cantidad producida de crema fresca de láctea menor medida en kilogramos (kg)</t>
  </si>
  <si>
    <t>Cantidad producida de leche en polvo de láctea menor medida en kilogramos (kg)</t>
  </si>
  <si>
    <t>Cantidad producida de leche fluida de láctea menor medida en litros.</t>
  </si>
  <si>
    <t>Cantidad producida de manjar de láctea menor medida en kilogramos (kg)</t>
  </si>
  <si>
    <t>Cantidad producida de mantequilla de láctea menor medida en kilogramos (kg)</t>
  </si>
  <si>
    <t>Cantidad producida de queso fresco o quisllo de láctea menor medida en kilogramos (kg)</t>
  </si>
  <si>
    <t>Cantidad producida de queso de láctea menor medida en kilogramos (kg)</t>
  </si>
  <si>
    <t>Cantidad producida de suero en polvo de láctea menor medida en kilogramos (kg)</t>
  </si>
  <si>
    <t xml:space="preserve">Cantidad producida de yogurt de láctea menor medida en litros </t>
  </si>
  <si>
    <t>Cantidad producida de yodo medida en toneladas, obtenida a partir de la extracción de caliche.</t>
  </si>
  <si>
    <t>Cantidad de carbón, proveniente de la explotación de minas subterráneas o cielo abierto, medida en toneladas netas.</t>
  </si>
  <si>
    <t>Cloruro de sodio medida en toneladas (t)</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</si>
  <si>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</si>
  <si>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hierro medida en toneladas de mineral (tm). Incluye pellet, pellet feed y sinter, entre otros, realizados por integración de procesos en el mismo lugar de la extracción.</t>
  </si>
  <si>
    <t>Índice de Producción Minera (IPMin) Base promedio año 2014=100. Este índice mide la evolución de la actividad productiva de la industria minera desde el punto de vista de la oferta.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</si>
  <si>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</si>
  <si>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</si>
  <si>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Cantidad de concentrado de molibdeno, proveniente de la explotación de minas de cobre, medida en toneladas métricas de fino contenido (tmf).</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</si>
  <si>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</si>
  <si>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</si>
  <si>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Suma de leche recepcionada láctea mayor y láctea menor (Cod. 1.5.1+1.5.2)</t>
  </si>
  <si>
    <t>Leche recepcionada en industrias lacteas que en promedio reciben más de 10 millones de litros al año</t>
  </si>
  <si>
    <t>Leche recepcionada en industrias lacteas no contempladas en lactea mayor.</t>
  </si>
  <si>
    <t>Suma de cosecha de troza de madera sin corteza, destinada a aserradero y a industria de la celulosa expresada en m3</t>
  </si>
  <si>
    <t>Cosechas acuicultura de Algas expresada en toneladas</t>
  </si>
  <si>
    <t>Cosechas acuicultura de CHORITO expresada en toneladas</t>
  </si>
  <si>
    <t>Cosechas acuicultura de Moluscos expresada en toneladas</t>
  </si>
  <si>
    <t>Cosechas acuicultura de Peces expresada en toneladas</t>
  </si>
  <si>
    <t>Cosechas acuicultura de Otros expresada en toneladas</t>
  </si>
  <si>
    <t>Cosechas acuicultura de SALMON DEL ATLANTICO expresada en toneladas</t>
  </si>
  <si>
    <t>Cosechas acuicultura de SALMON PLATEADO O COHO expresada en toneladas</t>
  </si>
  <si>
    <t>Cosechas acuicultura de TRUCHA ARCOIRIS expresada en toneladas</t>
  </si>
  <si>
    <t>Desembarque pesca artesanal de Algas expresada en toneladas</t>
  </si>
  <si>
    <t>Desembarque pesca artesanal de ALMEJA expresada en toneladas</t>
  </si>
  <si>
    <t>Desembarque pesca artesanal de ANCHOVETA expresada en toneladas</t>
  </si>
  <si>
    <t>Desembarque pesca artesanal de BACALADILLO O MOTE expresada en toneladas</t>
  </si>
  <si>
    <t>Desembarque pesca artesanal de CENTOLLA expresada en toneladas</t>
  </si>
  <si>
    <t>Desembarque pesca artesanal de CENTOLLON expresada en toneladas</t>
  </si>
  <si>
    <t>Desembarque pesca artesanal de CHOLGA expresada en toneladas</t>
  </si>
  <si>
    <t>Desembarque pesca artesanal de CHORITO expresada en toneladas</t>
  </si>
  <si>
    <t>Desembarque pesca artesanal de CHORO expresada en toneladas</t>
  </si>
  <si>
    <t>Desembarque pesca artesanal de COCHAYUYO expresada en toneladas</t>
  </si>
  <si>
    <t>Desembarque pesca artesanal de Crustáceos expresada en toneladas</t>
  </si>
  <si>
    <t>Desembarque pesca artesanal de ERIZO expresada en toneladas</t>
  </si>
  <si>
    <t>Desembarque pesca artesanal de HUIRO expresada en toneladas</t>
  </si>
  <si>
    <t>Desembarque pesca artesanal de JAIBA MARMOLA expresada en toneladas</t>
  </si>
  <si>
    <t>Desembarque pesca artesanal de JIBIA O CALAMAR ROJO expresada en toneladas</t>
  </si>
  <si>
    <t>Desembarque pesca artesanal de JULIANA O TAWERA expresada en toneladas</t>
  </si>
  <si>
    <t>Desembarque pesca artesanal de JUREL expresada en toneladas</t>
  </si>
  <si>
    <t>Desembarque pesca artesanal de LUGA NEGRA O CRESPA expresada en toneladas</t>
  </si>
  <si>
    <t>Desembarque pesca artesanal de LUGA-ROJA expresada en toneladas</t>
  </si>
  <si>
    <t>Desembarque pesca artesanal de MACHUELO O TRITRE expresada en toneladas</t>
  </si>
  <si>
    <t>Desembarque pesca artesanal de MERLUZA DEL SUR O AUSTRAL expresada en toneladas</t>
  </si>
  <si>
    <t>Desembarque pesca artesanal de Moluscos expresada en toneladas</t>
  </si>
  <si>
    <t>Desembarque pesca artesanal de Otros expresada en toneladas</t>
  </si>
  <si>
    <t>Desembarque pesca artesanal de PAMPANITO expresada en toneladas</t>
  </si>
  <si>
    <t>Desembarque pesca artesanal de Peces expresada en toneladas</t>
  </si>
  <si>
    <t>Desembarque pesca artesanal de PELILLO expresada en toneladas</t>
  </si>
  <si>
    <t>Desembarque pesca artesanal de REINETA expresada en toneladas</t>
  </si>
  <si>
    <t>Desembarque pesca artesanal de Resto expresada en toneladas</t>
  </si>
  <si>
    <t>Desembarque pesca artesanal de SARDINA AUSTRAL expresada en toneladas</t>
  </si>
  <si>
    <t>Desembarque pesca artesanal de SARDINA COMUN expresada en toneladas</t>
  </si>
  <si>
    <t>Desembarque pesca artesanal de SIERRA expresada en toneladas</t>
  </si>
  <si>
    <t>Cosechas acuicultura expresada en toneladas.</t>
  </si>
  <si>
    <t>Desembarque pesca artesanal expresada en toneladas.</t>
  </si>
  <si>
    <t>Desembarque pesca industrial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</si>
  <si>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</si>
  <si>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</si>
  <si>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</si>
  <si>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Crustáceos expresada en toneladas</t>
  </si>
  <si>
    <t>Desembarque pesca industrial de  JIBIA O CALAMAR ROJO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</si>
  <si>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</si>
  <si>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</si>
  <si>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</si>
  <si>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</si>
  <si>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Moluscos expresada en toneladas</t>
  </si>
  <si>
    <t>Desembarque pesca industrial de  Otros expresada en toneladas</t>
  </si>
  <si>
    <t>Desembarque pesca industrial de  Peces expresada en toneladas</t>
  </si>
  <si>
    <t>Desembarque pesca industrial de  REINETA expresada en toneladas</t>
  </si>
  <si>
    <t>Desembarque pesca industrial de  Resto expresada en toneladas</t>
  </si>
  <si>
    <t>Desembarque pesca industrial de  SARDINA COMUN expresada en toneladas</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</si>
  <si>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</si>
  <si>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</si>
  <si>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que estando embalada o sin embalar fuera de contenedores es posible tratarla como unidad</t>
  </si>
  <si>
    <t>Carga transportada hacia o desde el exterior si  empaquetar ni embalar, en grandes cantidades  en forma sólida líquida o gaseosa.</t>
  </si>
  <si>
    <t>Carga transportada hacia o desde el exterior si  empaquetar ni embalar, en grandes cantidades en estado liquido o gaseosa.</t>
  </si>
  <si>
    <t>Carga transportada hacia o desde el exterior que no se clasifique en otras desagregaciones.</t>
  </si>
  <si>
    <t>Traslado de carga desde el frente de atraque hasta el interior de la nave. La carga tiene como destino otro país.</t>
  </si>
  <si>
    <t>Transporte de carga nacional o nacionalizada entre puertos de un mismo país</t>
  </si>
  <si>
    <t>Transferencia de carga desde el interior de la nave hasta el frente de atraque. El origen de la carga es otro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</si>
  <si>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</si>
  <si>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Es el paso de carga extranjera por territorio nacional , descargada en el terminal portuario nacional pero que posteriormente es embarcada con destino el extranjero</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</si>
  <si>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</si>
  <si>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</si>
  <si>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</si>
  <si>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</si>
  <si>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Minibuses están definidos en el articulo 20° del Decreto N°212/1992 como:
• Minibuses son vehículos de 12 a 17 asientos, incluido el del conductor.
</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</si>
  <si>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</si>
  <si>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Trolebuses están definidos en el articulo 20° del Decreto N°212/1992 como:
• Trolebuses son vehículos de 18 o más asientos, propulsados generalmente mediante motor eléctrico, alimentado de energía a través de línea aérea. 
</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</si>
  <si>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</si>
  <si>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</si>
  <si>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Valor de exportaciones</t>
  </si>
  <si>
    <t>MMUSD FOB</t>
  </si>
  <si>
    <t>2011-2020</t>
  </si>
  <si>
    <t>2001-2020</t>
  </si>
  <si>
    <t>2006-2019</t>
  </si>
  <si>
    <t>2010-2019</t>
  </si>
  <si>
    <t>2010-2020</t>
  </si>
  <si>
    <t>Metros cúbicos</t>
  </si>
  <si>
    <t>Banco Central de Chile</t>
  </si>
  <si>
    <t>2006-2020</t>
  </si>
  <si>
    <t>Monto Pagado por Pensión de Invalidez (PBSI) en el año</t>
  </si>
  <si>
    <t>Invalidez</t>
  </si>
  <si>
    <t>Ingreso Promedio por Persona</t>
  </si>
  <si>
    <t>Sexo</t>
  </si>
  <si>
    <t>Ingreso Hombres</t>
  </si>
  <si>
    <t>CLP/mes/persona</t>
  </si>
  <si>
    <t>Ingreso Mujeres</t>
  </si>
  <si>
    <t>Ingreso Nacional</t>
  </si>
  <si>
    <t>Etnia</t>
  </si>
  <si>
    <t>Ingreso Alacalufes</t>
  </si>
  <si>
    <t>Ingresos Atacameños</t>
  </si>
  <si>
    <t>Ingresos Aymaras</t>
  </si>
  <si>
    <t>Ingresos Collas</t>
  </si>
  <si>
    <t>Ingresos Diaguitas</t>
  </si>
  <si>
    <t>Ingresos Mapuches</t>
  </si>
  <si>
    <t>Ingresos - No pertenecen a Etnia</t>
  </si>
  <si>
    <t>Ingresos Pascuenses</t>
  </si>
  <si>
    <t>Ingresos Quechuas</t>
  </si>
  <si>
    <t>Ingresos Yaganes</t>
  </si>
  <si>
    <t>Número de Empresas de Tamaño Grande 1</t>
  </si>
  <si>
    <t>Empresa</t>
  </si>
  <si>
    <t>Empresas por Tramo (13)</t>
  </si>
  <si>
    <t>Grande 1 (100000-200000 UF)</t>
  </si>
  <si>
    <t>Número de Empresas</t>
  </si>
  <si>
    <t>Número Empresas</t>
  </si>
  <si>
    <t>2005-2019</t>
  </si>
  <si>
    <t>Número de Empresas de Tamaño Grande 2</t>
  </si>
  <si>
    <t>Grande 2 (200000-600000 UF)</t>
  </si>
  <si>
    <t>Número de Empresas de Tamaño Grande 3</t>
  </si>
  <si>
    <t>Grande 3 (600000-1000000 UF)</t>
  </si>
  <si>
    <t>Número de Empresas de Tamaño Grande 4</t>
  </si>
  <si>
    <t>Grande 4 (1000000 UF y más)</t>
  </si>
  <si>
    <t>Número de Empresas de Tamaño Mediana 1</t>
  </si>
  <si>
    <t>Mediana 1 (25000-50000 UF)</t>
  </si>
  <si>
    <t>Número de Empresas de Tamaño Mediana 2</t>
  </si>
  <si>
    <t>Mediana 2 (50000-100000 UF)</t>
  </si>
  <si>
    <t>Número de Empresas de Tamaño Micro 1</t>
  </si>
  <si>
    <t>Micro 1 (0,01-200 UF)</t>
  </si>
  <si>
    <t>Número de Empresas de Tamaño Micro 2</t>
  </si>
  <si>
    <t>Micro 2 (200-600 UF)</t>
  </si>
  <si>
    <t>Número de Empresas de Tamaño Micro 3</t>
  </si>
  <si>
    <t>Micro 3 (600-2400 UF)</t>
  </si>
  <si>
    <t>Número de Empresas de Tamaño Pequeña 1</t>
  </si>
  <si>
    <t>Pequeña 1 (2400-5000 UF)</t>
  </si>
  <si>
    <t>Número de Empresas de Tamaño Pequeña 2</t>
  </si>
  <si>
    <t>Pequeña 2 (5000-10000 UF)</t>
  </si>
  <si>
    <t>Número de Empresas de Tamaño Pequeña 3</t>
  </si>
  <si>
    <t>Pequeña 3 (10000-25000 UF)</t>
  </si>
  <si>
    <t>Número de Empresas de Tamaño Sin Ventas</t>
  </si>
  <si>
    <t>Sin Ventas</t>
  </si>
  <si>
    <t>Número de Empresas de Tamaño Grande</t>
  </si>
  <si>
    <t>Empresas por Tramo (5)</t>
  </si>
  <si>
    <t>Grande (100000-200000 UF)</t>
  </si>
  <si>
    <t>Número de Empresas de Tamaño Mediana</t>
  </si>
  <si>
    <t>Mediana (25000-100000 UF)</t>
  </si>
  <si>
    <t>Número de Empresas de Tamaño Micro</t>
  </si>
  <si>
    <t>Micro (0,01-2400 UF)</t>
  </si>
  <si>
    <t>Número de Empresas de Tamaño Pequeña</t>
  </si>
  <si>
    <t>Pequeña (2400-25000 UF)</t>
  </si>
  <si>
    <t>Número de Trabajadores en Empresas de Tamaño Grande 1</t>
  </si>
  <si>
    <t>Número de Trabajadores</t>
  </si>
  <si>
    <t>Número de Trabajadores en Empresas de Tamaño Grande 2</t>
  </si>
  <si>
    <t>Número de Trabajadores en Empresas de Tamaño Grande 3</t>
  </si>
  <si>
    <t>Número de Trabajadores en Empresas de Tamaño Grande 4</t>
  </si>
  <si>
    <t>Número de Trabajadores en Empresas de Tamaño Mediana 1</t>
  </si>
  <si>
    <t>Número de Trabajadores en Empresas de Tamaño Mediana 2</t>
  </si>
  <si>
    <t>Número de Trabajadores en Empresas de Tamaño Micro 1</t>
  </si>
  <si>
    <t>Número de Trabajadores en Empresas de Tamaño Micro 2</t>
  </si>
  <si>
    <t>Número de Trabajadores en Empresas de Tamaño Micro 3</t>
  </si>
  <si>
    <t>Número de Trabajadores en Empresas de Tamaño Pequeña 1</t>
  </si>
  <si>
    <t>Número de Trabajadores en Empresas de Tamaño Pequeña 2</t>
  </si>
  <si>
    <t>Número de Trabajadores en Empresas de Tamaño Pequeña 3</t>
  </si>
  <si>
    <t>Número de Trabajadores en Empresas de Tamaño Sin Ventas</t>
  </si>
  <si>
    <t xml:space="preserve">Número de Trabajadores en Empresas de Tamaño Grande </t>
  </si>
  <si>
    <t>Número de Trabajadores en Empresas de Tamaño Mediana</t>
  </si>
  <si>
    <t>Número de Trabajadores en Empresas de Tamaño Micro</t>
  </si>
  <si>
    <t>Número de Trabajadores en Empresas de Tamaño Pequeña</t>
  </si>
  <si>
    <t>Renta Neta Informada Anual en Empresas de Tamaño Grande 1</t>
  </si>
  <si>
    <t>Renta Neta Informada Anual</t>
  </si>
  <si>
    <t>Renta Neta Informada Anual en Empresas de Tamaño Grande 2</t>
  </si>
  <si>
    <t>Renta Neta Informada Anual en Empresas de Tamaño Grande 3</t>
  </si>
  <si>
    <t>Renta Neta Informada Anual en Empresas de Tamaño Grande 4</t>
  </si>
  <si>
    <t>Renta Neta Informada Anual en Empresas de Tamaño Mediana 1</t>
  </si>
  <si>
    <t>Renta Neta Informada Anual en Empresas de Tamaño Mediana 2</t>
  </si>
  <si>
    <t>Renta Neta Informada Anual en Empresas de Tamaño Micro 1</t>
  </si>
  <si>
    <t>Renta Neta Informada Anual en Empresas de Tamaño Micro 2</t>
  </si>
  <si>
    <t>Renta Neta Informada Anual en Empresas de Tamaño Micro 3</t>
  </si>
  <si>
    <t>Renta Neta Informada Anual en Empresas de Tamaño Pequeña 1</t>
  </si>
  <si>
    <t>Renta Neta Informada Anual en Empresas de Tamaño Pequeña 2</t>
  </si>
  <si>
    <t>Renta Neta Informada Anual en Empresas de Tamaño Pequeña 3</t>
  </si>
  <si>
    <t>Renta Neta Informada Anual en Empresas de Tamaño Sin Ventas</t>
  </si>
  <si>
    <t>Renta Neta Informada Anual en Empresas de Tamaño Grande</t>
  </si>
  <si>
    <t>Renta Neta Informada Anual en Empresas de Tamaño Mediana</t>
  </si>
  <si>
    <t>Renta Neta Informada Anual en Empresas de Tamaño Micro</t>
  </si>
  <si>
    <t>Renta Neta Informada Anual en Empresas de Tamaño Pequeña</t>
  </si>
  <si>
    <t>Número de empresas inscritas con tipo de contribuyente "Instituciones Fiscales"</t>
  </si>
  <si>
    <t>Tipo Contribuyente</t>
  </si>
  <si>
    <t>Instituciones Fiscales</t>
  </si>
  <si>
    <t>Número de Empresas con Inicio Actividades</t>
  </si>
  <si>
    <t>2000-2021</t>
  </si>
  <si>
    <t>Número de empresas inscritas con tipo de contribuyente "Municipalidades"</t>
  </si>
  <si>
    <t>Municipalidades</t>
  </si>
  <si>
    <t>Número de empresas inscritas con tipo de contribuyente "No Clasificados"</t>
  </si>
  <si>
    <t>No Clasificados</t>
  </si>
  <si>
    <t>Número de empresas inscritas con tipo de contribuyente "Organismos Internacionales"</t>
  </si>
  <si>
    <t>Organismos Internacionales</t>
  </si>
  <si>
    <t>Número de empresas inscritas con tipo de contribuyente "Organización sin fines de lucro"</t>
  </si>
  <si>
    <t>Organización sin fines de lucro</t>
  </si>
  <si>
    <t>Número de empresas inscritas con tipo de contribuyente "Persona Jurídica Comercial"</t>
  </si>
  <si>
    <t>Persona Jurídica Comercial</t>
  </si>
  <si>
    <t>Número de empresas inscritas con tipo de contribuyente "Sin Persona Jurídica"</t>
  </si>
  <si>
    <t>Sin Persona Jurídica</t>
  </si>
  <si>
    <t>Número de empresas inscritas con tipo de contribuyente "Sociedades Extranjeras"</t>
  </si>
  <si>
    <t>Sociedades Extranjeras</t>
  </si>
  <si>
    <t>Número de empresas inscritas vigentes con tipo de contribuyente "Instituciones Fiscales"</t>
  </si>
  <si>
    <t>Número de Empresas Vigentes</t>
  </si>
  <si>
    <t>2000-2019</t>
  </si>
  <si>
    <t>Número de empresas inscritas vigentes con tipo de contribuyente "Municipalidades"</t>
  </si>
  <si>
    <t>Número de empresas inscritas vigentes con tipo de contribuyente "No Clasificados"</t>
  </si>
  <si>
    <t>Número de empresas inscritas vigentes con tipo de contribuyente "Organismos Internacionales"</t>
  </si>
  <si>
    <t>Número de empresas inscritas vigentes con tipo de contribuyente "Organización sin fines de lucro"</t>
  </si>
  <si>
    <t>Número de empresas inscritas vigentes con tipo de contribuyente "Persona Jurídica Comercial"</t>
  </si>
  <si>
    <t>Número de empresas inscritas vigentes con tipo de contribuyente "Sin Persona Jurídica"</t>
  </si>
  <si>
    <t>Número de empresas inscritas vigentes con tipo de contribuyente "Sociedades Extranjeras"</t>
  </si>
  <si>
    <t>Por Sector</t>
  </si>
  <si>
    <t>2000-2018</t>
  </si>
  <si>
    <t>Procesos industriales y uso de productos</t>
  </si>
  <si>
    <t>Residuos</t>
  </si>
  <si>
    <t>Uso de la tierra, cambio de uso de la tierra y silvicultura</t>
  </si>
  <si>
    <t>CO2 (CO2eq)</t>
  </si>
  <si>
    <t>Emisiones Gas CO2 (CO2eq)</t>
  </si>
  <si>
    <t>CH4 (CO2eq)</t>
  </si>
  <si>
    <t>Emisiones Gas CH4 (CO2eq)</t>
  </si>
  <si>
    <t>N2O (CO2eq)</t>
  </si>
  <si>
    <t>Emisiones Gas N2O (CO2eq)</t>
  </si>
  <si>
    <t>HFC (CO2eq)</t>
  </si>
  <si>
    <t>Emisiones Gas HFC (CO2eq)</t>
  </si>
  <si>
    <t>SF6 (CO2eq)</t>
  </si>
  <si>
    <t>Emisiones Gas SF6 (CO2eq)</t>
  </si>
  <si>
    <t>Emisiones por combustible tipo Carbón</t>
  </si>
  <si>
    <t>Our World in Data</t>
  </si>
  <si>
    <t>Gas</t>
  </si>
  <si>
    <t>Emisiones por combustible tipo Gas</t>
  </si>
  <si>
    <t>Petróleo</t>
  </si>
  <si>
    <t>Emisiones por combustible tipo Petróleo</t>
  </si>
  <si>
    <t>Sentencias Dictadas por Delito de Aborto Cometido Por Facultativo Por Causales No Reguladas</t>
  </si>
  <si>
    <t>Sentencias</t>
  </si>
  <si>
    <t>Aborto Cometido Por Facultativo Por Causales No Reguladas</t>
  </si>
  <si>
    <t>2013-2019</t>
  </si>
  <si>
    <t>Centro de Estudios y Análisis del Delito (CEAD) de la Subsecretaría de Prevención del Delito</t>
  </si>
  <si>
    <t>Sentencias Dictadas por Delito de Aborto Consentido Causales No Reguladas</t>
  </si>
  <si>
    <t>Aborto Consentido Causales No Reguladas</t>
  </si>
  <si>
    <t>Sentencias Dictadas por Delito de Aborto Sin Consentimiento</t>
  </si>
  <si>
    <t>Aborto Sin Consentimiento</t>
  </si>
  <si>
    <t>Sentencias Dictadas por Delito de Femicidio Intimo</t>
  </si>
  <si>
    <t>Femicidio Intimo</t>
  </si>
  <si>
    <t>Sentencias Dictadas por Delito de Maltrato Habitual (Violencia Intrafamiliar)</t>
  </si>
  <si>
    <t>Maltrato Habitual (Violencia Intrafamiliar)</t>
  </si>
  <si>
    <t>Sentencias Dictadas por Delito de Secuestro Con Homicidio, Violación O Lesiones</t>
  </si>
  <si>
    <t>Secuestro Con Homicidio, Violación O Lesiones</t>
  </si>
  <si>
    <t>VIF</t>
  </si>
  <si>
    <t>2005-2021</t>
  </si>
  <si>
    <t>Número de Casos Policiales</t>
  </si>
  <si>
    <t>Número de Denuncias por Violación</t>
  </si>
  <si>
    <t>Número de Detenciones</t>
  </si>
  <si>
    <t>Número de Aprehensiones por Violación</t>
  </si>
  <si>
    <t>Violación</t>
  </si>
  <si>
    <t>Número de Aprehensiones</t>
  </si>
  <si>
    <t>Número de Casos Policiales por Violación</t>
  </si>
  <si>
    <t>Número de Denuncias</t>
  </si>
  <si>
    <t>Número de Detenciones por Violación</t>
  </si>
  <si>
    <t>Tasa de Aprehensiones por Violación</t>
  </si>
  <si>
    <t>Tasa de Aprehensiones</t>
  </si>
  <si>
    <t>Tasa de Casos Policiales por Violación</t>
  </si>
  <si>
    <t>Tasa de Denuncias por Violación</t>
  </si>
  <si>
    <t>Tasa de Detenciones por Violación</t>
  </si>
  <si>
    <t>Número de Incendios con causa general: Accidentes eléctricos</t>
  </si>
  <si>
    <t>Causas Generales</t>
  </si>
  <si>
    <t>Accidentes eléctricos</t>
  </si>
  <si>
    <t>Nº de Incendios</t>
  </si>
  <si>
    <t>Corporación Nacional Forestal (CONAF)</t>
  </si>
  <si>
    <t>Número de Incendios con causa general: Actividades extinción incendios forestales, estructurales u otros</t>
  </si>
  <si>
    <t>Actividades extinción incendios forestales, estructurales u otros</t>
  </si>
  <si>
    <t>Número de Incendios con causa general: Actividades recreativas</t>
  </si>
  <si>
    <t>Actividades recreativas</t>
  </si>
  <si>
    <t>Número de Incendios con causa general: Confección y/o extracción productos secundarios del bosque</t>
  </si>
  <si>
    <t>Confección y/o extracción productos secundarios del bosque</t>
  </si>
  <si>
    <t>Número de Incendios con causa general: Faenas agríolas y pecuarias</t>
  </si>
  <si>
    <t>Faenas agríolas y pecuarias</t>
  </si>
  <si>
    <t>Número de Incendios con causa general: Faenas forestales</t>
  </si>
  <si>
    <t>Faenas forestales</t>
  </si>
  <si>
    <t>Número de Incendios con causa general: Incendios de causa desconocida</t>
  </si>
  <si>
    <t>Incendios de causa desconocida</t>
  </si>
  <si>
    <t>Número de Incendios con causa general: Incendios intencionales</t>
  </si>
  <si>
    <t>Incendios intencionales</t>
  </si>
  <si>
    <t>Número de Incendios con causa general: Incendios naturales</t>
  </si>
  <si>
    <t>Incendios naturales</t>
  </si>
  <si>
    <t>Número de Incendios con causa general: Operaciones en vías férreas</t>
  </si>
  <si>
    <t>Operaciones en vías férreas</t>
  </si>
  <si>
    <t>Número de Incendios con causa general: Otras actividades</t>
  </si>
  <si>
    <t>Otras actividades</t>
  </si>
  <si>
    <t>Número de Incendios con causa general: Quema de desechos</t>
  </si>
  <si>
    <t>Quema de desechos</t>
  </si>
  <si>
    <t>Número de Incendios con causa general: Tránsito de personas  vehículos o aeronaves</t>
  </si>
  <si>
    <t>Tránsito de personas  vehículos o aeronaves</t>
  </si>
  <si>
    <t>Superficie Afectada por Incendios con causa general: Accidentes eléctricos</t>
  </si>
  <si>
    <t>Superficie Afectada por Incendios con causa general: Actividades extinción incendios forestales, estructurales u otros</t>
  </si>
  <si>
    <t>Superficie Afectada por Incendios con causa general: Actividades recreativas</t>
  </si>
  <si>
    <t>Superficie Afectada por Incendios con causa general: Confección y/o extracción productos secundarios del bosque</t>
  </si>
  <si>
    <t>Superficie Afectada por Incendios con causa general: Faenas agríolas y pecuarias</t>
  </si>
  <si>
    <t>Superficie Afectada por Incendios con causa general: Faenas forestales</t>
  </si>
  <si>
    <t>Superficie Afectada por Incendios con causa general: Incendios de causa desconocida</t>
  </si>
  <si>
    <t>Superficie Afectada por Incendios con causa general: Incendios intencionales</t>
  </si>
  <si>
    <t>Superficie Afectada por Incendios con causa general: Incendios naturales</t>
  </si>
  <si>
    <t>Superficie Afectada por Incendios con causa general: Operaciones en vías férreas</t>
  </si>
  <si>
    <t>Superficie Afectada por Incendios con causa general: Otras actividades</t>
  </si>
  <si>
    <t>Superficie Afectada por Incendios con causa general: Quema de desechos</t>
  </si>
  <si>
    <t>Superficie Afectada por Incendios con causa general: Tránsito de personas  vehículos o aeronaves</t>
  </si>
  <si>
    <t>Número de Incendios en Plantaciones con causa general: Accidentes eléctricos</t>
  </si>
  <si>
    <t>Incendios Plantaciones</t>
  </si>
  <si>
    <t>Número de Incendios en Plantaciones con causa general: Actividades extinción incendios forestales, estructurales u otros</t>
  </si>
  <si>
    <t>Número de Incendios en Plantaciones con causa general: Actividades recreativas</t>
  </si>
  <si>
    <t>Número de Incendios en Plantaciones con causa general: Confección y/o extracción productos secundarios del bosque</t>
  </si>
  <si>
    <t>Número de Incendios en Plantaciones con causa general: Faenas agríolas y pecuarias</t>
  </si>
  <si>
    <t>Número de Incendios en Plantaciones con causa general: Faenas forestales</t>
  </si>
  <si>
    <t>Número de Incendios en Plantaciones con causa general: Incendios de causa desconocida</t>
  </si>
  <si>
    <t>Número de Incendios en Plantaciones con causa general: Incendios intencionales</t>
  </si>
  <si>
    <t>Número de Incendios en Plantaciones con causa general: Incendios naturales</t>
  </si>
  <si>
    <t>Número de Incendios en Plantaciones con causa general: Operaciones en vías férreas</t>
  </si>
  <si>
    <t>Número de Incendios en Plantaciones con causa general: Otras actividades</t>
  </si>
  <si>
    <t>Número de Incendios en Plantaciones con causa general: Quema de desechos</t>
  </si>
  <si>
    <t>Número de Incendios en Plantaciones con causa general: Tránsito de personas  vehículos o aeronaves</t>
  </si>
  <si>
    <t>Superficie Afectada por Incendios en Plantaciones con causa general: Accidentes eléctricos</t>
  </si>
  <si>
    <t>Superficie Afectada por Incendios en Plantaciones con causa general: Actividades extinción incendios forestales, estructurales u otros</t>
  </si>
  <si>
    <t>Superficie Afectada por Incendios en Plantaciones con causa general: Actividades recreativas</t>
  </si>
  <si>
    <t>Superficie Afectada por Incendios en Plantaciones con causa general: Confección y/o extracción productos secundarios del bosque</t>
  </si>
  <si>
    <t>Superficie Afectada por Incendios en Plantaciones con causa general: Faenas agríolas y pecuarias</t>
  </si>
  <si>
    <t>Superficie Afectada por Incendios en Plantaciones con causa general: Faenas forestales</t>
  </si>
  <si>
    <t>Superficie Afectada por Incendios en Plantaciones con causa general: Incendios de causa desconocida</t>
  </si>
  <si>
    <t>Superficie Afectada por Incendios en Plantaciones con causa general: Incendios intencionales</t>
  </si>
  <si>
    <t>Superficie Afectada por Incendios en Plantaciones con causa general: Incendios naturales</t>
  </si>
  <si>
    <t>Superficie Afectada por Incendios en Plantaciones con causa general: Operaciones en vías férreas</t>
  </si>
  <si>
    <t>Superficie Afectada por Incendios en Plantaciones con causa general: Otras actividades</t>
  </si>
  <si>
    <t>Superficie Afectada por Incendios en Plantaciones con causa general: Quema de desechos</t>
  </si>
  <si>
    <t>Superficie Afectada por Incendios en Plantaciones con causa general: Tránsito de personas  vehículos o aeronaves</t>
  </si>
  <si>
    <t>Dinámica de Glaciares</t>
  </si>
  <si>
    <t>Ganancia (ha)</t>
  </si>
  <si>
    <t>q1 (Ene-Abr)</t>
  </si>
  <si>
    <t>2018-2021</t>
  </si>
  <si>
    <t>q2 (May-Dic)</t>
  </si>
  <si>
    <t>2018-2020</t>
  </si>
  <si>
    <t>Pérdida (ha)</t>
  </si>
  <si>
    <t>Sin Cambio (ha)</t>
  </si>
  <si>
    <t>Sin Nieve (ha)</t>
  </si>
  <si>
    <t>Nieve (ha)</t>
  </si>
  <si>
    <t>2017-2021</t>
  </si>
  <si>
    <t>2017-2020</t>
  </si>
  <si>
    <t>Programas Gubernamentales  Nacional Evaluados por DIPRES como Bueno</t>
  </si>
  <si>
    <t>Política y Gobierno</t>
  </si>
  <si>
    <t>Programas Gubernamentales</t>
  </si>
  <si>
    <t>Nacional</t>
  </si>
  <si>
    <t>Bueno</t>
  </si>
  <si>
    <t>Nº Programas/Instituciones</t>
  </si>
  <si>
    <t>2000-2020</t>
  </si>
  <si>
    <t>Dirección de Presupuesto, Ministerio de Hacienda</t>
  </si>
  <si>
    <t>Programas Gubernamentales Nacional Evaluados por DIPRES como Malo</t>
  </si>
  <si>
    <t>Malo</t>
  </si>
  <si>
    <t>Programas Gubernamentales Nacional Evaluados por DIPRES como Medio</t>
  </si>
  <si>
    <t>Programas Gubernamentales Nacional Evaluados por DIPRES como No Aplica</t>
  </si>
  <si>
    <t>No Aplica</t>
  </si>
  <si>
    <t>Programas Gubernamentales Nacional Evaluados por DIPRES como Todos</t>
  </si>
  <si>
    <t>Todos</t>
  </si>
  <si>
    <t>Programas Gubernamentales del Ministerio Secretaría General de Gobierno Evaluados por DIPRES como Bueno</t>
  </si>
  <si>
    <t>Ministerio Secretaría General de Gobierno</t>
  </si>
  <si>
    <t>Programas Gubernamentales del Ministerio Secretaría General de Gobierno Evaluados por DIPRES como Malo</t>
  </si>
  <si>
    <t>Programas Gubernamentales del Ministerio Secretaría General de Gobierno Evaluados por DIPRES como Medio</t>
  </si>
  <si>
    <t>Programas Gubernamentales del Ministerio Secretaría General de Gobierno Evaluados por DIPRES como Todos</t>
  </si>
  <si>
    <t>Programas Gubernamentales del Ministerio Secretaría General de la Presidencia de la República Evaluados por DIPRES como Bueno</t>
  </si>
  <si>
    <t>Ministerio Secretaría General de la Presidencia de la República</t>
  </si>
  <si>
    <t>Programas Gubernamentales del Ministerio Secretaría General de la Presidencia de la República Evaluados por DIPRES como Malo</t>
  </si>
  <si>
    <t>Programas Gubernamentales del Ministerio Secretaría General de la Presidencia de la República Evaluados por DIPRES como Todos</t>
  </si>
  <si>
    <t>Programas Gubernamentales del Ministerio de Agricultura Evaluados por DIPRES como Bueno</t>
  </si>
  <si>
    <t>Ministerio de Agricultura</t>
  </si>
  <si>
    <t>Programas Gubernamentales del Ministerio de Agricultura Evaluados por DIPRES como Malo</t>
  </si>
  <si>
    <t>Programas Gubernamentales del Ministerio de Agricultura Evaluados por DIPRES como Medio</t>
  </si>
  <si>
    <t>Programas Gubernamentales del Ministerio de Agricultura Evaluados por DIPRES como No Aplica</t>
  </si>
  <si>
    <t>Programas Gubernamentales del Ministerio de Agricultura Evaluados por DIPRES como Todos</t>
  </si>
  <si>
    <t>Programas Gubernamentales del Ministerio de Bienes Nacionales Evaluados por DIPRES como Malo</t>
  </si>
  <si>
    <t>Ministerio de Bienes Nacionales</t>
  </si>
  <si>
    <t>Programas Gubernamentales del Ministerio de Bienes Nacionales Evaluados por DIPRES como Medio</t>
  </si>
  <si>
    <t>Programas Gubernamentales del Ministerio de Bienes Nacionales Evaluados por DIPRES como No Aplica</t>
  </si>
  <si>
    <t>Programas Gubernamentales del Ministerio de Bienes Nacionales Evaluados por DIPRES como Todos</t>
  </si>
  <si>
    <t>Programas Gubernamentales del Ministerio de Defensa Nacional Evaluados por DIPRES como Medio</t>
  </si>
  <si>
    <t>Ministerio de Defensa Nacional</t>
  </si>
  <si>
    <t>Programas Gubernamentales del Ministerio de Defensa Nacional Evaluados por DIPRES como No Aplica</t>
  </si>
  <si>
    <t>Programas Gubernamentales del Ministerio de Defensa Nacional Evaluados por DIPRES como Todos</t>
  </si>
  <si>
    <t>Programas Gubernamentales del Ministerio de Desarrollo Social Evaluados por DIPRES como Bueno</t>
  </si>
  <si>
    <t>Ministerio de Desarrollo Social</t>
  </si>
  <si>
    <t>Programas Gubernamentales del Ministerio de Desarrollo Social Evaluados por DIPRES como Malo</t>
  </si>
  <si>
    <t>Programas Gubernamentales del Ministerio de Desarrollo Social Evaluados por DIPRES como Medio</t>
  </si>
  <si>
    <t>Programas Gubernamentales del Ministerio de Desarrollo Social Evaluados por DIPRES como No Aplica</t>
  </si>
  <si>
    <t>Programas Gubernamentales del Ministerio de Desarrollo Social Evaluados por DIPRES como Todos</t>
  </si>
  <si>
    <t>Programas Gubernamentales del Ministerio de Economía, Fomento y Turismo Evaluados por DIPRES como Bueno</t>
  </si>
  <si>
    <t>Ministerio de Economía, Fomento y Turismo</t>
  </si>
  <si>
    <t>Programas Gubernamentales del Ministerio de Economía, Fomento y Turismo Evaluados por DIPRES como Malo</t>
  </si>
  <si>
    <t>Programas Gubernamentales del Ministerio de Economía, Fomento y Turismo Evaluados por DIPRES como Medio</t>
  </si>
  <si>
    <t>Programas Gubernamentales del Ministerio de Economía, Fomento y Turismo Evaluados por DIPRES como No Aplica</t>
  </si>
  <si>
    <t>Programas Gubernamentales del Ministerio de Economía, Fomento y Turismo Evaluados por DIPRES como Todos</t>
  </si>
  <si>
    <t>Programas Gubernamentales del Ministerio de Educación Evaluados por DIPRES como Bueno</t>
  </si>
  <si>
    <t>Ministerio de Educación</t>
  </si>
  <si>
    <t>Programas Gubernamentales del Ministerio de Educación Evaluados por DIPRES como Malo</t>
  </si>
  <si>
    <t>Programas Gubernamentales del Ministerio de Educación Evaluados por DIPRES como Medio</t>
  </si>
  <si>
    <t>Programas Gubernamentales del Ministerio de Educación Evaluados por DIPRES como No Aplica</t>
  </si>
  <si>
    <t>Programas Gubernamentales del Ministerio de Educación Evaluados por DIPRES como Todos</t>
  </si>
  <si>
    <t>Programas Gubernamentales del Ministerio de Energía Evaluados por DIPRES como Bueno</t>
  </si>
  <si>
    <t>Ministerio de Energía</t>
  </si>
  <si>
    <t>Programas Gubernamentales del Ministerio de Energía Evaluados por DIPRES como Malo</t>
  </si>
  <si>
    <t>Programas Gubernamentales del Ministerio de Energía Evaluados por DIPRES como Todos</t>
  </si>
  <si>
    <t>Programas Gubernamentales del Ministerio de Hacienda Evaluados por DIPRES como Bueno</t>
  </si>
  <si>
    <t>Ministerio de Hacienda</t>
  </si>
  <si>
    <t>Programas Gubernamentales del Ministerio de Hacienda Evaluados por DIPRES como Malo</t>
  </si>
  <si>
    <t>Programas Gubernamentales del Ministerio de Hacienda Evaluados por DIPRES como Medio</t>
  </si>
  <si>
    <t>Programas Gubernamentales del Ministerio de Hacienda Evaluados por DIPRES como No Aplica</t>
  </si>
  <si>
    <t>Programas Gubernamentales del Ministerio de Hacienda Evaluados por DIPRES como Todos</t>
  </si>
  <si>
    <t>Programas Gubernamentales del Ministerio de Justicia y Derechos Humanos Evaluados por DIPRES como Bueno</t>
  </si>
  <si>
    <t>Ministerio de Justicia y Derechos Humanos</t>
  </si>
  <si>
    <t>Programas Gubernamentales del Ministerio de Justicia y Derechos Humanos Evaluados por DIPRES como Malo</t>
  </si>
  <si>
    <t>Programas Gubernamentales del Ministerio de Justicia y Derechos Humanos Evaluados por DIPRES como Medio</t>
  </si>
  <si>
    <t>Programas Gubernamentales del Ministerio de Justicia y Derechos Humanos Evaluados por DIPRES como No Aplica</t>
  </si>
  <si>
    <t>Programas Gubernamentales del Ministerio de Justicia y Derechos Humanos Evaluados por DIPRES como Todos</t>
  </si>
  <si>
    <t>Programas Gubernamentales del Ministerio de Minería Evaluados por DIPRES como Malo</t>
  </si>
  <si>
    <t>Ministerio de Minería</t>
  </si>
  <si>
    <t>Programas Gubernamentales del Ministerio de Minería Evaluados por DIPRES como Medio</t>
  </si>
  <si>
    <t>Programas Gubernamentales del Ministerio de Minería Evaluados por DIPRES como No Aplica</t>
  </si>
  <si>
    <t>Programas Gubernamentales del Ministerio de Minería Evaluados por DIPRES como Todos</t>
  </si>
  <si>
    <t>Programas Gubernamentales del Ministerio de Obras Públicas Evaluados por DIPRES como Bueno</t>
  </si>
  <si>
    <t>Ministerio de Obras Públicas</t>
  </si>
  <si>
    <t>Programas Gubernamentales del Ministerio de Obras Públicas Evaluados por DIPRES como Malo</t>
  </si>
  <si>
    <t>Programas Gubernamentales del Ministerio de Obras Públicas Evaluados por DIPRES como Medio</t>
  </si>
  <si>
    <t>Programas Gubernamentales del Ministerio de Obras Públicas Evaluados por DIPRES como No Aplica</t>
  </si>
  <si>
    <t>Programas Gubernamentales del Ministerio de Obras Públicas Evaluados por DIPRES como Todos</t>
  </si>
  <si>
    <t>Programas Gubernamentales del Ministerio de Relaciones Exteriores Evaluados por DIPRES como Bueno</t>
  </si>
  <si>
    <t>Ministerio de Relaciones Exteriores</t>
  </si>
  <si>
    <t>Programas Gubernamentales del Ministerio de Relaciones Exteriores Evaluados por DIPRES como Malo</t>
  </si>
  <si>
    <t>Programas Gubernamentales del Ministerio de Relaciones Exteriores Evaluados por DIPRES como Medio</t>
  </si>
  <si>
    <t>Programas Gubernamentales del Ministerio de Relaciones Exteriores Evaluados por DIPRES como Todos</t>
  </si>
  <si>
    <t>Programas Gubernamentales del Ministerio de Salud Evaluados por DIPRES como Bueno</t>
  </si>
  <si>
    <t>Ministerio de Salud</t>
  </si>
  <si>
    <t>Programas Gubernamentales del Ministerio de Salud Evaluados por DIPRES como Malo</t>
  </si>
  <si>
    <t>Programas Gubernamentales del Ministerio de Salud Evaluados por DIPRES como Medio</t>
  </si>
  <si>
    <t>Programas Gubernamentales del Ministerio de Salud Evaluados por DIPRES como No Aplica</t>
  </si>
  <si>
    <t>Programas Gubernamentales del Ministerio de Salud Evaluados por DIPRES como Todos</t>
  </si>
  <si>
    <t>Programas Gubernamentales del Ministerio de Transportes y Telecomunicaciones Evaluados por DIPRES como Bueno</t>
  </si>
  <si>
    <t>Ministerio de Transportes y Telecomunicaciones</t>
  </si>
  <si>
    <t>Programas Gubernamentales del Ministerio de Transportes y Telecomunicaciones Evaluados por DIPRES como Malo</t>
  </si>
  <si>
    <t>Programas Gubernamentales del Ministerio de Transportes y Telecomunicaciones Evaluados por DIPRES como Medio</t>
  </si>
  <si>
    <t>Programas Gubernamentales del Ministerio de Transportes y Telecomunicaciones Evaluados por DIPRES como Todos</t>
  </si>
  <si>
    <t>Programas Gubernamentales del Ministerio de Vivienda y Urbanismo Evaluados por DIPRES como Bueno</t>
  </si>
  <si>
    <t>Ministerio de Vivienda y Urbanismo</t>
  </si>
  <si>
    <t>Programas Gubernamentales del Ministerio de Vivienda y Urbanismo Evaluados por DIPRES como Malo</t>
  </si>
  <si>
    <t>Programas Gubernamentales del Ministerio de Vivienda y Urbanismo Evaluados por DIPRES como Medio</t>
  </si>
  <si>
    <t>Programas Gubernamentales del Ministerio de Vivienda y Urbanismo Evaluados por DIPRES como No Aplica</t>
  </si>
  <si>
    <t>Programas Gubernamentales del Ministerio de Vivienda y Urbanismo Evaluados por DIPRES como Todos</t>
  </si>
  <si>
    <t>Programas Gubernamentales del Ministerio de la Mujer y la Equidad de Género Evaluados por DIPRES como Malo</t>
  </si>
  <si>
    <t>Ministerio de la Mujer y la Equidad de Género</t>
  </si>
  <si>
    <t>Programas Gubernamentales del Ministerio de la Mujer y la Equidad de Género Evaluados por DIPRES como Medio</t>
  </si>
  <si>
    <t>Programas Gubernamentales del Ministerio de la Mujer y la Equidad de Género Evaluados por DIPRES como Todos</t>
  </si>
  <si>
    <t>Programas Gubernamentales del Ministerio de las Culturas, las Artes y el Patrimonio Evaluados por DIPRES como Medio</t>
  </si>
  <si>
    <t>Ministerio de las Culturas, las Artes y el Patrimonio</t>
  </si>
  <si>
    <t>Programas Gubernamentales del Ministerio de las Culturas, las Artes y el Patrimonio Evaluados por DIPRES como Todos</t>
  </si>
  <si>
    <t>Programas Gubernamentales del Ministerio del Deporte Evaluados por DIPRES como Malo</t>
  </si>
  <si>
    <t>Ministerio del Deporte</t>
  </si>
  <si>
    <t>Programas Gubernamentales del Ministerio del Deporte Evaluados por DIPRES como Todos</t>
  </si>
  <si>
    <t>Programas Gubernamentales del Ministerio del Interior y Seguridad Pública Evaluados por DIPRES como Bueno</t>
  </si>
  <si>
    <t>Ministerio del Interior y Seguridad Pública</t>
  </si>
  <si>
    <t>Programas Gubernamentales del Ministerio del Interior y Seguridad Pública Evaluados por DIPRES como Malo</t>
  </si>
  <si>
    <t>Programas Gubernamentales del Ministerio del Interior y Seguridad Pública Evaluados por DIPRES como Medio</t>
  </si>
  <si>
    <t>Programas Gubernamentales del Ministerio del Interior y Seguridad Pública Evaluados por DIPRES como Todos</t>
  </si>
  <si>
    <t>Programas Gubernamentales del Ministerio del Medio Ambiente Evaluados por DIPRES como Malo</t>
  </si>
  <si>
    <t>Ministerio del Medio Ambiente</t>
  </si>
  <si>
    <t>Programas Gubernamentales del Ministerio del Medio Ambiente Evaluados por DIPRES como Todos</t>
  </si>
  <si>
    <t>Programas Gubernamentales del Ministerio del Trabajo y Previsión Social Evaluados por DIPRES como Bueno</t>
  </si>
  <si>
    <t>Ministerio del Trabajo y Previsión Social</t>
  </si>
  <si>
    <t>Programas Gubernamentales del Ministerio del Trabajo y Previsión Social Evaluados por DIPRES como Malo</t>
  </si>
  <si>
    <t>Programas Gubernamentales del Ministerio del Trabajo y Previsión Social Evaluados por DIPRES como Medio</t>
  </si>
  <si>
    <t>Programas Gubernamentales del Ministerio del Trabajo y Previsión Social Evaluados por DIPRES como No Aplica</t>
  </si>
  <si>
    <t>Programas Gubernamentales del Ministerio del Trabajo y Previsión Social Evaluados por DIPRES como Todos</t>
  </si>
  <si>
    <t>Puntaje promedio en la prueba Simce de Lectura para 2º Básico</t>
  </si>
  <si>
    <t>Lectura</t>
  </si>
  <si>
    <t>2º Básico</t>
  </si>
  <si>
    <t>Puntaje Promedio</t>
  </si>
  <si>
    <t>2015-2019</t>
  </si>
  <si>
    <t>Puntaje promedio en la prueba Simce de Lectura para 4º Básico</t>
  </si>
  <si>
    <t>4º Básico</t>
  </si>
  <si>
    <t>Puntaje promedio en la prueba Simce de Lectura para 6º Básico</t>
  </si>
  <si>
    <t>6º Básico</t>
  </si>
  <si>
    <t>Puntaje promedio en la prueba Simce de Lectura para 8º Básico</t>
  </si>
  <si>
    <t>8º Básico</t>
  </si>
  <si>
    <t>Puntaje promedio en la prueba Simce de Lectura para 2º Medio</t>
  </si>
  <si>
    <t>2º Medio</t>
  </si>
  <si>
    <t>Puntaje promedio en la prueba Simce de Matemáticas para 2º Básico</t>
  </si>
  <si>
    <t>Matemáticas</t>
  </si>
  <si>
    <t>Puntaje promedio en la prueba Simce de Matemáticas para 4º Básico</t>
  </si>
  <si>
    <t>Puntaje promedio en la prueba Simce de Matemáticas para 6º Básico</t>
  </si>
  <si>
    <t>Puntaje promedio en la prueba Simce de Matemáticas para 8º Básico</t>
  </si>
  <si>
    <t>Puntaje promedio en la prueba Simce de Matemáticas para 2º Medio</t>
  </si>
  <si>
    <t>Puntaje promedio en la prueba Simce de Ciencias Naturales para 4º Básico</t>
  </si>
  <si>
    <t>Ciencias Naturales</t>
  </si>
  <si>
    <t>Puntaje promedio en la prueba Simce de Ciencias Naturales para 6º Básico</t>
  </si>
  <si>
    <t>Puntaje promedio en la prueba Simce de Ciencias Naturales para 8º Básico</t>
  </si>
  <si>
    <t>Puntaje promedio en la prueba Simce de Ciencias Naturales para 2º Medio</t>
  </si>
  <si>
    <t>Puntaje promedio en la prueba Simce de Ciencias Sociales para 4º Básico</t>
  </si>
  <si>
    <t>Ciencias Sociales</t>
  </si>
  <si>
    <t>Puntaje promedio en la prueba Simce de Ciencias Sociales para 6º Básico</t>
  </si>
  <si>
    <t>Puntaje promedio en la prueba Simce de Ciencias Sociales para 8º Básico</t>
  </si>
  <si>
    <t>Puntaje promedio en la prueba Simce de Ciencias Sociales para 2º Medio</t>
  </si>
  <si>
    <t>Número de habitantes dentro de la categoría Rural</t>
  </si>
  <si>
    <t>Población Rural</t>
  </si>
  <si>
    <t>Número de habitantes dentro de la categoría Urbano</t>
  </si>
  <si>
    <t>Urbano</t>
  </si>
  <si>
    <t>Población Urbana</t>
  </si>
  <si>
    <t>Número de habitantes dentro de la categoría Pobre **</t>
  </si>
  <si>
    <t>Pobre</t>
  </si>
  <si>
    <t>Población Pobre</t>
  </si>
  <si>
    <t>Número de habitantes dentro de la categoría No Pobre **</t>
  </si>
  <si>
    <t>No Pobre</t>
  </si>
  <si>
    <t>Población No Pobre</t>
  </si>
  <si>
    <t>Número de habitantes dentro de la categoría Pobre Extremo **</t>
  </si>
  <si>
    <t>Pobre Extremo</t>
  </si>
  <si>
    <t>Población Pobre Extrema</t>
  </si>
  <si>
    <t>Número de habitantes dentro de la categoría Analfabeta</t>
  </si>
  <si>
    <t>Analfabeta</t>
  </si>
  <si>
    <t>Población Analfabeta</t>
  </si>
  <si>
    <t>Número de habitantes dentro de la categoría Alfabeta</t>
  </si>
  <si>
    <t>Alfabeta</t>
  </si>
  <si>
    <t>Población Alfabeta</t>
  </si>
  <si>
    <t>¿trabajó al menos una hora, sin considerar los quehaceres del hogar? SI</t>
  </si>
  <si>
    <t>Trabajó</t>
  </si>
  <si>
    <t>Población que Trabajó</t>
  </si>
  <si>
    <t>¿trabajó al menos una hora, sin considerar los quehaceres del hogar? NO</t>
  </si>
  <si>
    <t>No Trabajó</t>
  </si>
  <si>
    <t>Población que No Trabajó</t>
  </si>
  <si>
    <t>Ausente</t>
  </si>
  <si>
    <t>Población con Ausencia laboral</t>
  </si>
  <si>
    <t>No Ausente</t>
  </si>
  <si>
    <t>Población sin Ausencia laboral</t>
  </si>
  <si>
    <t>Frecuencia de Aprehensiones por Homicidios</t>
  </si>
  <si>
    <t>Homicidios</t>
  </si>
  <si>
    <t>Frecuencia de Aprehensiones por Hurtos</t>
  </si>
  <si>
    <t>Hurtos</t>
  </si>
  <si>
    <t>Frecuencia de Aprehensiones por Lesiones</t>
  </si>
  <si>
    <t>Lesiones</t>
  </si>
  <si>
    <t>Frecuencia de Aprehensiones por Otros Robos con Fuerza</t>
  </si>
  <si>
    <t>Otros Robos con Fuerza</t>
  </si>
  <si>
    <t>Frecuencia de Aprehensiones por Robo Accesorio Vehículo</t>
  </si>
  <si>
    <t>Robo Accesorio Vehículo</t>
  </si>
  <si>
    <t>Frecuencia de Aprehensiones por Robo con Violencia o Intimidación</t>
  </si>
  <si>
    <t>Robo con Violencia o Intimidación</t>
  </si>
  <si>
    <t>Frecuencia de Aprehensiones por Robo de Vehículo</t>
  </si>
  <si>
    <t>Robo de Vehículo</t>
  </si>
  <si>
    <t>Frecuencia de Aprehensiones por Robo Lugar Habitado</t>
  </si>
  <si>
    <t>Robo Lugar Habitado</t>
  </si>
  <si>
    <t>Frecuencia de Aprehensiones por Robo Lugar No Habitado</t>
  </si>
  <si>
    <t>Robo Lugar No Habitado</t>
  </si>
  <si>
    <t>Frecuencia de Aprehensiones por Robo por Sorpresa</t>
  </si>
  <si>
    <t>Robo por Sorpresa</t>
  </si>
  <si>
    <t>Frecuencia de Aprehensiones por Violación</t>
  </si>
  <si>
    <t>Frecuencia de Casos Policiales por Homicidios</t>
  </si>
  <si>
    <t>Frecuencia de Casos Policiales por Hurtos</t>
  </si>
  <si>
    <t>Frecuencia de Casos Policiales por Lesiones</t>
  </si>
  <si>
    <t>Frecuencia de Casos Policiales por Otros Robos con Fuerza</t>
  </si>
  <si>
    <t>Frecuencia de Casos Policiales por Robo Accesorio Vehículo</t>
  </si>
  <si>
    <t>Frecuencia de Casos Policiales por Robo con Violencia o Intimidación</t>
  </si>
  <si>
    <t>Frecuencia de Casos Policiales por Robo de Vehículo</t>
  </si>
  <si>
    <t>Frecuencia de Casos Policiales por Robo Lugar Habitado</t>
  </si>
  <si>
    <t>Frecuencia de Casos Policiales por Robo Lugar No Habitado</t>
  </si>
  <si>
    <t>Frecuencia de Casos Policiales por Robo por Sorpresa</t>
  </si>
  <si>
    <t>Frecuencia de Casos Policiales por Violación</t>
  </si>
  <si>
    <t>Frecuencia de Denuncias por Homicidios</t>
  </si>
  <si>
    <t>Frecuencia de Denuncias por Hurtos</t>
  </si>
  <si>
    <t>Frecuencia de Denuncias por Lesiones</t>
  </si>
  <si>
    <t>Frecuencia de Denuncias por Otros Robos con Fuerza</t>
  </si>
  <si>
    <t>Frecuencia de Denuncias por Robo Accesorio Vehículo</t>
  </si>
  <si>
    <t>Frecuencia de Denuncias por Robo con Violencia o Intimidación</t>
  </si>
  <si>
    <t>Frecuencia de Denuncias por Robo de Vehículo</t>
  </si>
  <si>
    <t>Frecuencia de Denuncias por Robo Lugar Habitado</t>
  </si>
  <si>
    <t>Frecuencia de Denuncias por Robo Lugar No Habitado</t>
  </si>
  <si>
    <t>Frecuencia de Denuncias por Robo por Sorpresa</t>
  </si>
  <si>
    <t>Frecuencia de Denuncias por Violación</t>
  </si>
  <si>
    <t>Frecuencia de Detenciones por Homicidios</t>
  </si>
  <si>
    <t>Frecuencia de Detenciones por Hurtos</t>
  </si>
  <si>
    <t>Frecuencia de Detenciones por Lesiones</t>
  </si>
  <si>
    <t>Frecuencia de Detenciones por Otros Robos con Fuerza</t>
  </si>
  <si>
    <t>Frecuencia de Detenciones por Robo Accesorio Vehículo</t>
  </si>
  <si>
    <t>Frecuencia de Detenciones por Robo con Violencia o Intimidación</t>
  </si>
  <si>
    <t>Frecuencia de Detenciones por Robo de Vehículo</t>
  </si>
  <si>
    <t>Frecuencia de Detenciones por Robo Lugar Habitado</t>
  </si>
  <si>
    <t>Frecuencia de Detenciones por Robo Lugar No Habitado</t>
  </si>
  <si>
    <t>Frecuencia de Detenciones por Robo por Sorpresa</t>
  </si>
  <si>
    <t>Frecuencia de Detenciones por Violación</t>
  </si>
  <si>
    <t>Sentencias por Abandono de Armas o Elementos Sujetas a Control</t>
  </si>
  <si>
    <t>Sentencias Dictadas por Delito</t>
  </si>
  <si>
    <t>Delitos de Tenecia y Porte de Armas</t>
  </si>
  <si>
    <t>Abandono de Armas o Elementos Sujetas a Control</t>
  </si>
  <si>
    <t>Poder Judicial</t>
  </si>
  <si>
    <t>Sentencias por Abandono de Conyuge o de parientes Enfermos</t>
  </si>
  <si>
    <t>Delitos Contra las Personas</t>
  </si>
  <si>
    <t>Abandono de Conyuge o de parientes Enfermos</t>
  </si>
  <si>
    <t>Sentencias por Abandono de Destino</t>
  </si>
  <si>
    <t>Abandono de Destino</t>
  </si>
  <si>
    <t>Sentencias por Abandono de Niños</t>
  </si>
  <si>
    <t>Abandono de Niños</t>
  </si>
  <si>
    <t>Sentencias por Abandono o Maltrato Animal</t>
  </si>
  <si>
    <t>Delitos Contra el Medioambientales y Seres Vivos</t>
  </si>
  <si>
    <t>Abandono o Maltrato Animal</t>
  </si>
  <si>
    <t>Sentencias por Abigeato</t>
  </si>
  <si>
    <t>Delitos Contra la Propiedad y el Patrimonio</t>
  </si>
  <si>
    <t>Abigeato</t>
  </si>
  <si>
    <t>Sentencias por Aborto</t>
  </si>
  <si>
    <t>Delitos Contra la Vida, Integridad o Dignidad Personal</t>
  </si>
  <si>
    <t>Aborto</t>
  </si>
  <si>
    <t>Sentencias por Aborto Cometido por Facultativo por Causales No Reguladas</t>
  </si>
  <si>
    <t>Aborto Cometido por Facultativo por Causales No Reguladas</t>
  </si>
  <si>
    <t>Sentencias por Aborto Consentido Causales No Reguladas</t>
  </si>
  <si>
    <t>Sentencias por Aborto Sin Consentimiento</t>
  </si>
  <si>
    <t>Sentencias por Abuso de Firma en Blanco</t>
  </si>
  <si>
    <t>Delitos Económicos</t>
  </si>
  <si>
    <t>Abuso de Firma en Blanco</t>
  </si>
  <si>
    <t>Sentencias por Abuso Sexual (Sólo Crimen)</t>
  </si>
  <si>
    <t>Delitos Sexuales</t>
  </si>
  <si>
    <t>Abuso Sexual (Sólo Crimen)</t>
  </si>
  <si>
    <t>Sentencias por Abuso Sexual Adulto</t>
  </si>
  <si>
    <t>Abuso Sexual Adulto</t>
  </si>
  <si>
    <t>Sentencias por Abuso Sexual Calificado c/Introduccion Objetos o Uso Animal</t>
  </si>
  <si>
    <t>Abuso Sexual Calificado c/Introduccion Objetos o Uso Animal</t>
  </si>
  <si>
    <t>Sentencias por Abuso Sexual con Contacto de Menor de 14 Años</t>
  </si>
  <si>
    <t>Abuso Sexual con Contacto de Menor de 14 Años</t>
  </si>
  <si>
    <t>Sentencias por Abuso Sexual de 14 Años a Menor de 18 Años con Circunstancia Estupro</t>
  </si>
  <si>
    <t>Abuso Sexual de 14 Años a Menor de 18 Años con Circunstancia Estupro</t>
  </si>
  <si>
    <t>Sentencias por Abuso Sexual de Mayor de 14 (Con Circunstancias de Violación)</t>
  </si>
  <si>
    <t>Abuso Sexual de Mayor de 14 (Con Circunstancias de Violación)</t>
  </si>
  <si>
    <t>Sentencias por Abuso Sexual Mayor 14 /Sorpresa Sin Consentimiento</t>
  </si>
  <si>
    <t>Abuso Sexual Mayor 14 /Sorpresa Sin Consentimiento</t>
  </si>
  <si>
    <t>Sentencias por Abuso Sexual Sin Contacto</t>
  </si>
  <si>
    <t>Abuso Sexual Sin Contacto</t>
  </si>
  <si>
    <t>Sentencias por Abusos Contra Particulares</t>
  </si>
  <si>
    <t>Delitos Cometidos por Empleados y Funcionarios Públicos</t>
  </si>
  <si>
    <t>Abusos Contra Particulares</t>
  </si>
  <si>
    <t>Sentencias por Abusos Deshonestos</t>
  </si>
  <si>
    <t>Abusos Deshonestos</t>
  </si>
  <si>
    <t>Sentencias por Acceso, Divulgacion y Uso Indebido de Información Génetica.</t>
  </si>
  <si>
    <t>Delitos Contra la Intimidad y la Libertad</t>
  </si>
  <si>
    <t>Acceso, Divulgacion y Uso Indebido de Información Génetica.</t>
  </si>
  <si>
    <t>Sentencias por Accidente con Resultado de Muerte o Lesiones Graves</t>
  </si>
  <si>
    <t xml:space="preserve">Delitos Violentos </t>
  </si>
  <si>
    <t>Accidente con Resultado de Muerte o Lesiones Graves</t>
  </si>
  <si>
    <t>Sentencias por Acoso Sexual Lugares Públicos /Libre Acceso Público</t>
  </si>
  <si>
    <t>Acoso Sexual Lugares Públicos /Libre Acceso Público</t>
  </si>
  <si>
    <t>Sentencias por Administración Desleal de Persona Jurídica</t>
  </si>
  <si>
    <t>Corrupción</t>
  </si>
  <si>
    <t>Administración Desleal de Persona Jurídica</t>
  </si>
  <si>
    <t>Sentencias por Adquisición Material de Guerra Instituciones Armadas</t>
  </si>
  <si>
    <t>Adquisición Material de Guerra Instituciones Armadas</t>
  </si>
  <si>
    <t>Sentencias por Adquisición o Almacenamiento Material Pornográfico Infantil</t>
  </si>
  <si>
    <t>Adquisición o Almacenamiento Material Pornográfico Infantil</t>
  </si>
  <si>
    <t>Sentencias por Adquisición y Venta Indebida de Cartuchos y Municiones</t>
  </si>
  <si>
    <t>Adquisición y Venta Indebida de Cartuchos y Municiones</t>
  </si>
  <si>
    <t>Sentencias por Allanamientos Irregulares</t>
  </si>
  <si>
    <t>Allanamientos Irregulares</t>
  </si>
  <si>
    <t>Sentencias por Alteracion Fraudulenta de Precios</t>
  </si>
  <si>
    <t>Alteracion Fraudulenta de Precios</t>
  </si>
  <si>
    <t>Sentencias por Alteración Orden Público</t>
  </si>
  <si>
    <t>Delitos Contra el Orden Público, Funcionarios o Agentes del Estado</t>
  </si>
  <si>
    <t>Alteración Orden Público</t>
  </si>
  <si>
    <t>Sentencias por Alteración, Ocultación, Destrucción de Balance de Libros</t>
  </si>
  <si>
    <t>Alteración, Ocultación, Destrucción de Balance de Libros</t>
  </si>
  <si>
    <t>Sentencias por Amenaza a Fiscales o Defensores en el Desempeño de Funciones</t>
  </si>
  <si>
    <t>Amenaza a Fiscales o Defensores en el Desempeño de Funciones</t>
  </si>
  <si>
    <t>Sentencias por Amenaza a Gendarme en el Desempeño de sus Funciones</t>
  </si>
  <si>
    <t>Amenaza a Gendarme en el Desempeño de sus Funciones</t>
  </si>
  <si>
    <t>Sentencias por Amenaza con Arma (Falta)</t>
  </si>
  <si>
    <t>Amenaza con Arma (Falta)</t>
  </si>
  <si>
    <t>Sentencias por Amenazar Simple o Condicionalmente u Ofender Personal de Investigaciones</t>
  </si>
  <si>
    <t>Amenazar Simple o Condicionalmente u Ofender Personal de Investigaciones</t>
  </si>
  <si>
    <t>Sentencias por Amenazas a Carabineros</t>
  </si>
  <si>
    <t>Amenazas a Carabineros</t>
  </si>
  <si>
    <t>Sentencias por Amenazas Condicionales Contra Personas y Propiedades</t>
  </si>
  <si>
    <t>Amenazas Condicionales Contra Personas y Propiedades</t>
  </si>
  <si>
    <t>Sentencias por Amenazas de Atentados Contra Personas y Propiedades</t>
  </si>
  <si>
    <t>Amenazas de Atentados Contra Personas y Propiedades</t>
  </si>
  <si>
    <t>Sentencias por Amenazas Simples Contra Personas y Propiedades</t>
  </si>
  <si>
    <t>Amenazas Simples Contra Personas y Propiedades</t>
  </si>
  <si>
    <t>Sentencias por Anticipación y Prolongacion Indebida de Funciones Públicas</t>
  </si>
  <si>
    <t>Anticipación y Prolongacion Indebida de Funciones Públicas</t>
  </si>
  <si>
    <t>Sentencias por Apertura, Registro o Interceptación de Correspondencia</t>
  </si>
  <si>
    <t>Apertura, Registro o Interceptación de Correspondencia</t>
  </si>
  <si>
    <t>Sentencias por Apoderamiento o Atentado al Transporte Público</t>
  </si>
  <si>
    <t>Apoderamiento o Atentado al Transporte Público</t>
  </si>
  <si>
    <t>Sentencias por Apremios Ilegítimos Cometidos por Empleados Públicos</t>
  </si>
  <si>
    <t>Apremios Ilegítimos Cometidos por Empleados Públicos</t>
  </si>
  <si>
    <t>Sentencias por Apremios Ilegítimos con Cuasidelito</t>
  </si>
  <si>
    <t>Apremios Ilegítimos con Cuasidelito</t>
  </si>
  <si>
    <t>Sentencias por Apremios Ilegítimos con Homicidio</t>
  </si>
  <si>
    <t>Apremios Ilegítimos con Homicidio</t>
  </si>
  <si>
    <t>Sentencias por Apremios Ilegítimos Violación, Abuso Sexual Agravado, Otros</t>
  </si>
  <si>
    <t>Apremios Ilegítimos Violación, Abuso Sexual Agravado, Otros</t>
  </si>
  <si>
    <t>Sentencias por Apropiación de Cables Tendido Eléctrico o de Comunicaciones</t>
  </si>
  <si>
    <t>Apropiación de Cables Tendido Eléctrico o de Comunicaciones</t>
  </si>
  <si>
    <t>Sentencias por Apropiación de Cotizaciones Previsionales y Declaraciones Inexactas</t>
  </si>
  <si>
    <t>Apropiación de Cotizaciones Previsionales y Declaraciones Inexactas</t>
  </si>
  <si>
    <t>Sentencias por Apropiación de Monumentos Nacionales</t>
  </si>
  <si>
    <t>Apropiación de Monumentos Nacionales</t>
  </si>
  <si>
    <t>Sentencias por Apropiación Indebida</t>
  </si>
  <si>
    <t>Apropiación Indebida</t>
  </si>
  <si>
    <t>Sentencias por Apropiación Indebida (Incluye Depositario Alzado)</t>
  </si>
  <si>
    <t>Apropiación Indebida (Incluye Depositario Alzado)</t>
  </si>
  <si>
    <t>Sentencias por Apropiación Indebida Cometido por Persona Jurídica</t>
  </si>
  <si>
    <t>Apropiación Indebida Cometido por Persona Jurídica</t>
  </si>
  <si>
    <t>Sentencias por Arrojamiento de Piedras u Otros Objetos</t>
  </si>
  <si>
    <t>Arrojamiento de Piedras u Otros Objetos</t>
  </si>
  <si>
    <t>Sentencias por Arrojar Basura/Desechos en Playas, Parques Nacionales u Otros</t>
  </si>
  <si>
    <t>Arrojar Basura/Desechos en Playas, Parques Nacionales u Otros</t>
  </si>
  <si>
    <t>Sentencias por Asociación Ilícita</t>
  </si>
  <si>
    <t>Crimen Organizado y Lavado de Dinero</t>
  </si>
  <si>
    <t>Asociación Ilícita</t>
  </si>
  <si>
    <t>Sentencias por Asociación Ilícita para Tráfico de Personas</t>
  </si>
  <si>
    <t>Asociación Ilícita para Tráfico de Personas</t>
  </si>
  <si>
    <t>Sentencias por Asociación Ilícita Terrorista</t>
  </si>
  <si>
    <t>Asociación Ilícita Terrorista</t>
  </si>
  <si>
    <t>Sentencias por Asociaciones Ilícitas</t>
  </si>
  <si>
    <t>Asociaciones Ilícitas</t>
  </si>
  <si>
    <t>Sentencias por Atentado a Vehículo Motorizado en Circulación con Objeto Contundente</t>
  </si>
  <si>
    <t>Atentado a Vehículo Motorizado en Circulación con Objeto Contundente</t>
  </si>
  <si>
    <t>Sentencias por Atentado Contra Jefe de Estado o Autoridad Pública</t>
  </si>
  <si>
    <t>Atentado Contra Jefe de Estado o Autoridad Pública</t>
  </si>
  <si>
    <t>Sentencias por Atentado Explosivo o Incendiario</t>
  </si>
  <si>
    <t>Atentado Explosivo o Incendiario</t>
  </si>
  <si>
    <t>Sentencias por Atentados y Amenazas Contra la Autoridad</t>
  </si>
  <si>
    <t>Atentados y Amenazas Contra la Autoridad</t>
  </si>
  <si>
    <t>Sentencias por Auxilio al Suicidio</t>
  </si>
  <si>
    <t>Auxilio al Suicidio</t>
  </si>
  <si>
    <t>Sentencias por Bigamia</t>
  </si>
  <si>
    <t>Delitos Contra el Estado Civil y la Familia</t>
  </si>
  <si>
    <t>Bigamia</t>
  </si>
  <si>
    <t>Sentencias por Calumnia (Acción Privada)</t>
  </si>
  <si>
    <t>Delitos Contra el Honor</t>
  </si>
  <si>
    <t>Calumnia (Acción Privada)</t>
  </si>
  <si>
    <t>Sentencias por Captura, Grabación, Difusión Registro Audiovisuales Partes Íntimas</t>
  </si>
  <si>
    <t>Captura, Grabación, Difusión Registro Audiovisuales Partes Íntimas</t>
  </si>
  <si>
    <t>Sentencias por Castración y Mutilación</t>
  </si>
  <si>
    <t>Castración y Mutilación</t>
  </si>
  <si>
    <t>Sentencias por Causar la Muerte a Personal de la Policia de Investigaciones</t>
  </si>
  <si>
    <t>Causar la Muerte a Personal de la Policia de Investigaciones</t>
  </si>
  <si>
    <t>Sentencias por Caza y Comercializacion de Especies Prohibidas</t>
  </si>
  <si>
    <t>Caza y Comercializacion de Especies Prohibidas</t>
  </si>
  <si>
    <t>Sentencias por Caza y Pesca con Violencia</t>
  </si>
  <si>
    <t>Caza y Pesca con Violencia</t>
  </si>
  <si>
    <t>Sentencias por Celebración de Contrato Simulado</t>
  </si>
  <si>
    <t>Celebración de Contrato Simulado</t>
  </si>
  <si>
    <t>Sentencias por Cohecho Cometido por Empleado Público</t>
  </si>
  <si>
    <t>Cohecho Cometido por Empleado Público</t>
  </si>
  <si>
    <t>Sentencias por Cohecho o Soborno Cometido por Particular</t>
  </si>
  <si>
    <t>Cohecho o Soborno Cometido por Particular</t>
  </si>
  <si>
    <t>Sentencias por Colocación Bomba Artefacto</t>
  </si>
  <si>
    <t>Colocación Bomba Artefacto</t>
  </si>
  <si>
    <t>Sentencias por Colusión</t>
  </si>
  <si>
    <t>Colusión</t>
  </si>
  <si>
    <t>Sentencias por Comercialización Dispositivos Falsificados</t>
  </si>
  <si>
    <t>Delitos e Infracciones de Tránsito</t>
  </si>
  <si>
    <t>Comercialización Dispositivos Falsificados</t>
  </si>
  <si>
    <t>Sentencias por Comercialización Material Pornógrafico Elaborado Utilizando Menores de 18 años</t>
  </si>
  <si>
    <t>Comercialización Material Pornógrafico Elaborado Utilizando Menores de 18 años</t>
  </si>
  <si>
    <t>Sentencias por Comercialización o Distribución Señal Protegida de Televisión</t>
  </si>
  <si>
    <t>Comercialización o Distribución Señal Protegida de Televisión</t>
  </si>
  <si>
    <t>Sentencias por Comercializar, Distribuir, Instalar Máquinas Juegos Ilegales</t>
  </si>
  <si>
    <t>Delitos Tributarios</t>
  </si>
  <si>
    <t>Comercializar, Distribuir, Instalar Máquinas Juegos Ilegales</t>
  </si>
  <si>
    <t>Sentencias por Comercio Clandestino</t>
  </si>
  <si>
    <t>Comercio Clandestino</t>
  </si>
  <si>
    <t>Sentencias por Conducción Bajo la Influencia del Alcohol</t>
  </si>
  <si>
    <t>Conducción Bajo la Influencia del Alcohol</t>
  </si>
  <si>
    <t>Sentencias por Conducción Bajo la Influencia del Alcohol Causando Lesiones</t>
  </si>
  <si>
    <t>Conducción Bajo la Influencia del Alcohol Causando Lesiones</t>
  </si>
  <si>
    <t>Sentencias por Conducción Bajo la Influencia del Alcohol Causando Lesiones Graves o Gravísimas</t>
  </si>
  <si>
    <t>Conducción Bajo la Influencia del Alcohol Causando Lesiones Graves o Gravísimas</t>
  </si>
  <si>
    <t>Sentencias por Conducción Bajo la Influencia del Alcohol Causando Muerte</t>
  </si>
  <si>
    <t>Conducción Bajo la Influencia del Alcohol Causando Muerte</t>
  </si>
  <si>
    <t>Sentencias por Conducción Bajo la Influencia del Alcohol con o Sin Daños o Lesiones Leves</t>
  </si>
  <si>
    <t>Conducción Bajo la Influencia del Alcohol con o Sin Daños o Lesiones Leves</t>
  </si>
  <si>
    <t>Sentencias por Conducción Ebriedad con Resultado de Lesiones Grave</t>
  </si>
  <si>
    <t>Conducción Ebriedad con Resultado de Lesiones Grave</t>
  </si>
  <si>
    <t>Sentencias por Conducción Ebriedad con Resultado de Lesiones Menos Graves</t>
  </si>
  <si>
    <t>Conducción Ebriedad con Resultado de Lesiones Menos Graves</t>
  </si>
  <si>
    <t>Sentencias por Conducción Ebriedad con Resultado de Muerte</t>
  </si>
  <si>
    <t>Conducción Ebriedad con Resultado de Muerte</t>
  </si>
  <si>
    <t>Sentencias por Conducción Ebriedad Suspención Licencia</t>
  </si>
  <si>
    <t>Conducción Ebriedad Suspención Licencia</t>
  </si>
  <si>
    <t>Sentencias por Conducción Estado de Ebriedad con o Sin Daños o Lesiones Leves</t>
  </si>
  <si>
    <t>Conducción Estado de Ebriedad con o Sin Daños o Lesiones Leves</t>
  </si>
  <si>
    <t>Sentencias por Conducción Estado de Ebriedad con Resultado de Daños</t>
  </si>
  <si>
    <t>Conducción Estado de Ebriedad con Resultado de Daños</t>
  </si>
  <si>
    <t>Sentencias por Conducción Estado Ebriedad con Resultado de Lesiones Graves o Menos Graves</t>
  </si>
  <si>
    <t>Conducción Estado Ebriedad con Resultado de Lesiones Graves o Menos Graves</t>
  </si>
  <si>
    <t>Sentencias por Conducción Estado Ebriedad con Resultado de Muerte o Lesion Graves Gravísimas</t>
  </si>
  <si>
    <t>Conducción Estado Ebriedad con Resultado de Muerte o Lesion Graves Gravísimas</t>
  </si>
  <si>
    <t>Sentencias por Conducción Sin la Licencia Debida</t>
  </si>
  <si>
    <t>Conducción Sin la Licencia Debida</t>
  </si>
  <si>
    <t>Sentencias por Conducción Vehículo Durante Vigencia Alguna Sanción Impuesta</t>
  </si>
  <si>
    <t>Conducción Vehículo Durante Vigencia Alguna Sanción Impuesta</t>
  </si>
  <si>
    <t>Sentencias por Connivencia en la Fuga y Evasión Culpable de Detenidos</t>
  </si>
  <si>
    <t>Connivencia en la Fuga y Evasión Culpable de Detenidos</t>
  </si>
  <si>
    <t>Sentencias por Conspiración de la Ley 20.000</t>
  </si>
  <si>
    <t xml:space="preserve">Drogas </t>
  </si>
  <si>
    <t>Conspiración de la Ley 20.000</t>
  </si>
  <si>
    <t>Sentencias por Consumo de Drogas</t>
  </si>
  <si>
    <t>Consumo de Drogas</t>
  </si>
  <si>
    <t>Sentencias por Consumo y Otras Faltas Ley de Drogas</t>
  </si>
  <si>
    <t>Consumo y Otras Faltas Ley de Drogas</t>
  </si>
  <si>
    <t>Sentencias por Consumo/Porte de Drogas en Lugares Calificados</t>
  </si>
  <si>
    <t>Consumo/Porte de Drogas en Lugares Calificados</t>
  </si>
  <si>
    <t>Sentencias por Consumo/Porte en Lugares Públicos o Privados c/Previo Concierto</t>
  </si>
  <si>
    <t>Consumo/Porte en Lugares Públicos o Privados c/Previo Concierto</t>
  </si>
  <si>
    <t>Sentencias por Contra Salud Pública</t>
  </si>
  <si>
    <t>Delitos Contra la Salud Pública</t>
  </si>
  <si>
    <t>Contra Salud Pública</t>
  </si>
  <si>
    <t>Sentencias por Contrabando de Especies Exóticas</t>
  </si>
  <si>
    <t>Contrabando de Especies Exóticas</t>
  </si>
  <si>
    <t>Sentencias por Contrabando Infracción a la Orden de Aduanas</t>
  </si>
  <si>
    <t>Contrabando Infracción a la Orden de Aduanas</t>
  </si>
  <si>
    <t>Sentencias por Corrupción Entre Particulares Cometido Persona Jurídica</t>
  </si>
  <si>
    <t>Corrupción Entre Particulares Cometido Persona Jurídica</t>
  </si>
  <si>
    <t>Sentencias por Corte/Destrucción de Arbol/Arbusto Regulados por Art. 21 Ley de Bosques</t>
  </si>
  <si>
    <t>Corte/Destrucción de Arbol/Arbusto Regulados por Art. 21 Ley de Bosques</t>
  </si>
  <si>
    <t>Sentencias por Crimenes Lesa Humanidad y Genocidio</t>
  </si>
  <si>
    <t>Crimenes Lesa Humanidad y Genocidio</t>
  </si>
  <si>
    <t>Sentencias por Crímenes y Simples Delitos c/Soberanía Nacional y Seguridad del Estado</t>
  </si>
  <si>
    <t>Crímenes y Simples Delitos c/Soberanía Nacional y Seguridad del Estado</t>
  </si>
  <si>
    <t>Sentencias por Crimenes y Simples Delitos Seguridad Interior del Estado</t>
  </si>
  <si>
    <t>Crimenes y Simples Delitos Seguridad Interior del Estado</t>
  </si>
  <si>
    <t>Sentencias por Cuasidelito de Homicidio</t>
  </si>
  <si>
    <t>Cuasidelito de Homicidio</t>
  </si>
  <si>
    <t>Sentencias por Cuasidelito de Homicidio Cometido por Profesionales de la Salud</t>
  </si>
  <si>
    <t>Cuasidelito de Homicidio Cometido por Profesionales de la Salud</t>
  </si>
  <si>
    <t>Sentencias por Cuasidelito de Lesiones</t>
  </si>
  <si>
    <t>Cuasidelito de Lesiones</t>
  </si>
  <si>
    <t>Sentencias por Cuasidelito de Lesiones Cometidos por Profesionales de la Salud</t>
  </si>
  <si>
    <t>Cuasidelito de Lesiones Cometidos por Profesionales de la Salud</t>
  </si>
  <si>
    <t>Sentencias por Cuasidelito Vehículo Motorizado</t>
  </si>
  <si>
    <t>Cuasidelito Vehículo Motorizado</t>
  </si>
  <si>
    <t>Sentencias por Cultivo/Cosecha Especies Vegetales Productoras de Estupefacientes</t>
  </si>
  <si>
    <t>Cultivo/Cosecha Especies Vegetales Productoras de Estupefacientes</t>
  </si>
  <si>
    <t>Sentencias por Daño Falta</t>
  </si>
  <si>
    <t>Daño Falta</t>
  </si>
  <si>
    <t>Sentencias por Daños</t>
  </si>
  <si>
    <t>Daños</t>
  </si>
  <si>
    <t>Sentencias por Daños a Monumentos Nacionales</t>
  </si>
  <si>
    <t>Daños a Monumentos Nacionales</t>
  </si>
  <si>
    <t>Sentencias por Daños Calificados</t>
  </si>
  <si>
    <t>Daños Calificados</t>
  </si>
  <si>
    <t>Sentencias por Daños o Apropiación Sobre Monumentos Nacionales</t>
  </si>
  <si>
    <t>Daños o Apropiación Sobre Monumentos Nacionales</t>
  </si>
  <si>
    <t>Sentencias por Daños Simples</t>
  </si>
  <si>
    <t>Daños Simples</t>
  </si>
  <si>
    <t>Sentencias por Declaración Maliciosa de Impuesto</t>
  </si>
  <si>
    <t>Declaración Maliciosa de Impuesto</t>
  </si>
  <si>
    <t>Sentencias por Dejar Animales Sueltos</t>
  </si>
  <si>
    <t>Dejar Animales Sueltos</t>
  </si>
  <si>
    <t>Sentencias por Delito Desordenes Públicos</t>
  </si>
  <si>
    <t>Delito Desordenes Públicos</t>
  </si>
  <si>
    <t>Sentencias por Delitos Contemplados en Otros Textos Legales</t>
  </si>
  <si>
    <t>Delitos Contemplados en Otros Textos Legales</t>
  </si>
  <si>
    <t>Sentencias por Delitos Contenidos en el Decreto Ley 1,094 de Extranjería</t>
  </si>
  <si>
    <t>Delitos Migratorios</t>
  </si>
  <si>
    <t>Delitos Contenidos en el Decreto Ley 1,094 de Extranjería</t>
  </si>
  <si>
    <t>Sentencias por Delitos Contenidos en la Ley 19.620 de Adopción de Menores</t>
  </si>
  <si>
    <t>Delitos Contenidos en la Ley 19.620 de Adopción de Menores</t>
  </si>
  <si>
    <t>Sentencias por Delitos Contenidos en Leyes de Prenda Especiales Ley 20.190</t>
  </si>
  <si>
    <t>Delitos Contenidos en Leyes de Prenda Especiales Ley 20.190</t>
  </si>
  <si>
    <t>Sentencias por Delitos Contra la Ley de Bosque Nativo Ley 20.283</t>
  </si>
  <si>
    <t>Delitos Contra la Ley de Bosque Nativo Ley 20.283</t>
  </si>
  <si>
    <t>Sentencias por Delitos Contra la Libertad Ambulatoria y el Derecho de Asociación</t>
  </si>
  <si>
    <t>Delitos Contra la Libertad Ambulatoria y el Derecho de Asociación</t>
  </si>
  <si>
    <t>Sentencias por Delitos Contra la Vida y la Privacidad de Las Conversaciones</t>
  </si>
  <si>
    <t>Delitos Contra la Vida y la Privacidad de Las Conversaciones</t>
  </si>
  <si>
    <t>Sentencias por Delitos Contra Ley de Propiedad Industrial</t>
  </si>
  <si>
    <t>Delitos Contra Ley de Propiedad Industrial</t>
  </si>
  <si>
    <t>Sentencias por Delitos Contra Ley de Propiedad Intelectual</t>
  </si>
  <si>
    <t>Delitos Contra Ley de Propiedad Intelectual</t>
  </si>
  <si>
    <t>Sentencias por Delitos de la Ley de Sociedades Anónimas</t>
  </si>
  <si>
    <t>Delitos de la Ley de Sociedades Anónimas</t>
  </si>
  <si>
    <t>Sentencias por Delitos de Signifación Sexual</t>
  </si>
  <si>
    <t>Delitos de Signifación Sexual</t>
  </si>
  <si>
    <t>Sentencias por Delitos del Decreto Ley 3,538 de 1979 Que Regula Mercado Financiero</t>
  </si>
  <si>
    <t>Delitos del Decreto Ley 3,538 de 1979 Que Regula Mercado Financiero</t>
  </si>
  <si>
    <t>Sentencias por Delitos Informaticos</t>
  </si>
  <si>
    <t>Delitos Informáticos</t>
  </si>
  <si>
    <t>Delitos Informaticos</t>
  </si>
  <si>
    <t>Sentencias por Delitos Marcarios</t>
  </si>
  <si>
    <t>Delitos Marcarios</t>
  </si>
  <si>
    <t>Sentencias por Delitos Que Contempla el Codigo Tributario</t>
  </si>
  <si>
    <t>Delitos Que Contempla el Codigo Tributario</t>
  </si>
  <si>
    <t>Sentencias por Delitos Relativos al Pago de Pensiones Alimenticias</t>
  </si>
  <si>
    <t>Delitos Relativos al Pago de Pensiones Alimenticias</t>
  </si>
  <si>
    <t>Sentencias por Denegacion de Auxilio</t>
  </si>
  <si>
    <t>Denegacion de Auxilio</t>
  </si>
  <si>
    <t>Sentencias por Depositario Alzado</t>
  </si>
  <si>
    <t>Depositario Alzado</t>
  </si>
  <si>
    <t>Sentencias por Desacato</t>
  </si>
  <si>
    <t>Desacato</t>
  </si>
  <si>
    <t>Sentencias por Desatender el Llamado a Reclamo</t>
  </si>
  <si>
    <t>Desatender el Llamado a Reclamo</t>
  </si>
  <si>
    <t>Sentencias por Desordenes en Espectáculos Públicos</t>
  </si>
  <si>
    <t>Desordenes en Espectáculos Públicos</t>
  </si>
  <si>
    <t>Sentencias por Destrucción o Alteración de Deslindes</t>
  </si>
  <si>
    <t>Destrucción o Alteración de Deslindes</t>
  </si>
  <si>
    <t>Sentencias por Detención, Destierro o Arresto Irregular</t>
  </si>
  <si>
    <t>Detención, Destierro o Arresto Irregular</t>
  </si>
  <si>
    <t>Sentencias por Deudor, Gerente, Director, Administrador o Representante Actúen en Perjuicio de Acreedor</t>
  </si>
  <si>
    <t>Deudor, Gerente, Director, Administrador o Representante Actúen en Perjuicio de Acreedor</t>
  </si>
  <si>
    <t>Sentencias por Difusión de Material Pornográfico</t>
  </si>
  <si>
    <t>Difusión de Material Pornográfico</t>
  </si>
  <si>
    <t>Sentencias por Difusión Indebida Entrevista Videograbada</t>
  </si>
  <si>
    <t>Difusión Indebida Entrevista Videograbada</t>
  </si>
  <si>
    <t>Sentencias por Dirigir Reuniones Tumultuosas</t>
  </si>
  <si>
    <t>Dirigir Reuniones Tumultuosas</t>
  </si>
  <si>
    <t>Sentencias por Disensiones Domésticas</t>
  </si>
  <si>
    <t>Disensiones Domésticas</t>
  </si>
  <si>
    <t>Sentencias por Disparos Injustificados Vía Pública</t>
  </si>
  <si>
    <t>Disparos Injustificados Vía Pública</t>
  </si>
  <si>
    <t>Sentencias por Divulgación Datos Militante de Partido Pólitico</t>
  </si>
  <si>
    <t>Divulgación Datos Militante de Partido Pólitico</t>
  </si>
  <si>
    <t>Sentencias por Divulgación Identidad Menores por Medio Comunicación Social</t>
  </si>
  <si>
    <t>Divulgación Identidad Menores por Medio Comunicación Social</t>
  </si>
  <si>
    <t>Sentencias por Ejercicio Ilegal de la Profesión</t>
  </si>
  <si>
    <t>Ejercicio Ilegal de la Profesión</t>
  </si>
  <si>
    <t>Sentencias por Ejercicio Irregular de Martillero Público</t>
  </si>
  <si>
    <t>Ejercicio Irregular de Martillero Público</t>
  </si>
  <si>
    <t>Sentencias por Elaboración Ilegal de Drogas o Sustancias Sicotrópicas</t>
  </si>
  <si>
    <t>Elaboración Ilegal de Drogas o Sustancias Sicotrópicas</t>
  </si>
  <si>
    <t>Sentencias por Empleado Público Que Expropie Bienes o Pertenencias</t>
  </si>
  <si>
    <t>Empleado Público Que Expropie Bienes o Pertenencias</t>
  </si>
  <si>
    <t>Sentencias por Enriquecimiento Ilícito</t>
  </si>
  <si>
    <t>Enriquecimiento Ilícito</t>
  </si>
  <si>
    <t>Sentencias por Enseñanza No Autorizada de Artes Marciales</t>
  </si>
  <si>
    <t>Delitos Contra la Seguridad</t>
  </si>
  <si>
    <t>Enseñanza No Autorizada de Artes Marciales</t>
  </si>
  <si>
    <t>Sentencias por Entrega o Puesta a Disposición Armas a Menores</t>
  </si>
  <si>
    <t>Entrega o Puesta a Disposición Armas a Menores</t>
  </si>
  <si>
    <t>Sentencias por Envío Explosivos, Homicidio, Lesiones y Secuestro Terrorista</t>
  </si>
  <si>
    <t>Envío Explosivos, Homicidio, Lesiones y Secuestro Terrorista</t>
  </si>
  <si>
    <t>Sentencias por Espionaje Informático</t>
  </si>
  <si>
    <t>Espionaje Informático</t>
  </si>
  <si>
    <t>Sentencias por Estafa (Sólo Crimen)</t>
  </si>
  <si>
    <t>Estafa (Sólo Crimen)</t>
  </si>
  <si>
    <t>Sentencias por Estafas y Otras Defraudaciones Contra Particulares</t>
  </si>
  <si>
    <t>Estafas y Otras Defraudaciones Contra Particulares</t>
  </si>
  <si>
    <t>Sentencias por Estupro</t>
  </si>
  <si>
    <t>Estupro</t>
  </si>
  <si>
    <t>Sentencias por Exacciones Ilegales Cometidas por Funcionario Público</t>
  </si>
  <si>
    <t>Exacciones Ilegales Cometidas por Funcionario Público</t>
  </si>
  <si>
    <t>Sentencias por Exacciones Ilegales Cometidas por Particulares</t>
  </si>
  <si>
    <t>Exacciones Ilegales Cometidas por Particulares</t>
  </si>
  <si>
    <t>Sentencias por Expendio de Bebidas Alcohólicas a Menores</t>
  </si>
  <si>
    <t>Expendio de Bebidas Alcohólicas a Menores</t>
  </si>
  <si>
    <t>Sentencias por Extorsión</t>
  </si>
  <si>
    <t>Extorsión</t>
  </si>
  <si>
    <t>Sentencias por Extranjeros Que Ingresan o Intentan Egresar c/Documentos Falsificados</t>
  </si>
  <si>
    <t>Extranjeros Que Ingresan o Intentan Egresar c/Documentos Falsificados</t>
  </si>
  <si>
    <t>Sentencias por Extranjeros Que Ingresan o Intentan Egresar Clandestinamente</t>
  </si>
  <si>
    <t>Extranjeros Que Ingresan o Intentan Egresar Clandestinamente</t>
  </si>
  <si>
    <t>Sentencias por Fabricación, Acopio o Comercialización de Hilo Curado</t>
  </si>
  <si>
    <t>Fabricación, Acopio o Comercialización de Hilo Curado</t>
  </si>
  <si>
    <t>Sentencias por Facilitación de Bienes al Tráfico de Drogas</t>
  </si>
  <si>
    <t>Facilitación de Bienes al Tráfico de Drogas</t>
  </si>
  <si>
    <t>Sentencias por Facilitación Facturas Falsas</t>
  </si>
  <si>
    <t>Facilitación Facturas Falsas</t>
  </si>
  <si>
    <t>Sentencias por Falsa Alarma de Incendio, Emergencia o Calamidad Pública</t>
  </si>
  <si>
    <t>Falsa Alarma de Incendio, Emergencia o Calamidad Pública</t>
  </si>
  <si>
    <t>Sentencias por Falsedades</t>
  </si>
  <si>
    <t>Delitos Militares</t>
  </si>
  <si>
    <t>Falsedades</t>
  </si>
  <si>
    <t>Sentencias por Falsificación de Billetes</t>
  </si>
  <si>
    <t>Delitos Contra la Fé Pública</t>
  </si>
  <si>
    <t>Falsificación de Billetes</t>
  </si>
  <si>
    <t>Sentencias por Falsificación de Licencias Medicas o Pensión</t>
  </si>
  <si>
    <t>Falsificación de Licencias Medicas o Pensión</t>
  </si>
  <si>
    <t>Sentencias por Falsificación de Moneda y Otros</t>
  </si>
  <si>
    <t>Falsificación de Moneda y Otros</t>
  </si>
  <si>
    <t>Sentencias por Falsificación de Obras Protegidas por Ley de Propiedad Intelectual</t>
  </si>
  <si>
    <t>Falsificación de Obras Protegidas por Ley de Propiedad Intelectual</t>
  </si>
  <si>
    <t>Sentencias por Falsificación de Placas, Tarjetas, Timbres y Sellos de Investigación</t>
  </si>
  <si>
    <t>Falsificación de Placas, Tarjetas, Timbres y Sellos de Investigación</t>
  </si>
  <si>
    <t>Sentencias por Falsificación de Rótulos o Certificados</t>
  </si>
  <si>
    <t>Falsificación de Rótulos o Certificados</t>
  </si>
  <si>
    <t>Sentencias por Falsificación Licencia de Conducir y Otras Falsificaciones</t>
  </si>
  <si>
    <t>Falsificación Licencia de Conducir y Otras Falsificaciones</t>
  </si>
  <si>
    <t>Sentencias por Falsificación Medios de Pago Transporte</t>
  </si>
  <si>
    <t>Falsificación Medios de Pago Transporte</t>
  </si>
  <si>
    <t>Sentencias por Falsificación o Uso de Pasaportes o Permisos para Porte de Armas</t>
  </si>
  <si>
    <t>Falsificación o Uso de Pasaportes o Permisos para Porte de Armas</t>
  </si>
  <si>
    <t>Sentencias por Falsificación o Uso Malicioso de Documentos Privados</t>
  </si>
  <si>
    <t>Falsificación o Uso Malicioso de Documentos Privados</t>
  </si>
  <si>
    <t>Sentencias por Falsificación o Uso Malicioso de Documentos Públicos</t>
  </si>
  <si>
    <t>Falsificación o Uso Malicioso de Documentos Públicos</t>
  </si>
  <si>
    <t>Sentencias por Falso testimonio, Perjurio o Denuncia Calumniosa</t>
  </si>
  <si>
    <t>Falso testimonio, Perjurio o Denuncia Calumniosa</t>
  </si>
  <si>
    <t>Sentencias por Falta de Respeto a Autoridad Pública</t>
  </si>
  <si>
    <t>Falta de Respeto a Autoridad Pública</t>
  </si>
  <si>
    <t>Sentencias por Faltas al Régimen Penitenciario</t>
  </si>
  <si>
    <t>Faltas al Régimen Penitenciario</t>
  </si>
  <si>
    <t>Sentencias por Faltas Código Penal Conocidas por Juzgados del Crimen</t>
  </si>
  <si>
    <t>Faltas Código Penal Conocidas por Juzgados del Crimen</t>
  </si>
  <si>
    <t>Sentencias por Femicidio Intimo</t>
  </si>
  <si>
    <t>Sentencias por Femicidio No Íntimo</t>
  </si>
  <si>
    <t>Femicidio No Íntimo</t>
  </si>
  <si>
    <t>Sentencias por Fingimiento de Cargos o Profesiones</t>
  </si>
  <si>
    <t>Fingimiento de Cargos o Profesiones</t>
  </si>
  <si>
    <t>Sentencias por Fraude Aduana Infraccción a la Ordenanza Aduanera</t>
  </si>
  <si>
    <t>Fraude Aduana Infraccción a la Ordenanza Aduanera</t>
  </si>
  <si>
    <t>Sentencias por Fraude de Subvenciones</t>
  </si>
  <si>
    <t>Fraude de Subvenciones</t>
  </si>
  <si>
    <t>Sentencias por Fraudes al Fisco y Organismos del Estado</t>
  </si>
  <si>
    <t>Fraudes al Fisco y Organismos del Estado</t>
  </si>
  <si>
    <t>Sentencias por Fraudulenta Atribución Calidad de Indígena</t>
  </si>
  <si>
    <t>Fraudulenta Atribución Calidad de Indígena</t>
  </si>
  <si>
    <t>Sentencias por Ganado Que Entra a Predio Ajeno Causando Daños</t>
  </si>
  <si>
    <t>Ganado Que Entra a Predio Ajeno Causando Daños</t>
  </si>
  <si>
    <t>Sentencias por Giro Doloso de Cheques</t>
  </si>
  <si>
    <t>Giro Doloso de Cheques</t>
  </si>
  <si>
    <t>Sentencias por Giro Doloso de Cheques (Cuenta Cerrada)</t>
  </si>
  <si>
    <t>Giro Doloso de Cheques (Cuenta Cerrada)</t>
  </si>
  <si>
    <t>Sentencias por Giro Doloso de Cheques (Falta de Fondos)</t>
  </si>
  <si>
    <t>Giro Doloso de Cheques (Falta de Fondos)</t>
  </si>
  <si>
    <t>Sentencias por Giro Doloso de Cheques (Sólo Crimen)</t>
  </si>
  <si>
    <t>Giro Doloso de Cheques (Sólo Crimen)</t>
  </si>
  <si>
    <t>Sentencias por Hallazgo de Drogas</t>
  </si>
  <si>
    <t>Hallazgo de Drogas</t>
  </si>
  <si>
    <t>Sentencias por Hallazgo de Vehículo</t>
  </si>
  <si>
    <t>Hallazgo de Vehículo</t>
  </si>
  <si>
    <t>Sentencias por Homicidio</t>
  </si>
  <si>
    <t>Homicidio</t>
  </si>
  <si>
    <t>Sentencias por Homicidio Calificado</t>
  </si>
  <si>
    <t>Homicidio Calificado</t>
  </si>
  <si>
    <t>Sentencias por Homicidio de Fiscales o Defensores en Desempeño de Funciones</t>
  </si>
  <si>
    <t>Homicidio de Fiscales o Defensores en Desempeño de Funciones</t>
  </si>
  <si>
    <t>Sentencias por Homicidio de Gendarme en el Desempeño de sus Funciones</t>
  </si>
  <si>
    <t>Homicidio de Gendarme en el Desempeño de sus Funciones</t>
  </si>
  <si>
    <t>Sentencias por Homicidio en Riña o Pelea</t>
  </si>
  <si>
    <t>Homicidio en Riña o Pelea</t>
  </si>
  <si>
    <t>Sentencias por Homicidio Simple</t>
  </si>
  <si>
    <t>Homicidio Simple</t>
  </si>
  <si>
    <t>Sentencias por Hurto (Sólo Crimen)</t>
  </si>
  <si>
    <t>Hurto (Sólo Crimen)</t>
  </si>
  <si>
    <t>Sentencias por Hurto Agravado</t>
  </si>
  <si>
    <t>Hurto Agravado</t>
  </si>
  <si>
    <t>Sentencias por Hurto de Bienes Pertenecientes a Redes de Suministro Público</t>
  </si>
  <si>
    <t>Hurto de Bienes Pertenecientes a Redes de Suministro Público</t>
  </si>
  <si>
    <t>Sentencias por Hurto de Hallazgo</t>
  </si>
  <si>
    <t>Hurto de Hallazgo</t>
  </si>
  <si>
    <t>Sentencias por Hurto Falta</t>
  </si>
  <si>
    <t>Hurto Falta</t>
  </si>
  <si>
    <t>Sentencias por Hurto Simple</t>
  </si>
  <si>
    <t>Hurto Simple</t>
  </si>
  <si>
    <t>Sentencias por Hurto Simple por Un Valor de 4 a 40 Utm</t>
  </si>
  <si>
    <t>Hurto Simple por Un Valor de 4 a 40 Utm</t>
  </si>
  <si>
    <t>Sentencias por Hurto Simple por Un Valor de Media a Menos de a 4 Utm</t>
  </si>
  <si>
    <t>Hurto Simple por Un Valor de Media a Menos de a 4 Utm</t>
  </si>
  <si>
    <t>Sentencias por Hurto Simple por Un Valor Sobre 40 Utm</t>
  </si>
  <si>
    <t>Hurto Simple por Un Valor Sobre 40 Utm</t>
  </si>
  <si>
    <t>Sentencias por Impedir Ejercicio de Funciones a Inspectores Municipales</t>
  </si>
  <si>
    <t>Impedir Ejercicio de Funciones a Inspectores Municipales</t>
  </si>
  <si>
    <t>Sentencias por Incendio</t>
  </si>
  <si>
    <t>Incendio</t>
  </si>
  <si>
    <t>Sentencias por Incendio c/Peligro para Las Personas</t>
  </si>
  <si>
    <t>Incendio c/Peligro para Las Personas</t>
  </si>
  <si>
    <t>Sentencias por Incendio con Resultado de Muerte y/o Lesiones</t>
  </si>
  <si>
    <t>Incendio con Resultado de Muerte y/o Lesiones</t>
  </si>
  <si>
    <t>Sentencias por Incendio de Bosques</t>
  </si>
  <si>
    <t>Incendio de Bosques</t>
  </si>
  <si>
    <t>Sentencias por Incendio Solo c/Daños o Sin Peligro Propagación</t>
  </si>
  <si>
    <t>Incendio Solo c/Daños o Sin Peligro Propagación</t>
  </si>
  <si>
    <t>Sentencias por Incesto</t>
  </si>
  <si>
    <t>Incesto</t>
  </si>
  <si>
    <t>Sentencias por Inducir a Un Menor a Abandonar el Hogar</t>
  </si>
  <si>
    <t>Inducir a Un Menor a Abandonar el Hogar</t>
  </si>
  <si>
    <t>Sentencias por Inducir, Permitir, Facilitar, Ocultar Infraccción Derechos Autor/Conexos</t>
  </si>
  <si>
    <t>Inducir, Permitir, Facilitar, Ocultar Infraccción Derechos Autor/Conexos</t>
  </si>
  <si>
    <t>Sentencias por Infanticidio</t>
  </si>
  <si>
    <t>Infanticidio</t>
  </si>
  <si>
    <t>Sentencias por Infidelidad en la Custodia de Documentos</t>
  </si>
  <si>
    <t>Infidelidad en la Custodia de Documentos</t>
  </si>
  <si>
    <t>Sentencias por Infracción a la Ley 19.496 de Protección al Consumidor</t>
  </si>
  <si>
    <t>Infracción a la Ley 19.496 de Protección al Consumidor</t>
  </si>
  <si>
    <t>Sentencias por Infracción a la Ley de Administración Provicional de Sostenedores Educacionales</t>
  </si>
  <si>
    <t>Infracción a la Ley de Administración Provicional de Sostenedores Educacionales</t>
  </si>
  <si>
    <t>Sentencias por Infracción a la Ley Electoral</t>
  </si>
  <si>
    <t>Delitos Electorales</t>
  </si>
  <si>
    <t>Infracción a la Ley Electoral</t>
  </si>
  <si>
    <t>Sentencias por Infracción a la Ley Mercado de Valores</t>
  </si>
  <si>
    <t>Infracción a la Ley Mercado de Valores</t>
  </si>
  <si>
    <t>Sentencias por Infracción a Ley 11.564 de Mataderos Clandestinos</t>
  </si>
  <si>
    <t>Infracción a Ley 11.564 de Mataderos Clandestinos</t>
  </si>
  <si>
    <t>Sentencias por Infracción al Artículo 454 del Código Penal</t>
  </si>
  <si>
    <t>Infracción al Artículo 454 del Código Penal</t>
  </si>
  <si>
    <t>Sentencias por Infracción al Artículo 9 del Decreto Ley 2.695</t>
  </si>
  <si>
    <t>Infracción al Artículo 9 del Decreto Ley 2.695</t>
  </si>
  <si>
    <t>Sentencias por Infracción al Deber de Información de la Ley 19.913</t>
  </si>
  <si>
    <t>Infracción al Deber de Información de la Ley 19.913</t>
  </si>
  <si>
    <t>Sentencias por Infracción al Estatuto de Capacitación y Empleo</t>
  </si>
  <si>
    <t>Delitos Laborales</t>
  </si>
  <si>
    <t>Infracción al Estatuto de Capacitación y Empleo</t>
  </si>
  <si>
    <t>Sentencias por Infracción en el Otorgamiento Prestaciones de Isapre</t>
  </si>
  <si>
    <t>Infracción en el Otorgamiento Prestaciones de Isapre</t>
  </si>
  <si>
    <t>Sentencias por Infracción Inversión Extranjera Directa en Chile</t>
  </si>
  <si>
    <t>Infracción Inversión Extranjera Directa en Chile</t>
  </si>
  <si>
    <t>Sentencias por Infracción L.O.C del Banco Central</t>
  </si>
  <si>
    <t>Infracción L.O.C del Banco Central</t>
  </si>
  <si>
    <t>Sentencias por Infracción Ley 18.175 de Quiebras</t>
  </si>
  <si>
    <t>Infracción Ley 18.175 de Quiebras</t>
  </si>
  <si>
    <t>Sentencias por Infracción Ley 18.892 de Pesca</t>
  </si>
  <si>
    <t>Infracción Ley 18.892 de Pesca</t>
  </si>
  <si>
    <t>Sentencias por Infracción Ley General Telecomunicaciones</t>
  </si>
  <si>
    <t>Infracción Ley General Telecomunicaciones</t>
  </si>
  <si>
    <t>Sentencias por Infracción Normas Inhumaciones y Exhumaciones</t>
  </si>
  <si>
    <t>Infracción Normas Inhumaciones y Exhumaciones</t>
  </si>
  <si>
    <t>Sentencias por Infracción Ordenanza Aduanas (Fraude y Contrabando)</t>
  </si>
  <si>
    <t>Infracción Ordenanza Aduanas (Fraude y Contrabando)</t>
  </si>
  <si>
    <t>Sentencias por Infracción por Contaminación</t>
  </si>
  <si>
    <t>Infracción por Contaminación</t>
  </si>
  <si>
    <t>Sentencias por Infracciones a la Ley de Identidad de Género</t>
  </si>
  <si>
    <t>Infracciones a la Ley de Identidad de Género</t>
  </si>
  <si>
    <t>Sentencias por Infracciones a la Ley de Seguridad Nuclear</t>
  </si>
  <si>
    <t>Infracciones a la Ley de Seguridad Nuclear</t>
  </si>
  <si>
    <t>Infracciones a la Ley Orgánica Constitucional Sobre Votación</t>
  </si>
  <si>
    <t>Sentencias por Infracciones a la Seguridad Social</t>
  </si>
  <si>
    <t>Infracciones a la Seguridad Social</t>
  </si>
  <si>
    <t>Sentencias por Infracciones al Código Aeronáutico</t>
  </si>
  <si>
    <t>Infracciones al Código Aeronáutico</t>
  </si>
  <si>
    <t>Sentencias por Infracciones Tributarias Contempladas en Otras Leyes</t>
  </si>
  <si>
    <t>Infracciones Tributarias Contempladas en Otras Leyes</t>
  </si>
  <si>
    <t>Sentencias por Infringir Normas Higiénicas y de Salubridad</t>
  </si>
  <si>
    <t>Infringir Normas Higiénicas y de Salubridad</t>
  </si>
  <si>
    <t>Injuria (Accion Privada)</t>
  </si>
  <si>
    <t>Injurias y Calumnias por Medios de Comunicacion Social</t>
  </si>
  <si>
    <t>Sentencias por Insolvencia Punible (Alzamiento de Bienes)</t>
  </si>
  <si>
    <t>Insolvencia Punible (Alzamiento de Bienes)</t>
  </si>
  <si>
    <t>Sentencias por Instalación Indebida de Señales del Tránsito o Barreras</t>
  </si>
  <si>
    <t>Instalación Indebida de Señales del Tránsito o Barreras</t>
  </si>
  <si>
    <t>Sentencias por Interrupción de Servicio Eléctrico</t>
  </si>
  <si>
    <t>Interrupción de Servicio Eléctrico</t>
  </si>
  <si>
    <t>Sentencias por Inutilización de Dispositivos de Monitoreo Telemático</t>
  </si>
  <si>
    <t>Inutilización de Dispositivos de Monitoreo Telemático</t>
  </si>
  <si>
    <t>Sentencias por Invasión de Derechos Ajenos</t>
  </si>
  <si>
    <t>Invasión de Derechos Ajenos</t>
  </si>
  <si>
    <t>Sentencias por Lanzar Objeto a Vía Pública con Muerte o Lesiones</t>
  </si>
  <si>
    <t>Lanzar Objeto a Vía Pública con Muerte o Lesiones</t>
  </si>
  <si>
    <t>Sentencias por Lavado de Dinero Persona Jurídica</t>
  </si>
  <si>
    <t>Lavado de Dinero Persona Jurídica</t>
  </si>
  <si>
    <t>Sentencias por Lavado de Dinero Persona Natural</t>
  </si>
  <si>
    <t>Lavado de Dinero Persona Natural</t>
  </si>
  <si>
    <t>Sentencias por Lesionar o Amenazar Fiscalizador Transporte</t>
  </si>
  <si>
    <t>Lesionar o Amenazar Fiscalizador Transporte</t>
  </si>
  <si>
    <t>Sentencias por Lesiones (Sólo Crimen)</t>
  </si>
  <si>
    <t>Lesiones (Sólo Crimen)</t>
  </si>
  <si>
    <t>Sentencias por Lesiones Corporales</t>
  </si>
  <si>
    <t>Lesiones Corporales</t>
  </si>
  <si>
    <t>Lesiones Daño con Motivo de Espectáculo de Fútbol Profesional</t>
  </si>
  <si>
    <t>Sentencias por Lesiones Graves</t>
  </si>
  <si>
    <t>Lesiones Graves</t>
  </si>
  <si>
    <t>Sentencias por Lesiones Graves Gravísimas</t>
  </si>
  <si>
    <t>Lesiones Graves Gravísimas</t>
  </si>
  <si>
    <t>Sentencias por Lesiones Leves</t>
  </si>
  <si>
    <t>Lesiones Leves</t>
  </si>
  <si>
    <t>Sentencias por Lesiones Menos Graves</t>
  </si>
  <si>
    <t>Lesiones Menos Graves</t>
  </si>
  <si>
    <t>Sentencias por Ley 8.314 de Conductas Terroristas</t>
  </si>
  <si>
    <t>Ley 8.314 de Conductas Terroristas</t>
  </si>
  <si>
    <t>Sentencias por Ley Responsabilidad Penal Personas Jurídicas</t>
  </si>
  <si>
    <t>Ley Responsabilidad Penal Personas Jurídicas</t>
  </si>
  <si>
    <t>Sentencias por Loteos Irregulares</t>
  </si>
  <si>
    <t>Delitos Urbanísticos y de Servicios Públicos</t>
  </si>
  <si>
    <t>Loteos Irregulares</t>
  </si>
  <si>
    <t>Sentencias por Lotería Ilegal, Casas de Juego y Prestamos Sobre Prenda</t>
  </si>
  <si>
    <t>Lotería Ilegal, Casas de Juego y Prestamos Sobre Prenda</t>
  </si>
  <si>
    <t>Sentencias por Mal Uso de Información de Medio Tecnológico de Acceso a Transporte Público</t>
  </si>
  <si>
    <t>Mal Uso de Información de Medio Tecnológico de Acceso a Transporte Público</t>
  </si>
  <si>
    <t>Sentencias por Maltrato Cometido por Persona con Deber Especial de Cuidado</t>
  </si>
  <si>
    <t>Maltrato Cometido por Persona con Deber Especial de Cuidado</t>
  </si>
  <si>
    <t>Sentencias por Maltrato Corporal a Menores o Personas Vulnerables</t>
  </si>
  <si>
    <t>Maltrato Corporal a Menores o Personas Vulnerables</t>
  </si>
  <si>
    <t>Sentencias por Maltrato de Obra a Gendarme en el Desempeño de sus Funciones</t>
  </si>
  <si>
    <t>Maltrato de Obra a Gendarme en el Desempeño de sus Funciones</t>
  </si>
  <si>
    <t>Sentencias por Maltrato de Obra Personal Investigaciones con o Sin Lesiones</t>
  </si>
  <si>
    <t>Maltrato de Obra Personal Investigaciones con o Sin Lesiones</t>
  </si>
  <si>
    <t>Sentencias por Maltrato Habitual (Violencia Intrafamiliar)</t>
  </si>
  <si>
    <t>Sentencias por Maltrato Obra a Carabineros</t>
  </si>
  <si>
    <t>Maltrato Obra a Carabineros</t>
  </si>
  <si>
    <t>Sentencias por Maltrato Obra a Fiscales o Defensores en Desempeño Funciones</t>
  </si>
  <si>
    <t>Maltrato Obra a Fiscales o Defensores en Desempeño Funciones</t>
  </si>
  <si>
    <t>Malversación de Caudales Publicos</t>
  </si>
  <si>
    <t>Sentencias por Malversación, Defraudación E Incendio por Menos de 1 Utm</t>
  </si>
  <si>
    <t>Malversación, Defraudación E Incendio por Menos de 1 Utm</t>
  </si>
  <si>
    <t>Sentencias por Manejo en Estado de Ebriedad (Sólo Crimen)</t>
  </si>
  <si>
    <t>Manejo en Estado de Ebriedad (Sólo Crimen)</t>
  </si>
  <si>
    <t>Sentencias por Marcha del Sitio del Suceso Sin Prestar Auxilio a la Víctima</t>
  </si>
  <si>
    <t>Marcha del Sitio del Suceso Sin Prestar Auxilio a la Víctima</t>
  </si>
  <si>
    <t>Sentencias por Matar a Carabinero en Ejercicio de Funciones</t>
  </si>
  <si>
    <t>Matar a Carabinero en Ejercicio de Funciones</t>
  </si>
  <si>
    <t>Muertes y Hallazgo de Cadaver</t>
  </si>
  <si>
    <t>NA</t>
  </si>
  <si>
    <t>Sentencias por Negativa a Efectuarse Examen</t>
  </si>
  <si>
    <t>Negativa a Efectuarse Examen</t>
  </si>
  <si>
    <t>Sentencias por Negligencia Médica</t>
  </si>
  <si>
    <t>Negligencia Médica</t>
  </si>
  <si>
    <t>Sentencias por Negociación Incompatible</t>
  </si>
  <si>
    <t>Negociación Incompatible</t>
  </si>
  <si>
    <t>Sentencias por No Dar Cuenta de Accidente de Tránsito</t>
  </si>
  <si>
    <t>No Dar Cuenta de Accidente de Tránsito</t>
  </si>
  <si>
    <t>Sentencias por No Existen Resultados para la Consulta Seleccionada</t>
  </si>
  <si>
    <t>No Existen Resultados para la Consulta Seleccionada</t>
  </si>
  <si>
    <t>Sentencias por Nombramientos Ilegales</t>
  </si>
  <si>
    <t>Nombramientos Ilegales</t>
  </si>
  <si>
    <t>Sentencias por Obstrucción a la Investigación</t>
  </si>
  <si>
    <t>Delitos Contra la Administración de la Justicia</t>
  </si>
  <si>
    <t>Obstrucción a la Investigación</t>
  </si>
  <si>
    <t>Sentencias por Obstrucción a la Justicia con Ocasión de Tratamiento de ADN</t>
  </si>
  <si>
    <t>Obstrucción a la Justicia con Ocasión de Tratamiento de ADN</t>
  </si>
  <si>
    <t>Sentencias por Obstrucción a la Justicia por Fiscal o Asistente de Fiscal del Ministerio Público</t>
  </si>
  <si>
    <t>Obstrucción a la Justicia por Fiscal o Asistente de Fiscal del Ministerio Público</t>
  </si>
  <si>
    <t>Sentencias por Obstrucción o Infracción Ley de Violencia en Los Estadios</t>
  </si>
  <si>
    <t>Obstrucción o Infracción Ley de Violencia en Los Estadios</t>
  </si>
  <si>
    <t>Sentencias por Obtención de Declaraciones Forzadas</t>
  </si>
  <si>
    <t>Obtención de Declaraciones Forzadas</t>
  </si>
  <si>
    <t>Sentencias por Obtención de Servicios Sexuales de Menores</t>
  </si>
  <si>
    <t>Obtención de Servicios Sexuales de Menores</t>
  </si>
  <si>
    <t>Sentencias por Obtención Fraudulenta de Créditos</t>
  </si>
  <si>
    <t>Obtención Fraudulenta de Créditos</t>
  </si>
  <si>
    <t>Sentencias por Obtención Indebida de Devolución de Impuestos</t>
  </si>
  <si>
    <t>Obtención Indebida de Devolución de Impuestos</t>
  </si>
  <si>
    <t>Sentencias por Ocultación de Identidad</t>
  </si>
  <si>
    <t>Ocultación de Identidad</t>
  </si>
  <si>
    <t>Sentencias por Ocultación de Identidad en Control Investigación</t>
  </si>
  <si>
    <t>Ocultación de Identidad en Control Investigación</t>
  </si>
  <si>
    <t>Sentencias por Ocultación de Identidad en Control Preventivo</t>
  </si>
  <si>
    <t>Ocultación de Identidad en Control Preventivo</t>
  </si>
  <si>
    <t>Sentencias por Ocultación o Entrega de Información Falsa a Fiscal Nacional Económico</t>
  </si>
  <si>
    <t>Ocultación o Entrega de Información Falsa a Fiscal Nacional Económico</t>
  </si>
  <si>
    <t>Sentencias por Ocultamiento de Placa Patente</t>
  </si>
  <si>
    <t>Ocultamiento de Placa Patente</t>
  </si>
  <si>
    <t>Sentencias por Ofensas al Pudor</t>
  </si>
  <si>
    <t>Ofensas al Pudor</t>
  </si>
  <si>
    <t>Sentencias por Omisión de Denunciar por Funcionario Público</t>
  </si>
  <si>
    <t>Omisión de Denunciar por Funcionario Público</t>
  </si>
  <si>
    <t>Sentencias por Oponerse a la Acción de la Autoridad Pública o sus Agentes</t>
  </si>
  <si>
    <t>Oponerse a la Acción de la Autoridad Pública o sus Agentes</t>
  </si>
  <si>
    <t>Sentencias por Otorgamiento de Patentes de Alcoholes</t>
  </si>
  <si>
    <t>Otorgamiento de Patentes de Alcoholes</t>
  </si>
  <si>
    <t>Sentencias por Otorgamiento Irregular de Documentos</t>
  </si>
  <si>
    <t>Otorgamiento Irregular de Documentos</t>
  </si>
  <si>
    <t>Sentencias por Otras Faltas Código Penal</t>
  </si>
  <si>
    <t>Otras Faltas Código Penal</t>
  </si>
  <si>
    <t>Sentencias por Otras Faltas Leyes Especiales</t>
  </si>
  <si>
    <t>Otras Faltas Leyes Especiales</t>
  </si>
  <si>
    <t>Sentencias por Otras Faltas y Delitos de la Ley 19.733</t>
  </si>
  <si>
    <t>Otras Faltas y Delitos de la Ley 19.733</t>
  </si>
  <si>
    <t>Otras Infraccciones a la Ordenanza Aduanas</t>
  </si>
  <si>
    <t>Sentencias por Otras Infracciones a la Ley 19.913</t>
  </si>
  <si>
    <t>Otras Infracciones a la Ley 19.913</t>
  </si>
  <si>
    <t>Sentencias por Otras Infracciones a la Ley del Banco Central</t>
  </si>
  <si>
    <t>Otras Infracciones a la Ley del Banco Central</t>
  </si>
  <si>
    <t>Sentencias por Otras Infracciones al Código de Justicia Militar</t>
  </si>
  <si>
    <t>Otras Infracciones al Código de Justicia Militar</t>
  </si>
  <si>
    <t>Sentencias por Otras Infracciones Ley 18.892 de Pesca</t>
  </si>
  <si>
    <t>Otras Infracciones Ley 18.892 de Pesca</t>
  </si>
  <si>
    <t>Sentencias por Otros de Los Cuasidelitos</t>
  </si>
  <si>
    <t>Otros de Los Cuasidelitos</t>
  </si>
  <si>
    <t>Sentencias por Otros Delitos Cometidos por Empleados Públicos en el Desempeño de sus Cargos</t>
  </si>
  <si>
    <t>Otros Delitos Cometidos por Empleados Públicos en el Desempeño de sus Cargos</t>
  </si>
  <si>
    <t>Sentencias por Otros Delitos Contra la Fe Pública, Falsificación, Falso Testimonio y Perjuicio</t>
  </si>
  <si>
    <t>Otros Delitos Contra la Fe Pública, Falsificación, Falso Testimonio y Perjuicio</t>
  </si>
  <si>
    <t>Sentencias por Otros Delitos Contra la Ley de Propiedad Intelectual</t>
  </si>
  <si>
    <t>Otros Delitos Contra la Ley de Propiedad Intelectual</t>
  </si>
  <si>
    <t>Sentencias por Otros Delitos Contra la Ley del Tránsito</t>
  </si>
  <si>
    <t>Otros Delitos Contra la Ley del Tránsito</t>
  </si>
  <si>
    <t>Sentencias por Otros Delitos Contra la Propiedad</t>
  </si>
  <si>
    <t>Otros Delitos Contra la Propiedad</t>
  </si>
  <si>
    <t>Sentencias por Otros Delitos Contra Las Personas</t>
  </si>
  <si>
    <t>Otros Delitos Contra Las Personas</t>
  </si>
  <si>
    <t>Sentencias por Otros Delitos Contra Ley de Propiedad Industrial</t>
  </si>
  <si>
    <t>Otros Delitos Contra Ley de Propiedad Industrial</t>
  </si>
  <si>
    <t>Sentencias por Otros Delitos Contra Orden de Familias, Moralidad Pública e Integración Sexual</t>
  </si>
  <si>
    <t>Otros Delitos Contra Orden de Familias, Moralidad Pública e Integración Sexual</t>
  </si>
  <si>
    <t>Sentencias por Otros Delitos Contra Orden y Seguridad Pública Cometidos por Particulares</t>
  </si>
  <si>
    <t>Otros Delitos Contra Orden y Seguridad Pública Cometidos por Particulares</t>
  </si>
  <si>
    <t>Sentencias por Otros Delitos de la Ley 20.000</t>
  </si>
  <si>
    <t>Otros Delitos de la Ley 20.000</t>
  </si>
  <si>
    <t>Sentencias por Otros Delitos de la Ley de Control de Armas</t>
  </si>
  <si>
    <t>Otros Delitos de la Ley de Control de Armas</t>
  </si>
  <si>
    <t>Sentencias por Otros Delitos L.O.C. de Investigaciones</t>
  </si>
  <si>
    <t>Otros Delitos L.O.C. de Investigaciones</t>
  </si>
  <si>
    <t>Sentencias por Otros Delitos Ley 18.314</t>
  </si>
  <si>
    <t>Otros Delitos Ley 18.314</t>
  </si>
  <si>
    <t>Sentencias por Otros Delitos Ley 19.327 Sobre Violencia en Los Estadios</t>
  </si>
  <si>
    <t>Otros Delitos Ley 19.327 Sobre Violencia en Los Estadios</t>
  </si>
  <si>
    <t>Sentencias por Otros Delitos Ley de Cuentas Corrientes Bancarias y Cheque</t>
  </si>
  <si>
    <t>Otros Delitos Ley de Cuentas Corrientes Bancarias y Cheque</t>
  </si>
  <si>
    <t>Sentencias por Otros Delitos Ley General de Bancos</t>
  </si>
  <si>
    <t>Otros Delitos Ley General de Bancos</t>
  </si>
  <si>
    <t>Sentencias por Otros Delitos Que Afectan Los Derechos Garantizados por la Constitución</t>
  </si>
  <si>
    <t>Otros Delitos Que Afectan Los Derechos Garantizados por la Constitución</t>
  </si>
  <si>
    <t>Sentencias por Otros Estragos</t>
  </si>
  <si>
    <t>Otros Estragos</t>
  </si>
  <si>
    <t>Sentencias por Otros Hechos Que No Constituyan Delito: Agrup.1008, 1009, 1011</t>
  </si>
  <si>
    <t>Otros Hechos Que No Constituyan Delito: Agrup.1008, 1009, 1011</t>
  </si>
  <si>
    <t>Sentencias por Parricidio</t>
  </si>
  <si>
    <t>Parricidio</t>
  </si>
  <si>
    <t>Sentencias por Peleas de Animales Como Espectáculo</t>
  </si>
  <si>
    <t>Peleas de Animales Como Espectáculo</t>
  </si>
  <si>
    <t>Sentencias por Perro Potencialmente Peligroso No Inscrito</t>
  </si>
  <si>
    <t>Perro Potencialmente Peligroso No Inscrito</t>
  </si>
  <si>
    <t>Sentencias por Portar Elemento Conocidamente Destinados a Cometer Delito de Robo</t>
  </si>
  <si>
    <t>Portar Elemento Conocidamente Destinados a Cometer Delito de Robo</t>
  </si>
  <si>
    <t>Sentencias por Porte de Arma Cortante o Punzante</t>
  </si>
  <si>
    <t>Porte de Arma Cortante o Punzante</t>
  </si>
  <si>
    <t>Sentencias por Porte de Drogas</t>
  </si>
  <si>
    <t>Porte de Drogas</t>
  </si>
  <si>
    <t>Sentencias por Porte Ilegal de Arma de Fuego, Municiones y Otros Sujetas a Control</t>
  </si>
  <si>
    <t>Porte Ilegal de Arma de Fuego, Municiones y Otros Sujetas a Control</t>
  </si>
  <si>
    <t>Sentencias por Posesión o Tenencia Armas de Guerra, Químicas, Biológicas o Nucleares</t>
  </si>
  <si>
    <t>Posesión o Tenencia Armas de Guerra, Químicas, Biológicas o Nucleares</t>
  </si>
  <si>
    <t>Sentencias por Posesión o Tenencia de Armas Prohibidas</t>
  </si>
  <si>
    <t>Posesión o Tenencia de Armas Prohibidas</t>
  </si>
  <si>
    <t>Sentencias por Posesión o Tenencia o Porte de Munición y Sustancias Químicas</t>
  </si>
  <si>
    <t>Posesión o Tenencia o Porte de Munición y Sustancias Químicas</t>
  </si>
  <si>
    <t>Sentencias por Posesión, Tenencia o Porte de Armas Sujetas a Control</t>
  </si>
  <si>
    <t>Posesión, Tenencia o Porte de Armas Sujetas a Control</t>
  </si>
  <si>
    <t>Sentencias por Prescripción Médica Abusiva de Drogas Estupefacientes o Sicotrópicos</t>
  </si>
  <si>
    <t>Prescripción Médica Abusiva de Drogas Estupefacientes o Sicotrópicos</t>
  </si>
  <si>
    <t>Sentencias por Presentación de Peritos, Testigos o Interpretes Que Faltaren a la Verdad</t>
  </si>
  <si>
    <t>Presentación de Peritos, Testigos o Interpretes Que Faltaren a la Verdad</t>
  </si>
  <si>
    <t>Sentencias por Presunta Desgracia</t>
  </si>
  <si>
    <t>Presunta Desgracia</t>
  </si>
  <si>
    <t>Sentencias por Presunta Desgracia Infantil</t>
  </si>
  <si>
    <t>Presunta Desgracia Infantil</t>
  </si>
  <si>
    <t>Sentencias por Prevaricación del Abogado y Procurador</t>
  </si>
  <si>
    <t>Prevaricación del Abogado y Procurador</t>
  </si>
  <si>
    <t>Sentencias por Prevaricación Judicial y Administrativa</t>
  </si>
  <si>
    <t>Prevaricación Judicial y Administrativa</t>
  </si>
  <si>
    <t>Producción de Material Pornógrafico Utilizando Menores 18 Años</t>
  </si>
  <si>
    <t>Sentencias por Producción y Tráfico por Desvío de Precursores</t>
  </si>
  <si>
    <t>Producción y Tráfico por Desvío de Precursores</t>
  </si>
  <si>
    <t>Sentencias por Promover o Facilitar la Entrada o Salida de Personas del País para Prostitución</t>
  </si>
  <si>
    <t>Promover o Facilitar la Entrada o Salida de Personas del País para Prostitución</t>
  </si>
  <si>
    <t>Promover o Facilitar Prostitucion de Menores</t>
  </si>
  <si>
    <t>Propagación de Enfermed Que Afecten la Salud Animal o Vegetal</t>
  </si>
  <si>
    <t>Sentencias por Quebrantamiento</t>
  </si>
  <si>
    <t>Quebrantamiento</t>
  </si>
  <si>
    <t>Sentencias por Recaudación Aduanas Infracción Ordenanza de Aduanas</t>
  </si>
  <si>
    <t>Recaudación Aduanas Infracción Ordenanza de Aduanas</t>
  </si>
  <si>
    <t>Sentencias por Recaudar/Proveer Fondo para Comisión de Delitos Terroristas Persona Jurídica</t>
  </si>
  <si>
    <t>Recaudar/Proveer Fondo para Comisión de Delitos Terroristas Persona Jurídica</t>
  </si>
  <si>
    <t>Sentencias por Recaudar/Proveer Fondo para Comisión de Delitos Terroristas Persona Natural</t>
  </si>
  <si>
    <t>Recaudar/Proveer Fondo para Comisión de Delitos Terroristas Persona Natural</t>
  </si>
  <si>
    <t>Receptacion</t>
  </si>
  <si>
    <t>Sentencias por Receptación Cometida por Persona Jurídica</t>
  </si>
  <si>
    <t>Receptación Cometida por Persona Jurídica</t>
  </si>
  <si>
    <t>Sentencias por Receptación de Vehículos Motorizados</t>
  </si>
  <si>
    <t>Receptación de Vehículos Motorizados</t>
  </si>
  <si>
    <t>Sentencias por Receta Innecesaria de Drogas</t>
  </si>
  <si>
    <t>Receta Innecesaria de Drogas</t>
  </si>
  <si>
    <t>Sentencias por Remisos (Reclutamiento)</t>
  </si>
  <si>
    <t>Remisos (Reclutamiento)</t>
  </si>
  <si>
    <t>Sentencias por Revelar Información Obtenida en Aplicación de Monitoreo Telemático</t>
  </si>
  <si>
    <t>Revelar Información Obtenida en Aplicación de Monitoreo Telemático</t>
  </si>
  <si>
    <t>Sentencias por Riña Pública</t>
  </si>
  <si>
    <t>Riña Pública</t>
  </si>
  <si>
    <t>Sentencias por Robo (Sólo Crimen)</t>
  </si>
  <si>
    <t>Robo (Sólo Crimen)</t>
  </si>
  <si>
    <t>Sentencias por Robo Calificado</t>
  </si>
  <si>
    <t>Robo Calificado</t>
  </si>
  <si>
    <t>Sentencias por Robo con Castración, Mutilación o Lesiones Graves Gravísimas</t>
  </si>
  <si>
    <t>Robo con Castración, Mutilación o Lesiones Graves Gravísimas</t>
  </si>
  <si>
    <t>Sentencias por Robo con Fuerza de Cajeros Automáticos</t>
  </si>
  <si>
    <t>Robo con Fuerza de Cajeros Automáticos</t>
  </si>
  <si>
    <t>Sentencias por Robo con Fuerza en Las Cosas</t>
  </si>
  <si>
    <t>Robo con Fuerza en Las Cosas</t>
  </si>
  <si>
    <t>Sentencias por Robo con Homicidio</t>
  </si>
  <si>
    <t>Robo con Homicidio</t>
  </si>
  <si>
    <t>Sentencias por Robo con Intimidación</t>
  </si>
  <si>
    <t>Robo con Intimidación</t>
  </si>
  <si>
    <t>Sentencias por Robo con Lesiones Graves Gravísimas</t>
  </si>
  <si>
    <t>Robo con Lesiones Graves Gravísimas</t>
  </si>
  <si>
    <t>Sentencias por Robo con Retención de Víctimas o con Lesiones Graves</t>
  </si>
  <si>
    <t>Robo con Retención de Víctimas o con Lesiones Graves</t>
  </si>
  <si>
    <t>Robo con Retencion de Victimas o Lesiones Graves</t>
  </si>
  <si>
    <t>Sentencias por Robo con Violación</t>
  </si>
  <si>
    <t>Robo con Violación</t>
  </si>
  <si>
    <t>Sentencias por Robo con Violencia</t>
  </si>
  <si>
    <t>Robo con Violencia</t>
  </si>
  <si>
    <t>Sentencias por Robo con Violencia, Intimidación de Vehículo Motorizado</t>
  </si>
  <si>
    <t>Robo con Violencia, Intimidación de Vehículo Motorizado</t>
  </si>
  <si>
    <t>Sentencias por Robo de Vehículo Motorizado</t>
  </si>
  <si>
    <t>Robo de Vehículo Motorizado</t>
  </si>
  <si>
    <t>Sentencias por Robo en Bienes Nacionales de Uso Público o Sitios no Destino a la Habitación</t>
  </si>
  <si>
    <t>Robo en Bienes Nacionales de Uso Público o Sitios no Destino a la Habitación</t>
  </si>
  <si>
    <t>Sentencias por Robo en Lugar Habitado o Destinado a la Habitación</t>
  </si>
  <si>
    <t>Robo en Lugar Habitado o Destinado a la Habitación</t>
  </si>
  <si>
    <t>Sentencias por Robo en Lugar No Habitado</t>
  </si>
  <si>
    <t>Robo en Lugar No Habitado</t>
  </si>
  <si>
    <t>Sentencias por Robo o Hurto de Material de Guerra</t>
  </si>
  <si>
    <t>Robo o Hurto de Material de Guerra</t>
  </si>
  <si>
    <t>Sentencias por Robo por Sorpresa</t>
  </si>
  <si>
    <t>Sentencias por Rotura de Sellos</t>
  </si>
  <si>
    <t>Rotura de Sellos</t>
  </si>
  <si>
    <t>Sentencias por Sabotaje Informático</t>
  </si>
  <si>
    <t>Sabotaje Informático</t>
  </si>
  <si>
    <t>Sentencias por Secuestro</t>
  </si>
  <si>
    <t>Secuestro</t>
  </si>
  <si>
    <t>Sentencias por Secuestro con Homicidio</t>
  </si>
  <si>
    <t>Secuestro con Homicidio</t>
  </si>
  <si>
    <t>Sentencias por Secuestro con Homicidio, Violación o Lesiones</t>
  </si>
  <si>
    <t>Secuestro con Homicidio, Violación o Lesiones</t>
  </si>
  <si>
    <t>Sentencias por Secuestro con Lesiones</t>
  </si>
  <si>
    <t>Secuestro con Lesiones</t>
  </si>
  <si>
    <t>Sentencias por Secuestro con Violación</t>
  </si>
  <si>
    <t>Secuestro con Violación</t>
  </si>
  <si>
    <t>Sentencias por Soborno Funcionario Público Extranjero, Persona Jurídica</t>
  </si>
  <si>
    <t>Soborno Funcionario Público Extranjero, Persona Jurídica</t>
  </si>
  <si>
    <t>Sentencias por Soborno Funcionario Público Extranjero, Persona Natural</t>
  </si>
  <si>
    <t>Soborno Funcionario Público Extranjero, Persona Natural</t>
  </si>
  <si>
    <t>Soborno, Persona Juridica</t>
  </si>
  <si>
    <t>Sentencias por Sodomía</t>
  </si>
  <si>
    <t>Sodomía</t>
  </si>
  <si>
    <t>Sentencias por Suministro de Hidrocarburos Aromáticos a Menores</t>
  </si>
  <si>
    <t>Suministro de Hidrocarburos Aromáticos a Menores</t>
  </si>
  <si>
    <t>Sentencias por Suministro Indebido de Drogas</t>
  </si>
  <si>
    <t>Suministro Indebido de Drogas</t>
  </si>
  <si>
    <t>Sentencias por Sustracción de Menores</t>
  </si>
  <si>
    <t>Sustracción de Menores</t>
  </si>
  <si>
    <t>Sentencias por Tacha Falsa de Firma Auténtica</t>
  </si>
  <si>
    <t>Tacha Falsa de Firma Auténtica</t>
  </si>
  <si>
    <t>Sentencias por Tacha Falsa de Firma Auténtica Acción Penal Pública</t>
  </si>
  <si>
    <t>Tacha Falsa de Firma Auténtica Acción Penal Pública</t>
  </si>
  <si>
    <t>Sentencias por Tolerancia al Tráfico o Consumo de Drogas</t>
  </si>
  <si>
    <t>Tolerancia al Tráfico o Consumo de Drogas</t>
  </si>
  <si>
    <t>Sentencias por Tormentos a Detenidos</t>
  </si>
  <si>
    <t>Tormentos a Detenidos</t>
  </si>
  <si>
    <t>Sentencias por Tortura con Cuasidelito</t>
  </si>
  <si>
    <t>Tortura con Cuasidelito</t>
  </si>
  <si>
    <t>Sentencias por Tortura con Homicidio</t>
  </si>
  <si>
    <t>Tortura con Homicidio</t>
  </si>
  <si>
    <t>Sentencias por Tortura con Violación, Abuso Sexual Agravado/Otros</t>
  </si>
  <si>
    <t>Tortura con Violación, Abuso Sexual Agravado/Otros</t>
  </si>
  <si>
    <t>Sentencias por Tortura para Anular Voluntad</t>
  </si>
  <si>
    <t>Tortura para Anular Voluntad</t>
  </si>
  <si>
    <t>Sentencias por Torturas Cometidas por Funcionarios Público</t>
  </si>
  <si>
    <t>Torturas Cometidas por Funcionarios Público</t>
  </si>
  <si>
    <t>Sentencias por Torturas por Particulares en Ejercicio de Funciones Públicas o Consentimiento de un Agente del Estado</t>
  </si>
  <si>
    <t>Torturas por Particulares en Ejercicio de Funciones Públicas o Consentimiento de un Agente del Estado</t>
  </si>
  <si>
    <t>Sentencias por Tráfico de Armas</t>
  </si>
  <si>
    <t>Tráfico de Armas</t>
  </si>
  <si>
    <t>Sentencias por Tráfico de Especies Vegetales</t>
  </si>
  <si>
    <t>Tráfico de Especies Vegetales</t>
  </si>
  <si>
    <t>Sentencias por Tráfico de Influencias</t>
  </si>
  <si>
    <t>Tráfico de Influencias</t>
  </si>
  <si>
    <t>Sentencias por Tráfico de Inmigrantes Cometidos por Funcionarios Público</t>
  </si>
  <si>
    <t>Tráfico de Inmigrantes Cometidos por Funcionarios Público</t>
  </si>
  <si>
    <t>Trafico de Migrantes</t>
  </si>
  <si>
    <t>Sentencias por Tráfico de Órganos Incluyendo los Provenientes de Aborto</t>
  </si>
  <si>
    <t>Tráfico de Órganos Incluyendo los Provenientes de Aborto</t>
  </si>
  <si>
    <t>Sentencias por Tráfico de Pequeñas Cantidades</t>
  </si>
  <si>
    <t>Tráfico de Pequeñas Cantidades</t>
  </si>
  <si>
    <t>Sentencias por Tráfico de Residuos Peligrosos</t>
  </si>
  <si>
    <t>Tráfico de Residuos Peligrosos</t>
  </si>
  <si>
    <t>Sentencias por Tráfico Ilícito de Drogas</t>
  </si>
  <si>
    <t>Tráfico Ilícito de Drogas</t>
  </si>
  <si>
    <t>Sentencias por Traición, Espionaje y Demás Delitos Contra Soberanía y Seguridad Estado</t>
  </si>
  <si>
    <t>Traición, Espionaje y Demás Delitos Contra Soberanía y Seguridad Estado</t>
  </si>
  <si>
    <t>Sentencias por Transporte de Desechos a Vertederos Clandestinos</t>
  </si>
  <si>
    <t>Transporte de Desechos a Vertederos Clandestinos</t>
  </si>
  <si>
    <t>Transporte o Distribucion de Gas E Instalaciones Clandestinas</t>
  </si>
  <si>
    <t>Sentencias por Trata de Personas</t>
  </si>
  <si>
    <t>Trata de Personas</t>
  </si>
  <si>
    <t>Sentencias por Trata de Personas para la Explotación Sexual</t>
  </si>
  <si>
    <t>Trata de Personas para la Explotación Sexual</t>
  </si>
  <si>
    <t>Sentencias por Trata Personas Menores de 18 Años</t>
  </si>
  <si>
    <t>Trata Personas Menores de 18 Años</t>
  </si>
  <si>
    <t>Sentencias por Trata Personas para Trabajos Forzados y Otros</t>
  </si>
  <si>
    <t>Trata Personas para Trabajos Forzados y Otros</t>
  </si>
  <si>
    <t>Sentencias por Tratos Degradantes a Personas Vulnerables</t>
  </si>
  <si>
    <t>Tratos Degradantes a Personas Vulnerables</t>
  </si>
  <si>
    <t>Sentencias por Ultraje Público a Las Buenas Costumbres</t>
  </si>
  <si>
    <t>Ultraje Público a Las Buenas Costumbres</t>
  </si>
  <si>
    <t>Sentencias por Ultraje Público Buenas Costumbres por Medio Comunicación Social</t>
  </si>
  <si>
    <t>Ultraje Público Buenas Costumbres por Medio Comunicación Social</t>
  </si>
  <si>
    <t>Sentencias por Uso de Uniforme o Insignias de FF.AA. o Carabineros de Chile</t>
  </si>
  <si>
    <t>Uso de Uniforme o Insignias de FF.AA. o Carabineros de Chile</t>
  </si>
  <si>
    <t>Sentencias por Uso Fraudulento de Tarjetas o Medios de Pago</t>
  </si>
  <si>
    <t>Uso Fraudulento de Tarjetas o Medios de Pago</t>
  </si>
  <si>
    <t>Sentencias por Uso Ilícito Fuego</t>
  </si>
  <si>
    <t>Uso Ilícito Fuego</t>
  </si>
  <si>
    <t>Sentencias por Uso, Facilitación o Transporte de Hilo Curado</t>
  </si>
  <si>
    <t>Uso, Facilitación o Transporte de Hilo Curado</t>
  </si>
  <si>
    <t>Sentencias por Usura</t>
  </si>
  <si>
    <t>Usura</t>
  </si>
  <si>
    <t>Sentencias por Usurpación</t>
  </si>
  <si>
    <t>Usurpación</t>
  </si>
  <si>
    <t>Sentencias por Usurpación de Aguas</t>
  </si>
  <si>
    <t>Usurpación de Aguas</t>
  </si>
  <si>
    <t>Sentencias por Usurpación de Atribuciones de Empleados Públicos y Judiciales</t>
  </si>
  <si>
    <t>Usurpación de Atribuciones de Empleados Públicos y Judiciales</t>
  </si>
  <si>
    <t>Sentencias por Usurpación de Estado Civil</t>
  </si>
  <si>
    <t>Usurpación de Estado Civil</t>
  </si>
  <si>
    <t>Sentencias por Usurpación de Nombre</t>
  </si>
  <si>
    <t>Usurpación de Nombre</t>
  </si>
  <si>
    <t>Sentencias por Usurpación de Propiedad, Descubrimiento o Producción</t>
  </si>
  <si>
    <t>Usurpación de Propiedad, Descubrimiento o Producción</t>
  </si>
  <si>
    <t>Sentencias por Usurpación No Violenta</t>
  </si>
  <si>
    <t>Usurpación No Violenta</t>
  </si>
  <si>
    <t>Sentencias por Usurpación Violenta</t>
  </si>
  <si>
    <t>Usurpación Violenta</t>
  </si>
  <si>
    <t>Sentencias por Utilización Sin Autorización de Obras de Dominio Ajeno Protegidas por la Ley</t>
  </si>
  <si>
    <t>Utilización Sin Autorización de Obras de Dominio Ajeno Protegidas por la Ley</t>
  </si>
  <si>
    <t>Sentencias por Veedor/Liquidador Realice Conducta Señalada</t>
  </si>
  <si>
    <t>Veedor/Liquidador Realice Conducta Señalada</t>
  </si>
  <si>
    <t>Sentencias por Venta Ilícita de Obras Protegidas por Ley de Propiedad Intelectual</t>
  </si>
  <si>
    <t>Venta Ilícita de Obras Protegidas por Ley de Propiedad Intelectual</t>
  </si>
  <si>
    <t>Sentencias por Vigilancia Privada No Autorizada</t>
  </si>
  <si>
    <t>Vigilancia Privada No Autorizada</t>
  </si>
  <si>
    <t>Sentencias por Violación</t>
  </si>
  <si>
    <t>Sentencias por Violación con Homicidio o Femicidio</t>
  </si>
  <si>
    <t>Violación con Homicidio o Femicidio</t>
  </si>
  <si>
    <t>Sentencias por Violación de Mayor de 14 Años</t>
  </si>
  <si>
    <t>Violación de Mayor de 14 Años</t>
  </si>
  <si>
    <t>Sentencias por Violación de Menor de 14 Años</t>
  </si>
  <si>
    <t>Violación de Menor de 14 Años</t>
  </si>
  <si>
    <t>Sentencias por Violación de Morada</t>
  </si>
  <si>
    <t>Violación de Morada</t>
  </si>
  <si>
    <t>Sentencias por Violación de Secretos</t>
  </si>
  <si>
    <t>Violación de Secretos</t>
  </si>
  <si>
    <t>Sentencias por Violación de Secretos de Fábrica</t>
  </si>
  <si>
    <t>Violación de Secretos de Fábrica</t>
  </si>
  <si>
    <t>Sentencias por Violencia en Los Estadios</t>
  </si>
  <si>
    <t>Violencia en Los Estadios</t>
  </si>
  <si>
    <t>Sentencias por Corrupción</t>
  </si>
  <si>
    <t>Sentencias Dictadas por Tipo de Delito</t>
  </si>
  <si>
    <t>Tipo de Delito</t>
  </si>
  <si>
    <t>Sentencias por Crimen Organizado y Lavado de Dinero</t>
  </si>
  <si>
    <t>Sentencias por Delitos Cometidos por Empleados y Funcionarios Públicos</t>
  </si>
  <si>
    <t>Sentencias por Delitos Contra el Estado Civil y la Familia</t>
  </si>
  <si>
    <t>Sentencias por Delitos Contra el Honor</t>
  </si>
  <si>
    <t>Sentencias por Delitos Contra el Medioambientales y Seres Vivos</t>
  </si>
  <si>
    <t>Sentencias por Delitos Contra el Orden Público, Funcionarios o Agentes del Estado</t>
  </si>
  <si>
    <t>Sentencias por Delitos Contra la Administración de la Justicia</t>
  </si>
  <si>
    <t>Sentencias por Delitos Contra la Intimidad y la Libertad</t>
  </si>
  <si>
    <t>Sentencias por Delitos Contra la Propiedad y el Patrimonio</t>
  </si>
  <si>
    <t>Sentencias por Delitos Contra la Salud Pública</t>
  </si>
  <si>
    <t>Sentencias por Delitos Contra la Seguridad</t>
  </si>
  <si>
    <t>Sentencias por Delitos Contra la Vida, Integridad o Dignidad Personal</t>
  </si>
  <si>
    <t>Sentencias por Delitos Contra las Personas</t>
  </si>
  <si>
    <t>Sentencias por Delitos e Infracciones de Tránsito</t>
  </si>
  <si>
    <t>Sentencias por Delitos Económicos</t>
  </si>
  <si>
    <t>Sentencias por Delitos Electorales</t>
  </si>
  <si>
    <t>Sentencias por Delitos Informáticos</t>
  </si>
  <si>
    <t>Sentencias por Delitos Laborales</t>
  </si>
  <si>
    <t>Sentencias por Delitos Migratorios</t>
  </si>
  <si>
    <t>Sentencias por Delitos Militares</t>
  </si>
  <si>
    <t>Sentencias por Delitos Sexuales</t>
  </si>
  <si>
    <t>Sentencias por Delitos Tributarios</t>
  </si>
  <si>
    <t>Sentencias por Delitos Urbanísticos y de Servicios Públicos</t>
  </si>
  <si>
    <t xml:space="preserve">Sentencias por Delitos Violentos </t>
  </si>
  <si>
    <t xml:space="preserve">Sentencias por Drogas </t>
  </si>
  <si>
    <t>Sentencias por Otros Delitos</t>
  </si>
  <si>
    <t>Tasa por 100 mil habitantes de Aprehensiones por Homicidios</t>
  </si>
  <si>
    <t>Tasa por 100 mil habitantes de Aprehensiones por Hurtos</t>
  </si>
  <si>
    <t>Tasa por 100 mil habitantes de Aprehensiones por Lesiones</t>
  </si>
  <si>
    <t>Tasa por 100 mil habitantes de Aprehensiones por Otros Robos con Fuerza</t>
  </si>
  <si>
    <t>Tasa por 100 mil habitantes de Aprehensiones por Robo Accesorio Vehículo</t>
  </si>
  <si>
    <t>Tasa por 100 mil habitantes de Aprehensiones por Robo con Violencia o Intimidación</t>
  </si>
  <si>
    <t>Tasa por 100 mil habitantes de Aprehensiones por Robo de Vehículo</t>
  </si>
  <si>
    <t>Tasa por 100 mil habitantes de Aprehensiones por Robo Lugar Habitado</t>
  </si>
  <si>
    <t>Tasa por 100 mil habitantes de Aprehensiones por Robo Lugar No Habitado</t>
  </si>
  <si>
    <t>Tasa por 100 mil habitantes de Aprehensiones por Robo por Sorpresa</t>
  </si>
  <si>
    <t>Tasa por 100 mil habitantes de Aprehensiones por Violación</t>
  </si>
  <si>
    <t>Tasa por 100 mil habitantes de Casos Policiales por Homicidios</t>
  </si>
  <si>
    <t>Tasa por 100 mil habitantes de Casos Policiales por Hurtos</t>
  </si>
  <si>
    <t>Tasa por 100 mil habitantes de Casos Policiales por Lesiones</t>
  </si>
  <si>
    <t>Tasa por 100 mil habitantes de Casos Policiales por Otros Robos con Fuerza</t>
  </si>
  <si>
    <t>Tasa por 100 mil habitantes de Casos Policiales por Robo Accesorio Vehículo</t>
  </si>
  <si>
    <t>Tasa por 100 mil habitantes de Casos Policiales por Robo con Violencia o Intimidación</t>
  </si>
  <si>
    <t>Tasa por 100 mil habitantes de Casos Policiales por Robo de Vehículo</t>
  </si>
  <si>
    <t>Tasa por 100 mil habitantes de Casos Policiales por Robo Lugar Habitado</t>
  </si>
  <si>
    <t>Tasa por 100 mil habitantes de Casos Policiales por Robo Lugar No Habitado</t>
  </si>
  <si>
    <t>Tasa por 100 mil habitantes de Casos Policiales por Robo por Sorpresa</t>
  </si>
  <si>
    <t>Tasa por 100 mil habitantes de Casos Policiales por Violación</t>
  </si>
  <si>
    <t>Tasa por 100 mil habitantes de Denuncias por Homicidios</t>
  </si>
  <si>
    <t>Tasa por 100 mil habitantes de Denuncias por Hurtos</t>
  </si>
  <si>
    <t>Tasa por 100 mil habitantes de Denuncias por Lesiones</t>
  </si>
  <si>
    <t>Tasa por 100 mil habitantes de Denuncias por Otros Robos con Fuerza</t>
  </si>
  <si>
    <t>Tasa por 100 mil habitantes de Denuncias por Robo Accesorio Vehículo</t>
  </si>
  <si>
    <t>Tasa por 100 mil habitantes de Denuncias por Robo con Violencia o Intimidación</t>
  </si>
  <si>
    <t>Tasa por 100 mil habitantes de Denuncias por Robo de Vehículo</t>
  </si>
  <si>
    <t>Tasa por 100 mil habitantes de Denuncias por Robo Lugar Habitado</t>
  </si>
  <si>
    <t>Tasa por 100 mil habitantes de Denuncias por Robo Lugar No Habitado</t>
  </si>
  <si>
    <t>Tasa por 100 mil habitantes de Denuncias por Robo por Sorpresa</t>
  </si>
  <si>
    <t>Tasa por 100 mil habitantes de Denuncias por Violación</t>
  </si>
  <si>
    <t>Tasa por 100 mil habitantes de Detenciones por Homicidios</t>
  </si>
  <si>
    <t>Tasa por 100 mil habitantes de Detenciones por Hurtos</t>
  </si>
  <si>
    <t>Tasa por 100 mil habitantes de Detenciones por Lesiones</t>
  </si>
  <si>
    <t>Tasa por 100 mil habitantes de Detenciones por Otros Robos con Fuerza</t>
  </si>
  <si>
    <t>Tasa por 100 mil habitantes de Detenciones por Robo Accesorio Vehículo</t>
  </si>
  <si>
    <t>Tasa por 100 mil habitantes de Detenciones por Robo con Violencia o Intimidación</t>
  </si>
  <si>
    <t>Tasa por 100 mil habitantes de Detenciones por Robo de Vehículo</t>
  </si>
  <si>
    <t>Tasa por 100 mil habitantes de Detenciones por Robo Lugar Habitado</t>
  </si>
  <si>
    <t>Tasa por 100 mil habitantes de Detenciones por Robo Lugar No Habitado</t>
  </si>
  <si>
    <t>Tasa por 100 mil habitantes de Detenciones por Robo por Sorpresa</t>
  </si>
  <si>
    <t>Tasa por 100 mil habitantes de Detenciones por Violación</t>
  </si>
  <si>
    <t>Población rural</t>
  </si>
  <si>
    <t>Población urbana</t>
  </si>
  <si>
    <t>Cantidad de estudiantes de una carrera del área de agricultura</t>
  </si>
  <si>
    <t>Cantidad de estudiantes de una carrera del área de arquitectura y construcción</t>
  </si>
  <si>
    <t>Cantidad de estudiantes de una carrera del área de artes</t>
  </si>
  <si>
    <t>Cantidad de estudiantes de una carrera del área de bachilleratos y carreras no bien especificadas</t>
  </si>
  <si>
    <t>Cantidad de estudiantes de una carrera del área de ciencias biológicas y afines</t>
  </si>
  <si>
    <t>Cantidad de estudiantes de una carrera del área de ciencias sociales y del comportamiento</t>
  </si>
  <si>
    <t>Cantidad de estudiantes de una carrera del área de derecho</t>
  </si>
  <si>
    <t>Cantidad de estudiantes de una carrera del área de educación comercial y administración</t>
  </si>
  <si>
    <t>Cantidad de estudiantes de una carrera del área de humanidades</t>
  </si>
  <si>
    <t>Cantidad de estudiantes de una carrera del área de ingeniería y profesiones afines</t>
  </si>
  <si>
    <t>Cantidad de estudiantes de una carrera del área de matemáticas y estadísticas</t>
  </si>
  <si>
    <t>Cantidad de estudiantes de una carrera del área de medio ambiente</t>
  </si>
  <si>
    <t>Cantidad de estudiantes de una carrera del área de periodismo e información</t>
  </si>
  <si>
    <t>Cantidad de estudiantes de postgrado en área de educación</t>
  </si>
  <si>
    <t>Cantidad de estudiantes de pregrado en área de educación</t>
  </si>
  <si>
    <t>Cantidad de estudiantes de una carrera del área de salud</t>
  </si>
  <si>
    <t>Cantidad de estudiantes de una carrera del área de tecnología de la información y la comunicación</t>
  </si>
  <si>
    <t>Cantidad de estudiantes de una carrera del área de turismo, hotelería y gastronomía</t>
  </si>
  <si>
    <t>Cantidad de estudiantes de una carrera del área de veterinaria</t>
  </si>
  <si>
    <t>Cantidad de estudiantes de una carrera del área de bienestar</t>
  </si>
  <si>
    <t>Cantidad de estudiantes de una carrera del área de ciencias físicas</t>
  </si>
  <si>
    <t>Cantidad de estudiantes de una carrera del área de ciencias naturales, matemáticas y estadísticas sin mayor definición</t>
  </si>
  <si>
    <t>Cantidad de estudiantes de una carrera del área de competencias personales y desarrollo</t>
  </si>
  <si>
    <t>Cantidad de estudiantes de una carrera del área de educación</t>
  </si>
  <si>
    <t>Cantidad de estudiantes de una carrera del área de industria y producción</t>
  </si>
  <si>
    <t>Cantidad de estudiantes de una carrera del área de lenguajes</t>
  </si>
  <si>
    <t>Cantidad de estudiantes de una carrera del área de pesca</t>
  </si>
  <si>
    <t>Cantidad de estudiantes de una carrera del área de servicios de higiene y salud ocupacional</t>
  </si>
  <si>
    <t>Cantidad de estudiantes de una carrera del área de servicios de seguridad</t>
  </si>
  <si>
    <t>Cantidad de estudiantes de una carrera del área de servicios de transportes</t>
  </si>
  <si>
    <t>Cantidad de estudiantes de una carrera del área de servicios personales</t>
  </si>
  <si>
    <t>Cantidad de estudiantes de una carrera del área de silvicultura</t>
  </si>
  <si>
    <t>Cantidad de personas que no saben leer ni escribir</t>
  </si>
  <si>
    <t>Cantidad de personas que saben leer y escribir</t>
  </si>
  <si>
    <t>Cantidad de personas que no asisten a un establecimiento educacional porque ayudan en la casa o quehacer del hogar</t>
  </si>
  <si>
    <t>Cantidad de personas que no asisten a un establecimiento educacional por dificultad de acceso o movilización</t>
  </si>
  <si>
    <t>Cantidad de personas que no asisten a un establecimiento educacional por dificultad económica</t>
  </si>
  <si>
    <t>Cantidad de personas que no asisten a un establecimiento educacional por embarazo, maternidad o paternidad</t>
  </si>
  <si>
    <t>Cantidad de personas que no asisten a un establecimiento educacional por una enfermedad que los inhabilita</t>
  </si>
  <si>
    <t>Cantidad de personas que no asisten a un establecimiento educacional porque no les interesa</t>
  </si>
  <si>
    <t>Cantidad de personas que no asisten a un establecimiento educacional por problemas de rendimiento</t>
  </si>
  <si>
    <t>Cantidad de personas que no asisten a un establecimiento educacional por problemas familiares</t>
  </si>
  <si>
    <t>Cantidad de personas que no asisten a un establecimiento educacional por tener una discapacidad o necesitar un establecimiento especial</t>
  </si>
  <si>
    <t>Cantidad de personas que no asisten a un establecimiento educacional porque trabajan o buscan trabajo</t>
  </si>
  <si>
    <t>Cantidad de personas que no buscan trabajo porque empezarán pronto o iniciarán actividad por su cuenta</t>
  </si>
  <si>
    <t>Cantidad de personas que no buscan trabajo porque son estudiantes</t>
  </si>
  <si>
    <t>Cantidad de personas que no buscan trabajo porque están enfermas o tienen una discapacidad</t>
  </si>
  <si>
    <t>Cantidad de personas que no buscan trabajo porque están esperando resultado de gestiones ya emprendidas</t>
  </si>
  <si>
    <t>Cantidad de personas que no buscan trabajo porque están jubilados(as), pensionados(as) o montepiados(as)</t>
  </si>
  <si>
    <t>Cantidad de personas que no buscan trabajo porque las reglas, horarios y distancias de trabajos no les acomodan</t>
  </si>
  <si>
    <t>Cantidad de personas que no buscan trabajo porque no tienen con quien dejar a adultos mayores</t>
  </si>
  <si>
    <t>Cantidad de personas que no buscan trabajo porque no tienen con quien dejar a los niños</t>
  </si>
  <si>
    <t>Cantidad de personas que no buscan trabajo porque no tienen con quien dejar a otro familiar</t>
  </si>
  <si>
    <t>Cantidad de personas que no buscan trabajo porque no tienen interés en trabajar</t>
  </si>
  <si>
    <t>Cantidad de personas que no buscan trabajo porque ofrecen sueldos muy bajos</t>
  </si>
  <si>
    <t>Cantidad de personas que no buscan trabajo porque piensan que nadie les dará trabajo</t>
  </si>
  <si>
    <t>Cantidad de personas que no buscan trabajo por los quehaceres del hogar</t>
  </si>
  <si>
    <t>Cantidad de personas que no buscan trabajo porque se cansaron de buscar o creen que no hay trabajo disponible</t>
  </si>
  <si>
    <t>Cantidad de personas que no buscan trabajo porque solo buscan cuando lo necesitan o tienen trabajo esporádico</t>
  </si>
  <si>
    <t>Cantidad de personas que no buscan trabajo por temor a contagiarse de COVID-19</t>
  </si>
  <si>
    <t>Cantidad de personas que no se acuerdan o no saben si firmaron un contrato escrito en su trabajo</t>
  </si>
  <si>
    <t>Cantidad de personas que no tienen contrato escrito en su trabajo</t>
  </si>
  <si>
    <t>Cantidad de personas que sí firmaron un contrato escrito en su trabajo</t>
  </si>
  <si>
    <t>Cantidad de personas que trabajan con contrato escrito pero que no lo han firmado</t>
  </si>
  <si>
    <t>Cantidad de personas que trabajan a jornada completa</t>
  </si>
  <si>
    <t>Cantidad de personas que trabajan a jornada parcial</t>
  </si>
  <si>
    <t>Cantidad de personas que trabajan a jornada prolongada</t>
  </si>
  <si>
    <t>Cantidad de personas que están afiliadas a un sistema previsional pero no cotizan</t>
  </si>
  <si>
    <t>Cantidad de personas que cotizan en una AFP</t>
  </si>
  <si>
    <t>Cantidad de personas que cotizan en Caja de Previsión de la Defensa Nacional (CAPREDENA)</t>
  </si>
  <si>
    <t>Cantidad de personas que cotizan en Dirección de Previsión de Carabineros (DIPRECA)</t>
  </si>
  <si>
    <t>Cantidad de personas que cotizan en el Instituto de Previsión Social</t>
  </si>
  <si>
    <t>Cantidad de personas que cotizan en otra institución del sistema previsional</t>
  </si>
  <si>
    <t>Cantidad de empleados u obreros de empresas públicas</t>
  </si>
  <si>
    <t>Cantidad de empleados u obreros del sector privado</t>
  </si>
  <si>
    <t>Cantidad de empleados u obreros del sector público (Gobierno Central o Municipal)</t>
  </si>
  <si>
    <t>Cantidad de personas que trabajan calificadas como familiar no remunerado</t>
  </si>
  <si>
    <t>Cantidad de personas que trabajan en las Fuerzas Armadas y del Orden</t>
  </si>
  <si>
    <t>Cantidad patrones o empleadores</t>
  </si>
  <si>
    <t>Cantidad de trabajadores de servicio doméstico puertas adentro</t>
  </si>
  <si>
    <t>Cantidad de trabajadores de servicio doméstico puertas afuera</t>
  </si>
  <si>
    <t>Cantidad de trabajadores por cuenta propia</t>
  </si>
  <si>
    <t>Cantidad de personas que no tienen una cuenta de ahorro o depósito a plazo</t>
  </si>
  <si>
    <t>Cantidad de personas que tienen una cuenta de ahorro o depósito a plazo</t>
  </si>
  <si>
    <t>Cantidad de personas que tienen una tarjeta de crédito bancaria</t>
  </si>
  <si>
    <t>Cantidad de personas con nacionalidad chilena (exclusivamente)</t>
  </si>
  <si>
    <t>Cantidad de personas con nacionalidad chilena y otra (doble nacionalidad)</t>
  </si>
  <si>
    <t>Cantidad de personas con otra nacionalidad (extranjeros)</t>
  </si>
  <si>
    <t>Cantidad de personas pertenecientes al pueblo alacalufe o descendientes de ellos</t>
  </si>
  <si>
    <t>Cantidad de personas pertenecientes al pueblo atacameño o descendientes de ellos</t>
  </si>
  <si>
    <t>Cantidad de personas pertenecientes al pueblo aymara o descendientes de ellos</t>
  </si>
  <si>
    <t>Cantidad de personas pertenecientes al pueblo coya o descendientes de ellos</t>
  </si>
  <si>
    <t>Cantidad de personas pertenecientes al pueblo diaguita o descendientes de ellos</t>
  </si>
  <si>
    <t>Cantidad de personas pertenecientes al pueblo mapuche o descendientes de ellos</t>
  </si>
  <si>
    <t>Cantidad de personas que no pertenecen a ningún pueblo indígena</t>
  </si>
  <si>
    <t>Cantidad de personas pertenecientes al pueblo pascuense o descendientes de ellos</t>
  </si>
  <si>
    <t>Cantidad de personas pertenecientes al pueblo quechua o descendientes de ellos</t>
  </si>
  <si>
    <t>Cantidad de personas pertenecientes al pueblo yagán o descendientes de ellos</t>
  </si>
  <si>
    <t>Cantidad de personas pertenecientes al pueblo chango o descendientes de ellos</t>
  </si>
  <si>
    <t>Cantidad de personas que hablan o entienden aymara</t>
  </si>
  <si>
    <t>Cantidad de personas que hablan o entienden kawésqar</t>
  </si>
  <si>
    <t>Cantidad de personas que hablan o entienden mapudungún</t>
  </si>
  <si>
    <t>Cantidad de personas que hablan o entienden quechua</t>
  </si>
  <si>
    <t>Cantidad de personas que hablan o entienden rapa nui</t>
  </si>
  <si>
    <t>Cantidad de personas que hablan o entienden yagán</t>
  </si>
  <si>
    <t>Encuesta CASEN</t>
  </si>
  <si>
    <t>Impuestos a la renta</t>
  </si>
  <si>
    <t>Impuesto al valor agregado</t>
  </si>
  <si>
    <t>Impuesto a productos específicos</t>
  </si>
  <si>
    <t>Impuesto a los actos jurídicos</t>
  </si>
  <si>
    <t>Impuesto al comercio exterior</t>
  </si>
  <si>
    <t>Impuestos varios</t>
  </si>
  <si>
    <t>Fluctuación deudores</t>
  </si>
  <si>
    <t>Cuentas no tributarias</t>
  </si>
  <si>
    <t>Ingresos Tributarios</t>
  </si>
  <si>
    <t>Impuestos</t>
  </si>
  <si>
    <t>Deudas</t>
  </si>
  <si>
    <t>Cuentas no trobutarias</t>
  </si>
  <si>
    <t>Valor</t>
  </si>
  <si>
    <t>Proporción del total</t>
  </si>
  <si>
    <t>Indice (Base 2009=100)</t>
  </si>
  <si>
    <t>2009-2020</t>
  </si>
  <si>
    <t>Proporción de impuestos a la renta sobre ingresos tributarios</t>
  </si>
  <si>
    <t>Proporción de impuestos al valor agregado sobre ingresos tributarios</t>
  </si>
  <si>
    <t>Proporción de impuestos a productos específicos sobre ingresos tributarios</t>
  </si>
  <si>
    <t>Proporción de impuestos a los actos jurídicos sobre ingresos tributarios</t>
  </si>
  <si>
    <t>Proporción de impuestos al comercio exterior sobre ingresos tributarios</t>
  </si>
  <si>
    <t>Proporción de impuestos varios sobre ingresos tributarios</t>
  </si>
  <si>
    <t>Proporción de fluctuación de deudores sobre ingresos tributarios</t>
  </si>
  <si>
    <t>Proporción de cuentas no tributarias sobre ingresos tributarios</t>
  </si>
  <si>
    <t>índice de impuestos a la renta (Base 2009=100)</t>
  </si>
  <si>
    <t>Índice de impuestos al valor agregado (Base 2009=100)</t>
  </si>
  <si>
    <t>Índice de impuestos a productos específicos (Base 2009=100)</t>
  </si>
  <si>
    <t>Índice de impuestos a los actos jurídicos (Base 2009=100)</t>
  </si>
  <si>
    <t>Índice de impuestos al comercio exterior (Base 2009=100)</t>
  </si>
  <si>
    <t>Índice de impuestos varios (Base 2009=100)</t>
  </si>
  <si>
    <t>Índice de fluctuación de deudores (Base 2009=100)</t>
  </si>
  <si>
    <t>Índice de cuentas no tributarias (Base 2009=100)</t>
  </si>
  <si>
    <t>Frutas</t>
  </si>
  <si>
    <t>Berries</t>
  </si>
  <si>
    <t>2012-2020</t>
  </si>
  <si>
    <t>Cítricos</t>
  </si>
  <si>
    <t>Frutos de hueso (carozo)</t>
  </si>
  <si>
    <t>Frutos de pepita</t>
  </si>
  <si>
    <t>Frutos Oleaginosos</t>
  </si>
  <si>
    <t>Frutos secos</t>
  </si>
  <si>
    <t>Tropicales y subtropicales</t>
  </si>
  <si>
    <t>Uva</t>
  </si>
  <si>
    <t>Frutos Secos</t>
  </si>
  <si>
    <t>Industrial</t>
  </si>
  <si>
    <t>Frutos oleaginosos</t>
  </si>
  <si>
    <t>Superficie plantada</t>
  </si>
  <si>
    <t>Cultivos</t>
  </si>
  <si>
    <t>Hortalizas</t>
  </si>
  <si>
    <t>Hectáreas</t>
  </si>
  <si>
    <t>Tubérculos</t>
  </si>
  <si>
    <t>Superficie cosechada</t>
  </si>
  <si>
    <t>Industriales</t>
  </si>
  <si>
    <t>Legumbres</t>
  </si>
  <si>
    <t>Postulantes beneficiados del programa Fondo Solidario de Elección de Vivienda (DS49)</t>
  </si>
  <si>
    <t>Subsidio habitacional</t>
  </si>
  <si>
    <t>DS49</t>
  </si>
  <si>
    <t>Seleccionados</t>
  </si>
  <si>
    <t>Cantidad</t>
  </si>
  <si>
    <t>Postulaciones del Programa Sistema Integrado de Subsidios (DS01)</t>
  </si>
  <si>
    <t>DS01</t>
  </si>
  <si>
    <t>Postulaciones</t>
  </si>
  <si>
    <t>Postulantes del Programa Sistema Integrado de Subsidios (DS01)</t>
  </si>
  <si>
    <t>Postulantes</t>
  </si>
  <si>
    <t>Postulaciones beneficiadas del Programa Sistema Integrado de Subsidios (DS01)</t>
  </si>
  <si>
    <t>Postulaciones pagadas del Programa Sistema Integrado de Subsidios (DS01)</t>
  </si>
  <si>
    <t>Pagados</t>
  </si>
  <si>
    <t>Renuncias del Programa Sistema Integrado de Subsidios (DS01)</t>
  </si>
  <si>
    <t>Renunciados</t>
  </si>
  <si>
    <t>Acelga</t>
  </si>
  <si>
    <t>Achicoria industrial</t>
  </si>
  <si>
    <t>Ají</t>
  </si>
  <si>
    <t>Ajo</t>
  </si>
  <si>
    <t>Alcachofa</t>
  </si>
  <si>
    <t>Apio</t>
  </si>
  <si>
    <t>Arveja verde</t>
  </si>
  <si>
    <t>Betarraga</t>
  </si>
  <si>
    <t>Brócoli</t>
  </si>
  <si>
    <t>Cebolla de Guarda</t>
  </si>
  <si>
    <t>Cebolla Temprana</t>
  </si>
  <si>
    <t>Choclo</t>
  </si>
  <si>
    <t>Coliflor</t>
  </si>
  <si>
    <t>Espárrago</t>
  </si>
  <si>
    <t>Espinaca</t>
  </si>
  <si>
    <t>Haba</t>
  </si>
  <si>
    <t>Lechuga</t>
  </si>
  <si>
    <t>Melón</t>
  </si>
  <si>
    <t>Orégano</t>
  </si>
  <si>
    <t>Otras Hortalizas</t>
  </si>
  <si>
    <t>Pepino de ensalada</t>
  </si>
  <si>
    <t>Pimiento</t>
  </si>
  <si>
    <t>Poroto granado</t>
  </si>
  <si>
    <t>Poroto Verde</t>
  </si>
  <si>
    <t>Repollo</t>
  </si>
  <si>
    <t>Sandía</t>
  </si>
  <si>
    <t>Tomate</t>
  </si>
  <si>
    <t>Zanahoria</t>
  </si>
  <si>
    <t>Zapallo Italiano</t>
  </si>
  <si>
    <t>Zapallo Temprano y de Guarda</t>
  </si>
  <si>
    <t>Achicoria</t>
  </si>
  <si>
    <t>Arroz</t>
  </si>
  <si>
    <t>Avena</t>
  </si>
  <si>
    <t>Cebada</t>
  </si>
  <si>
    <t>Garbanzos</t>
  </si>
  <si>
    <t>Lentejas</t>
  </si>
  <si>
    <t>Lupino</t>
  </si>
  <si>
    <t>Maíz</t>
  </si>
  <si>
    <t>Maravilla</t>
  </si>
  <si>
    <t>Otras industriales</t>
  </si>
  <si>
    <t>Otras Legumbres</t>
  </si>
  <si>
    <t>Otros cereales</t>
  </si>
  <si>
    <t>Papa</t>
  </si>
  <si>
    <t>Porotos</t>
  </si>
  <si>
    <t>Raps</t>
  </si>
  <si>
    <t>Remolacha (caña de azúcar)</t>
  </si>
  <si>
    <t>Trigo</t>
  </si>
  <si>
    <t>Triticale</t>
  </si>
  <si>
    <t>Toneladas de fruta exportada</t>
  </si>
  <si>
    <t>Valor de exportación de fruta en dólar FOB</t>
  </si>
  <si>
    <t>Toneladas de fruta importada</t>
  </si>
  <si>
    <t>Valor de importación de fruta en dólar CIF</t>
  </si>
  <si>
    <t>Superficie plantada estimada de hortalizas</t>
  </si>
  <si>
    <t>Superficie cosechada estimada de hortalizas</t>
  </si>
  <si>
    <t>El subsidio DS49 permite a familias que no son dueñas de una vivienda y viven en una situación de vulnerabilidad social y necesidad habitacional, construir una vivienda o un conjunto de ellas (casas o departamentos) sin crédito hipotecario.</t>
  </si>
  <si>
    <t>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t>
  </si>
  <si>
    <t>Oficina de Estudios y Políticas Agrarias (ODEPA)</t>
  </si>
  <si>
    <t>Colocaciones reales</t>
  </si>
  <si>
    <t>Tasa de interés de política monetaria</t>
  </si>
  <si>
    <t>Es un préstamo de dinero que un Banco otorga a su cliente, con el compromiso de que en el futuro, el cliente devolverá dicho préstamos en forma gradual, mediante el pago de cuotas, o en un solo pago y con un interés
adicional que compensa el acreedor por el período que no tuvo ese dinero.</t>
  </si>
  <si>
    <t xml:space="preserve">Es la tasa que ocupa el Banco Central para llevar a cabo la politica monetaria. Es usado por el BCCh para mantener la inflación estable. </t>
  </si>
  <si>
    <t>Índice de Precios Selectivos de Acciones. Mide la rentabilidad de las 30 acciones con mayor presencia bursátil en Chile. Considera todas las variaciones de capital de cada acción incluida en el índice, ponderada por el peso relativo de cada una de ellas.</t>
  </si>
  <si>
    <t>dólar observado $/USD</t>
  </si>
  <si>
    <t>Tipo de cambio nominal</t>
  </si>
  <si>
    <t>USD</t>
  </si>
  <si>
    <t>2003-2020</t>
  </si>
  <si>
    <t>Cuenta corriente</t>
  </si>
  <si>
    <t>Balanza comercial</t>
  </si>
  <si>
    <t>La cuenta corriente registra el intercambio de bienes y servicios y transferencias que la economia realiza con el resto del mundo. La cuenta corriente esta compuesta en su mayoria por la balanza comercial.</t>
  </si>
  <si>
    <t>Registra las exportaciones e importaciones, mas el pago de intereses por deuda y las remesas de utilidades, ya sea del exterior o hacia el exterior.</t>
  </si>
  <si>
    <t>Reservas internacionales netas</t>
  </si>
  <si>
    <t>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t>
  </si>
  <si>
    <t>Conjunto de obligaciones que tiene un país con acreedores que residen en el extranjero.</t>
  </si>
  <si>
    <t>Recoge el valor los activos y pasivos exteriores de una economía en un momento dado. Su evolución en un periodo viene determinada por las transacciones financieras de la Balanza de Pagos, que hacen variar el volumen de los activos y pasivos correspondientes.</t>
  </si>
  <si>
    <t>Busca estimar en forma agregada la evolución mensual del volumen de producción de las actividades de Minería, Manufactura y EGA.</t>
  </si>
  <si>
    <t>Muestra el precio de la moneda extranjera expresado en la moneda local.</t>
  </si>
  <si>
    <t>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t>
  </si>
  <si>
    <t>USD por libra</t>
  </si>
  <si>
    <t>USD por barril</t>
  </si>
  <si>
    <t>2014-2020</t>
  </si>
  <si>
    <t>Ganadería</t>
  </si>
  <si>
    <t>Bovino</t>
  </si>
  <si>
    <t>Carne</t>
  </si>
  <si>
    <t>2016-2021</t>
  </si>
  <si>
    <t>Avicultura</t>
  </si>
  <si>
    <t>Carne de ave broiler</t>
  </si>
  <si>
    <t>2019-2020</t>
  </si>
  <si>
    <t>Carne de ave total</t>
  </si>
  <si>
    <t xml:space="preserve">Carne de bovino total </t>
  </si>
  <si>
    <t>Porcino</t>
  </si>
  <si>
    <t>Carne de cerdo total</t>
  </si>
  <si>
    <t>Carne de novillo</t>
  </si>
  <si>
    <t>Carne de pavo</t>
  </si>
  <si>
    <t>Carne de vaca</t>
  </si>
  <si>
    <t>Número de cabezas de bueyes para faena en mataderos</t>
  </si>
  <si>
    <t>Faena</t>
  </si>
  <si>
    <t>Bueyes</t>
  </si>
  <si>
    <t>Número de cabezas de novillos para faena en mataderos</t>
  </si>
  <si>
    <t>Novillos</t>
  </si>
  <si>
    <t>Número de cabezas de terneros y terneras para faena en mataderos</t>
  </si>
  <si>
    <t>Terneros y terneras</t>
  </si>
  <si>
    <t>Número de cabezas de toros y torunos para faena en mataderos</t>
  </si>
  <si>
    <t>Toros y torunos</t>
  </si>
  <si>
    <t>Número total de cabezas de vacas para faena en mataderos</t>
  </si>
  <si>
    <t>Total vacas</t>
  </si>
  <si>
    <t>Número de cabezas de vaquillas para faena en mataderos</t>
  </si>
  <si>
    <t>Vaquillas</t>
  </si>
  <si>
    <t>Número de cabezas de vacas del total de faena de bovinos</t>
  </si>
  <si>
    <t>Vacas</t>
  </si>
  <si>
    <t>Número de cabezas de vaquillas del total de faena de bovinos</t>
  </si>
  <si>
    <t>Importaciones de carne bovina (toneladas)</t>
  </si>
  <si>
    <t>Producción de carne en toneladas</t>
  </si>
  <si>
    <t>Faena de Bovino en mataderos, numero de cabezas</t>
  </si>
  <si>
    <t>Faena de Bovino en mataderos, tonelada carne en vara</t>
  </si>
  <si>
    <t>Faena de vacas del total de Faena de Bovinos, numero de cabezas</t>
  </si>
  <si>
    <t>Faena de vaquillas del total de Faena de Bovinos, numero de cabezas</t>
  </si>
  <si>
    <t>Volumen de producción minera de carbón</t>
  </si>
  <si>
    <t>Volumen de producción minera de cloruro de sodio</t>
  </si>
  <si>
    <t>Volumen de producción minera de cobre</t>
  </si>
  <si>
    <t>Volumen de producción minera de hierro</t>
  </si>
  <si>
    <t>Volumen de producción minera de molibdeno</t>
  </si>
  <si>
    <t>Volumen de producción minera de oro</t>
  </si>
  <si>
    <t>Volumen de producción minera de plata</t>
  </si>
  <si>
    <t>Volumen de cosechas acuícolas de algas</t>
  </si>
  <si>
    <t>Volumen de cosechas acuícolas de choritos</t>
  </si>
  <si>
    <t>Volumen de cosechas acuícolas de moluscos</t>
  </si>
  <si>
    <t>Volumen de cosechas acuícolas de peces</t>
  </si>
  <si>
    <t>Volumen de cosechas acuícolas de otras especies</t>
  </si>
  <si>
    <t>Volumen de cosechas acuícolas de Salmón del Atlántico</t>
  </si>
  <si>
    <t>Volumen de cosechas acuícolas de Salmón Plateado o Coho</t>
  </si>
  <si>
    <t>Volumen de cosechas acuícolas de Trucha Arcoiris</t>
  </si>
  <si>
    <t>Volumen desembarcado de pesca artesanal de algas</t>
  </si>
  <si>
    <t>Volumen desembarcado de pesca artesanal de almejas</t>
  </si>
  <si>
    <t>Volumen desembarcado de pesca artesanal de anchovetas</t>
  </si>
  <si>
    <t>Volumen desembarcado de pesca artesanal de bacaladillo o mote</t>
  </si>
  <si>
    <t>Volumen desembarcado de pesca artesanal de centollas</t>
  </si>
  <si>
    <t>Volumen desembarcado de pesca artesanal de centollones</t>
  </si>
  <si>
    <t>Volumen desembarcado de pesca artesanal de cholgas</t>
  </si>
  <si>
    <t>Volumen desembarcado de pesca artesanal de choritos</t>
  </si>
  <si>
    <t>Volumen desembarcado de pesca artesanal de choros</t>
  </si>
  <si>
    <t>Volumen desembarcado de pesca artesanal de cochayuyo</t>
  </si>
  <si>
    <t>Volumen desembarcado de pesca artesanal de crustáceos</t>
  </si>
  <si>
    <t>Volumen desembarcado de pesca artesanal de erizos</t>
  </si>
  <si>
    <t>Volumen desembarcado de pesca artesanal de huiro</t>
  </si>
  <si>
    <t>Volumen desembarcado de pesca artesanal de jaiba marmola</t>
  </si>
  <si>
    <t>Volumen desembarcado de pesca artesanal de jibia o calamar rojo</t>
  </si>
  <si>
    <t>Volumen desembarcado de pesca artesanal de juliana o tawera</t>
  </si>
  <si>
    <t>Volumen desembarcado de pesca artesanal de jurel</t>
  </si>
  <si>
    <t>Volumen desembarcado de pesca artesanal de luga negra o crespa</t>
  </si>
  <si>
    <t>Volumen desembarcado de pesca artesanal de luga roja</t>
  </si>
  <si>
    <t>Volumen desembarcado de pesca artesanal de machuelo o tritre</t>
  </si>
  <si>
    <t>Volumen desembarcado de pesca artesanal de merluza del sur o austral</t>
  </si>
  <si>
    <t>Volumen desembarcado de pesca artesanal de moluscos</t>
  </si>
  <si>
    <t>Volumen desembarcado de pesca artesanal de otras especies</t>
  </si>
  <si>
    <t>Volumen desembarcado de pesca artesanal de pampanito</t>
  </si>
  <si>
    <t>Volumen desembarcado de pesca artesanal de peces</t>
  </si>
  <si>
    <t>Volumen desembarcado de pesca artesanal de pelillo</t>
  </si>
  <si>
    <t>Volumen desembarcado de pesca artesanal de reineta</t>
  </si>
  <si>
    <t>Volumen desembarcado de pesca artesanal del resto de especies</t>
  </si>
  <si>
    <t>Volumen desembarcado de pesca artesanal de sardina austral</t>
  </si>
  <si>
    <t>Volumen desembarcado de pesca artesanal de sardina común</t>
  </si>
  <si>
    <t>Volumen desembarcado de pesca artesanal de sierra</t>
  </si>
  <si>
    <t>Volumen de cosechas acuícolas</t>
  </si>
  <si>
    <t>Volumen desembarcado de pesca artesanal</t>
  </si>
  <si>
    <t>Volumen desembarcado de pesca industrial</t>
  </si>
  <si>
    <t>Volumen desembarcado de pesca industrial de anchovetas</t>
  </si>
  <si>
    <t>Volumen desembarcado de pesca industrial de bacaladillo o mote</t>
  </si>
  <si>
    <t>Volumen desembarcado de pesca industrial de caballa</t>
  </si>
  <si>
    <t>Volumen desembarcado de pesca industrial de crustáceos</t>
  </si>
  <si>
    <t>Volumen desembarcado de pesca industrial de jibia o calamar rojo</t>
  </si>
  <si>
    <t>Volumen desembarcado de pesca industrial de jurel</t>
  </si>
  <si>
    <t>Volumen desembarcado de pesca industrial de merluza común</t>
  </si>
  <si>
    <t>Volumen desembarcado de pesca industrial de merluza del sur o austral</t>
  </si>
  <si>
    <t>Volumen desembarcado de pesca industrial de merluza de cola</t>
  </si>
  <si>
    <t>Volumen desembarcado de pesca industrial de moluscos</t>
  </si>
  <si>
    <t>Volumen desembarcado de pesca industrial de otras especies</t>
  </si>
  <si>
    <t>Volumen desembarcado de pesca industrial de peces</t>
  </si>
  <si>
    <t>Volumen desembarcado de pesca industrial de reineta</t>
  </si>
  <si>
    <t>Volumen desembarcado de pesca industrial del resto de especies</t>
  </si>
  <si>
    <t>Volumen desembarcado de pesca industrial de sardina común</t>
  </si>
  <si>
    <t>Volumen de movimiento de carga portuaria embarcada al exterior</t>
  </si>
  <si>
    <t>Volumen de movimiento de carga portuaria por cabotaje</t>
  </si>
  <si>
    <t>Volumen de movimiento de carga portuaria desembarcada del exterior</t>
  </si>
  <si>
    <t>Volumen de movimiento de carga portuaria por re-estibas y transbordos</t>
  </si>
  <si>
    <t>Volumen de movimiento de carga portuaria en tránsito</t>
  </si>
  <si>
    <t>Ingreso Promedio por personas a nivel Nacional para el sexo Hombres</t>
  </si>
  <si>
    <t>Ingreso Promedio por personas a nivel Nacional para el sexo Mujeres</t>
  </si>
  <si>
    <t>Ingreso Promedio por personas a nivel Nacional</t>
  </si>
  <si>
    <t>Ingreso Promedio Nacional Etnias - Alacalufes</t>
  </si>
  <si>
    <t>Ingreso Promedio Nacional Etnias - Atacameño</t>
  </si>
  <si>
    <t>Ingreso Promedio Nacional Etnias - Aymara</t>
  </si>
  <si>
    <t>Ingreso Promedio Nacional Etnias - Colla</t>
  </si>
  <si>
    <t>Ingreso Promedio Nacional Etnias - Diaguita</t>
  </si>
  <si>
    <t>Ingreso Promedio Nacional Etnias - Mapuche</t>
  </si>
  <si>
    <t>Ingreso Promedio Nacional Etnias - No pertenece a ningún pueblo indígena</t>
  </si>
  <si>
    <t>Ingreso Promedio Nacional Etnias - Pascuense</t>
  </si>
  <si>
    <t>Ingreso Promedio Nacional Etnias - Quechua</t>
  </si>
  <si>
    <t>Ingreso Promedio Nacional Etnias - Yagán</t>
  </si>
  <si>
    <t>Dinámica de Glaciares Región de Los Lagos, muestra Ganancia para el q1 (Ene-Abr)</t>
  </si>
  <si>
    <t>Dinámica de Glaciares Región de Los Lagos, muestra Ganancia para el q2 (May-Dic)</t>
  </si>
  <si>
    <t>Dinámica de Glaciares Región de Los Lagos, muestra Pérdida para el q1 (Ene-Abr)</t>
  </si>
  <si>
    <t>Dinámica de Glaciares Región de Los Lagos, muestra Pérdida para el q2 (May-Dic)</t>
  </si>
  <si>
    <t>Dinámica de Glaciares Región de Los Lagos, muestra Sin Cambio para el q1 (Ene-Abr)</t>
  </si>
  <si>
    <t>Dinámica de Glaciares Región de Los Lagos, muestra Sin Cambio para el q2 (May-Dic)</t>
  </si>
  <si>
    <t>Dinámica de Glaciares Región de Los Lagos, muestra Sin Nieve para el q1 (Ene-Abr)</t>
  </si>
  <si>
    <t>Dinámica de Glaciares Región de Los Lagos, muestra Sin Nieve para el q2 (May-Dic)</t>
  </si>
  <si>
    <t>Superficie de nieve en Glaciares Región de Los Lagos para el q1 (Ene-Abr)</t>
  </si>
  <si>
    <t>Superficie de nieve en Glaciares Región de Los Lagos para el q2 (May-Dic)</t>
  </si>
  <si>
    <t>Volumen exportado de berries</t>
  </si>
  <si>
    <t>Volumen exportado de cítricos</t>
  </si>
  <si>
    <t>Volumen exportado de frutos de hueso (carozo)</t>
  </si>
  <si>
    <t>Volumen exportado de frutos de pepita</t>
  </si>
  <si>
    <t>Volumen exportado de frutos oleaginosos</t>
  </si>
  <si>
    <t>Volumen exportado de frutos secos</t>
  </si>
  <si>
    <t>Volumen exportado de otros frutos</t>
  </si>
  <si>
    <t>Volumen exportado de frutos tropicales y subtropicales</t>
  </si>
  <si>
    <t>Volumen exportado de uva</t>
  </si>
  <si>
    <t>Valor exportado de berries</t>
  </si>
  <si>
    <t>Valor exportado de cítricos</t>
  </si>
  <si>
    <t>Valor exportado de frutos de hueso (carozo)</t>
  </si>
  <si>
    <t>Valor exportado de frutos de pepita</t>
  </si>
  <si>
    <t>Valor exportado de frutos oleaginosos</t>
  </si>
  <si>
    <t>Valor exportado de frutos secos</t>
  </si>
  <si>
    <t>Valor exportado de frutos industriales</t>
  </si>
  <si>
    <t>Valor exportado de otros frutos</t>
  </si>
  <si>
    <t>Valor exportado de frutos tropicales y subtropicales</t>
  </si>
  <si>
    <t>Valor exportado de uva</t>
  </si>
  <si>
    <t>Volumen importado de berries</t>
  </si>
  <si>
    <t>Volumen importado de cítricos</t>
  </si>
  <si>
    <t>Volumen importado de frutos de hueso (carozo)</t>
  </si>
  <si>
    <t>Volumen importado de frutos de pepita</t>
  </si>
  <si>
    <t>Volumen importado de frutos oleaginosos</t>
  </si>
  <si>
    <t>Volumen importado de frutos secos</t>
  </si>
  <si>
    <t>Volumen importado de otros frutos</t>
  </si>
  <si>
    <t>Volumen importado de frutos tropicales y subtropicales</t>
  </si>
  <si>
    <t>Volumen importado de uva</t>
  </si>
  <si>
    <t>Valor importado de berries</t>
  </si>
  <si>
    <t>Valor importado de cítricos</t>
  </si>
  <si>
    <t>Valor importado de frutos de hueso (carozo)</t>
  </si>
  <si>
    <t>Valor importado de frutos de pepita</t>
  </si>
  <si>
    <t>Valor importado de frutos oleaginosos</t>
  </si>
  <si>
    <t>Valor importado de frutos secos</t>
  </si>
  <si>
    <t>Valor importado de otros frutos</t>
  </si>
  <si>
    <t>Valor importado de frutos tropicales y subtropicales</t>
  </si>
  <si>
    <t>Valor importado de uva</t>
  </si>
  <si>
    <t>Volumen importado de carne</t>
  </si>
  <si>
    <t>Volumen producido de carne de ave broiler</t>
  </si>
  <si>
    <t>Volumen total producido de carne de ave</t>
  </si>
  <si>
    <t>Volumen total producido de carne de bovino</t>
  </si>
  <si>
    <t>Volumen total producido de carne de cerdo</t>
  </si>
  <si>
    <t>Volumen producido de carne de novillo</t>
  </si>
  <si>
    <t>Volumen producido de carne de vaca</t>
  </si>
  <si>
    <t>Volumen producido de carne de pavo</t>
  </si>
  <si>
    <t>Volumen de bueyes en vara para faena en mataderos</t>
  </si>
  <si>
    <t>Volumen de novillo en vara para faena en mataderos</t>
  </si>
  <si>
    <t>Volumen de terneros y terneras en vara para faena en mataderos</t>
  </si>
  <si>
    <t>Volumen de toros y torunos en vara para faena en mataderos</t>
  </si>
  <si>
    <t>Volumen de vaquillas en vara para faena en mataderos</t>
  </si>
  <si>
    <t>Volumen total de vacas en vara para faena en mataderos</t>
  </si>
  <si>
    <t>Superficie plantada de hortalizas</t>
  </si>
  <si>
    <t>Superficie plantada de tubérculos</t>
  </si>
  <si>
    <t>Superficie cosechada de cereales</t>
  </si>
  <si>
    <t>Superficie cosechada de hortalizas</t>
  </si>
  <si>
    <t>Superficie cosechada de industriales</t>
  </si>
  <si>
    <t>Superficie cosechada de legumbres</t>
  </si>
  <si>
    <t>Superficie cosechada de tubérculos</t>
  </si>
  <si>
    <t>Superficie cosechada de achicoria</t>
  </si>
  <si>
    <t>Superficie cosechada de arroz</t>
  </si>
  <si>
    <t>Superficie cosechada de avena</t>
  </si>
  <si>
    <t>Superficie cosechada de cebada</t>
  </si>
  <si>
    <t>Superficie cosechada de garbanzos</t>
  </si>
  <si>
    <t>Superficie cosechada de lentejas</t>
  </si>
  <si>
    <t>Superficie cosechada de lupino</t>
  </si>
  <si>
    <t>Superficie cosechada de maíz</t>
  </si>
  <si>
    <t>Superficie cosechada de maravilla</t>
  </si>
  <si>
    <t>Superficie cosechada de otras industriales</t>
  </si>
  <si>
    <t>Superficie cosechada de otras legumbres</t>
  </si>
  <si>
    <t>Superficie cosechada de otros cereales</t>
  </si>
  <si>
    <t>Superficie cosechada de papa</t>
  </si>
  <si>
    <t>Superficie cosechada de porotos</t>
  </si>
  <si>
    <t>Superficie cosechada de raps</t>
  </si>
  <si>
    <t>Superficie cosechada de remolacha (caña de azúcar)</t>
  </si>
  <si>
    <t>Superficie cosechada de tabaco</t>
  </si>
  <si>
    <t>Superficie cosechada de tomate</t>
  </si>
  <si>
    <t>Superficie cosechada de trigo</t>
  </si>
  <si>
    <t>Superficie cosechada de triticale</t>
  </si>
  <si>
    <t>Superficie plantada de acelga</t>
  </si>
  <si>
    <t>Superficie plantada de achicoria industrial</t>
  </si>
  <si>
    <t>Superficie plantada de ají</t>
  </si>
  <si>
    <t>Superficie plantada de ajo</t>
  </si>
  <si>
    <t>Superficie plantada de alcachofa</t>
  </si>
  <si>
    <t>Superficie plantada de apio</t>
  </si>
  <si>
    <t>Superficie plantada de arveja verde</t>
  </si>
  <si>
    <t>Superficie plantada de betarraga</t>
  </si>
  <si>
    <t>Superficie plantada de brócoli</t>
  </si>
  <si>
    <t>Superficie plantada de cebolla de guarda</t>
  </si>
  <si>
    <t>Superficie plantada de cebolla temprana</t>
  </si>
  <si>
    <t>Superficie plantada de choclo</t>
  </si>
  <si>
    <t>Superficie plantada de coliflor</t>
  </si>
  <si>
    <t>Superficie plantada de espárrago</t>
  </si>
  <si>
    <t>Superficie plantada de espinaca</t>
  </si>
  <si>
    <t>Superficie plantada de haba</t>
  </si>
  <si>
    <t>Superficie plantada de lechuga</t>
  </si>
  <si>
    <t>Superficie plantada de melón</t>
  </si>
  <si>
    <t>Superficie plantada de orégano</t>
  </si>
  <si>
    <t>Superficie plantada de otras hortalizas</t>
  </si>
  <si>
    <t>Superficie plantada de pepino de ensalada</t>
  </si>
  <si>
    <t>Superficie plantada de pimiento</t>
  </si>
  <si>
    <t>Superficie plantada de poroto granado</t>
  </si>
  <si>
    <t>Superficie plantada de poroto verde</t>
  </si>
  <si>
    <t>Superficie plantada de repollo</t>
  </si>
  <si>
    <t>Superficie plantada de sandía</t>
  </si>
  <si>
    <t>Superficie plantada de tomate</t>
  </si>
  <si>
    <t>Superficie plantada de zanahoria</t>
  </si>
  <si>
    <t>Superficie plantada de zapallo italiano</t>
  </si>
  <si>
    <t>Superficie plantada de zapallo temprano y de guarda</t>
  </si>
  <si>
    <t>Impuesto al valor agregado del crédito especial a empresas constructoras</t>
  </si>
  <si>
    <t>Impuesto al combustible</t>
  </si>
  <si>
    <t>Impuesto al tabaco</t>
  </si>
  <si>
    <t>Impuesto a Productos Específicos</t>
  </si>
  <si>
    <t>Impuesto al Valor Agregado</t>
  </si>
  <si>
    <t>Impuestos Varios</t>
  </si>
  <si>
    <t>Impuestos a la Renta</t>
  </si>
  <si>
    <t>Impuesto al valor agregado de devoluciones</t>
  </si>
  <si>
    <t>Impuesto por crédito especial a empresas constructoras</t>
  </si>
  <si>
    <t>Impuesto a combustibles</t>
  </si>
  <si>
    <t>Impuesto por derechos de extracción de la Ley de Pesca</t>
  </si>
  <si>
    <t>Impuesto a herencias y donaciones</t>
  </si>
  <si>
    <t>Impuesto a juegos de azar</t>
  </si>
  <si>
    <t>Impuesto a multas e intereses</t>
  </si>
  <si>
    <t>Impuesto a patentes de minas</t>
  </si>
  <si>
    <t>Impuesto a la renta adicional</t>
  </si>
  <si>
    <t>Impuesto específico de actividad minera</t>
  </si>
  <si>
    <t>Impuesto a la renta global complementario</t>
  </si>
  <si>
    <t>Impuesto a la renta de primera categoría</t>
  </si>
  <si>
    <t>Impuesto a al renta de segunda categoría</t>
  </si>
  <si>
    <t>Impuesto a la renta tasa 40%</t>
  </si>
  <si>
    <t>Impuesto por término de giro</t>
  </si>
  <si>
    <t>Impuesto por devoluciones</t>
  </si>
  <si>
    <t>Impuesto a la renta específico de actividad minera</t>
  </si>
  <si>
    <t>Impuesto a la renta de segunda categoría</t>
  </si>
  <si>
    <t>Impuesto a la renta por término de giro</t>
  </si>
  <si>
    <t>Caudal por dren construido</t>
  </si>
  <si>
    <t>Aguas y Aguas Residuales</t>
  </si>
  <si>
    <t>Recursos hídricos</t>
  </si>
  <si>
    <t>Monitoreo de Extracciones Efectivas</t>
  </si>
  <si>
    <t>Dren</t>
  </si>
  <si>
    <t>Caudal (m³/año) registrado en el Monitoreo de Extracciones Efectivas. Los drenes son captaciones horizontales destinadas a captar aguas subterráneas provenientes de acuíferos subsuperficiales.</t>
  </si>
  <si>
    <t>Caudal por noria construida</t>
  </si>
  <si>
    <t>Noria</t>
  </si>
  <si>
    <t>Caudal (m³/año) registrado en el Monitoreo de Extracciones Efectivas. La noria es una obra de captación de aguas subterráneas que no están contenidas en un acuifero, y que provienen de las filtraciones de cauxces naturales o artificiales o de napas subsuperficiales de drenaje natural de suelos de posiciones más altas.</t>
  </si>
  <si>
    <t>Caudal por pozo construido</t>
  </si>
  <si>
    <t>Pozo</t>
  </si>
  <si>
    <t xml:space="preserve">Caudal (m³/año) registrado en el Monitoreo de Extracciones Efectivas. El pozo profundo es una obra de captación de aguas subterráneas mediante un sondaje o perforación de pequeño diámetro y una profundidad variable. Las aguas se extraen mediante un equipo de bombeo con motor sumergifdo que requiere energía eléctrica, generalmente trifásica. </t>
  </si>
  <si>
    <t>Caudal utilizado como bebida/uso doméstico/saneamiento</t>
  </si>
  <si>
    <t>Derechos concedidos</t>
  </si>
  <si>
    <t xml:space="preserve">Bebida/Uso Domestico/Saneamiento        </t>
  </si>
  <si>
    <t>Caudal (L/s) de derechos concedidos por uso del agua</t>
  </si>
  <si>
    <t>Caudal utilizado para energía hidroeléctrica</t>
  </si>
  <si>
    <t xml:space="preserve">Energia Hidroeléctrica                  </t>
  </si>
  <si>
    <t>Caudal utilizado para otros usos</t>
  </si>
  <si>
    <t xml:space="preserve">Otros Usos                              </t>
  </si>
  <si>
    <t>Caudal utilizado para piscicultura</t>
  </si>
  <si>
    <t xml:space="preserve">Piscicultura                            </t>
  </si>
  <si>
    <t>Caudal utilizado para riego</t>
  </si>
  <si>
    <t xml:space="preserve">Riego                                   </t>
  </si>
  <si>
    <t>Caudal utilizado para sector silvoagropecuario</t>
  </si>
  <si>
    <t xml:space="preserve">Silvoagropecuario                       </t>
  </si>
  <si>
    <t>Caudal utilizado para uso no informado</t>
  </si>
  <si>
    <t>Sin información</t>
  </si>
  <si>
    <t>Caudal para uso industrial</t>
  </si>
  <si>
    <t xml:space="preserve">Uso Industrial                          </t>
  </si>
  <si>
    <t>Caudal para uso minero</t>
  </si>
  <si>
    <t xml:space="preserve">Uso Minero                              </t>
  </si>
  <si>
    <t>Cantidad de atenciones médicas por abuso sexual</t>
  </si>
  <si>
    <t>Atenciones medícas</t>
  </si>
  <si>
    <t>Abuso Sexual</t>
  </si>
  <si>
    <t>2010-2016</t>
  </si>
  <si>
    <t>Cantidad de Atenciones debido a Violencia de Género</t>
  </si>
  <si>
    <t>Departamento de Estadísticas e Información de la Salud (DEIS)</t>
  </si>
  <si>
    <t>Cantidad de atenciones médicas por violación (con entrega de anticoncepción de emergencia)</t>
  </si>
  <si>
    <t>Atención por violación (con entrega de anticoncepción de emergencia)</t>
  </si>
  <si>
    <t>Cantidad de atenciones médicas por violación (sin entrega de anticoncepción de emergencia )</t>
  </si>
  <si>
    <t>Atención por violación (sin entrega de anticoncepción de emergencia )</t>
  </si>
  <si>
    <t>Cantidad de atenciones médicas por estupro</t>
  </si>
  <si>
    <t>Cantidad de atenciones médicas por otro tipo de violencia</t>
  </si>
  <si>
    <t>Otra violencia</t>
  </si>
  <si>
    <t>Banco Central</t>
  </si>
  <si>
    <t>Colocaciones Reales</t>
  </si>
  <si>
    <t>Colocaciones Reales Comerciales</t>
  </si>
  <si>
    <t>Colocaciones Reales de Consumo</t>
  </si>
  <si>
    <t>Colocaciones reales de consumo</t>
  </si>
  <si>
    <t>Colocaciones reales de vivienda</t>
  </si>
  <si>
    <t>Colocaciones reales comerciales</t>
  </si>
  <si>
    <t>Evolución de las colocaciones reales</t>
  </si>
  <si>
    <t>Evolución de las colocaciones reales de consumo</t>
  </si>
  <si>
    <t>Evolución de las colocaciones reales de vivienda</t>
  </si>
  <si>
    <t>Evolución de las colocaciones reales comerciales</t>
  </si>
  <si>
    <t>Evolución de la tasa de interés de política monetaria</t>
  </si>
  <si>
    <t>Nominal</t>
  </si>
  <si>
    <t>Evolución de los activos</t>
  </si>
  <si>
    <t>Evolución de los pasivos</t>
  </si>
  <si>
    <t>Activos</t>
  </si>
  <si>
    <t>Pasivos</t>
  </si>
  <si>
    <t>Patrimonio</t>
  </si>
  <si>
    <t>Activos del Banco Central</t>
  </si>
  <si>
    <t>Pasivos del Banco Central</t>
  </si>
  <si>
    <t>Patrimonio del Banco Central</t>
  </si>
  <si>
    <t>Evolución del patrimonio</t>
  </si>
  <si>
    <t>Evolución del IPSA (base enero 2003=1000)</t>
  </si>
  <si>
    <t>IPSA</t>
  </si>
  <si>
    <t>Tipo de cambio real</t>
  </si>
  <si>
    <t>Evolución del tipo de cambio nominal</t>
  </si>
  <si>
    <t>Evolución del tipo de cambio real (base año 1986=100)</t>
  </si>
  <si>
    <t>Evolución del PIB per cápita (base año 2013)</t>
  </si>
  <si>
    <t>Evolución del PIB per cápita PPP</t>
  </si>
  <si>
    <t>Tipo de Cambio</t>
  </si>
  <si>
    <t>Cobre</t>
  </si>
  <si>
    <t>Real</t>
  </si>
  <si>
    <t>Valor de exportaciones del sector agropecuario-silvícola y pesquero</t>
  </si>
  <si>
    <t>Agropecuario-silvícola y Pesquero</t>
  </si>
  <si>
    <t>Consumo Durable</t>
  </si>
  <si>
    <t>No Combustibles</t>
  </si>
  <si>
    <t>PIB per cápita</t>
  </si>
  <si>
    <t>Exportaciones del sector agropecuario-silvícola y pesquero</t>
  </si>
  <si>
    <t>Índice de Producción Industrial</t>
  </si>
  <si>
    <t>Deuda Bruta</t>
  </si>
  <si>
    <t>Deuda Neta</t>
  </si>
  <si>
    <t>UF</t>
  </si>
  <si>
    <t>UTM</t>
  </si>
  <si>
    <t>Deuda Externa</t>
  </si>
  <si>
    <t>Posición de inversión internacional</t>
  </si>
  <si>
    <t>Índice de producción industrial (base año 2014=100)</t>
  </si>
  <si>
    <t>Evolución del precio del cobre</t>
  </si>
  <si>
    <t>Evolución del precio del petróleo WTI</t>
  </si>
  <si>
    <t>Evolución de la deuda bruta del Gobierno Central en relación al PIB</t>
  </si>
  <si>
    <t>Evolución de la deuda neta del Gobierno Central en relación al PIB</t>
  </si>
  <si>
    <t>Evolución de la deuda bruta del Banco Central en relación al PIB</t>
  </si>
  <si>
    <t>Evolución de la deuda neta del Banco Central en relación al PIB</t>
  </si>
  <si>
    <t>Evolución de la deuda bruta del Sector Público Consolidado en relación al PIB</t>
  </si>
  <si>
    <t>Evolución de la deuda neta del Sector Público Consolidado en relación al PIB</t>
  </si>
  <si>
    <t>Evolución de la deuda bruta de las Empresas Públicas en relación al PIB</t>
  </si>
  <si>
    <t>Evolución de la deuda neta de las Empresas Públicas en relación al PIB</t>
  </si>
  <si>
    <t>Evolución de la Unidad de Fomento (UF)</t>
  </si>
  <si>
    <t>Evolución de la Unidad Tributaria Mensual (UTM)</t>
  </si>
  <si>
    <t>General Industrias</t>
  </si>
  <si>
    <t>Electricidad, Gas y Agua</t>
  </si>
  <si>
    <t>Agricultura y Ganadería</t>
  </si>
  <si>
    <t>Índice de precios del productor general de industrias (base año 2014=100)</t>
  </si>
  <si>
    <t>Índice de precios del productor de la industria manufacturera (base año 2014=100)</t>
  </si>
  <si>
    <t>Índice de precios del productor de minería (base año 2014=100)</t>
  </si>
  <si>
    <t>Índice de precios del productor de electricidad, gas y agua (base año 2014=100)</t>
  </si>
  <si>
    <t>Índice de precios del productor de agricultura y ganadería (base año 2014=100)</t>
  </si>
  <si>
    <t>Índice de precios del productor industrias</t>
  </si>
  <si>
    <t>Índice de precios del productor minería</t>
  </si>
  <si>
    <t>Índice de precios del productor manufactura</t>
  </si>
  <si>
    <t>Índice de precios del productor servicios básicos</t>
  </si>
  <si>
    <t>Índice de precios del productor agropecuario</t>
  </si>
  <si>
    <t>Balanza de Pagos</t>
  </si>
  <si>
    <t>Cuenta Corriente</t>
  </si>
  <si>
    <t>Balanza Comercial</t>
  </si>
  <si>
    <t>Reservas Internacionales Netas</t>
  </si>
  <si>
    <t>Precio del cobre</t>
  </si>
  <si>
    <t>Precio del petróleo</t>
  </si>
  <si>
    <t>Deuda bruta gobierno central</t>
  </si>
  <si>
    <t>Deuda neta gobierno central</t>
  </si>
  <si>
    <t>Deuda bruta banco central</t>
  </si>
  <si>
    <t>Deuda neta banco central</t>
  </si>
  <si>
    <t>Deuda bruta sector público</t>
  </si>
  <si>
    <t>Deuda neta sector público</t>
  </si>
  <si>
    <t>Deuda bruta empresas públicas</t>
  </si>
  <si>
    <t>Deuda neta empresas públicas</t>
  </si>
  <si>
    <t>Finanzas Públicas</t>
  </si>
  <si>
    <t>Balance Contable</t>
  </si>
  <si>
    <t>PIB Per Cápita</t>
  </si>
  <si>
    <t>PIB Per Cápita PPP</t>
  </si>
  <si>
    <t>Posición de Inversión Internacional</t>
  </si>
  <si>
    <t>Sector Externo</t>
  </si>
  <si>
    <t>Actividad y Demanda</t>
  </si>
  <si>
    <t>Tasa de Interés y Estadísticas Monetarias</t>
  </si>
  <si>
    <t>Colocaciones Reales de Vivienda</t>
  </si>
  <si>
    <t>Evolución de la cuenta corriente</t>
  </si>
  <si>
    <t>Evolución de la balanza comercial</t>
  </si>
  <si>
    <t>Evolución de la posición de inversión internacional</t>
  </si>
  <si>
    <t>Evolución de las reservas internacionales netas</t>
  </si>
  <si>
    <t>Evolución de la deuda externa</t>
  </si>
  <si>
    <t>Tasa de Interés de Política Monetaria</t>
  </si>
  <si>
    <t>PIB per cápita PPP</t>
  </si>
  <si>
    <t>Índice de producción industrial</t>
  </si>
  <si>
    <t>Carreras</t>
  </si>
  <si>
    <t>Alfabetismo</t>
  </si>
  <si>
    <t>Trabajo</t>
  </si>
  <si>
    <t>Identidad</t>
  </si>
  <si>
    <t>Pueblos Indígenas</t>
  </si>
  <si>
    <t>Nacionalidad</t>
  </si>
  <si>
    <t>Productos Financieros</t>
  </si>
  <si>
    <t>Situación Ocupacional</t>
  </si>
  <si>
    <t>Sistemas Previsionales</t>
  </si>
  <si>
    <t>Jornada de Trabajo</t>
  </si>
  <si>
    <t>Contrato de Trabajo</t>
  </si>
  <si>
    <t>Por qué No Busca Trabajo</t>
  </si>
  <si>
    <t>Por qué No Asiste a Establecimiento Educacional</t>
  </si>
  <si>
    <t>Carrera del área de agricultura</t>
  </si>
  <si>
    <t>Carrera del área de artes</t>
  </si>
  <si>
    <t>Carrera del área de derecho</t>
  </si>
  <si>
    <t>Carrera del área de humanidades</t>
  </si>
  <si>
    <t>Postgrado en área de educación</t>
  </si>
  <si>
    <t>Pregrado en área de educación</t>
  </si>
  <si>
    <t>Carrera del área de salud</t>
  </si>
  <si>
    <t>Carrera del área de arquitectura y construcción</t>
  </si>
  <si>
    <t>Carrera del área de bachilleratos y carreras no bien especificadas</t>
  </si>
  <si>
    <t>Carrera del área de ciencias biológicas y afines</t>
  </si>
  <si>
    <t>Carrera del área de ciencias sociales y del comportamiento</t>
  </si>
  <si>
    <t>Carrera del área de educación comercial y administración</t>
  </si>
  <si>
    <t>Carrera del área de ingeniería y profesiones afines</t>
  </si>
  <si>
    <t>Carrera del área de matemáticas y estadísticas</t>
  </si>
  <si>
    <t>Carrera del área de medio ambiente</t>
  </si>
  <si>
    <t>Carrera del área de periodismo e información</t>
  </si>
  <si>
    <t>Carrera del área de tecnología de la información y la comunicación</t>
  </si>
  <si>
    <t>Carrera del área de turismo, hotelería y gastronomía</t>
  </si>
  <si>
    <t>Carrera del área de veterinaria</t>
  </si>
  <si>
    <t>Carrera del área de bienestar</t>
  </si>
  <si>
    <t>Carrera del área de ciencias físicas</t>
  </si>
  <si>
    <t>Carrera del área de ciencias naturales, matemáticas y estadísticas sin mayor definición</t>
  </si>
  <si>
    <t>Carrera del área de competencias personales y desarrollo</t>
  </si>
  <si>
    <t>Carrera del área de educación</t>
  </si>
  <si>
    <t>Carrera del área de industria y producción</t>
  </si>
  <si>
    <t>Carrera del área de lenguajes</t>
  </si>
  <si>
    <t>Carrera del área de pesca</t>
  </si>
  <si>
    <t>Carrera del área de servicios de higiene y salud ocupacional</t>
  </si>
  <si>
    <t>Carrera del área de servicios de seguridad</t>
  </si>
  <si>
    <t>Carrera del área de servicios de transportes</t>
  </si>
  <si>
    <t>Carrera del área de servicios personales</t>
  </si>
  <si>
    <t>Carrera del área de silvicultura</t>
  </si>
  <si>
    <t>Contrato de trabajo no firmado</t>
  </si>
  <si>
    <t>No asiste a establecimiento educacional</t>
  </si>
  <si>
    <t>No busca trabajo</t>
  </si>
  <si>
    <t>Contrato de trabajo</t>
  </si>
  <si>
    <t>Jornada de trabajo completa</t>
  </si>
  <si>
    <t>Jornada de trabajo parcial</t>
  </si>
  <si>
    <t>Jornada de trabajo prolongada</t>
  </si>
  <si>
    <t>No afiliados a sistema previsional</t>
  </si>
  <si>
    <t>No cotizantes en sistema previsional</t>
  </si>
  <si>
    <t>AFP</t>
  </si>
  <si>
    <t>CAPREDENA</t>
  </si>
  <si>
    <t>DIPRECA</t>
  </si>
  <si>
    <t>Instituto de Previsión Social</t>
  </si>
  <si>
    <t>Otras instituciones previsionales</t>
  </si>
  <si>
    <t>Empleados de empresas públicas</t>
  </si>
  <si>
    <t>Empleados del sector privado</t>
  </si>
  <si>
    <t>Empleados del sector público</t>
  </si>
  <si>
    <t>Trabajadores familiares no remunerados</t>
  </si>
  <si>
    <t>Trabajadores de las Fuerzas Armadas y del Orden</t>
  </si>
  <si>
    <t>Trabajadores de servicio doméstico puertas adentro</t>
  </si>
  <si>
    <t>Trabajadores de servicio doméstico puertas afuera</t>
  </si>
  <si>
    <t>Trabajadores por cuenta propia</t>
  </si>
  <si>
    <t>Cuenta de ahorro o depósito a plazo</t>
  </si>
  <si>
    <t>Tarjeta de crédito</t>
  </si>
  <si>
    <t>Nacionalidad chilena</t>
  </si>
  <si>
    <t>Doble nacionalidad</t>
  </si>
  <si>
    <t>Extranjeros</t>
  </si>
  <si>
    <t>Alacalufes</t>
  </si>
  <si>
    <t>Atacameños</t>
  </si>
  <si>
    <t>Aymaras</t>
  </si>
  <si>
    <t>Coyas</t>
  </si>
  <si>
    <t>Diaguitas</t>
  </si>
  <si>
    <t>Mapuches</t>
  </si>
  <si>
    <t>No pertenecientes a pueblos indígenas</t>
  </si>
  <si>
    <t>Pascuenses</t>
  </si>
  <si>
    <t>Quechuas</t>
  </si>
  <si>
    <t>Yaganes</t>
  </si>
  <si>
    <t>Changos</t>
  </si>
  <si>
    <t>Lengua aymara</t>
  </si>
  <si>
    <t>Lengua kawésqar</t>
  </si>
  <si>
    <t>Lengua mapudungún</t>
  </si>
  <si>
    <t>Lengua quechua</t>
  </si>
  <si>
    <t>Lengua rapa nui</t>
  </si>
  <si>
    <t>Lengua yagán</t>
  </si>
  <si>
    <t>Finanzas</t>
  </si>
  <si>
    <t>Pobreza Migrantes</t>
  </si>
  <si>
    <t>Analfabetismo</t>
  </si>
  <si>
    <t>Sin contrato de trabajo</t>
  </si>
  <si>
    <t>Contrato de trabajo firmado</t>
  </si>
  <si>
    <t>Patrones o empleadores</t>
  </si>
  <si>
    <t>Alemania</t>
  </si>
  <si>
    <t>Argentina</t>
  </si>
  <si>
    <t>Australia</t>
  </si>
  <si>
    <t>Austria</t>
  </si>
  <si>
    <t>Bélgica</t>
  </si>
  <si>
    <t>Bolivia</t>
  </si>
  <si>
    <t>Brasil</t>
  </si>
  <si>
    <t>Canadá</t>
  </si>
  <si>
    <t>China</t>
  </si>
  <si>
    <t>Colombia</t>
  </si>
  <si>
    <t>Costa Rica</t>
  </si>
  <si>
    <t>Cuba</t>
  </si>
  <si>
    <t>Ecuador</t>
  </si>
  <si>
    <t>El Salvador</t>
  </si>
  <si>
    <t>Eslovenia</t>
  </si>
  <si>
    <t>España</t>
  </si>
  <si>
    <t>Estados Unidos</t>
  </si>
  <si>
    <t>Filipinas</t>
  </si>
  <si>
    <t>Francia</t>
  </si>
  <si>
    <t>Grecia</t>
  </si>
  <si>
    <t>Guatemala</t>
  </si>
  <si>
    <t>Haití</t>
  </si>
  <si>
    <t>Holanda</t>
  </si>
  <si>
    <t>Honduras</t>
  </si>
  <si>
    <t>Hungría</t>
  </si>
  <si>
    <t>India</t>
  </si>
  <si>
    <t>Indonesia</t>
  </si>
  <si>
    <t>Irlanda</t>
  </si>
  <si>
    <t>Italia</t>
  </si>
  <si>
    <t>Japón</t>
  </si>
  <si>
    <t>Kenia</t>
  </si>
  <si>
    <t>Libia</t>
  </si>
  <si>
    <t>Marruecos</t>
  </si>
  <si>
    <t>México</t>
  </si>
  <si>
    <t>No bien especificado</t>
  </si>
  <si>
    <t>No sabe o no responde</t>
  </si>
  <si>
    <t>Noruega</t>
  </si>
  <si>
    <t>Otro país de Asia</t>
  </si>
  <si>
    <t>Otro país de Europa</t>
  </si>
  <si>
    <t>Pakistán</t>
  </si>
  <si>
    <t>Panamá</t>
  </si>
  <si>
    <t>Paraguay</t>
  </si>
  <si>
    <t>Perú</t>
  </si>
  <si>
    <t>Polonia</t>
  </si>
  <si>
    <t>Portugal</t>
  </si>
  <si>
    <t>Reino Unido</t>
  </si>
  <si>
    <t>República Dominicana</t>
  </si>
  <si>
    <t>Rumanía</t>
  </si>
  <si>
    <t>Rusia</t>
  </si>
  <si>
    <t>Serbia</t>
  </si>
  <si>
    <t>Siria</t>
  </si>
  <si>
    <t>Suecia</t>
  </si>
  <si>
    <t>Suiza</t>
  </si>
  <si>
    <t>Uruguay</t>
  </si>
  <si>
    <t>Venezuela</t>
  </si>
  <si>
    <t>Albania</t>
  </si>
  <si>
    <t>Corea del Sur</t>
  </si>
  <si>
    <t>Croacia</t>
  </si>
  <si>
    <t>Israel</t>
  </si>
  <si>
    <t>Jordania</t>
  </si>
  <si>
    <t>Kirguistán</t>
  </si>
  <si>
    <t>Líbano</t>
  </si>
  <si>
    <t>Nicaragua</t>
  </si>
  <si>
    <t>Nueva Zelanda</t>
  </si>
  <si>
    <t>Otro país de Africa</t>
  </si>
  <si>
    <t>Puerto Rico</t>
  </si>
  <si>
    <t>Tailandia</t>
  </si>
  <si>
    <t>Turquía</t>
  </si>
  <si>
    <t>Ucrania</t>
  </si>
  <si>
    <t>Angola</t>
  </si>
  <si>
    <t>Argelia</t>
  </si>
  <si>
    <t>Dinamarca</t>
  </si>
  <si>
    <t>Egipto</t>
  </si>
  <si>
    <t>Eslovaquia</t>
  </si>
  <si>
    <t>Etiopía</t>
  </si>
  <si>
    <t>Lituania</t>
  </si>
  <si>
    <t>Qatar</t>
  </si>
  <si>
    <t>República Checa</t>
  </si>
  <si>
    <t>Finlandia</t>
  </si>
  <si>
    <t>Ghana</t>
  </si>
  <si>
    <t>Nigeria</t>
  </si>
  <si>
    <t>Palestina</t>
  </si>
  <si>
    <t>República Democrática Del Congo</t>
  </si>
  <si>
    <t>Sri Lanka</t>
  </si>
  <si>
    <t>Sudáfrica</t>
  </si>
  <si>
    <t>Cantidad de extranjeros nacidos en Alemania</t>
  </si>
  <si>
    <t>Cantidad de extranjeros nacidos en Argentina</t>
  </si>
  <si>
    <t>Cantidad de extranjeros nacidos en Australia</t>
  </si>
  <si>
    <t>Cantidad de extranjeros nacidos en Austria</t>
  </si>
  <si>
    <t>Cantidad de extranjeros nacidos en Bélgica</t>
  </si>
  <si>
    <t>Cantidad de extranjeros nacidos en Bolivia</t>
  </si>
  <si>
    <t>Cantidad de extranjeros nacidos en Brasil</t>
  </si>
  <si>
    <t>Cantidad de extranjeros nacidos en Canadá</t>
  </si>
  <si>
    <t>Cantidad de extranjeros nacidos en China</t>
  </si>
  <si>
    <t>Cantidad de extranjeros nacidos en Colombia</t>
  </si>
  <si>
    <t>Cantidad de extranjeros nacidos en Costa Rica</t>
  </si>
  <si>
    <t>Cantidad de extranjeros nacidos en Cuba</t>
  </si>
  <si>
    <t>Cantidad de extranjeros nacidos en Ecuador</t>
  </si>
  <si>
    <t>Cantidad de extranjeros nacidos en El Salvador</t>
  </si>
  <si>
    <t>Cantidad de extranjeros nacidos en Eslovenia</t>
  </si>
  <si>
    <t>Cantidad de extranjeros nacidos en España</t>
  </si>
  <si>
    <t>Cantidad de extranjeros nacidos en Estados Unidos</t>
  </si>
  <si>
    <t>Cantidad de extranjeros nacidos en Filipinas</t>
  </si>
  <si>
    <t>Cantidad de extranjeros nacidos en Francia</t>
  </si>
  <si>
    <t>Cantidad de extranjeros nacidos en Grecia</t>
  </si>
  <si>
    <t>Cantidad de extranjeros nacidos en Guatemala</t>
  </si>
  <si>
    <t>Cantidad de extranjeros nacidos en Haití</t>
  </si>
  <si>
    <t>Cantidad de extranjeros nacidos en Holanda</t>
  </si>
  <si>
    <t>Cantidad de extranjeros nacidos en Honduras</t>
  </si>
  <si>
    <t>Cantidad de extranjeros nacidos en Hungría</t>
  </si>
  <si>
    <t>Cantidad de extranjeros nacidos en India</t>
  </si>
  <si>
    <t>Cantidad de extranjeros nacidos en Indonesia</t>
  </si>
  <si>
    <t>Cantidad de extranjeros nacidos en Irlanda</t>
  </si>
  <si>
    <t>Cantidad de extranjeros nacidos en Italia</t>
  </si>
  <si>
    <t>Cantidad de extranjeros nacidos en Japón</t>
  </si>
  <si>
    <t>Cantidad de extranjeros nacidos en Kenia</t>
  </si>
  <si>
    <t>Cantidad de extranjeros nacidos en Libia</t>
  </si>
  <si>
    <t>Cantidad de extranjeros nacidos en Marruecos</t>
  </si>
  <si>
    <t>Cantidad de extranjeros nacidos en México</t>
  </si>
  <si>
    <t>Cantidad de extranjeros nacidos en No bien especificado</t>
  </si>
  <si>
    <t>Cantidad de extranjeros nacidos en No sabe o no responde</t>
  </si>
  <si>
    <t>Cantidad de extranjeros nacidos en Noruega</t>
  </si>
  <si>
    <t>Cantidad de extranjeros nacidos en Otro país de Asia</t>
  </si>
  <si>
    <t>Cantidad de extranjeros nacidos en Otro país de Europa</t>
  </si>
  <si>
    <t>Cantidad de extranjeros nacidos en Pakistán</t>
  </si>
  <si>
    <t>Cantidad de extranjeros nacidos en Panamá</t>
  </si>
  <si>
    <t>Cantidad de extranjeros nacidos en Paraguay</t>
  </si>
  <si>
    <t>Cantidad de extranjeros nacidos en Perú</t>
  </si>
  <si>
    <t>Cantidad de extranjeros nacidos en Polonia</t>
  </si>
  <si>
    <t>Cantidad de extranjeros nacidos en Portugal</t>
  </si>
  <si>
    <t>Cantidad de extranjeros nacidos en Reino Unido</t>
  </si>
  <si>
    <t>Cantidad de extranjeros nacidos en República Dominicana</t>
  </si>
  <si>
    <t>Cantidad de extranjeros nacidos en Rumanía</t>
  </si>
  <si>
    <t>Cantidad de extranjeros nacidos en Rusia</t>
  </si>
  <si>
    <t>Cantidad de extranjeros nacidos en Serbia</t>
  </si>
  <si>
    <t>Cantidad de extranjeros nacidos en Siria</t>
  </si>
  <si>
    <t>Cantidad de extranjeros nacidos en Suecia</t>
  </si>
  <si>
    <t>Cantidad de extranjeros nacidos en Suiza</t>
  </si>
  <si>
    <t>Cantidad de extranjeros nacidos en Uruguay</t>
  </si>
  <si>
    <t>Cantidad de extranjeros nacidos en Venezuela</t>
  </si>
  <si>
    <t>Cantidad de extranjeros nacidos en Albania</t>
  </si>
  <si>
    <t>Cantidad de extranjeros nacidos en Corea del Sur</t>
  </si>
  <si>
    <t>Cantidad de extranjeros nacidos en Croacia</t>
  </si>
  <si>
    <t>Cantidad de extranjeros nacidos en Israel</t>
  </si>
  <si>
    <t>Cantidad de extranjeros nacidos en Jordania</t>
  </si>
  <si>
    <t>Cantidad de extranjeros nacidos en Kirguistán</t>
  </si>
  <si>
    <t>Cantidad de extranjeros nacidos en Líbano</t>
  </si>
  <si>
    <t>Cantidad de extranjeros nacidos en Nicaragua</t>
  </si>
  <si>
    <t>Cantidad de extranjeros nacidos en Nueva Zelanda</t>
  </si>
  <si>
    <t>Cantidad de extranjeros nacidos en Puerto Rico</t>
  </si>
  <si>
    <t>Cantidad de extranjeros nacidos en Tailandia</t>
  </si>
  <si>
    <t>Cantidad de extranjeros nacidos en Turquía</t>
  </si>
  <si>
    <t>Cantidad de extranjeros nacidos en Ucrania</t>
  </si>
  <si>
    <t>Cantidad de extranjeros nacidos en Angola</t>
  </si>
  <si>
    <t>Cantidad de extranjeros nacidos en Argelia</t>
  </si>
  <si>
    <t>Cantidad de extranjeros nacidos en Dinamarca</t>
  </si>
  <si>
    <t>Cantidad de extranjeros nacidos en Egipto</t>
  </si>
  <si>
    <t>Cantidad de extranjeros nacidos en Eslovaquia</t>
  </si>
  <si>
    <t>Cantidad de extranjeros nacidos en Etiopía</t>
  </si>
  <si>
    <t>Cantidad de extranjeros nacidos en Lituania</t>
  </si>
  <si>
    <t>Cantidad de extranjeros nacidos en Qatar</t>
  </si>
  <si>
    <t>Cantidad de extranjeros nacidos en República Checa</t>
  </si>
  <si>
    <t>Cantidad de extranjeros nacidos en Finlandia</t>
  </si>
  <si>
    <t>Cantidad de extranjeros nacidos en Ghana</t>
  </si>
  <si>
    <t>Cantidad de extranjeros nacidos en Nigeria</t>
  </si>
  <si>
    <t>Cantidad de extranjeros nacidos en Palestina</t>
  </si>
  <si>
    <t>Cantidad de extranjeros nacidos en República Democrática Del Congo</t>
  </si>
  <si>
    <t>Cantidad de extranjeros nacidos en Sri Lanka</t>
  </si>
  <si>
    <t>Cantidad de extranjeros nacidos en Sudáfrica</t>
  </si>
  <si>
    <t>2011-2017</t>
  </si>
  <si>
    <t>Cantidad de mujeres que tuvieron de 1 a 5 hijos nacidos vivos</t>
  </si>
  <si>
    <t>Cantidad de mujeres que tuvieron de 11 a 20 hijos nacidos vivos</t>
  </si>
  <si>
    <t>Cantidad de mujeres que tuvieron de 6 a 10 hijos nacidos vivos</t>
  </si>
  <si>
    <t>Cantidad de mujeres que no han tenido hijos</t>
  </si>
  <si>
    <t>Cantidad de mujeres que tuvieron más de 20 hijos nacidos vivos</t>
  </si>
  <si>
    <t>Cantidad de mujeres que tuvieron a su primer hijo cuando tenían entre 10 y 15 años</t>
  </si>
  <si>
    <t>Cantidad de mujeres que tuvieron a su primer hijo cuando tenían entre 16 y 20 años</t>
  </si>
  <si>
    <t>Cantidad de mujeres que tuvieron a su primer hijo cuando tenían entre 21 y 30 años</t>
  </si>
  <si>
    <t>Cantidad de mujeres que tuvieron a su primer hijo cuando tenían entre 31 y 40 años</t>
  </si>
  <si>
    <t>Cantidad de mujeres que tuvieron a su primer hijo cuando tenían entre 41 y 50 años</t>
  </si>
  <si>
    <t>Cantidad de mujeres que tuvieron a su primer hijo cuando tenían entre 51 y 60 años</t>
  </si>
  <si>
    <t>Cantidad de mujeres que tuvieron a su primer hijo cuando tenían más de 60 años</t>
  </si>
  <si>
    <t>Cantidad de personas que nunca han trabajado</t>
  </si>
  <si>
    <t>Cantidad de personas que sí han trabajado alguna vez</t>
  </si>
  <si>
    <t>Cantidad de personas que si les ofrecieran un trabajo no estarían disponibles para comenzar a trabajar</t>
  </si>
  <si>
    <t>Cantidad de personas que si les ofrecieran un trabajo estarían disponibles para comenzar a trabajar ahora mismo</t>
  </si>
  <si>
    <t>Cantidad de personas que si les ofrecieran un trabajo estarían disponibles para comenzar a trabajar en otra época del año</t>
  </si>
  <si>
    <t>Quintil I</t>
  </si>
  <si>
    <t>Quintil II</t>
  </si>
  <si>
    <t>Quintil III</t>
  </si>
  <si>
    <t>Quintil IV</t>
  </si>
  <si>
    <t>Quintil V</t>
  </si>
  <si>
    <t>Decil I</t>
  </si>
  <si>
    <t>Decil II</t>
  </si>
  <si>
    <t>Decil III</t>
  </si>
  <si>
    <t>Decil IV</t>
  </si>
  <si>
    <t>Decil IX</t>
  </si>
  <si>
    <t>Decil V</t>
  </si>
  <si>
    <t>Decil VI</t>
  </si>
  <si>
    <t>Decil VII</t>
  </si>
  <si>
    <t>Decil VIII</t>
  </si>
  <si>
    <t>Decil X</t>
  </si>
  <si>
    <t>2006-2017</t>
  </si>
  <si>
    <t>Salud Reproductiva y Sexual</t>
  </si>
  <si>
    <t>Maternidad</t>
  </si>
  <si>
    <t>Papanicolau</t>
  </si>
  <si>
    <t>Madres primerizas</t>
  </si>
  <si>
    <t>Examen papanicolau</t>
  </si>
  <si>
    <t>Disponibilidad para Trabajar</t>
  </si>
  <si>
    <t>Ha Trabajado Alguna Vez</t>
  </si>
  <si>
    <t>Disponibilidad para trabajar</t>
  </si>
  <si>
    <t>Ingreso Autónomo Nacional</t>
  </si>
  <si>
    <t>Quintiles</t>
  </si>
  <si>
    <t>Deciles</t>
  </si>
  <si>
    <t>Hijos nacidos vivos</t>
  </si>
  <si>
    <t>Cantidad de repostulaciones a matrícula en establecimientos de educación superior</t>
  </si>
  <si>
    <t>Admisión Universitaria</t>
  </si>
  <si>
    <t>Beca de Excelencia Académica</t>
  </si>
  <si>
    <t>Programa de Acceso a la Educación Superior</t>
  </si>
  <si>
    <t>Matrículas</t>
  </si>
  <si>
    <t>N° de personas</t>
  </si>
  <si>
    <t>N° de matrículas</t>
  </si>
  <si>
    <t>N° de postulaciones</t>
  </si>
  <si>
    <t>Proceso de Admisión</t>
  </si>
  <si>
    <t>Estado Civil</t>
  </si>
  <si>
    <t>Región de Domicilio</t>
  </si>
  <si>
    <t>Soltero</t>
  </si>
  <si>
    <t>Casado</t>
  </si>
  <si>
    <t>Separado</t>
  </si>
  <si>
    <t>Viudo</t>
  </si>
  <si>
    <t>Tarapacá</t>
  </si>
  <si>
    <t>Antofagasta</t>
  </si>
  <si>
    <t>Atacama</t>
  </si>
  <si>
    <t>Coquimbo</t>
  </si>
  <si>
    <t>Valparaíso</t>
  </si>
  <si>
    <t>O'Higgins</t>
  </si>
  <si>
    <t>Maule</t>
  </si>
  <si>
    <t>Biobío</t>
  </si>
  <si>
    <t>La Araucanía</t>
  </si>
  <si>
    <t>Los Lagos</t>
  </si>
  <si>
    <t>Aysén</t>
  </si>
  <si>
    <t>Magallanes</t>
  </si>
  <si>
    <t>Metropolitana</t>
  </si>
  <si>
    <t>Los Ríos</t>
  </si>
  <si>
    <t>Arica y Parinacota</t>
  </si>
  <si>
    <t>Ñuble</t>
  </si>
  <si>
    <t xml:space="preserve">Nacionalidad chilena </t>
  </si>
  <si>
    <t xml:space="preserve">Nacionalidad extranjera </t>
  </si>
  <si>
    <t>Sexo masculino</t>
  </si>
  <si>
    <t>Sexo femenino</t>
  </si>
  <si>
    <t>2012-2017</t>
  </si>
  <si>
    <t>2012-2019</t>
  </si>
  <si>
    <t>Comuna de Domicilio</t>
  </si>
  <si>
    <t>Iquique</t>
  </si>
  <si>
    <t>Alto Hospicio</t>
  </si>
  <si>
    <t>Pozo Almonte</t>
  </si>
  <si>
    <t>Camiña</t>
  </si>
  <si>
    <t>Colchane</t>
  </si>
  <si>
    <t>Huara</t>
  </si>
  <si>
    <t>Pica</t>
  </si>
  <si>
    <t>Mejillones</t>
  </si>
  <si>
    <t>Sierra Gorda</t>
  </si>
  <si>
    <t>Taltal</t>
  </si>
  <si>
    <t>Calama</t>
  </si>
  <si>
    <t>Ollagüe</t>
  </si>
  <si>
    <t>San Pedro de Atacama</t>
  </si>
  <si>
    <t>Tocopilla</t>
  </si>
  <si>
    <t>María Elena</t>
  </si>
  <si>
    <t>Copiapó</t>
  </si>
  <si>
    <t>Caldera</t>
  </si>
  <si>
    <t>Tierra Amarilla</t>
  </si>
  <si>
    <t>Chañaral</t>
  </si>
  <si>
    <t>Diego de Almagro</t>
  </si>
  <si>
    <t>Vallenar</t>
  </si>
  <si>
    <t>Alto del Carmen</t>
  </si>
  <si>
    <t>Freirina</t>
  </si>
  <si>
    <t>Huasco</t>
  </si>
  <si>
    <t>La Serena</t>
  </si>
  <si>
    <t>Andacollo</t>
  </si>
  <si>
    <t>La Higuera</t>
  </si>
  <si>
    <t>Paiguano</t>
  </si>
  <si>
    <t>Vicuña</t>
  </si>
  <si>
    <t>Illapel</t>
  </si>
  <si>
    <t>Canela</t>
  </si>
  <si>
    <t>Los Vilos</t>
  </si>
  <si>
    <t>Salamanca</t>
  </si>
  <si>
    <t>Ovalle</t>
  </si>
  <si>
    <t>Combarbalá</t>
  </si>
  <si>
    <t>Monte Patria</t>
  </si>
  <si>
    <t>Punitaqui</t>
  </si>
  <si>
    <t>Río Hurtado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</si>
  <si>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</si>
  <si>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</si>
  <si>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</si>
  <si>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</si>
  <si>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</si>
  <si>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</si>
  <si>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</si>
  <si>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</si>
  <si>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</si>
  <si>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</si>
  <si>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</si>
  <si>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</si>
  <si>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</si>
  <si>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</si>
  <si>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</si>
  <si>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</si>
  <si>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</si>
  <si>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</si>
  <si>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</si>
  <si>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</si>
  <si>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</si>
  <si>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</si>
  <si>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</si>
  <si>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</si>
  <si>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</si>
  <si>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</si>
  <si>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</si>
  <si>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</si>
  <si>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</si>
  <si>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</si>
  <si>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</si>
  <si>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</si>
  <si>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</si>
  <si>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</si>
  <si>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</si>
  <si>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</si>
  <si>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</si>
  <si>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</si>
  <si>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</si>
  <si>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</si>
  <si>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</si>
  <si>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</si>
  <si>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</si>
  <si>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</si>
  <si>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</si>
  <si>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</si>
  <si>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</si>
  <si>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</si>
  <si>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</si>
  <si>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</si>
  <si>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</si>
  <si>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</si>
  <si>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</si>
  <si>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</si>
  <si>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</si>
  <si>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</si>
  <si>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</si>
  <si>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</si>
  <si>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</si>
  <si>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</si>
  <si>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</si>
  <si>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</si>
  <si>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</si>
  <si>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</si>
  <si>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</si>
  <si>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</si>
  <si>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</si>
  <si>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</si>
  <si>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</si>
  <si>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</si>
  <si>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</si>
  <si>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</si>
  <si>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</si>
  <si>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</si>
  <si>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</si>
  <si>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</si>
  <si>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</si>
  <si>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</si>
  <si>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</si>
  <si>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</si>
  <si>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</si>
  <si>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</si>
  <si>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</si>
  <si>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</si>
  <si>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</si>
  <si>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</si>
  <si>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</si>
  <si>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</si>
  <si>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</si>
  <si>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</si>
  <si>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</si>
  <si>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</si>
  <si>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</si>
  <si>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</si>
  <si>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</si>
  <si>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</si>
  <si>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</si>
  <si>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</si>
  <si>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</si>
  <si>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</si>
  <si>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</si>
  <si>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</si>
  <si>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</si>
  <si>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</si>
  <si>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</si>
  <si>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</si>
  <si>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</si>
  <si>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</si>
  <si>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</si>
  <si>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</si>
  <si>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</si>
  <si>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</si>
  <si>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</si>
  <si>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</si>
  <si>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</si>
  <si>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</si>
  <si>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Álamos</t>
  </si>
  <si>
    <t>Tirúa</t>
  </si>
  <si>
    <t>Los Angeles</t>
  </si>
  <si>
    <t>Antuco</t>
  </si>
  <si>
    <t>Cabrero</t>
  </si>
  <si>
    <t>Laja</t>
  </si>
  <si>
    <t>Mulchén</t>
  </si>
  <si>
    <t>Nacimiento</t>
  </si>
  <si>
    <t>Negrete</t>
  </si>
  <si>
    <t>Quilaco</t>
  </si>
  <si>
    <t>Quilleco</t>
  </si>
  <si>
    <t>San Rosendo</t>
  </si>
  <si>
    <t>Santa Bárbara</t>
  </si>
  <si>
    <t>Tucapel</t>
  </si>
  <si>
    <t>Yumbel</t>
  </si>
  <si>
    <t>Alto Biobío</t>
  </si>
  <si>
    <t>Chillán</t>
  </si>
  <si>
    <t>Bulnes</t>
  </si>
  <si>
    <t>Cobquecura</t>
  </si>
  <si>
    <t>Coelemu</t>
  </si>
  <si>
    <t>Coihueco</t>
  </si>
  <si>
    <t>Chillán Viejo</t>
  </si>
  <si>
    <t>El Carmen</t>
  </si>
  <si>
    <t>Ninhue</t>
  </si>
  <si>
    <t>Ñiquén</t>
  </si>
  <si>
    <t>Pemuco</t>
  </si>
  <si>
    <t>Pinto</t>
  </si>
  <si>
    <t>Portezuelo</t>
  </si>
  <si>
    <t>Quillón</t>
  </si>
  <si>
    <t>Quirihue</t>
  </si>
  <si>
    <t>Ránquil</t>
  </si>
  <si>
    <t>San Carlos</t>
  </si>
  <si>
    <t>San Fabián</t>
  </si>
  <si>
    <t>San Ignacio</t>
  </si>
  <si>
    <t>San Nicolás</t>
  </si>
  <si>
    <t>Treguaco</t>
  </si>
  <si>
    <t>Yungay</t>
  </si>
  <si>
    <t>Temuco</t>
  </si>
  <si>
    <t>Carahue</t>
  </si>
  <si>
    <t>Cunco</t>
  </si>
  <si>
    <t>Curarrehue</t>
  </si>
  <si>
    <t>Freire</t>
  </si>
  <si>
    <t>Galvarino</t>
  </si>
  <si>
    <t>Gorbea</t>
  </si>
  <si>
    <t>Lautaro</t>
  </si>
  <si>
    <t>Loncoche</t>
  </si>
  <si>
    <t>Melipeuco</t>
  </si>
  <si>
    <t>Nueva Imperial</t>
  </si>
  <si>
    <t>Padre Las Casas</t>
  </si>
  <si>
    <t>Perquenco</t>
  </si>
  <si>
    <t>Pitrufquen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</si>
  <si>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</si>
  <si>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</si>
  <si>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</si>
  <si>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</si>
  <si>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</si>
  <si>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</si>
  <si>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</si>
  <si>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</si>
  <si>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</si>
  <si>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</si>
  <si>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</si>
  <si>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</si>
  <si>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</si>
  <si>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</si>
  <si>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</si>
  <si>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</si>
  <si>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</si>
  <si>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</si>
  <si>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</si>
  <si>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</si>
  <si>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</si>
  <si>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</si>
  <si>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</si>
  <si>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</si>
  <si>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</si>
  <si>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</si>
  <si>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</si>
  <si>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</si>
  <si>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</si>
  <si>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</si>
  <si>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</si>
  <si>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</si>
  <si>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</si>
  <si>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</si>
  <si>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</si>
  <si>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</si>
  <si>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</si>
  <si>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</si>
  <si>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</si>
  <si>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</si>
  <si>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</si>
  <si>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</si>
  <si>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</si>
  <si>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</si>
  <si>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</si>
  <si>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</si>
  <si>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</si>
  <si>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</si>
  <si>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Coyhaique</t>
  </si>
  <si>
    <t>Lago Verde</t>
  </si>
  <si>
    <t>Cisnes</t>
  </si>
  <si>
    <t>Guaitecas</t>
  </si>
  <si>
    <t>Cochrane</t>
  </si>
  <si>
    <t>Tortel</t>
  </si>
  <si>
    <t>Chile Chico</t>
  </si>
  <si>
    <t>Río Ibáñez</t>
  </si>
  <si>
    <t>Punta Arenas</t>
  </si>
  <si>
    <t>Laguna Blanca</t>
  </si>
  <si>
    <t>Río Verde</t>
  </si>
  <si>
    <t>San Gregorio</t>
  </si>
  <si>
    <t>Cabo de Hornos</t>
  </si>
  <si>
    <t>Antártica</t>
  </si>
  <si>
    <t>Porvenir</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</si>
  <si>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</si>
  <si>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</si>
  <si>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</si>
  <si>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</si>
  <si>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</si>
  <si>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</si>
  <si>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</si>
  <si>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</si>
  <si>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</si>
  <si>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</si>
  <si>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</si>
  <si>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</si>
  <si>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</si>
  <si>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</si>
  <si>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</si>
  <si>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</si>
  <si>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</si>
  <si>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</si>
  <si>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</si>
  <si>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</si>
  <si>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</si>
  <si>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</si>
  <si>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</si>
  <si>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</si>
  <si>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</si>
  <si>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</si>
  <si>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</si>
  <si>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</si>
  <si>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</si>
  <si>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</si>
  <si>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</si>
  <si>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</si>
  <si>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</si>
  <si>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</si>
  <si>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</si>
  <si>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</si>
  <si>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</si>
  <si>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</si>
  <si>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</si>
  <si>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</si>
  <si>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</si>
  <si>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</si>
  <si>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</si>
  <si>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</si>
  <si>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</si>
  <si>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</si>
  <si>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</si>
  <si>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</si>
  <si>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</si>
  <si>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</si>
  <si>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</si>
  <si>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</si>
  <si>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</si>
  <si>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</si>
  <si>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</si>
  <si>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</si>
  <si>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</si>
  <si>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Máfil</t>
  </si>
  <si>
    <t>Mariquina</t>
  </si>
  <si>
    <t>Paillaco</t>
  </si>
  <si>
    <t>Panguipulli</t>
  </si>
  <si>
    <t>La Unión</t>
  </si>
  <si>
    <t>Futrono</t>
  </si>
  <si>
    <t>Lago Ranco</t>
  </si>
  <si>
    <t>Río Bueno</t>
  </si>
  <si>
    <t>Arica</t>
  </si>
  <si>
    <t>Camarones</t>
  </si>
  <si>
    <t>Putre</t>
  </si>
  <si>
    <t>General Lagos</t>
  </si>
  <si>
    <t xml:space="preserve">Año de Egreso de la Educación Media </t>
  </si>
  <si>
    <t>Egreso de educación media</t>
  </si>
  <si>
    <t>2013-2020</t>
  </si>
  <si>
    <t>2016-2020</t>
  </si>
  <si>
    <t>2015-2020</t>
  </si>
  <si>
    <t>Aymara</t>
  </si>
  <si>
    <t>Atacameño</t>
  </si>
  <si>
    <t>Colla</t>
  </si>
  <si>
    <t>Kawéscar</t>
  </si>
  <si>
    <t>Mapuche</t>
  </si>
  <si>
    <t>Quechua</t>
  </si>
  <si>
    <t>Rapa Nui</t>
  </si>
  <si>
    <t>Yagán o Yámana</t>
  </si>
  <si>
    <t xml:space="preserve">Diaguita </t>
  </si>
  <si>
    <t>Región del Establecimiento de Egreso</t>
  </si>
  <si>
    <t xml:space="preserve">Humanista Científico Diurno </t>
  </si>
  <si>
    <t xml:space="preserve">Humanista Científico Nocturno </t>
  </si>
  <si>
    <t xml:space="preserve">Humanista Científico – Validación de estudios </t>
  </si>
  <si>
    <t xml:space="preserve">Humanista Científico – Reconocimiento de estudios </t>
  </si>
  <si>
    <t xml:space="preserve">Técnico Profesional Comercial </t>
  </si>
  <si>
    <t xml:space="preserve">Técnico Profesional Industrial </t>
  </si>
  <si>
    <t xml:space="preserve">Técnico Profesional Servicios </t>
  </si>
  <si>
    <t xml:space="preserve">Técnico Profesional Agrícola </t>
  </si>
  <si>
    <t xml:space="preserve">Técnico Profesional Marítima </t>
  </si>
  <si>
    <t xml:space="preserve">Particular Pagado </t>
  </si>
  <si>
    <t xml:space="preserve">Particular Subvencionado </t>
  </si>
  <si>
    <t xml:space="preserve">Municipal </t>
  </si>
  <si>
    <t>Servicio Local de Educación (SLE)</t>
  </si>
  <si>
    <t>Rama Educacional del Establecimiento de Egreso</t>
  </si>
  <si>
    <t>Dependencia del Establecimiento de Egreso</t>
  </si>
  <si>
    <t>2012-2018</t>
  </si>
  <si>
    <t>Ingreso Bruto Mensual</t>
  </si>
  <si>
    <t>Ingreso bruto mensual familiar</t>
  </si>
  <si>
    <t>Promedio Educación Media</t>
  </si>
  <si>
    <t>NEM</t>
  </si>
  <si>
    <t>Ranking</t>
  </si>
  <si>
    <t>Universidad de Chile</t>
  </si>
  <si>
    <t>Pontificia Universidad Católica de Chile</t>
  </si>
  <si>
    <t>Universidad de Concepción</t>
  </si>
  <si>
    <t>Pontificia Universidad Católica de Valparaiso</t>
  </si>
  <si>
    <t>Universidad Tecnica Federico Santa María</t>
  </si>
  <si>
    <t>Universidad de Santiago de Chile</t>
  </si>
  <si>
    <t>Universidad Austral de Chile</t>
  </si>
  <si>
    <t>Universidad Católica del Norte</t>
  </si>
  <si>
    <t>Universidad de Valparaiso</t>
  </si>
  <si>
    <t>Universidad Metropolitana de Ciencias de la Educación</t>
  </si>
  <si>
    <t>Universidad Tecnologica Metropolitana</t>
  </si>
  <si>
    <t>Universidad de Tarapacá</t>
  </si>
  <si>
    <t>Universidad Arturo Prat</t>
  </si>
  <si>
    <t>Universidad de Antofagasta</t>
  </si>
  <si>
    <t>Universidad de la Serena</t>
  </si>
  <si>
    <t xml:space="preserve">Universidad de Playa Ancha </t>
  </si>
  <si>
    <t>Universidad de Atacama</t>
  </si>
  <si>
    <t>Universidad del Biobío</t>
  </si>
  <si>
    <t>Universidad de la Frontera</t>
  </si>
  <si>
    <t>Universidad de Los Lagos</t>
  </si>
  <si>
    <t>Universidad de Magallanes</t>
  </si>
  <si>
    <t>Universidad de Talca</t>
  </si>
  <si>
    <t>Universidad Católica del Maule</t>
  </si>
  <si>
    <t>Universidad Católica de la Santísima Concepción</t>
  </si>
  <si>
    <t>Universidad Católica de Temuco</t>
  </si>
  <si>
    <t>Universidad Diego Portales</t>
  </si>
  <si>
    <t>Universidad Mayor</t>
  </si>
  <si>
    <t>Universidad Finis Terrae</t>
  </si>
  <si>
    <t>Universidad Andres Bello</t>
  </si>
  <si>
    <t>Universidad Adolfo Ibañez</t>
  </si>
  <si>
    <t>Universidad de Los Andes</t>
  </si>
  <si>
    <t>Universidad del Desarrollo</t>
  </si>
  <si>
    <t>Universidad Alberto Hurtado</t>
  </si>
  <si>
    <t>Universidad Católica Silva Henriquez</t>
  </si>
  <si>
    <t>Universidad de O'Higgins</t>
  </si>
  <si>
    <t>Universidad de Aysen</t>
  </si>
  <si>
    <t xml:space="preserve">Universidad Autónoma </t>
  </si>
  <si>
    <t>Universidad San Sebastián</t>
  </si>
  <si>
    <t xml:space="preserve">Universidad Central </t>
  </si>
  <si>
    <t>Universidad Academia de Humanismo Cristiano</t>
  </si>
  <si>
    <t>Universidad Bernardo O'Higgins</t>
  </si>
  <si>
    <t>Matrículas de educación superior</t>
  </si>
  <si>
    <t>2014-2017</t>
  </si>
  <si>
    <t>2016-2018</t>
  </si>
  <si>
    <t>Millones de US$</t>
  </si>
  <si>
    <t>Porcentaje del PIB</t>
  </si>
  <si>
    <t>Millones de US$ FOB</t>
  </si>
  <si>
    <t>Millones de US$ CIF</t>
  </si>
  <si>
    <t>Millones de CLP nominales</t>
  </si>
  <si>
    <t>Miles de Millones de CLP</t>
  </si>
  <si>
    <t>N° de parques urbanos</t>
  </si>
  <si>
    <t>N° de plazas</t>
  </si>
  <si>
    <t>N° de centros culturales</t>
  </si>
  <si>
    <t>N° de supermercados</t>
  </si>
  <si>
    <t>N° de viviendas</t>
  </si>
  <si>
    <t>N° de aprehensiones</t>
  </si>
  <si>
    <t>N° de casos policiales</t>
  </si>
  <si>
    <t>N° de denuncias</t>
  </si>
  <si>
    <t>N° de detenciones</t>
  </si>
  <si>
    <t>N° de clubes deportivos</t>
  </si>
  <si>
    <t>N° de juntas de vecinos</t>
  </si>
  <si>
    <t>N° de ópticas</t>
  </si>
  <si>
    <t>N° de centros de madres</t>
  </si>
  <si>
    <t>N° de centros de padres y apoderados</t>
  </si>
  <si>
    <t>N° de centros del adulto mayor</t>
  </si>
  <si>
    <t>N° de enfermeras/os</t>
  </si>
  <si>
    <t>N° de farmacias</t>
  </si>
  <si>
    <t>N° de laboratorios de salud</t>
  </si>
  <si>
    <t>N° de médicas/os</t>
  </si>
  <si>
    <t>N° de organizaciones comunitarias</t>
  </si>
  <si>
    <t>N° de establecimientos</t>
  </si>
  <si>
    <t>N° de pensiones básicas solidarias</t>
  </si>
  <si>
    <t>N° de pensiones solidarias de vejez</t>
  </si>
  <si>
    <t>N° de pensiones solidarias de invalidez</t>
  </si>
  <si>
    <t>N° de predios</t>
  </si>
  <si>
    <t>N° de propiedades</t>
  </si>
  <si>
    <t>N° de subsidios</t>
  </si>
  <si>
    <t>N° de uniones comunales</t>
  </si>
  <si>
    <t>N° de vacunatorios</t>
  </si>
  <si>
    <t>N° de refugiados</t>
  </si>
  <si>
    <t>N° de solicitantes</t>
  </si>
  <si>
    <t>N° de femicidios</t>
  </si>
  <si>
    <t>N° de ambulancias</t>
  </si>
  <si>
    <t>N° de CESFAM</t>
  </si>
  <si>
    <t>N° de clínicas dentales</t>
  </si>
  <si>
    <t>N° de CECOF</t>
  </si>
  <si>
    <t>N° de CSR</t>
  </si>
  <si>
    <t>N° de CSU</t>
  </si>
  <si>
    <t>N° de CGR</t>
  </si>
  <si>
    <t>N° de CGU</t>
  </si>
  <si>
    <t>N° de COSAM</t>
  </si>
  <si>
    <t>N° de postas rurales</t>
  </si>
  <si>
    <t>N° de SAPU</t>
  </si>
  <si>
    <t>N° de conexiones</t>
  </si>
  <si>
    <t>N° de suscriptores</t>
  </si>
  <si>
    <t>N° de buses</t>
  </si>
  <si>
    <t>N° de buses escolares</t>
  </si>
  <si>
    <t>N° de minibuses</t>
  </si>
  <si>
    <t>N° de taxis</t>
  </si>
  <si>
    <t>N° de trolebuses</t>
  </si>
  <si>
    <t>N° de vehículos</t>
  </si>
  <si>
    <t>N° de compañías de bomberos</t>
  </si>
  <si>
    <t>N° de pasajeros</t>
  </si>
  <si>
    <t>N° de habitantes</t>
  </si>
  <si>
    <t>N° de Trabajadores</t>
  </si>
  <si>
    <t>N° de registros</t>
  </si>
  <si>
    <t>N° de cabezas</t>
  </si>
  <si>
    <t>N° de atenciones</t>
  </si>
  <si>
    <t>N° de becas</t>
  </si>
  <si>
    <t>N° de sentencias</t>
  </si>
  <si>
    <t>2015-2017</t>
  </si>
  <si>
    <t>2015-2016</t>
  </si>
  <si>
    <t>2016-2017</t>
  </si>
  <si>
    <t>2007-2017</t>
  </si>
  <si>
    <t>2006-2008</t>
  </si>
  <si>
    <t>N° de incendios</t>
  </si>
  <si>
    <t>2009-2016</t>
  </si>
  <si>
    <t>Centro de Despacho Económico de Carga (CDEC)</t>
  </si>
  <si>
    <t>2007-2020</t>
  </si>
  <si>
    <t>2001-2019</t>
  </si>
  <si>
    <t>2005-2018</t>
  </si>
  <si>
    <t>2002-2020</t>
  </si>
  <si>
    <t>2007-2019</t>
  </si>
  <si>
    <t>Hectáreas/incendios</t>
  </si>
  <si>
    <t>Data Intelligence</t>
  </si>
  <si>
    <t>Departamento de Evaluación, Medición y Registro Educacional (DEMRE)</t>
  </si>
  <si>
    <t>2010-2015</t>
  </si>
  <si>
    <t>2010-2013</t>
  </si>
  <si>
    <t>Dirección General de Aguas (DGA)</t>
  </si>
  <si>
    <t>m³/año</t>
  </si>
  <si>
    <t>L/s</t>
  </si>
  <si>
    <t>Miles de m3</t>
  </si>
  <si>
    <t>Instituto Forestal (INFOR)</t>
  </si>
  <si>
    <t>Ministerio de Vivienda y Urbanismo (MINVU)</t>
  </si>
  <si>
    <t>Servicio de Impuestos Internos (SII)</t>
  </si>
  <si>
    <t>2002-2019</t>
  </si>
  <si>
    <t>Servicio Nacional de la Mujer y la Equidad de Género (SERNAMEG)</t>
  </si>
  <si>
    <t>Sistema Nacional de Información Municipal (SINIM)</t>
  </si>
  <si>
    <t>Sistema Nacional de Inventario de Gases de Efecto Invernadero (SNI)</t>
  </si>
  <si>
    <t>Promedio de emisiones netas de CO2 equivalente</t>
  </si>
  <si>
    <t>2011-2018</t>
  </si>
  <si>
    <t>Instituto Nacional de Estadísticas (INE)</t>
  </si>
  <si>
    <t>2014-2019</t>
  </si>
  <si>
    <t>2014-2015</t>
  </si>
  <si>
    <t>Total de exportaciones medidas en valor FOB ("Free on board"), es decir,  cuando están embarcadas y listas para salir hacia su destino, expresado en millones de dólares estadounidenses</t>
  </si>
  <si>
    <t>Ingresos del Partido Amplitud por Aportes del Estado (art. 33 bis Ley N°18.603)</t>
  </si>
  <si>
    <t>Transparencia</t>
  </si>
  <si>
    <t>Partidos Políticos</t>
  </si>
  <si>
    <t>Ingresos Partido Amplitud</t>
  </si>
  <si>
    <t>Aportes del Estado (art. 33 bis Ley N°18.603)</t>
  </si>
  <si>
    <t>Ingresos del Partido Amplitud por Cuantía global de las cuotas y aportes de sus afiliados</t>
  </si>
  <si>
    <t>Cuantía global de las cuotas y aportes de sus afiliados</t>
  </si>
  <si>
    <t>Ingresos del Partido Amplitud por Ingresos procedentes de los aportes de personas naturales</t>
  </si>
  <si>
    <t>Ingresos procedentes de los aportes de personas naturales</t>
  </si>
  <si>
    <t>Ingresos del Partido Amplitud por Rendimientos procedentes de las actividades del partido</t>
  </si>
  <si>
    <t>Rendimientos procedentes de las actividades del partido</t>
  </si>
  <si>
    <t>Ingresos del Partido Amplitud por Rendimientos procedentes de su propio patrimonio</t>
  </si>
  <si>
    <t>Rendimientos procedentes de su propio patrimonio</t>
  </si>
  <si>
    <t>Ingresos del Partido ANDHA Chile por Aportes del Estado (art. 33 bis Ley N°18.603)</t>
  </si>
  <si>
    <t>Ingresos Partido ANDHA Chile</t>
  </si>
  <si>
    <t>Ingresos del Partido ANDHA Chile por Rendimientos procedentes de las actividades del partido</t>
  </si>
  <si>
    <t>Ingresos del Partido Ciudadanos por Aportes del Estado (art. 33 bis Ley N°18.603)</t>
  </si>
  <si>
    <t>Ingresos Partido Ciudadanos</t>
  </si>
  <si>
    <t>Ingresos del Partido Ciudadanos por Cuantía global de las cuotas y aportes de sus afiliados</t>
  </si>
  <si>
    <t>Ingresos del Partido Ciudadanos por Ingresos procedentes de los aportes de personas naturales</t>
  </si>
  <si>
    <t>Ingresos del Partido Ciudadanos por Rendimientos procedentes de las actividades del partido</t>
  </si>
  <si>
    <t>Ingresos del Partido Ciudadanos por Rendimientos procedentes de su propio patrimonio</t>
  </si>
  <si>
    <t>Ingresos del Partido Comunista de Chile (PCCH) por Aportes del Estado (art. 33 bis Ley N°18.603)</t>
  </si>
  <si>
    <t>Ingresos Partido Comunista de Chile (PCCH)</t>
  </si>
  <si>
    <t>Ingresos del Partido Comunista de Chile (PCCH) por Aportes personas naturales</t>
  </si>
  <si>
    <t>Aportes personas naturales</t>
  </si>
  <si>
    <t>Ingresos del Partido Comunista de Chile (PCCH) por Cuotas y aportes de afiliados</t>
  </si>
  <si>
    <t>Cuotas y aportes de afiliados</t>
  </si>
  <si>
    <t>Ingresos del Partido Comunista de Chile (PCCH) por Otros Ingresos</t>
  </si>
  <si>
    <t>Otros Ingresos</t>
  </si>
  <si>
    <t>Ingresos del Partido Comunista de Chile (PCCH) por Rendimiento por actividades</t>
  </si>
  <si>
    <t>Rendimiento por actividades</t>
  </si>
  <si>
    <t>Ingresos del Partido Comunista de Chile (PCCH) por Rendimientos procedentes de su propio patrimonio</t>
  </si>
  <si>
    <t>Ingresos del Partido Conservador Cristiano por Aportes del Estado (art. 33 bis Ley N°18.603)</t>
  </si>
  <si>
    <t>Ingresos Partido Conservador Cristiano</t>
  </si>
  <si>
    <t>Ingresos del Partido Conservador Cristiano por Cuantía global de las cuotas y aportes de sus afiliados</t>
  </si>
  <si>
    <t>Ingresos del Partido Conservador Cristiano por Ingresos procedentes de los aportes de personas naturales</t>
  </si>
  <si>
    <t>Ingresos del Partido Conservador Cristiano por Rendimientos procedentes de las actividades del partido</t>
  </si>
  <si>
    <t>Ingresos del Partido Conservador Cristiano por Rendimientos procedentes de su propio patrimonio</t>
  </si>
  <si>
    <t>Ingresos del Partido Convergencia Social por Aportes del Estado (art. 33 bis Ley N°18.603)</t>
  </si>
  <si>
    <t>Ingresos Partido Convergencia Social</t>
  </si>
  <si>
    <t>Ingresos del Partido Convergencia Social por Cuantía global de las cuotas y aportes de sus afiliados</t>
  </si>
  <si>
    <t>Ingresos del Partido Convergencia Social por Ingresos procedentes de los aportes de personas naturales</t>
  </si>
  <si>
    <t>Ingresos del Partido Convergencia Social por Rendimientos procedentes de las actividades del partido</t>
  </si>
  <si>
    <t>Ingresos del Partido Convergencia Social por Rendimientos procedentes de su propio patrimonio</t>
  </si>
  <si>
    <t>Ingresos del Partido de Trabajadores Revolucionarios (PTR) por Aportes del Estado (art. 33 bis Ley N°18.603)</t>
  </si>
  <si>
    <t>Ingresos Partido de Trabajadores Revolucionarios (PTR)</t>
  </si>
  <si>
    <t>Ingresos del Partido de Trabajadores Revolucionarios (PTR) por Cuantía global de las cuotas y aportes de sus afiliados</t>
  </si>
  <si>
    <t>Ingresos del Partido de Trabajadores Revolucionarios (PTR) por Ingresos procedentes de los aportes de personas naturales</t>
  </si>
  <si>
    <t>Ingresos del Partido de Trabajadores Revolucionarios (PTR) por Rendimientos procedentes de las actividades del partido</t>
  </si>
  <si>
    <t>Ingresos del Partido de Trabajadores Revolucionarios (PTR) por Rendimientos procedentes de su propio patrimonio</t>
  </si>
  <si>
    <t>Ingresos del Partido Demócrata Cristiano (PDC) por Aportes del Estado (art. 33 bis Ley N°18.603)</t>
  </si>
  <si>
    <t>Ingresos Partido Demócrata Cristiano (PDC)</t>
  </si>
  <si>
    <t>Ingresos del Partido Demócrata Cristiano (PDC) por Cuantía global de las cuotas y aportes de sus afiliados</t>
  </si>
  <si>
    <t>Ingresos del Partido Demócrata Cristiano (PDC) por Ingresos procedentes de los aportes de personas naturales</t>
  </si>
  <si>
    <t>Ingresos del Partido Demócrata Cristiano (PDC) por Rendimientos procedentes de las actividades del partido</t>
  </si>
  <si>
    <t>Ingresos del Partido Demócrata Cristiano (PDC) por Rendimientos procedentes de su propio patrimonio</t>
  </si>
  <si>
    <t>Ingresos del Partido Ecologista Verde (PEV) por Aportes del Estado (art. 33 bis Ley N°18.603)</t>
  </si>
  <si>
    <t>Ingresos Partido Ecologista Verde (PEV)</t>
  </si>
  <si>
    <t>Ingresos del Partido Ecologista Verde (PEV) por Aportes personas naturales</t>
  </si>
  <si>
    <t>Ingresos del Partido Ecologista Verde (PEV) por Cuantía global de las cuotas y aportes de sus afiliados</t>
  </si>
  <si>
    <t>Ingresos del Partido Ecologista Verde (PEV) por Cuotas y aportes de afiliados</t>
  </si>
  <si>
    <t>Ingresos del Partido Ecologista Verde (PEV) por Ingresos procedentes de los aportes de personas naturales</t>
  </si>
  <si>
    <t>Ingresos del Partido Ecologista Verde (PEV) por Otros Ingresos</t>
  </si>
  <si>
    <t>Ingresos del Partido Ecologista Verde (PEV) por Rendimiento por actividades</t>
  </si>
  <si>
    <t>Ingresos del Partido Ecologista Verde (PEV) por Rendimientos procedentes de las actividades del partido</t>
  </si>
  <si>
    <t>Ingresos del Partido Ecologista Verde (PEV) por Rendimientos procedentes de su propio patrimonio</t>
  </si>
  <si>
    <t>Ingresos del Partido Evolución Política (Evópoli) por Aportes del Estado (art. 33 bis Ley N°18.603)</t>
  </si>
  <si>
    <t>Ingresos Partido Evolución Política (Evópoli)</t>
  </si>
  <si>
    <t>Ingresos del Partido Evolución Política (Evópoli) por Aportes personas naturales</t>
  </si>
  <si>
    <t>Ingresos del Partido Evolución Política (Evópoli) por Cuantía global de las cuotas y aportes de sus afiliados</t>
  </si>
  <si>
    <t>Ingresos del Partido Evolución Política (Evópoli) por Cuotas y aportes de afiliados</t>
  </si>
  <si>
    <t>Ingresos del Partido Evolución Política (Evópoli) por Ingresos Plebiscito 2020</t>
  </si>
  <si>
    <t>Ingresos Plebiscito 2020</t>
  </si>
  <si>
    <t>Ingresos del Partido Evolución Política (Evópoli) por Ingresos Plebiscito 2021</t>
  </si>
  <si>
    <t>Ingresos Plebiscito 2021</t>
  </si>
  <si>
    <t>Ingresos del Partido Evolución Política (Evópoli) por Ingresos Plebiscito 2022</t>
  </si>
  <si>
    <t>Ingresos Plebiscito 2022</t>
  </si>
  <si>
    <t>Ingresos del Partido Evolución Política (Evópoli) por Ingresos procedentes de los aportes de personas naturales</t>
  </si>
  <si>
    <t>Ingresos del Partido Evolución Política (Evópoli) por Rendimiento por actividades</t>
  </si>
  <si>
    <t>Ingresos del Partido Evolución Política (Evópoli) por Rendimientos procedentes de las actividades del partido</t>
  </si>
  <si>
    <t>Ingresos del Partido Evolución Política (Evópoli) por Rendimientos procedentes de su propio patrimonio</t>
  </si>
  <si>
    <t>Ingresos del Partido Federación Regionalista Verde Social  (FREVS) por Aportes del Estado (art. 33 bis Ley N°18.603)</t>
  </si>
  <si>
    <t>Ingresos Partido Federación Regionalista Verde Social  (FREVS)</t>
  </si>
  <si>
    <t>Ingresos del Partido Federación Regionalista Verde Social  (FREVS) por Cuantía global de las cuotas y aportes de sus afiliados</t>
  </si>
  <si>
    <t>Ingresos del Partido Federación Regionalista Verde Social  (FREVS) por Ingresos procedentes de los aportes de personas naturales</t>
  </si>
  <si>
    <t>Ingresos del Partido Federación Regionalista Verde Social  (FREVS) por Rendimientos procedentes de las actividades del partido</t>
  </si>
  <si>
    <t>Ingresos del Partido Federación Regionalista Verde Social  (FREVS) por Rendimientos procedentes de su propio patrimonio</t>
  </si>
  <si>
    <t>Ingresos del Partido Humanista (PH) por Aportes del Estado (art. 33 bis Ley N°18.603)</t>
  </si>
  <si>
    <t>Ingresos Partido Humanista (PH)</t>
  </si>
  <si>
    <t>Ingresos del Partido Humanista (PH) por Cuantía global de las cuotas y aportes de sus afiliados</t>
  </si>
  <si>
    <t>Ingresos del Partido Humanista (PH) por Ingresos procedentes de los aportes de personas naturales</t>
  </si>
  <si>
    <t>Ingresos del Partido Humanista (PH) por Rendimientos procedentes de las actividades del partido</t>
  </si>
  <si>
    <t>Ingresos del Partido Humanista (PH) por Rendimientos procedentes de su propio patrimonio</t>
  </si>
  <si>
    <t>Ingresos del Partido Igualdad (PI) por Aportes del Estado (art. 33 bis Ley N°18.603)</t>
  </si>
  <si>
    <t>Ingresos Partido Igualdad (PI)</t>
  </si>
  <si>
    <t>Ingresos del Partido Igualdad (PI) por Cuantía global de las cuotas y aportes de sus afiliados</t>
  </si>
  <si>
    <t>Ingresos del Partido Igualdad (PI) por Ingresos procedentes de los aportes de personas naturales</t>
  </si>
  <si>
    <t>Ingresos del Partido Igualdad (PI) por Rendimientos procedentes de las actividades del partido</t>
  </si>
  <si>
    <t>Ingresos del Partido Igualdad (PI) por Rendimientos procedentes de las actividades del partido (reembolso por campaña de Convencionales Constiuyentes para pagar deudas de dicha campaña)</t>
  </si>
  <si>
    <t>Rendimientos procedentes de las actividades del partido (reembolso por campaña de Convencionales Constiuyentes para pagar deudas de dicha campaña)</t>
  </si>
  <si>
    <t>Ingresos del Partido Igualdad (PI) por Rendimientos procedentes de su propio patrimonio</t>
  </si>
  <si>
    <t>Ingresos del Partido Izquierda Ciudadana por Aportes del Estado (art. 33 bis Ley N°18.603)</t>
  </si>
  <si>
    <t>Ingresos Partido Izquierda Ciudadana</t>
  </si>
  <si>
    <t>Ingresos del Partido Izquierda Ciudadana por Cuantía global de las cuotas y aportes de sus afiliados</t>
  </si>
  <si>
    <t>Ingresos del Partido Izquierda Ciudadana por Ingresos procedentes de los aportes de personas naturales</t>
  </si>
  <si>
    <t>Ingresos del Partido Izquierda Ciudadana por Rendimientos procedentes de las actividades del partido</t>
  </si>
  <si>
    <t>Ingresos del Partido Izquierda Ciudadana por Rendimientos procedentes de su propio patrimonio</t>
  </si>
  <si>
    <t>Ingresos del Partido Liberal de Chile(PL) por Aportes del Estado (art. 33 bis Ley N°18.603)</t>
  </si>
  <si>
    <t>Ingresos Partido Liberal de Chile(PL)</t>
  </si>
  <si>
    <t>Ingresos del Partido Liberal de Chile(PL) por Cuantía global de las cuotas y aportes de sus afiliados</t>
  </si>
  <si>
    <t>Ingresos del Partido Liberal de Chile(PL) por Ingresos procedentes de los aportes de personas naturales</t>
  </si>
  <si>
    <t>Ingresos del Partido Liberal de Chile(PL) por Rendimientos procedentes de las actividades del partido</t>
  </si>
  <si>
    <t>Ingresos del Partido Liberal de Chile(PL) por Rendimientos procedentes de su propio patrimonio</t>
  </si>
  <si>
    <t>Ingresos del Partido Nuevo Tiempo por Aportes del Estado (art. 33 bis Ley N°18.603)</t>
  </si>
  <si>
    <t>Ingresos Partido Nuevo Tiempo</t>
  </si>
  <si>
    <t>Ingresos del Partido Nuevo Tiempo por Cuantía global de las cuotas y aportes de sus afiliados</t>
  </si>
  <si>
    <t>Ingresos del Partido Nuevo Tiempo por Ingresos procedentes de los aportes de personas naturales</t>
  </si>
  <si>
    <t>Ingresos del Partido Nuevo Tiempo por Rendimientos procedentes de las actividades del partido</t>
  </si>
  <si>
    <t>Ingresos del Partido Nuevo Tiempo por Rendimientos procedentes de su propio patrimonio</t>
  </si>
  <si>
    <t>Ingresos del Partido Pais por Ingresos procedentes de los aportes de personas naturales</t>
  </si>
  <si>
    <t>Ingresos Partido Pais</t>
  </si>
  <si>
    <t>Ingresos del Partido Político Comunes por Aportes del Estado (art. 33 bis Ley N°18.603)</t>
  </si>
  <si>
    <t>Ingresos Partido Político Comunes</t>
  </si>
  <si>
    <t>Ingresos del Partido Político Comunes por Cuantía global de las cuotas y aportes de sus afiliados</t>
  </si>
  <si>
    <t>Ingresos del Partido Político Comunes por Ingresos procedentes de los aportes de personas naturales</t>
  </si>
  <si>
    <t>Ingresos del Partido Político Comunes por Rendimientos procedentes de las actividades del partido</t>
  </si>
  <si>
    <t>Ingresos del Partido Político Comunes por Rendimientos procedentes de su propio patrimonio</t>
  </si>
  <si>
    <t>Ingresos del Partido Por la Democracia (PPD) por Aportes del Estado (art. 33 bis Ley N°18.603)</t>
  </si>
  <si>
    <t>Ingresos Partido Por la Democracia (PPD)</t>
  </si>
  <si>
    <t>Ingresos del Partido Por la Democracia (PPD) por Cuantía global de las cuotas y aportes de sus afiliados</t>
  </si>
  <si>
    <t>Ingresos del Partido Por la Democracia (PPD) por Ingresos procedentes de los aportes de personas naturales</t>
  </si>
  <si>
    <t>Ingresos del Partido Por la Democracia (PPD) por Rendimientos procedentes de las actividades del partido</t>
  </si>
  <si>
    <t>Ingresos del Partido Por la Democracia (PPD) por Rendimientos procedentes de su propio patrimonio</t>
  </si>
  <si>
    <t>Ingresos del Partido Progresista (PRO) por Aportes del Estado (art. 33 bis Ley N°18.603)</t>
  </si>
  <si>
    <t>Ingresos Partido Progresista (PRO)</t>
  </si>
  <si>
    <t>Ingresos del Partido Progresista (PRO) por Cuantía global de las cuotas y aportes de sus afiliados</t>
  </si>
  <si>
    <t>Ingresos del Partido Progresista (PRO) por Ingresos procedentes de los aportes de personas naturales</t>
  </si>
  <si>
    <t>Ingresos del Partido Progresista (PRO) por Rendimientos procedentes de las actividades del partido</t>
  </si>
  <si>
    <t>Ingresos del Partido Progresista (PRO) por Rendimientos procedentes de su propio patrimonio</t>
  </si>
  <si>
    <t>Ingresos del Partido Radical de Chile por Aportes del Estado (art. 33 bis Ley N°18.603)</t>
  </si>
  <si>
    <t>Ingresos Partido Radical de Chile</t>
  </si>
  <si>
    <t>Ingresos del Partido Radical de Chile por Cuantía global de las cuotas y aportes de sus afiliados</t>
  </si>
  <si>
    <t>Ingresos del Partido Radical de Chile por Ingresos procedentes de los aportes de personas naturales</t>
  </si>
  <si>
    <t>Ingresos del Partido Radical de Chile por Remanente Concejales Municipales 2016</t>
  </si>
  <si>
    <t>Remanente Concejales Municipales 2016</t>
  </si>
  <si>
    <t>Ingresos del Partido Radical de Chile por Remanentes Alcaldes Municipales 2016</t>
  </si>
  <si>
    <t>Remanentes Alcaldes Municipales 2016</t>
  </si>
  <si>
    <t>Ingresos del Partido Radical de Chile por Rendimientos procedentes de las actividades del partido</t>
  </si>
  <si>
    <t>Ingresos del Partido Radical de Chile por Rendimientos procedentes de su propio patrimonio</t>
  </si>
  <si>
    <t>Ingresos del Partido Regionalista Independiente Demócrata (PRI) por Aportes del Estado (art. 33 bis Ley N°18.603)</t>
  </si>
  <si>
    <t>Ingresos Partido Regionalista Independiente Demócrata (PRI)</t>
  </si>
  <si>
    <t>Ingresos del Partido Regionalista Independiente Demócrata (PRI) por Cuantía global de las cuotas y aportes de sus afiliados</t>
  </si>
  <si>
    <t>Ingresos del Partido Regionalista Independiente Demócrata (PRI) por Ingresos procedentes de los aportes de personas naturales</t>
  </si>
  <si>
    <t>Ingresos del Partido Regionalista Independiente Demócrata (PRI) por Reembolso y/o Remanente de Senador, Diputado, CORE</t>
  </si>
  <si>
    <t>Reembolso y/o Remanente de Senador, Diputado, CORE</t>
  </si>
  <si>
    <t>Ingresos del Partido Regionalista Independiente Demócrata (PRI) por Rendimientos procedentes de las actividades del partido</t>
  </si>
  <si>
    <t>Ingresos del Partido Regionalista Independiente Demócrata (PRI) por Rendimientos procedentes de su propio patrimonio</t>
  </si>
  <si>
    <t>Ingresos del Partido Renovación Nacional (RN) por Aportes del Estado (art. 33 bis Ley N°18.603)</t>
  </si>
  <si>
    <t>Ingresos Partido Renovación Nacional (RN)</t>
  </si>
  <si>
    <t>Ingresos del Partido Renovación Nacional (RN) por Cuantía global de las cuotas y aportes de sus afiliados</t>
  </si>
  <si>
    <t>Ingresos del Partido Renovación Nacional (RN) por Devolución exceso de aportes de candidatos</t>
  </si>
  <si>
    <t>Devolución exceso de aportes de candidatos</t>
  </si>
  <si>
    <t>Ingresos del Partido Renovación Nacional (RN) por Ingresos procedentes de los aportes de personas naturales</t>
  </si>
  <si>
    <t>Ingresos del Partido Renovación Nacional (RN) por Otras transferencias públicas y privadas</t>
  </si>
  <si>
    <t>Otras transferencias públicas y privadas</t>
  </si>
  <si>
    <t>Ingresos del Partido Renovación Nacional (RN) por Rendimientos procedentes de las actividades del partido</t>
  </si>
  <si>
    <t>Ingresos del Partido Renovación Nacional (RN) por Rendimientos procedentes de su propio patrimonio</t>
  </si>
  <si>
    <t>Ingresos del Partido Republicano de Chile por Aportes del Estado (art. 33 bis Ley N°18.603)</t>
  </si>
  <si>
    <t>Ingresos Partido Republicano de Chile</t>
  </si>
  <si>
    <t>Ingresos del Partido Republicano de Chile por Cuantía global de las cuotas y aportes de sus afiliados</t>
  </si>
  <si>
    <t>Ingresos del Partido Republicano de Chile por Ingresos Plebiscito 2020 aportes personas naturales</t>
  </si>
  <si>
    <t>Ingresos Plebiscito 2020 aportes personas naturales</t>
  </si>
  <si>
    <t>Ingresos del Partido Republicano de Chile por Ingresos procedentes de los aportes de personas naturales</t>
  </si>
  <si>
    <t>Ingresos del Partido Republicano de Chile por Otras transferencias de Privados</t>
  </si>
  <si>
    <t>Otras transferencias de Privados</t>
  </si>
  <si>
    <t>Ingresos del Partido Republicano de Chile por Rendimientos procedentes de las actividades del partido</t>
  </si>
  <si>
    <t>Ingresos del Partido Republicano de Chile por Rendimientos procedentes de su propio patrimonio</t>
  </si>
  <si>
    <t>Ingresos del Partido Revolución Democrática (RD) por Aportes del Estado (art. 33 bis Ley N°18.603)</t>
  </si>
  <si>
    <t>Ingresos Partido Revolución Democrática (RD)</t>
  </si>
  <si>
    <t>Ingresos del Partido Revolución Democrática (RD) por Cuantía global de las cuotas y aportes de sus afiliados</t>
  </si>
  <si>
    <t>Ingresos del Partido Revolución Democrática (RD) por Ingresos procedentes de los aportes de personas naturales</t>
  </si>
  <si>
    <t>Ingresos del Partido Revolución Democrática (RD) por Rendimientos procedentes de las actividades del partido</t>
  </si>
  <si>
    <t>Ingresos del Partido Revolución Democrática (RD) por Rendimientos procedentes de su propio patrimonio</t>
  </si>
  <si>
    <t>Ingresos del Partido Socialista de Chile PS por Aportes del Estado (art. 33 bis Ley N°18.603)</t>
  </si>
  <si>
    <t>Ingresos Partido Socialista de Chile PS</t>
  </si>
  <si>
    <t>Ingresos del Partido Socialista de Chile PS por Cuantía global de las cuotas y aportes de sus afiliados</t>
  </si>
  <si>
    <t>Ingresos del Partido Socialista de Chile PS por Ingresos procedentes de los aportes de personas naturales</t>
  </si>
  <si>
    <t>Ingresos del Partido Socialista de Chile PS por Rendimientos procedentes de las actividades del partido</t>
  </si>
  <si>
    <t>Ingresos del Partido Socialista de Chile PS por Rendimientos procedentes de su propio patrimonio</t>
  </si>
  <si>
    <t>Ingresos del Partido Todos por Aportes del Estado (art. 33 bis Ley N°18.603)</t>
  </si>
  <si>
    <t>Ingresos Partido Todos</t>
  </si>
  <si>
    <t>Ingresos del Partido Todos por Cuantía global de las cuotas y aportes de sus afiliados</t>
  </si>
  <si>
    <t>Ingresos del Partido Todos por Ingresos procedentes de los aportes de personas naturales</t>
  </si>
  <si>
    <t>Ingresos del Partido Todos por Rendimientos procedentes de las actividades del partido</t>
  </si>
  <si>
    <t>Ingresos del Partido Todos por Rendimientos procedentes de su propio patrimonio</t>
  </si>
  <si>
    <t>Ingresos del Partido Unión Demócrata Independiente - UDI por Aportes del Estado (art. 33 bis Ley N°18.603)</t>
  </si>
  <si>
    <t>Ingresos Partido Unión Demócrata Independiente - UDI</t>
  </si>
  <si>
    <t>Ingresos del Partido Unión Demócrata Independiente - UDI por Aportes personas naturales</t>
  </si>
  <si>
    <t>Ingresos del Partido Unión Demócrata Independiente - UDI por Cuantía global de las cuotas y aportes de sus afiliados</t>
  </si>
  <si>
    <t>Ingresos del Partido Unión Demócrata Independiente - UDI por Cuotas y aportes de afiliados</t>
  </si>
  <si>
    <t>Ingresos del Partido Unión Demócrata Independiente - UDI por Rendimiento por actividades</t>
  </si>
  <si>
    <t>Ingresos del Partido Unión Demócrata Independiente - UDI por Rendimientos procedentes de su propio patrimonio</t>
  </si>
  <si>
    <t>Ingresos del Partido Unión Patriótica por Aportes del Estado (art. 33 bis Ley N°18.603)</t>
  </si>
  <si>
    <t>Ingresos Partido Unión Patriótica</t>
  </si>
  <si>
    <t>Ingresos del Partido Unión Patriótica por Cuantía global de las cuotas y aportes de sus afiliados</t>
  </si>
  <si>
    <t>Ingresos del Partido Unión Patriótica por Ingresos procedentes de los aportes de personas naturales</t>
  </si>
  <si>
    <t>Ingresos del Partido Unión Patriótica por Rendimientos procedentes de las actividades del partido</t>
  </si>
  <si>
    <t>Ingresos del Partido Unión Patriótica por Rendimientos procedentes de su propio patrimonio</t>
  </si>
  <si>
    <t>Aportes, donaciones, asignaciones y otros al Partido Amplitud por Aportes del Estado (art. 33 bis Ley N°18603)</t>
  </si>
  <si>
    <t>Aportes, donaciones, asignaciones y otros al Partido Amplitud</t>
  </si>
  <si>
    <t>Aportes del Estado (art. 33 bis Ley N°18603)</t>
  </si>
  <si>
    <t>Aportes, donaciones, asignaciones y otros al Partido Amplitud por Asignaciones testamentarias</t>
  </si>
  <si>
    <t>Asignaciones testamentarias</t>
  </si>
  <si>
    <t>Aportes, donaciones, asignaciones y otros al Partido Amplitud por Cotizaciones</t>
  </si>
  <si>
    <t>Cotizaciones</t>
  </si>
  <si>
    <t>Aportes, donaciones, asignaciones y otros al Partido Amplitud por Donaciones</t>
  </si>
  <si>
    <t>Donaciones</t>
  </si>
  <si>
    <t>Aportes, donaciones, asignaciones y otros al Partido Amplitud por Frutos y productos de los Bienes Patrimoniales</t>
  </si>
  <si>
    <t>Frutos y productos de los Bienes Patrimoniales</t>
  </si>
  <si>
    <t>Aportes, donaciones, asignaciones y otros al Partido Amplitud por Otras Transferencias privadas</t>
  </si>
  <si>
    <t>Otras Transferencias privadas</t>
  </si>
  <si>
    <t>Aportes, donaciones, asignaciones y otros al Partido Amplitud por Otras Transferencias públicas</t>
  </si>
  <si>
    <t>Otras Transferencias públicas</t>
  </si>
  <si>
    <t>Aportes, donaciones, asignaciones y otros al Partido Ciudadanos por Aportes del Estado (art. 33 bis Ley N°18603)</t>
  </si>
  <si>
    <t>Aportes, donaciones, asignaciones y otros al Partido Ciudadanos</t>
  </si>
  <si>
    <t>Aportes, donaciones, asignaciones y otros al Partido Ciudadanos por Asignaciones testamentarias</t>
  </si>
  <si>
    <t>Aportes, donaciones, asignaciones y otros al Partido Ciudadanos por Cotizaciones</t>
  </si>
  <si>
    <t>Aportes, donaciones, asignaciones y otros al Partido Ciudadanos por Donaciones</t>
  </si>
  <si>
    <t>Aportes, donaciones, asignaciones y otros al Partido Ciudadanos por Frutos y productos de los Bienes Patrimoniales</t>
  </si>
  <si>
    <t>Aportes, donaciones, asignaciones y otros al Partido Ciudadanos por Otras Transferencias privadas</t>
  </si>
  <si>
    <t>Aportes, donaciones, asignaciones y otros al Partido Ciudadanos por Otras Transferencias publicas</t>
  </si>
  <si>
    <t>Otras Transferencias publicas</t>
  </si>
  <si>
    <t>Aportes, donaciones, asignaciones y otros al Partido Ciudadanos por Otras Transferencias públicas</t>
  </si>
  <si>
    <t>Aportes, donaciones, asignaciones y otros al Partido Comunista de Chile (PCCH) por Aportes del Estado (art. 33 bis Ley N°18603)</t>
  </si>
  <si>
    <t>Aportes, donaciones, asignaciones y otros al Partido Comunista de Chile (PCCH)</t>
  </si>
  <si>
    <t>Aportes, donaciones, asignaciones y otros al Partido Comunista de Chile (PCCH) por Asignaciones testamentarias</t>
  </si>
  <si>
    <t>Aportes, donaciones, asignaciones y otros al Partido Comunista de Chile (PCCH) por Cotizaciones</t>
  </si>
  <si>
    <t>Aportes, donaciones, asignaciones y otros al Partido Comunista de Chile (PCCH) por Donaciones</t>
  </si>
  <si>
    <t>Aportes, donaciones, asignaciones y otros al Partido Comunista de Chile (PCCH) por Frutos y productos de los Bienes Patrimoniales</t>
  </si>
  <si>
    <t>Aportes, donaciones, asignaciones y otros al Partido Comunista de Chile (PCCH) por Otras Transferencias privadas</t>
  </si>
  <si>
    <t>Aportes, donaciones, asignaciones y otros al Partido Comunista de Chile (PCCH) por Otras Transferencias públicas</t>
  </si>
  <si>
    <t>Aportes, donaciones, asignaciones y otros al Partido Conservador Cristiano por Aportes del Estado (art. 33 bis Ley N°18603)</t>
  </si>
  <si>
    <t>Aportes, donaciones, asignaciones y otros al Partido Conservador Cristiano</t>
  </si>
  <si>
    <t>Aportes, donaciones, asignaciones y otros al Partido Conservador Cristiano por Asignaciones testamentarias</t>
  </si>
  <si>
    <t>Aportes, donaciones, asignaciones y otros al Partido Conservador Cristiano por Cotizaciones</t>
  </si>
  <si>
    <t>Aportes, donaciones, asignaciones y otros al Partido Conservador Cristiano por Donaciones</t>
  </si>
  <si>
    <t>Aportes, donaciones, asignaciones y otros al Partido Conservador Cristiano por Frutos y productos de los Bienes Patrimoniales</t>
  </si>
  <si>
    <t>Aportes, donaciones, asignaciones y otros al Partido Conservador Cristiano por Otras Transferencias privadas</t>
  </si>
  <si>
    <t>Aportes, donaciones, asignaciones y otros al Partido Conservador Cristiano por Otras Transferencias públicas</t>
  </si>
  <si>
    <t>Aportes, donaciones, asignaciones y otros al Partido Convergencia Social por Aportes del Estado (art. 33 bis Ley N°18603)</t>
  </si>
  <si>
    <t>Aportes, donaciones, asignaciones y otros al Partido Convergencia Social</t>
  </si>
  <si>
    <t>Aportes, donaciones, asignaciones y otros al Partido Convergencia Social por Asignaciones testamentarias</t>
  </si>
  <si>
    <t>Aportes, donaciones, asignaciones y otros al Partido Convergencia Social por Cotizaciones</t>
  </si>
  <si>
    <t>Aportes, donaciones, asignaciones y otros al Partido Convergencia Social por Donaciones</t>
  </si>
  <si>
    <t>Aportes, donaciones, asignaciones y otros al Partido Convergencia Social por Frutos y productos de los Bienes Patrimoniales</t>
  </si>
  <si>
    <t>Aportes, donaciones, asignaciones y otros al Partido Convergencia Social por Otras Transferencias privadas</t>
  </si>
  <si>
    <t>Aportes, donaciones, asignaciones y otros al Partido Convergencia Social por Otras Transferencias publicas</t>
  </si>
  <si>
    <t>Aportes, donaciones, asignaciones y otros al Partido Convergencia Social por Otras Transferencias públicas</t>
  </si>
  <si>
    <t>Aportes, donaciones, asignaciones y otros al Partido de Trabajadores Revolucionarios (PTR) por Aportes del Estado (art. 33 bis Ley N°18603)</t>
  </si>
  <si>
    <t>Aportes, donaciones, asignaciones y otros al Partido de Trabajadores Revolucionarios (PTR)</t>
  </si>
  <si>
    <t>Aportes, donaciones, asignaciones y otros al Partido de Trabajadores Revolucionarios (PTR) por Asignaciones testamentarias</t>
  </si>
  <si>
    <t>Aportes, donaciones, asignaciones y otros al Partido de Trabajadores Revolucionarios (PTR) por Cotizaciones</t>
  </si>
  <si>
    <t>Aportes, donaciones, asignaciones y otros al Partido de Trabajadores Revolucionarios (PTR) por Donaciones</t>
  </si>
  <si>
    <t>Aportes, donaciones, asignaciones y otros al Partido de Trabajadores Revolucionarios (PTR) por Frutos y productos de los Bienes Patrimoniales</t>
  </si>
  <si>
    <t>Aportes, donaciones, asignaciones y otros al Partido de Trabajadores Revolucionarios (PTR) por Otras Transferencias privadas</t>
  </si>
  <si>
    <t>Aportes, donaciones, asignaciones y otros al Partido de Trabajadores Revolucionarios (PTR) por Otras Transferencias públicas</t>
  </si>
  <si>
    <t>Aportes, donaciones, asignaciones y otros al Partido Demócrata Cristiano (PDC) por Aportes del Estado (art. 33 bis Ley N°18603)</t>
  </si>
  <si>
    <t>Aportes, donaciones, asignaciones y otros al Partido Demócrata Cristiano (PDC)</t>
  </si>
  <si>
    <t>Aportes, donaciones, asignaciones y otros al Partido Demócrata Cristiano (PDC) por Asignaciones testamentarias</t>
  </si>
  <si>
    <t>Aportes, donaciones, asignaciones y otros al Partido Demócrata Cristiano (PDC) por Cotizaciones</t>
  </si>
  <si>
    <t>Aportes, donaciones, asignaciones y otros al Partido Demócrata Cristiano (PDC) por Donaciones</t>
  </si>
  <si>
    <t>Aportes, donaciones, asignaciones y otros al Partido Demócrata Cristiano (PDC) por Frutos y productos de los Bienes Patrimoniales</t>
  </si>
  <si>
    <t>Aportes, donaciones, asignaciones y otros al Partido Demócrata Cristiano (PDC) por Otras Transferencias privadas</t>
  </si>
  <si>
    <t>Aportes, donaciones, asignaciones y otros al Partido Demócrata Cristiano (PDC) por Otras Transferencias públicas</t>
  </si>
  <si>
    <t>Aportes, donaciones, asignaciones y otros al Partido Ecologista Verde (PEV) por Aportes del Estado (art. 33 bis Ley N°18603)</t>
  </si>
  <si>
    <t>Aportes, donaciones, asignaciones y otros al Partido Ecologista Verde (PEV)</t>
  </si>
  <si>
    <t>Aportes, donaciones, asignaciones y otros al Partido Ecologista Verde (PEV) por Asignaciones testamentarias</t>
  </si>
  <si>
    <t>Aportes, donaciones, asignaciones y otros al Partido Ecologista Verde (PEV) por Cotizaciones</t>
  </si>
  <si>
    <t>Aportes, donaciones, asignaciones y otros al Partido Ecologista Verde (PEV) por Donaciones</t>
  </si>
  <si>
    <t>Aportes, donaciones, asignaciones y otros al Partido Ecologista Verde (PEV) por Frutos y productos de los Bienes Patrimoniales</t>
  </si>
  <si>
    <t>Aportes, donaciones, asignaciones y otros al Partido Ecologista Verde (PEV) por Otras Transferencias privadas</t>
  </si>
  <si>
    <t>Aportes, donaciones, asignaciones y otros al Partido Ecologista Verde (PEV) por Otras Transferencias públicas</t>
  </si>
  <si>
    <t>Aportes, donaciones, asignaciones y otros al Partido Evolución Política (Evópoli) por Aportes del Estado (art. 33 bis Ley N°18603)</t>
  </si>
  <si>
    <t>Aportes, donaciones, asignaciones y otros al Partido Evolución Política (Evópoli)</t>
  </si>
  <si>
    <t>Aportes, donaciones, asignaciones y otros al Partido Evolución Política (Evópoli) por Asignaciones testamentarias</t>
  </si>
  <si>
    <t>Aportes, donaciones, asignaciones y otros al Partido Evolución Política (Evópoli) por Cotizaciones</t>
  </si>
  <si>
    <t>Aportes, donaciones, asignaciones y otros al Partido Evolución Política (Evópoli) por Donaciones</t>
  </si>
  <si>
    <t>Aportes, donaciones, asignaciones y otros al Partido Evolución Política (Evópoli) por Frutos y productos de los Bienes Patrimoniales</t>
  </si>
  <si>
    <t>Aportes, donaciones, asignaciones y otros al Partido Evolución Política (Evópoli) por Otras Transferencias privadas</t>
  </si>
  <si>
    <t>Aportes, donaciones, asignaciones y otros al Partido Evolución Política (Evópoli) por Otras Transferencias privadas (Plebiscito)</t>
  </si>
  <si>
    <t>Otras Transferencias privadas (Plebiscito)</t>
  </si>
  <si>
    <t>Aportes, donaciones, asignaciones y otros al Partido Evolución Política (Evópoli) por Otras Transferencias públicas</t>
  </si>
  <si>
    <t>Aportes, donaciones, asignaciones y otros al Partido Federación Regionalista Verde Social  (FREVS) por Aportes del Estado (art. 33 bis Ley N°18603)</t>
  </si>
  <si>
    <t>Aportes, donaciones, asignaciones y otros al Partido Federación Regionalista Verde Social  (FREVS)</t>
  </si>
  <si>
    <t>Aportes, donaciones, asignaciones y otros al Partido Federación Regionalista Verde Social  (FREVS) por Asignaciones testamentarias</t>
  </si>
  <si>
    <t>Aportes, donaciones, asignaciones y otros al Partido Federación Regionalista Verde Social  (FREVS) por Cotizaciones</t>
  </si>
  <si>
    <t>Aportes, donaciones, asignaciones y otros al Partido Federación Regionalista Verde Social  (FREVS) por Donaciones</t>
  </si>
  <si>
    <t>Aportes, donaciones, asignaciones y otros al Partido Federación Regionalista Verde Social  (FREVS) por Frutos y productos de los Bienes Patrimoniales</t>
  </si>
  <si>
    <t>Aportes, donaciones, asignaciones y otros al Partido Federación Regionalista Verde Social  (FREVS) por Otras Transferencias privadas</t>
  </si>
  <si>
    <t>Aportes, donaciones, asignaciones y otros al Partido Federación Regionalista Verde Social  (FREVS) por Otras Transferencias públicas</t>
  </si>
  <si>
    <t>Aportes, donaciones, asignaciones y otros al Partido Humanista (PH) por Aportes del Estado (art. 33 bis Ley N°18603)</t>
  </si>
  <si>
    <t>Aportes, donaciones, asignaciones y otros al Partido Humanista (PH)</t>
  </si>
  <si>
    <t>Aportes, donaciones, asignaciones y otros al Partido Humanista (PH) por Asignaciones testamentarias</t>
  </si>
  <si>
    <t>Aportes, donaciones, asignaciones y otros al Partido Humanista (PH) por Cotizaciones</t>
  </si>
  <si>
    <t>Aportes, donaciones, asignaciones y otros al Partido Humanista (PH) por Donaciones</t>
  </si>
  <si>
    <t>Aportes, donaciones, asignaciones y otros al Partido Humanista (PH) por Frutos y productos de los Bienes Patrimoniales</t>
  </si>
  <si>
    <t>Aportes, donaciones, asignaciones y otros al Partido Humanista (PH) por Otras Transferencias privadas</t>
  </si>
  <si>
    <t>Aportes, donaciones, asignaciones y otros al Partido Humanista (PH) por Otras Transferencias públicas</t>
  </si>
  <si>
    <t>Aportes, donaciones, asignaciones y otros al Partido Igualdad (PI) por Aportes del Estado (art. 33 bis Ley N°18603)</t>
  </si>
  <si>
    <t>Aportes, donaciones, asignaciones y otros al Partido Igualdad (PI)</t>
  </si>
  <si>
    <t>Aportes, donaciones, asignaciones y otros al Partido Igualdad (PI) por Asignaciones testamentarias</t>
  </si>
  <si>
    <t>Aportes, donaciones, asignaciones y otros al Partido Igualdad (PI) por Cotizaciones</t>
  </si>
  <si>
    <t>Aportes, donaciones, asignaciones y otros al Partido Igualdad (PI) por Donaciones</t>
  </si>
  <si>
    <t>Aportes, donaciones, asignaciones y otros al Partido Igualdad (PI) por Donaciones de candidatos que no utilizaron montos</t>
  </si>
  <si>
    <t>Donaciones de candidatos que no utilizaron montos</t>
  </si>
  <si>
    <t>Aportes, donaciones, asignaciones y otros al Partido Igualdad (PI) por Frutos y productos de los Bienes Patrimoniales</t>
  </si>
  <si>
    <t>Aportes, donaciones, asignaciones y otros al Partido Igualdad (PI) por Otras Transferencias privadas</t>
  </si>
  <si>
    <t>Aportes, donaciones, asignaciones y otros al Partido Igualdad (PI) por Otras Transferencias públicas</t>
  </si>
  <si>
    <t>Aportes, donaciones, asignaciones y otros al Partido Igualdad (PI) por Otras Transferencias públicas (reembolso por campaña Convencional Constituyente para pagar deudas de esta campaña)</t>
  </si>
  <si>
    <t>Otras Transferencias públicas (reembolso por campaña Convencional Constituyente para pagar deudas de esta campaña)</t>
  </si>
  <si>
    <t>Aportes, donaciones, asignaciones y otros al Partido Izquierda Ciudadana por Aportes del Estado (art. 33 bis Ley N°18603)</t>
  </si>
  <si>
    <t>Aportes, donaciones, asignaciones y otros al Partido Izquierda Ciudadana</t>
  </si>
  <si>
    <t>Aportes, donaciones, asignaciones y otros al Partido Izquierda Ciudadana por Asignaciones testamentarias</t>
  </si>
  <si>
    <t>Aportes, donaciones, asignaciones y otros al Partido Izquierda Ciudadana por Cotizaciones</t>
  </si>
  <si>
    <t>Aportes, donaciones, asignaciones y otros al Partido Izquierda Ciudadana por Donaciones</t>
  </si>
  <si>
    <t>Aportes, donaciones, asignaciones y otros al Partido Izquierda Ciudadana por Frutos y productos de los Bienes Patrimoniales</t>
  </si>
  <si>
    <t>Aportes, donaciones, asignaciones y otros al Partido Izquierda Ciudadana por Otras Transferencias privadas</t>
  </si>
  <si>
    <t>Aportes, donaciones, asignaciones y otros al Partido Izquierda Ciudadana por Otras Transferencias públicas</t>
  </si>
  <si>
    <t>Aportes, donaciones, asignaciones y otros al Partido Liberal de Chile(PL) por Aportes del Estado (art. 33 bis Ley N°18603)</t>
  </si>
  <si>
    <t>Aportes, donaciones, asignaciones y otros al Partido Liberal de Chile(PL)</t>
  </si>
  <si>
    <t>Aportes, donaciones, asignaciones y otros al Partido Liberal de Chile(PL) por Asignaciones testamentarias</t>
  </si>
  <si>
    <t>Aportes, donaciones, asignaciones y otros al Partido Liberal de Chile(PL) por Cotizaciones</t>
  </si>
  <si>
    <t>Aportes, donaciones, asignaciones y otros al Partido Liberal de Chile(PL) por Donaciones</t>
  </si>
  <si>
    <t>Aportes, donaciones, asignaciones y otros al Partido Liberal de Chile(PL) por Frutos y productos de los Bienes Patrimoniales</t>
  </si>
  <si>
    <t>Aportes, donaciones, asignaciones y otros al Partido Liberal de Chile(PL) por Otras Transferencias privadas</t>
  </si>
  <si>
    <t>Aportes, donaciones, asignaciones y otros al Partido Liberal de Chile(PL) por Otras Transferencias públicas</t>
  </si>
  <si>
    <t>Aportes, donaciones, asignaciones y otros al Partido Movimiento Independiente Regionalista Agrario y Social (MIRAS) por Aportes del Estado (art. 33 bis Ley N°18603)</t>
  </si>
  <si>
    <t>Aportes, donaciones, asignaciones y otros al Partido Movimiento Independiente Regionalista Agrario y Social (MIRAS)</t>
  </si>
  <si>
    <t>Aportes, donaciones, asignaciones y otros al Partido Movimiento Independiente Regionalista Agrario y Social (MIRAS) por Asignaciones testamentarias</t>
  </si>
  <si>
    <t>Aportes, donaciones, asignaciones y otros al Partido Movimiento Independiente Regionalista Agrario y Social (MIRAS) por Cotizaciones</t>
  </si>
  <si>
    <t>Aportes, donaciones, asignaciones y otros al Partido Movimiento Independiente Regionalista Agrario y Social (MIRAS) por Donaciones</t>
  </si>
  <si>
    <t>Aportes, donaciones, asignaciones y otros al Partido Movimiento Independiente Regionalista Agrario y Social (MIRAS) por Frutos y productos de los Bienes Patrimoniales</t>
  </si>
  <si>
    <t>Aportes, donaciones, asignaciones y otros al Partido Movimiento Independiente Regionalista Agrario y Social (MIRAS) por Otras Transferencias privadas</t>
  </si>
  <si>
    <t>Aportes, donaciones, asignaciones y otros al Partido Movimiento Independiente Regionalista Agrario y Social (MIRAS) por Otras Transferencias públicas</t>
  </si>
  <si>
    <t>Aportes, donaciones, asignaciones y otros al Partido Nuevo Tiempo por Aportes del Estado (art. 33 bis Ley N°18603)</t>
  </si>
  <si>
    <t>Aportes, donaciones, asignaciones y otros al Partido Nuevo Tiempo</t>
  </si>
  <si>
    <t>Aportes, donaciones, asignaciones y otros al Partido Nuevo Tiempo por Asignaciones testamentarias</t>
  </si>
  <si>
    <t>Aportes, donaciones, asignaciones y otros al Partido Nuevo Tiempo por Cotizaciones</t>
  </si>
  <si>
    <t>Aportes, donaciones, asignaciones y otros al Partido Nuevo Tiempo por Donaciones</t>
  </si>
  <si>
    <t>Aportes, donaciones, asignaciones y otros al Partido Nuevo Tiempo por Frutos y productos de los Bienes Patrimoniales</t>
  </si>
  <si>
    <t>Aportes, donaciones, asignaciones y otros al Partido Nuevo Tiempo por Otras Transferencias privadas</t>
  </si>
  <si>
    <t>Aportes, donaciones, asignaciones y otros al Partido Nuevo Tiempo por Otras Transferencias públicas</t>
  </si>
  <si>
    <t>Aportes, donaciones, asignaciones y otros al Partido Político Comunes por Aportes del Estado (art. 33 bis Ley N°18603)</t>
  </si>
  <si>
    <t>Aportes, donaciones, asignaciones y otros al Partido Político Comunes</t>
  </si>
  <si>
    <t>Aportes, donaciones, asignaciones y otros al Partido Político Comunes por Asignaciones testamentarias</t>
  </si>
  <si>
    <t>Aportes, donaciones, asignaciones y otros al Partido Político Comunes por Cotizaciones</t>
  </si>
  <si>
    <t>Aportes, donaciones, asignaciones y otros al Partido Político Comunes por Donaciones</t>
  </si>
  <si>
    <t>Aportes, donaciones, asignaciones y otros al Partido Político Comunes por Frutos y productos de los Bienes Patrimoniales</t>
  </si>
  <si>
    <t>Aportes, donaciones, asignaciones y otros al Partido Político Comunes por Otras Transferencias privadas</t>
  </si>
  <si>
    <t>Aportes, donaciones, asignaciones y otros al Partido Político Comunes por Otras Transferencias publicas</t>
  </si>
  <si>
    <t>Aportes, donaciones, asignaciones y otros al Partido Político Comunes por Otras Transferencias públicas</t>
  </si>
  <si>
    <t>Aportes, donaciones, asignaciones y otros al Partido Por la Democracia (PPD) por Aportes del Estado (art. 33 bis Ley N°18603)</t>
  </si>
  <si>
    <t>Aportes, donaciones, asignaciones y otros al Partido Por la Democracia (PPD)</t>
  </si>
  <si>
    <t>Aportes, donaciones, asignaciones y otros al Partido Por la Democracia (PPD) por Asignaciones testamentarias</t>
  </si>
  <si>
    <t>Aportes, donaciones, asignaciones y otros al Partido Por la Democracia (PPD) por Cotizaciones</t>
  </si>
  <si>
    <t>Aportes, donaciones, asignaciones y otros al Partido Por la Democracia (PPD) por Donaciones</t>
  </si>
  <si>
    <t>Aportes, donaciones, asignaciones y otros al Partido Por la Democracia (PPD) por Frutos y productos de los Bienes Patrimoniales</t>
  </si>
  <si>
    <t>Aportes, donaciones, asignaciones y otros al Partido Por la Democracia (PPD) por Otras Transferencias privadas</t>
  </si>
  <si>
    <t>Aportes, donaciones, asignaciones y otros al Partido Por la Democracia (PPD) por Otras Transferencias públicas</t>
  </si>
  <si>
    <t>Aportes, donaciones, asignaciones y otros al Partido Progresista de Chile por Aportes del Estado (art. 33 bis Ley N°18603)</t>
  </si>
  <si>
    <t>Aportes, donaciones, asignaciones y otros al Partido Progresista de Chile</t>
  </si>
  <si>
    <t>Aportes, donaciones, asignaciones y otros al Partido Progresista de Chile por Asignaciones testamentarias</t>
  </si>
  <si>
    <t>Aportes, donaciones, asignaciones y otros al Partido Progresista de Chile por Cotizaciones</t>
  </si>
  <si>
    <t>Aportes, donaciones, asignaciones y otros al Partido Progresista de Chile por Donaciones</t>
  </si>
  <si>
    <t>Aportes, donaciones, asignaciones y otros al Partido Progresista de Chile por Frutos y productos de los Bienes Patrimoniales</t>
  </si>
  <si>
    <t>Aportes, donaciones, asignaciones y otros al Partido Progresista de Chile por Otras Transferencias privadas</t>
  </si>
  <si>
    <t>Aportes, donaciones, asignaciones y otros al Partido Progresista de Chile por Otras Transferencias públicas</t>
  </si>
  <si>
    <t>Aportes, donaciones, asignaciones y otros al Partido Radical de Chile por Aportes del Estado (art. 33 bis Ley N°18603)</t>
  </si>
  <si>
    <t>Aportes, donaciones, asignaciones y otros al Partido Radical de Chile</t>
  </si>
  <si>
    <t>Aportes, donaciones, asignaciones y otros al Partido Radical de Chile por Asignaciones testamentarias</t>
  </si>
  <si>
    <t>Aportes, donaciones, asignaciones y otros al Partido Radical de Chile por Cotizaciones</t>
  </si>
  <si>
    <t>Aportes, donaciones, asignaciones y otros al Partido Radical de Chile por Donaciones</t>
  </si>
  <si>
    <t>Aportes, donaciones, asignaciones y otros al Partido Radical de Chile por Frutos y productos de los Bienes Patrimoniales</t>
  </si>
  <si>
    <t>Aportes, donaciones, asignaciones y otros al Partido Radical de Chile por Frutos y productos de los Bienes Patrimoniales (Arriendo)</t>
  </si>
  <si>
    <t>Frutos y productos de los Bienes Patrimoniales (Arriendo)</t>
  </si>
  <si>
    <t>Aportes, donaciones, asignaciones y otros al Partido Radical de Chile por Otras Transferencias privadas</t>
  </si>
  <si>
    <t>Aportes, donaciones, asignaciones y otros al Partido Radical de Chile por Otras Transferencias públicas</t>
  </si>
  <si>
    <t>Aportes, donaciones, asignaciones y otros al Partido Regionalista Independiente Demócrata (PRI) por Aportes del Estado (art. 33 bis Ley N°18603)</t>
  </si>
  <si>
    <t>Aportes, donaciones, asignaciones y otros al Partido Regionalista Independiente Demócrata (PRI)</t>
  </si>
  <si>
    <t>Aportes, donaciones, asignaciones y otros al Partido Regionalista Independiente Demócrata (PRI) por Asignaciones testamentarias</t>
  </si>
  <si>
    <t>Aportes, donaciones, asignaciones y otros al Partido Regionalista Independiente Demócrata (PRI) por Cotizaciones</t>
  </si>
  <si>
    <t>Aportes, donaciones, asignaciones y otros al Partido Regionalista Independiente Demócrata (PRI) por Donaciones</t>
  </si>
  <si>
    <t>Aportes, donaciones, asignaciones y otros al Partido Regionalista Independiente Demócrata (PRI) por Frutos y productos de los Bienes Patrimoniales</t>
  </si>
  <si>
    <t>Aportes, donaciones, asignaciones y otros al Partido Regionalista Independiente Demócrata (PRI) por Otras Transferencias privadas</t>
  </si>
  <si>
    <t>Aportes, donaciones, asignaciones y otros al Partido Regionalista Independiente Demócrata (PRI) por Otras Transferencias públicas</t>
  </si>
  <si>
    <t>Aportes, donaciones, asignaciones y otros al Partido Renovación Nacional (RN) por Aportes del Estado (art. 33 bis Ley N°18603)</t>
  </si>
  <si>
    <t>Aportes, donaciones, asignaciones y otros al Partido Renovación Nacional (RN)</t>
  </si>
  <si>
    <t>Aportes, donaciones, asignaciones y otros al Partido Renovación Nacional (RN) por Asignaciones testamentarias</t>
  </si>
  <si>
    <t>Aportes, donaciones, asignaciones y otros al Partido Renovación Nacional (RN) por Cotizaciones</t>
  </si>
  <si>
    <t>Aportes, donaciones, asignaciones y otros al Partido Renovación Nacional (RN) por Donaciones</t>
  </si>
  <si>
    <t>Aportes, donaciones, asignaciones y otros al Partido Renovación Nacional (RN) por Frutos y productos de los Bienes Patrimoniales</t>
  </si>
  <si>
    <t>Aportes, donaciones, asignaciones y otros al Partido Renovación Nacional (RN) por Otras Transferencias privadas</t>
  </si>
  <si>
    <t>Aportes, donaciones, asignaciones y otros al Partido Renovación Nacional (RN) por Otras Transferencias públicas</t>
  </si>
  <si>
    <t>Aportes, donaciones, asignaciones y otros al Partido Republicano de Chile por Aportes del Estado (art. 33 bis Ley N°18603)</t>
  </si>
  <si>
    <t>Aportes, donaciones, asignaciones y otros al Partido Republicano de Chile</t>
  </si>
  <si>
    <t>Aportes, donaciones, asignaciones y otros al Partido Republicano de Chile por Asignaciones testamentarias</t>
  </si>
  <si>
    <t>Aportes, donaciones, asignaciones y otros al Partido Republicano de Chile por Cotizaciones</t>
  </si>
  <si>
    <t>Aportes, donaciones, asignaciones y otros al Partido Republicano de Chile por Donaciones</t>
  </si>
  <si>
    <t>Aportes, donaciones, asignaciones y otros al Partido Republicano de Chile por Frutos y productos de los Bienes Patrimoniales</t>
  </si>
  <si>
    <t>Aportes, donaciones, asignaciones y otros al Partido Republicano de Chile por Otras Transferencias privadas</t>
  </si>
  <si>
    <t>Aportes, donaciones, asignaciones y otros al Partido Republicano de Chile por Otras Transferencias públicas</t>
  </si>
  <si>
    <t>Aportes, donaciones, asignaciones y otros al Partido Revolución Democrática (RD) por Aportes del Estado (art. 33 bis Ley N°18603)</t>
  </si>
  <si>
    <t>Aportes, donaciones, asignaciones y otros al Partido Revolución Democrática (RD)</t>
  </si>
  <si>
    <t>Aportes, donaciones, asignaciones y otros al Partido Revolución Democrática (RD) por Asignaciones testamentarias</t>
  </si>
  <si>
    <t>Aportes, donaciones, asignaciones y otros al Partido Revolución Democrática (RD) por Cotizaciones</t>
  </si>
  <si>
    <t>Aportes, donaciones, asignaciones y otros al Partido Revolución Democrática (RD) por Donaciones</t>
  </si>
  <si>
    <t>Aportes, donaciones, asignaciones y otros al Partido Revolución Democrática (RD) por Frutos y productos de los Bienes Patrimoniales</t>
  </si>
  <si>
    <t>Aportes, donaciones, asignaciones y otros al Partido Revolución Democrática (RD) por Otras Transferencias privadas</t>
  </si>
  <si>
    <t>Aportes, donaciones, asignaciones y otros al Partido Revolución Democrática (RD) por Otras Transferencias publicas</t>
  </si>
  <si>
    <t>Aportes, donaciones, asignaciones y otros al Partido Revolución Democrática (RD) por Otras Transferencias públicas</t>
  </si>
  <si>
    <t>Aportes, donaciones, asignaciones y otros al Partido Socialista de Chile PS por Aportes del Estado (art. 33 bis Ley N°18603)</t>
  </si>
  <si>
    <t>Aportes, donaciones, asignaciones y otros al Partido Socialista de Chile PS</t>
  </si>
  <si>
    <t>Aportes, donaciones, asignaciones y otros al Partido Socialista de Chile PS por Asignaciones testamentarias</t>
  </si>
  <si>
    <t>Aportes, donaciones, asignaciones y otros al Partido Socialista de Chile PS por Cotizaciones</t>
  </si>
  <si>
    <t>Aportes, donaciones, asignaciones y otros al Partido Socialista de Chile PS por Donaciones</t>
  </si>
  <si>
    <t>Aportes, donaciones, asignaciones y otros al Partido Socialista de Chile PS por Elecciones parlamentarias y cores</t>
  </si>
  <si>
    <t>Elecciones parlamentarias y cores</t>
  </si>
  <si>
    <t>Aportes, donaciones, asignaciones y otros al Partido Socialista de Chile PS por Frutos y productos de los Bienes Patrimoniales</t>
  </si>
  <si>
    <t>Aportes, donaciones, asignaciones y otros al Partido Socialista de Chile PS por Otras Transferencias privadas</t>
  </si>
  <si>
    <t>Aportes, donaciones, asignaciones y otros al Partido Socialista de Chile PS por Otras Transferencias públicas</t>
  </si>
  <si>
    <t>Aportes, donaciones, asignaciones y otros al Partido Socialista de Chile PS por Rendimientos procedentes de las actividades del Partido</t>
  </si>
  <si>
    <t>Rendimientos procedentes de las actividades del Partido</t>
  </si>
  <si>
    <t>Aportes, donaciones, asignaciones y otros al Partido Todos por Aportes del Estado (art. 33 bis Ley N°18603)</t>
  </si>
  <si>
    <t>Aportes, donaciones, asignaciones y otros al Partido Todos</t>
  </si>
  <si>
    <t>Aportes, donaciones, asignaciones y otros al Partido Todos por Asignaciones testamentarias</t>
  </si>
  <si>
    <t>Aportes, donaciones, asignaciones y otros al Partido Todos por Cotizaciones</t>
  </si>
  <si>
    <t>Aportes, donaciones, asignaciones y otros al Partido Todos por Donaciones</t>
  </si>
  <si>
    <t>Aportes, donaciones, asignaciones y otros al Partido Todos por Frutos y productos de los Bienes Patrimoniales</t>
  </si>
  <si>
    <t>Aportes, donaciones, asignaciones y otros al Partido Todos por Otras Transferencias privadas</t>
  </si>
  <si>
    <t>Aportes, donaciones, asignaciones y otros al Partido Todos por Otras Transferencias públicas</t>
  </si>
  <si>
    <t>Aportes, donaciones, asignaciones y otros al Partido Unión Demócrata Independiente - UDI por Aportes del Estado (art. 33 bis Ley N°18603)</t>
  </si>
  <si>
    <t>Aportes, donaciones, asignaciones y otros al Partido Unión Demócrata Independiente - UDI</t>
  </si>
  <si>
    <t>Aportes, donaciones, asignaciones y otros al Partido Unión Demócrata Independiente - UDI por Asignaciones testamentarias</t>
  </si>
  <si>
    <t>Aportes, donaciones, asignaciones y otros al Partido Unión Demócrata Independiente - UDI por Cotizaciones</t>
  </si>
  <si>
    <t>Aportes, donaciones, asignaciones y otros al Partido Unión Demócrata Independiente - UDI por Donaciones</t>
  </si>
  <si>
    <t>Aportes, donaciones, asignaciones y otros al Partido Unión Demócrata Independiente - UDI por Frutos y productos de los Bienes Patrimoniales</t>
  </si>
  <si>
    <t>Aportes, donaciones, asignaciones y otros al Partido Unión Demócrata Independiente - UDI por Ingresos militantes</t>
  </si>
  <si>
    <t>Ingresos militantes</t>
  </si>
  <si>
    <t>Aportes, donaciones, asignaciones y otros al Partido Unión Demócrata Independiente - UDI por Otras Transferencias privadas</t>
  </si>
  <si>
    <t>Aportes, donaciones, asignaciones y otros al Partido Unión Demócrata Independiente - UDI por Otras Transferencias públicas</t>
  </si>
  <si>
    <t>Aportes, donaciones, asignaciones y otros al Partido Unión Patriótica por Aportes del Estado (art. 33 bis Ley N°18603)</t>
  </si>
  <si>
    <t>Aportes, donaciones, asignaciones y otros al Partido Unión Patriótica</t>
  </si>
  <si>
    <t>Aportes, donaciones, asignaciones y otros al Partido Unión Patriótica por Asignaciones testamentarias</t>
  </si>
  <si>
    <t>Aportes, donaciones, asignaciones y otros al Partido Unión Patriótica por Cotizaciones</t>
  </si>
  <si>
    <t>Aportes, donaciones, asignaciones y otros al Partido Unión Patriótica por Donaciones</t>
  </si>
  <si>
    <t>Aportes, donaciones, asignaciones y otros al Partido Unión Patriótica por Frutos y productos de los Bienes Patrimoniales</t>
  </si>
  <si>
    <t>Aportes, donaciones, asignaciones y otros al Partido Unión Patriótica por Otras Transferencias privadas</t>
  </si>
  <si>
    <t>Aportes, donaciones, asignaciones y otros al Partido Unión Patriótica por Otras Transferencias públicas</t>
  </si>
  <si>
    <t>Consejo de Transparencia</t>
  </si>
  <si>
    <t>Índice de producción de electricidad, gas y agua</t>
  </si>
  <si>
    <t>Índice de producción de electricidad, gas y agua potable</t>
  </si>
  <si>
    <t>Agencia de Calidad de la Educación</t>
  </si>
  <si>
    <t>Ingresos del Partido Amplitud</t>
  </si>
  <si>
    <t>Ingresos del Partido ANDHA Chile</t>
  </si>
  <si>
    <t>Ingresos del Partido Ciudadanos</t>
  </si>
  <si>
    <t>Ingresos del Partido Comunista de Chile (PCCH)</t>
  </si>
  <si>
    <t>Ingresos del Partido Conservador Cristiano</t>
  </si>
  <si>
    <t>Ingresos del Partido Convergencia Social</t>
  </si>
  <si>
    <t>Ingresos del Partido de Trabajadores Revolucionarios (PTR)</t>
  </si>
  <si>
    <t>Ingresos del Partido Demócrata Cristiano (PDC)</t>
  </si>
  <si>
    <t>Ingresos del Partido Ecologista Verde (PEV)</t>
  </si>
  <si>
    <t>Ingresos del Partido Evolución Política (Evópoli)</t>
  </si>
  <si>
    <t>Ingresos del Partido Federación Regionalista Verde Social  (FREVS)</t>
  </si>
  <si>
    <t>Ingresos del Partido Humanista (PH)</t>
  </si>
  <si>
    <t>Ingresos del Partido Igualdad (PI)</t>
  </si>
  <si>
    <t>Ingresos del Partido Izquierda Ciudadana</t>
  </si>
  <si>
    <t>Ingresos del Partido Liberal de Chile(PL)</t>
  </si>
  <si>
    <t>Ingresos del Partido Nuevo Tiempo</t>
  </si>
  <si>
    <t>Ingresos del Partido Pais</t>
  </si>
  <si>
    <t>Ingresos del Partido Político Comunes</t>
  </si>
  <si>
    <t>Ingresos del Partido Por la Democracia (PPD)</t>
  </si>
  <si>
    <t>Ingresos del Partido Progresista de Chile</t>
  </si>
  <si>
    <t>Ingresos del Partido Radical de Chile</t>
  </si>
  <si>
    <t>Ingresos del Partido Regionalista Independiente Demócrata (PRI)</t>
  </si>
  <si>
    <t>Ingresos del Partido Renovación Nacional (RN)</t>
  </si>
  <si>
    <t>Ingresos del Partido Republicano de Chile</t>
  </si>
  <si>
    <t>Ingresos del Partido Revolución Democrática (RD)</t>
  </si>
  <si>
    <t>Ingresos del Partido Socialista de Chile PS</t>
  </si>
  <si>
    <t>Ingresos del Partido Todos</t>
  </si>
  <si>
    <t>Ingresos del Partido Unión Demócrata Independiente - UDI</t>
  </si>
  <si>
    <t>Ingresos del Partido Unión Patriótica</t>
  </si>
  <si>
    <t>Ingresos Partido</t>
  </si>
  <si>
    <t>Partido Amplitud</t>
  </si>
  <si>
    <t>Partido ANDHA Chile</t>
  </si>
  <si>
    <t>Partido Ciudadanos</t>
  </si>
  <si>
    <t>Partido Comunista de Chile (PCCH)</t>
  </si>
  <si>
    <t>Partido Conservador Cristiano</t>
  </si>
  <si>
    <t>Partido Convergencia Social</t>
  </si>
  <si>
    <t>Partido de Trabajadores Revolucionarios (PTR)</t>
  </si>
  <si>
    <t>Partido Demócrata Cristiano (PDC)</t>
  </si>
  <si>
    <t>Partido Ecologista Verde (PEV)</t>
  </si>
  <si>
    <t>Partido Evolución Política (Evópoli)</t>
  </si>
  <si>
    <t>Partido Federación Regionalista Verde Social  (FREVS)</t>
  </si>
  <si>
    <t>Partido Humanista (PH)</t>
  </si>
  <si>
    <t>Partido Igualdad (PI)</t>
  </si>
  <si>
    <t>Partido Izquierda Ciudadana</t>
  </si>
  <si>
    <t>Partido Liberal de Chile(PL)</t>
  </si>
  <si>
    <t>Partido Nuevo Tiempo</t>
  </si>
  <si>
    <t>Partido Pais</t>
  </si>
  <si>
    <t>Partido Político Comunes</t>
  </si>
  <si>
    <t>Partido Por la Democracia (PPD)</t>
  </si>
  <si>
    <t>Partido Progresista de Chile</t>
  </si>
  <si>
    <t>Partido Radical de Chile</t>
  </si>
  <si>
    <t>Partido Regionalista Independiente Demócrata (PRI)</t>
  </si>
  <si>
    <t>Partido Renovación Nacional (RN)</t>
  </si>
  <si>
    <t>Partido Republicano de Chile</t>
  </si>
  <si>
    <t>Partido Revolución Democrática (RD)</t>
  </si>
  <si>
    <t>Partido Socialista de Chile PS</t>
  </si>
  <si>
    <t>Partido Todos</t>
  </si>
  <si>
    <t>Partido Unión Demócrata Independiente - UDI</t>
  </si>
  <si>
    <t>Partido Unión Patriótica</t>
  </si>
  <si>
    <t>Aportes, donaciones, asignaciones y otros</t>
  </si>
  <si>
    <t>Partido Movimiento Independiente Regionalista Agrario y Social (MIRAS)</t>
  </si>
  <si>
    <t>Administración de Empresas</t>
  </si>
  <si>
    <t>Agroindustria</t>
  </si>
  <si>
    <t>Agronomía</t>
  </si>
  <si>
    <t>Análisis</t>
  </si>
  <si>
    <t>Animación</t>
  </si>
  <si>
    <t>Antropología</t>
  </si>
  <si>
    <t>Arqueología</t>
  </si>
  <si>
    <t>Arquitectura</t>
  </si>
  <si>
    <t>Artes</t>
  </si>
  <si>
    <t>Astrofísica</t>
  </si>
  <si>
    <t>Astronomía</t>
  </si>
  <si>
    <t>Auditoría</t>
  </si>
  <si>
    <t>Automatización y Control</t>
  </si>
  <si>
    <t>Bibliotecología</t>
  </si>
  <si>
    <t>Biblioteconomía</t>
  </si>
  <si>
    <t>Biología</t>
  </si>
  <si>
    <t>Bioquímica</t>
  </si>
  <si>
    <t>Biotecnología</t>
  </si>
  <si>
    <t>Cartografía</t>
  </si>
  <si>
    <t>Castellano y Comunicación</t>
  </si>
  <si>
    <t>Ciencia Política</t>
  </si>
  <si>
    <t>Ciencias</t>
  </si>
  <si>
    <t>Comunicación</t>
  </si>
  <si>
    <t>Contador Auditor</t>
  </si>
  <si>
    <t>Control</t>
  </si>
  <si>
    <t>Creación</t>
  </si>
  <si>
    <t>Derecho</t>
  </si>
  <si>
    <t>Dibujante</t>
  </si>
  <si>
    <t>Dirección</t>
  </si>
  <si>
    <t>Diseño</t>
  </si>
  <si>
    <t>Ecología</t>
  </si>
  <si>
    <t>Economía</t>
  </si>
  <si>
    <t>Ecoturismo</t>
  </si>
  <si>
    <t>Electricidad</t>
  </si>
  <si>
    <t>Electrónica</t>
  </si>
  <si>
    <t>Enfermería</t>
  </si>
  <si>
    <t>Envases y Embalajes</t>
  </si>
  <si>
    <t>Estadísticas</t>
  </si>
  <si>
    <t>Estudios Internacionales</t>
  </si>
  <si>
    <t>Estudios Pastorales</t>
  </si>
  <si>
    <t>Filosofía</t>
  </si>
  <si>
    <t>Física</t>
  </si>
  <si>
    <t>Fonoaudiología</t>
  </si>
  <si>
    <t>General</t>
  </si>
  <si>
    <t>Geofísica</t>
  </si>
  <si>
    <t>Geografía</t>
  </si>
  <si>
    <t>Geología</t>
  </si>
  <si>
    <t>Gestión</t>
  </si>
  <si>
    <t>Gestión de Calidad</t>
  </si>
  <si>
    <t>Gestión de Información</t>
  </si>
  <si>
    <t>Historia</t>
  </si>
  <si>
    <t>Humanidades</t>
  </si>
  <si>
    <t>Industrias</t>
  </si>
  <si>
    <t>Informática</t>
  </si>
  <si>
    <t>Ingeniería</t>
  </si>
  <si>
    <t>Inglés</t>
  </si>
  <si>
    <t>Kinesiología</t>
  </si>
  <si>
    <t>Lengua y Literatura</t>
  </si>
  <si>
    <t>Literatura</t>
  </si>
  <si>
    <t>Mantención</t>
  </si>
  <si>
    <t>Matricería</t>
  </si>
  <si>
    <t>Mecánica</t>
  </si>
  <si>
    <t>Medicina</t>
  </si>
  <si>
    <t>Metalurgia</t>
  </si>
  <si>
    <t>Meteorología</t>
  </si>
  <si>
    <t>Minas</t>
  </si>
  <si>
    <t>Minería y Metalurgia</t>
  </si>
  <si>
    <t>Monitoreo</t>
  </si>
  <si>
    <t>Obras Civiles</t>
  </si>
  <si>
    <t>Obstetricia</t>
  </si>
  <si>
    <t>Oceanografía</t>
  </si>
  <si>
    <t>Odontología</t>
  </si>
  <si>
    <t>Óptico</t>
  </si>
  <si>
    <t>Pedagogía</t>
  </si>
  <si>
    <t>Periodismo</t>
  </si>
  <si>
    <t>Piloto</t>
  </si>
  <si>
    <t>Preparación Física</t>
  </si>
  <si>
    <t>Prevención de Riesgos</t>
  </si>
  <si>
    <t>Proyecto</t>
  </si>
  <si>
    <t>Proyecto y Diseño</t>
  </si>
  <si>
    <t>Psicología</t>
  </si>
  <si>
    <t>Psicopedagogía</t>
  </si>
  <si>
    <t>Publicidad</t>
  </si>
  <si>
    <t>Química</t>
  </si>
  <si>
    <t>Química y Farmacia</t>
  </si>
  <si>
    <t>Recursos</t>
  </si>
  <si>
    <t>Relaciones Públicas</t>
  </si>
  <si>
    <t>Robótica</t>
  </si>
  <si>
    <t>Servicio Social</t>
  </si>
  <si>
    <t>Sistemas Computacionales</t>
  </si>
  <si>
    <t>Socieconomía</t>
  </si>
  <si>
    <t>Sociología</t>
  </si>
  <si>
    <t>Teatro</t>
  </si>
  <si>
    <t>Tecnología</t>
  </si>
  <si>
    <t>Tecnología Médica</t>
  </si>
  <si>
    <t>Telecomunaciónes</t>
  </si>
  <si>
    <t>Teología</t>
  </si>
  <si>
    <t>Terapia Ocupacional</t>
  </si>
  <si>
    <t>Topografía</t>
  </si>
  <si>
    <t>Trabajo Social</t>
  </si>
  <si>
    <t>Traducción</t>
  </si>
  <si>
    <t>Turismo</t>
  </si>
  <si>
    <t>id_Sector</t>
  </si>
  <si>
    <t>Columna1</t>
  </si>
  <si>
    <t>id_contenido</t>
  </si>
  <si>
    <t>id_Tema</t>
  </si>
  <si>
    <t>id_muestra</t>
  </si>
  <si>
    <t>01</t>
  </si>
  <si>
    <t>01.01</t>
  </si>
  <si>
    <t>01.01.01</t>
  </si>
  <si>
    <t>01.01.01.01</t>
  </si>
  <si>
    <t>01.01.01.01 Acuicultura de Algas</t>
  </si>
  <si>
    <t>02</t>
  </si>
  <si>
    <t>01.02</t>
  </si>
  <si>
    <t>01.01.02</t>
  </si>
  <si>
    <t>01.02.01.01</t>
  </si>
  <si>
    <t>01.02.01.01 Acuicultura de choritos</t>
  </si>
  <si>
    <t>03</t>
  </si>
  <si>
    <t>01.03</t>
  </si>
  <si>
    <t>01.01.03</t>
  </si>
  <si>
    <t>01.02.01.02</t>
  </si>
  <si>
    <t>01.02.01.02 Acuicultura de moluscos</t>
  </si>
  <si>
    <t>04</t>
  </si>
  <si>
    <t>02.01</t>
  </si>
  <si>
    <t>Exportaciones Agrícolas</t>
  </si>
  <si>
    <t>01.02.01</t>
  </si>
  <si>
    <t>01.02.02.01</t>
  </si>
  <si>
    <t>01.02.02.01 Acuicultura de peces</t>
  </si>
  <si>
    <t>05</t>
  </si>
  <si>
    <t>02.02</t>
  </si>
  <si>
    <t>Importaciones Agrícolas</t>
  </si>
  <si>
    <t>01.03.01</t>
  </si>
  <si>
    <t>01.02.03.01</t>
  </si>
  <si>
    <t>01.02.03.01 Acuicultura</t>
  </si>
  <si>
    <t>06</t>
  </si>
  <si>
    <t>02.03</t>
  </si>
  <si>
    <t>02.01.01</t>
  </si>
  <si>
    <t>01.02.02.02</t>
  </si>
  <si>
    <t>01.02.02.02 Acuicultura del Salmón del Atlántico</t>
  </si>
  <si>
    <t>07</t>
  </si>
  <si>
    <t>02.04</t>
  </si>
  <si>
    <t>02.02.01</t>
  </si>
  <si>
    <t>01.02.02.03</t>
  </si>
  <si>
    <t>01.02.02.03 Acuicultura del Salmón Plateado o Coho</t>
  </si>
  <si>
    <t>08</t>
  </si>
  <si>
    <t>02.05</t>
  </si>
  <si>
    <t>02.03.01</t>
  </si>
  <si>
    <t>01.02.02.04</t>
  </si>
  <si>
    <t>01.02.02.04 Acuicultura de la Trucha Arcoiris</t>
  </si>
  <si>
    <t>09</t>
  </si>
  <si>
    <t>03.01</t>
  </si>
  <si>
    <t>02.04.01</t>
  </si>
  <si>
    <t>01.03.01.01</t>
  </si>
  <si>
    <t>01.03.01.01 Acuicultura</t>
  </si>
  <si>
    <t>10</t>
  </si>
  <si>
    <t>04.01</t>
  </si>
  <si>
    <t>02.04.02</t>
  </si>
  <si>
    <t>02.01.01.01</t>
  </si>
  <si>
    <t>02.01.01.01 Berries</t>
  </si>
  <si>
    <t>11</t>
  </si>
  <si>
    <t>04.02</t>
  </si>
  <si>
    <t>02.05.01</t>
  </si>
  <si>
    <t>02.01.01.02</t>
  </si>
  <si>
    <t>02.01.01.02 Cítricos</t>
  </si>
  <si>
    <t>12</t>
  </si>
  <si>
    <t>05.01</t>
  </si>
  <si>
    <t>02.05.02</t>
  </si>
  <si>
    <t>02.01.01.03</t>
  </si>
  <si>
    <t>02.01.01.03 Frutos de hueso (carozo)</t>
  </si>
  <si>
    <t>13</t>
  </si>
  <si>
    <t>05.02</t>
  </si>
  <si>
    <t>03.01.01</t>
  </si>
  <si>
    <t>02.01.01.04</t>
  </si>
  <si>
    <t>02.01.01.04 Frutos de pepita</t>
  </si>
  <si>
    <t>14</t>
  </si>
  <si>
    <t>06.01</t>
  </si>
  <si>
    <t>04.01.01</t>
  </si>
  <si>
    <t>02.01.01.05</t>
  </si>
  <si>
    <t>02.01.01.05 Frutos Oleaginosos</t>
  </si>
  <si>
    <t>15</t>
  </si>
  <si>
    <t>06.02</t>
  </si>
  <si>
    <t>04.01.02</t>
  </si>
  <si>
    <t>02.01.01.06</t>
  </si>
  <si>
    <t>02.01.01.06 Frutos secos</t>
  </si>
  <si>
    <t>16</t>
  </si>
  <si>
    <t>06.03</t>
  </si>
  <si>
    <t>04.01.03</t>
  </si>
  <si>
    <t>02.01.01.07</t>
  </si>
  <si>
    <t>02.01.01.07 Otros</t>
  </si>
  <si>
    <t>17</t>
  </si>
  <si>
    <t>06.04</t>
  </si>
  <si>
    <t>04.01.04</t>
  </si>
  <si>
    <t>02.01.01.08</t>
  </si>
  <si>
    <t>02.01.01.08 Tropicales y subtropicales</t>
  </si>
  <si>
    <t>18</t>
  </si>
  <si>
    <t>06.05</t>
  </si>
  <si>
    <t>04.02.01</t>
  </si>
  <si>
    <t>02.01.01.09</t>
  </si>
  <si>
    <t>02.01.01.09 Uva</t>
  </si>
  <si>
    <t>19</t>
  </si>
  <si>
    <t>06.06</t>
  </si>
  <si>
    <t>04.02.02</t>
  </si>
  <si>
    <t>02.01.01.10</t>
  </si>
  <si>
    <t>02.01.01.10 Industrial</t>
  </si>
  <si>
    <t>20</t>
  </si>
  <si>
    <t>07.01</t>
  </si>
  <si>
    <t>04.02.03</t>
  </si>
  <si>
    <t>02.02.01.01</t>
  </si>
  <si>
    <t>02.02.01.01 Berries</t>
  </si>
  <si>
    <t>21</t>
  </si>
  <si>
    <t>07.02</t>
  </si>
  <si>
    <t>04.02.04</t>
  </si>
  <si>
    <t>02.02.01.02</t>
  </si>
  <si>
    <t>02.02.01.02 Cítricos</t>
  </si>
  <si>
    <t>22</t>
  </si>
  <si>
    <t>07.03</t>
  </si>
  <si>
    <t>04.02.05</t>
  </si>
  <si>
    <t>02.02.01.03</t>
  </si>
  <si>
    <t>02.02.01.03 Frutos de hueso (carozo)</t>
  </si>
  <si>
    <t>23</t>
  </si>
  <si>
    <t>en blanco</t>
  </si>
  <si>
    <t>08.01</t>
  </si>
  <si>
    <t>05.01.01</t>
  </si>
  <si>
    <t>02.02.01.04</t>
  </si>
  <si>
    <t>02.02.01.04 Frutos de pepita</t>
  </si>
  <si>
    <t>24</t>
  </si>
  <si>
    <t>08.02</t>
  </si>
  <si>
    <t>05.02.01</t>
  </si>
  <si>
    <t>02.02.01.05</t>
  </si>
  <si>
    <t>02.02.01.05 Frutos Oleaginosos</t>
  </si>
  <si>
    <t>25</t>
  </si>
  <si>
    <t>08.03</t>
  </si>
  <si>
    <t>05.02.02</t>
  </si>
  <si>
    <t>02.02.01.06</t>
  </si>
  <si>
    <t>02.02.01.06 Frutos secos</t>
  </si>
  <si>
    <t>26</t>
  </si>
  <si>
    <t>09.01</t>
  </si>
  <si>
    <t>05.02.03</t>
  </si>
  <si>
    <t>02.02.01.07</t>
  </si>
  <si>
    <t>02.02.01.07 Otros</t>
  </si>
  <si>
    <t>27</t>
  </si>
  <si>
    <t>09.02</t>
  </si>
  <si>
    <t>06.01.01</t>
  </si>
  <si>
    <t>02.02.01.08</t>
  </si>
  <si>
    <t>02.02.01.08 Tropicales y subtropicales</t>
  </si>
  <si>
    <t>28</t>
  </si>
  <si>
    <t>09.03</t>
  </si>
  <si>
    <t>06.01.02</t>
  </si>
  <si>
    <t>02.02.01.09</t>
  </si>
  <si>
    <t>02.02.01.09 Uva</t>
  </si>
  <si>
    <t>29</t>
  </si>
  <si>
    <t>10.01</t>
  </si>
  <si>
    <t>06.01.03</t>
  </si>
  <si>
    <t>02.03.01.01</t>
  </si>
  <si>
    <t>02.03.01.01 Uva de mesa</t>
  </si>
  <si>
    <t>30</t>
  </si>
  <si>
    <t>11.01</t>
  </si>
  <si>
    <t>06.02.01</t>
  </si>
  <si>
    <t>02.03.01.02</t>
  </si>
  <si>
    <t>02.03.01.02 Uva pisquera</t>
  </si>
  <si>
    <t>31</t>
  </si>
  <si>
    <t>12.01</t>
  </si>
  <si>
    <t>06.03.01</t>
  </si>
  <si>
    <t>02.03.01.03</t>
  </si>
  <si>
    <t>02.03.01.03 Uva vinífera</t>
  </si>
  <si>
    <t>32</t>
  </si>
  <si>
    <t>12.02</t>
  </si>
  <si>
    <t>06.04.01</t>
  </si>
  <si>
    <t>02.04.01.01</t>
  </si>
  <si>
    <t>02.04.01.01 Cereales</t>
  </si>
  <si>
    <t>33</t>
  </si>
  <si>
    <t>12.03</t>
  </si>
  <si>
    <t>06.04.02</t>
  </si>
  <si>
    <t>02.04.01.02</t>
  </si>
  <si>
    <t>02.04.01.02 Hortalizas</t>
  </si>
  <si>
    <t>34</t>
  </si>
  <si>
    <t>12.04</t>
  </si>
  <si>
    <t>06.05.01</t>
  </si>
  <si>
    <t>02.04.01.03</t>
  </si>
  <si>
    <t>02.04.01.03 Industriales</t>
  </si>
  <si>
    <t>13.01</t>
  </si>
  <si>
    <t>06.05.02</t>
  </si>
  <si>
    <t>02.04.01.04</t>
  </si>
  <si>
    <t>02.04.01.04 Legumbres</t>
  </si>
  <si>
    <t>14.01</t>
  </si>
  <si>
    <t>06.06.01</t>
  </si>
  <si>
    <t>02.04.01.05</t>
  </si>
  <si>
    <t>02.04.01.05 Tubérculos</t>
  </si>
  <si>
    <t>14.02</t>
  </si>
  <si>
    <t>07.01.01</t>
  </si>
  <si>
    <t>02.04.02.01</t>
  </si>
  <si>
    <t>02.04.02.01 Achicoria</t>
  </si>
  <si>
    <t>14.03</t>
  </si>
  <si>
    <t>07.01.02</t>
  </si>
  <si>
    <t>02.04.02.02</t>
  </si>
  <si>
    <t>02.04.02.02 Arroz</t>
  </si>
  <si>
    <t>14.04</t>
  </si>
  <si>
    <t>07.01.03</t>
  </si>
  <si>
    <t>02.04.02.03</t>
  </si>
  <si>
    <t>02.04.02.03 Avena</t>
  </si>
  <si>
    <t>14.05</t>
  </si>
  <si>
    <t>07.01.04</t>
  </si>
  <si>
    <t>02.04.02.04</t>
  </si>
  <si>
    <t>02.04.02.04 Cebada</t>
  </si>
  <si>
    <t>14.06</t>
  </si>
  <si>
    <t>07.02.01</t>
  </si>
  <si>
    <t>02.04.02.05</t>
  </si>
  <si>
    <t>02.04.02.05 Garbanzos</t>
  </si>
  <si>
    <t>15.01</t>
  </si>
  <si>
    <t>07.02.02</t>
  </si>
  <si>
    <t>02.04.02.06</t>
  </si>
  <si>
    <t>02.04.02.06 Lentejas</t>
  </si>
  <si>
    <t>15.02</t>
  </si>
  <si>
    <t>07.02.03</t>
  </si>
  <si>
    <t>02.04.02.07</t>
  </si>
  <si>
    <t>02.04.02.07 Lupino</t>
  </si>
  <si>
    <t>15.03</t>
  </si>
  <si>
    <t>07.02.04</t>
  </si>
  <si>
    <t>02.04.02.08</t>
  </si>
  <si>
    <t>02.04.02.08 Maíz</t>
  </si>
  <si>
    <t>15.04</t>
  </si>
  <si>
    <t>07.02.05</t>
  </si>
  <si>
    <t>02.04.02.09</t>
  </si>
  <si>
    <t>02.04.02.09 Maravilla</t>
  </si>
  <si>
    <t>16.01</t>
  </si>
  <si>
    <t>07.02.06</t>
  </si>
  <si>
    <t>02.04.02.10</t>
  </si>
  <si>
    <t>02.04.02.10 Otras industriales</t>
  </si>
  <si>
    <t>16.02</t>
  </si>
  <si>
    <t>07.02.07</t>
  </si>
  <si>
    <t>02.04.02.11</t>
  </si>
  <si>
    <t>02.04.02.11 Otras Legumbres</t>
  </si>
  <si>
    <t>17.01</t>
  </si>
  <si>
    <t>07.02.08</t>
  </si>
  <si>
    <t>02.04.02.12</t>
  </si>
  <si>
    <t>02.04.02.12 Otros cereales</t>
  </si>
  <si>
    <t>17.02</t>
  </si>
  <si>
    <t>07.02.09</t>
  </si>
  <si>
    <t>02.04.02.13</t>
  </si>
  <si>
    <t>02.04.02.13 Papa</t>
  </si>
  <si>
    <t>17.03</t>
  </si>
  <si>
    <t>07.02.10</t>
  </si>
  <si>
    <t>02.04.02.14</t>
  </si>
  <si>
    <t>02.04.02.14 Porotos</t>
  </si>
  <si>
    <t>17.04</t>
  </si>
  <si>
    <t>07.02.11</t>
  </si>
  <si>
    <t>02.04.02.15</t>
  </si>
  <si>
    <t>02.04.02.15 Raps</t>
  </si>
  <si>
    <t>18.01</t>
  </si>
  <si>
    <t>07.02.12</t>
  </si>
  <si>
    <t>02.04.02.16</t>
  </si>
  <si>
    <t>02.04.02.16 Remolacha (caña de azúcar)</t>
  </si>
  <si>
    <t>19.01</t>
  </si>
  <si>
    <t>07.02.13</t>
  </si>
  <si>
    <t>02.04.02.17</t>
  </si>
  <si>
    <t>02.04.02.17 Tabaco</t>
  </si>
  <si>
    <t>19.02</t>
  </si>
  <si>
    <t>07.02.14</t>
  </si>
  <si>
    <t>02.04.02.18</t>
  </si>
  <si>
    <t>02.04.02.18 Tomate</t>
  </si>
  <si>
    <t>20.01</t>
  </si>
  <si>
    <t>07.02.15</t>
  </si>
  <si>
    <t>02.04.02.19</t>
  </si>
  <si>
    <t>02.04.02.19 Trigo</t>
  </si>
  <si>
    <t>21.01</t>
  </si>
  <si>
    <t>07.02.16</t>
  </si>
  <si>
    <t>02.04.02.20</t>
  </si>
  <si>
    <t>02.04.02.20 Triticale</t>
  </si>
  <si>
    <t>21.02</t>
  </si>
  <si>
    <t>07.02.17</t>
  </si>
  <si>
    <t>02.05.01.01</t>
  </si>
  <si>
    <t>02.05.01.01 Hortalizas</t>
  </si>
  <si>
    <t>21.03</t>
  </si>
  <si>
    <t>07.02.18</t>
  </si>
  <si>
    <t>02.05.01.02</t>
  </si>
  <si>
    <t>02.05.01.02 Tubérculos</t>
  </si>
  <si>
    <t>21.04</t>
  </si>
  <si>
    <t>07.02.19</t>
  </si>
  <si>
    <t>02.05.01.03</t>
  </si>
  <si>
    <t>02.05.01.03 Acelga</t>
  </si>
  <si>
    <t>21.05</t>
  </si>
  <si>
    <t>07.02.20</t>
  </si>
  <si>
    <t>02.05.02.01</t>
  </si>
  <si>
    <t>02.05.02.01 Achicoria industrial</t>
  </si>
  <si>
    <t>22.01</t>
  </si>
  <si>
    <t>07.02.21</t>
  </si>
  <si>
    <t>02.05.02.02</t>
  </si>
  <si>
    <t>02.05.02.02 Ají</t>
  </si>
  <si>
    <t>23.01</t>
  </si>
  <si>
    <t>07.02.22</t>
  </si>
  <si>
    <t>02.05.02.03</t>
  </si>
  <si>
    <t>02.05.02.03 Ajo</t>
  </si>
  <si>
    <t>24.01</t>
  </si>
  <si>
    <t>07.02.23</t>
  </si>
  <si>
    <t>02.05.02.04</t>
  </si>
  <si>
    <t>02.05.02.04 Alcachofa</t>
  </si>
  <si>
    <t>24.02</t>
  </si>
  <si>
    <t>07.02.24</t>
  </si>
  <si>
    <t>02.05.02.05</t>
  </si>
  <si>
    <t>02.05.02.05 Apio</t>
  </si>
  <si>
    <t>24.03</t>
  </si>
  <si>
    <t>07.02.25</t>
  </si>
  <si>
    <t>02.05.02.06</t>
  </si>
  <si>
    <t>02.05.02.06 Arveja verde</t>
  </si>
  <si>
    <t>24.04</t>
  </si>
  <si>
    <t>07.02.26</t>
  </si>
  <si>
    <t>02.05.02.07</t>
  </si>
  <si>
    <t>02.05.02.07 Betarraga</t>
  </si>
  <si>
    <t>24.05</t>
  </si>
  <si>
    <t>07.02.27</t>
  </si>
  <si>
    <t>02.05.02.08</t>
  </si>
  <si>
    <t>02.05.02.08 Brócoli</t>
  </si>
  <si>
    <t>24.06</t>
  </si>
  <si>
    <t>07.02.28</t>
  </si>
  <si>
    <t>02.05.02.09</t>
  </si>
  <si>
    <t>02.05.02.09 Cebolla de Guarda</t>
  </si>
  <si>
    <t>24.07</t>
  </si>
  <si>
    <t>07.02.29</t>
  </si>
  <si>
    <t>02.05.02.10</t>
  </si>
  <si>
    <t>02.05.02.10 Cebolla Temprana</t>
  </si>
  <si>
    <t>24.08</t>
  </si>
  <si>
    <t>07.03.01</t>
  </si>
  <si>
    <t>02.05.02.11</t>
  </si>
  <si>
    <t>02.05.02.11 Choclo</t>
  </si>
  <si>
    <t>24.09</t>
  </si>
  <si>
    <t>08.01.01</t>
  </si>
  <si>
    <t>02.05.02.12</t>
  </si>
  <si>
    <t>02.05.02.12 Coliflor</t>
  </si>
  <si>
    <t>24.10</t>
  </si>
  <si>
    <t>08.02.01</t>
  </si>
  <si>
    <t>02.05.02.13</t>
  </si>
  <si>
    <t>02.05.02.13 Espárrago</t>
  </si>
  <si>
    <t>25.01</t>
  </si>
  <si>
    <t>08.02.02</t>
  </si>
  <si>
    <t>02.05.02.14</t>
  </si>
  <si>
    <t>02.05.02.14 Espinaca</t>
  </si>
  <si>
    <t>25.02</t>
  </si>
  <si>
    <t>08.02.03</t>
  </si>
  <si>
    <t>02.05.02.15</t>
  </si>
  <si>
    <t>02.05.02.15 Haba</t>
  </si>
  <si>
    <t>26.01</t>
  </si>
  <si>
    <t>08.02.04</t>
  </si>
  <si>
    <t>02.05.02.16</t>
  </si>
  <si>
    <t>02.05.02.16 Lechuga</t>
  </si>
  <si>
    <t>26.02</t>
  </si>
  <si>
    <t>08.02.05</t>
  </si>
  <si>
    <t>02.05.02.17</t>
  </si>
  <si>
    <t>02.05.02.17 Melón</t>
  </si>
  <si>
    <t>26.03</t>
  </si>
  <si>
    <t>08.03.01</t>
  </si>
  <si>
    <t>02.05.02.18</t>
  </si>
  <si>
    <t>02.05.02.18 Orégano</t>
  </si>
  <si>
    <t>26.04</t>
  </si>
  <si>
    <t>08.03.02</t>
  </si>
  <si>
    <t>02.05.02.19</t>
  </si>
  <si>
    <t>02.05.02.19 Otras Hortalizas</t>
  </si>
  <si>
    <t>26.05</t>
  </si>
  <si>
    <t>08.03.03</t>
  </si>
  <si>
    <t>02.05.02.20</t>
  </si>
  <si>
    <t>02.05.02.20 Pepino de ensalada</t>
  </si>
  <si>
    <t>27.01</t>
  </si>
  <si>
    <t>08.03.04</t>
  </si>
  <si>
    <t>02.05.02.21</t>
  </si>
  <si>
    <t>02.05.02.21 Pimiento</t>
  </si>
  <si>
    <t>28.01</t>
  </si>
  <si>
    <t>08.03.05</t>
  </si>
  <si>
    <t>02.05.02.22</t>
  </si>
  <si>
    <t>02.05.02.22 Poroto granado</t>
  </si>
  <si>
    <t>28.02</t>
  </si>
  <si>
    <t>08.03.06</t>
  </si>
  <si>
    <t>02.05.02.23</t>
  </si>
  <si>
    <t>02.05.02.23 Poroto Verde</t>
  </si>
  <si>
    <t>28.03</t>
  </si>
  <si>
    <t>08.03.07</t>
  </si>
  <si>
    <t>02.05.02.24</t>
  </si>
  <si>
    <t>02.05.02.24 Repollo</t>
  </si>
  <si>
    <t>28.04</t>
  </si>
  <si>
    <t>08.03.08</t>
  </si>
  <si>
    <t>02.05.02.25</t>
  </si>
  <si>
    <t>02.05.02.25 Sandía</t>
  </si>
  <si>
    <t>29.01</t>
  </si>
  <si>
    <t>08.03.09</t>
  </si>
  <si>
    <t>02.05.02.26</t>
  </si>
  <si>
    <t>02.05.02.26 Tomate</t>
  </si>
  <si>
    <t>30.01</t>
  </si>
  <si>
    <t>08.03.10</t>
  </si>
  <si>
    <t>02.05.02.27</t>
  </si>
  <si>
    <t>02.05.02.27 Zanahoria</t>
  </si>
  <si>
    <t>30.02</t>
  </si>
  <si>
    <t>08.03.11</t>
  </si>
  <si>
    <t>02.05.02.28</t>
  </si>
  <si>
    <t>02.05.02.28 Zapallo Italiano</t>
  </si>
  <si>
    <t>30.03</t>
  </si>
  <si>
    <t>08.03.12</t>
  </si>
  <si>
    <t>02.05.02.29</t>
  </si>
  <si>
    <t>02.05.02.29 Zapallo Temprano y de Guarda</t>
  </si>
  <si>
    <t>31.01</t>
  </si>
  <si>
    <t>08.03.13</t>
  </si>
  <si>
    <t>03.01.01.01</t>
  </si>
  <si>
    <t>03.01.01.01 Cantidad de centros culturales</t>
  </si>
  <si>
    <t>31.02</t>
  </si>
  <si>
    <t>08.03.14</t>
  </si>
  <si>
    <t>04.01.01.01</t>
  </si>
  <si>
    <t>04.01.01.01 Exportaciones agrícolas</t>
  </si>
  <si>
    <t>31.03</t>
  </si>
  <si>
    <t>08.03.15</t>
  </si>
  <si>
    <t>04.01.02.01</t>
  </si>
  <si>
    <t>04.01.02.01 Exportaciones de bienes</t>
  </si>
  <si>
    <t>32.01</t>
  </si>
  <si>
    <t>08.03.16</t>
  </si>
  <si>
    <t>04.01.03.01</t>
  </si>
  <si>
    <t>04.01.03.01 Exportaciones industriales</t>
  </si>
  <si>
    <t>33.01</t>
  </si>
  <si>
    <t>08.03.17</t>
  </si>
  <si>
    <t>04.01.04.01</t>
  </si>
  <si>
    <t>04.01.04.01 Exportaciones de cobre</t>
  </si>
  <si>
    <t>33.02</t>
  </si>
  <si>
    <t>08.03.18</t>
  </si>
  <si>
    <t>04.01.04.02</t>
  </si>
  <si>
    <t>04.01.04.02 Exportaciones mineras</t>
  </si>
  <si>
    <t>33.03</t>
  </si>
  <si>
    <t>08.03.19</t>
  </si>
  <si>
    <t>04.02.01.01</t>
  </si>
  <si>
    <t>04.02.01.01 Importaciones de bienes</t>
  </si>
  <si>
    <t>33.04</t>
  </si>
  <si>
    <t>08.03.20</t>
  </si>
  <si>
    <t>04.02.02.01</t>
  </si>
  <si>
    <t>04.02.02.01 Importaciones de capital</t>
  </si>
  <si>
    <t>33.05</t>
  </si>
  <si>
    <t>09.01.01</t>
  </si>
  <si>
    <t>04.02.03.01</t>
  </si>
  <si>
    <t>04.02.03.01 Importaciones de combustibles</t>
  </si>
  <si>
    <t>33.06</t>
  </si>
  <si>
    <t>09.01.02</t>
  </si>
  <si>
    <t>04.02.04.01</t>
  </si>
  <si>
    <t>04.02.04.01 Importaciones de consumo</t>
  </si>
  <si>
    <t>33.07</t>
  </si>
  <si>
    <t>09.01.03</t>
  </si>
  <si>
    <t>04.02.04.02</t>
  </si>
  <si>
    <t>04.02.04.02 Importaciones de consumo durable</t>
  </si>
  <si>
    <t>33.08</t>
  </si>
  <si>
    <t>09.01.04</t>
  </si>
  <si>
    <t>04.02.05.01</t>
  </si>
  <si>
    <t>04.02.05.01 Importaciones intermedias no combustibles</t>
  </si>
  <si>
    <t>33.09</t>
  </si>
  <si>
    <t>09.01.05</t>
  </si>
  <si>
    <t>05.01.01.01</t>
  </si>
  <si>
    <t>05.01.01.01 Índice de ventas de supermercados</t>
  </si>
  <si>
    <t>33.10</t>
  </si>
  <si>
    <t>09.01.06</t>
  </si>
  <si>
    <t>05.01.01.02</t>
  </si>
  <si>
    <t>05.01.01.02 Supermercados</t>
  </si>
  <si>
    <t>33.11</t>
  </si>
  <si>
    <t>09.01.07</t>
  </si>
  <si>
    <t>05.01.01.03</t>
  </si>
  <si>
    <t>05.01.01.03 Ventas de supermercados</t>
  </si>
  <si>
    <t>34.01</t>
  </si>
  <si>
    <t>09.01.08</t>
  </si>
  <si>
    <t>05.02.01.01</t>
  </si>
  <si>
    <t>05.02.01.01 Estancia en hoteles</t>
  </si>
  <si>
    <t>09.01.09</t>
  </si>
  <si>
    <t>05.02.01.02</t>
  </si>
  <si>
    <t>05.02.01.02 Llegadas a hoteles</t>
  </si>
  <si>
    <t>09.01.10</t>
  </si>
  <si>
    <t>05.02.01.03</t>
  </si>
  <si>
    <t>05.02.01.03 Pernoctaciones en hoteles</t>
  </si>
  <si>
    <t>09.01.11</t>
  </si>
  <si>
    <t>05.02.01.04</t>
  </si>
  <si>
    <t>05.02.01.04 Ocupación en habitaciones hoteleras</t>
  </si>
  <si>
    <t>09.01.12</t>
  </si>
  <si>
    <t>05.02.01.05</t>
  </si>
  <si>
    <t>05.02.01.05 Ocupación en plazas hoteleras</t>
  </si>
  <si>
    <t>09.01.13</t>
  </si>
  <si>
    <t>05.02.02.01</t>
  </si>
  <si>
    <t>05.02.02.01 Rendimiento de ingresos por alojamiento hotelero</t>
  </si>
  <si>
    <t>09.02.01</t>
  </si>
  <si>
    <t>05.02.03.01</t>
  </si>
  <si>
    <t>05.02.03.01 Precios de alojamiento hoteleros</t>
  </si>
  <si>
    <t>09.02.02</t>
  </si>
  <si>
    <t>06.01.01.01</t>
  </si>
  <si>
    <t>06.01.01.01 Superficie autorizada habitacional</t>
  </si>
  <si>
    <t>09.02.03</t>
  </si>
  <si>
    <t>06.01.02.01</t>
  </si>
  <si>
    <t>06.01.02.01 Superficie autorizada habitacional</t>
  </si>
  <si>
    <t>09.02.04</t>
  </si>
  <si>
    <t>06.01.03.01</t>
  </si>
  <si>
    <t>06.01.03.01 Superficie autorizada habitacional</t>
  </si>
  <si>
    <t>09.02.05</t>
  </si>
  <si>
    <t>06.02.01.01</t>
  </si>
  <si>
    <t>06.02.01.01 Superficie autorizada no habitacional</t>
  </si>
  <si>
    <t>09.03.01</t>
  </si>
  <si>
    <t>06.03.01.01</t>
  </si>
  <si>
    <t>06.03.01.01 Inversión MOP</t>
  </si>
  <si>
    <t>09.03.02</t>
  </si>
  <si>
    <t>06.03.01.02</t>
  </si>
  <si>
    <t>06.03.01.02 Inversión Programa Agua Potable Rural</t>
  </si>
  <si>
    <t>09.03.03</t>
  </si>
  <si>
    <t>06.03.01.03</t>
  </si>
  <si>
    <t>06.03.01.03 Inversión Dirección General de Concesiones</t>
  </si>
  <si>
    <t>09.03.04</t>
  </si>
  <si>
    <t>06.03.01.04</t>
  </si>
  <si>
    <t>06.03.01.04 Inversión Dirección de Aeropuertos</t>
  </si>
  <si>
    <t>09.03.05</t>
  </si>
  <si>
    <t>06.03.01.05</t>
  </si>
  <si>
    <t>06.03.01.05 Inversión Dirección de Arquitectura</t>
  </si>
  <si>
    <t>09.03.06</t>
  </si>
  <si>
    <t>06.03.01.06</t>
  </si>
  <si>
    <t>06.03.01.06 Inversión Dirección General de Aguas</t>
  </si>
  <si>
    <t>09.03.07</t>
  </si>
  <si>
    <t>06.03.01.07</t>
  </si>
  <si>
    <t>06.03.01.07 Inversión Dirección General de Obras Públicas</t>
  </si>
  <si>
    <t>09.03.08</t>
  </si>
  <si>
    <t>06.03.01.08</t>
  </si>
  <si>
    <t>06.03.01.08 Inversión Instituto Nacional de Hidráulica</t>
  </si>
  <si>
    <t>10.01.01</t>
  </si>
  <si>
    <t>06.03.01.09</t>
  </si>
  <si>
    <t>06.03.01.09 Inversión Dirección de Obras Portuarias</t>
  </si>
  <si>
    <t>10.01.02</t>
  </si>
  <si>
    <t>06.03.01.10</t>
  </si>
  <si>
    <t>06.03.01.10 Inversión Dirección de Obras Hidráulicas</t>
  </si>
  <si>
    <t>10.01.03</t>
  </si>
  <si>
    <t>06.03.01.11</t>
  </si>
  <si>
    <t>06.03.01.11 Inversión Dirección de Planeamiento</t>
  </si>
  <si>
    <t>11.01.01</t>
  </si>
  <si>
    <t>06.03.01.12</t>
  </si>
  <si>
    <t>06.03.01.12 Inversión Dirección de Vialidad</t>
  </si>
  <si>
    <t>11.01.02</t>
  </si>
  <si>
    <t>06.04.01.01</t>
  </si>
  <si>
    <t>06.04.01.01 Superficie autorizada no habitacional</t>
  </si>
  <si>
    <t>12.01.01</t>
  </si>
  <si>
    <t>06.04.02.01</t>
  </si>
  <si>
    <t>06.04.02.01 Superficie autorizada no habitacional</t>
  </si>
  <si>
    <t>12.02.01</t>
  </si>
  <si>
    <t>06.05.01.01</t>
  </si>
  <si>
    <t>06.05.01.01 Superficie autorizada no habitacional</t>
  </si>
  <si>
    <t>12.02.02</t>
  </si>
  <si>
    <t>06.05.02.01</t>
  </si>
  <si>
    <t>06.05.02.01 Superficie autorizada no habitacional</t>
  </si>
  <si>
    <t>12.02.03</t>
  </si>
  <si>
    <t>06.06.01.01</t>
  </si>
  <si>
    <t>06.06.01.01 Viviendas autorizadas</t>
  </si>
  <si>
    <t>12.03.01</t>
  </si>
  <si>
    <t>07.01.01.01</t>
  </si>
  <si>
    <t>07.01.01.01 Aprehensiones</t>
  </si>
  <si>
    <t>12.04.01</t>
  </si>
  <si>
    <t>07.01.01.02</t>
  </si>
  <si>
    <t>07.01.01.02 Homicidios</t>
  </si>
  <si>
    <t>12.04.02</t>
  </si>
  <si>
    <t>07.01.01.03</t>
  </si>
  <si>
    <t>07.01.01.03 Hurtos</t>
  </si>
  <si>
    <t>13.01.01</t>
  </si>
  <si>
    <t>07.01.01.04</t>
  </si>
  <si>
    <t>07.01.01.04 Lesiones</t>
  </si>
  <si>
    <t>13.01.02</t>
  </si>
  <si>
    <t>07.01.01.05</t>
  </si>
  <si>
    <t>07.01.01.05 Otros Robos con Fuerza</t>
  </si>
  <si>
    <t>13.01.03</t>
  </si>
  <si>
    <t>07.01.01.06</t>
  </si>
  <si>
    <t>07.01.01.06 Robo Accesorio Vehículo</t>
  </si>
  <si>
    <t>14.01.01</t>
  </si>
  <si>
    <t>07.01.01.07</t>
  </si>
  <si>
    <t>07.01.01.07 Robo con Violencia o Intimidación</t>
  </si>
  <si>
    <t>14.01.02</t>
  </si>
  <si>
    <t>07.01.01.08</t>
  </si>
  <si>
    <t>07.01.01.08 Robo de Vehículo</t>
  </si>
  <si>
    <t>14.01.03</t>
  </si>
  <si>
    <t>07.01.01.09</t>
  </si>
  <si>
    <t>07.01.01.09 Robo Lugar Habitado</t>
  </si>
  <si>
    <t>14.01.04</t>
  </si>
  <si>
    <t>07.01.01.10</t>
  </si>
  <si>
    <t>07.01.01.10 Robo Lugar No Habitado</t>
  </si>
  <si>
    <t>14.01.05</t>
  </si>
  <si>
    <t>07.01.01.11</t>
  </si>
  <si>
    <t>07.01.01.11 Robo por Sorpresa</t>
  </si>
  <si>
    <t>14.01.06</t>
  </si>
  <si>
    <t>07.01.01.12</t>
  </si>
  <si>
    <t>07.01.01.12 Violación</t>
  </si>
  <si>
    <t>14.01.07</t>
  </si>
  <si>
    <t>07.01.02.01</t>
  </si>
  <si>
    <t>07.01.02.01 Casos Policiales</t>
  </si>
  <si>
    <t>14.02.01</t>
  </si>
  <si>
    <t>07.01.02.02</t>
  </si>
  <si>
    <t>07.01.02.02 Homicidios</t>
  </si>
  <si>
    <t>14.03.01</t>
  </si>
  <si>
    <t>07.01.02.03</t>
  </si>
  <si>
    <t>07.01.02.03 Hurtos</t>
  </si>
  <si>
    <t>14.04.01</t>
  </si>
  <si>
    <t>07.01.02.04</t>
  </si>
  <si>
    <t>07.01.02.04 Lesiones</t>
  </si>
  <si>
    <t>14.05.01</t>
  </si>
  <si>
    <t>07.01.02.05</t>
  </si>
  <si>
    <t>07.01.02.05 Otros Robos con Fuerza</t>
  </si>
  <si>
    <t>14.05.02</t>
  </si>
  <si>
    <t>07.01.02.06</t>
  </si>
  <si>
    <t>07.01.02.06 Robo Accesorio Vehículo</t>
  </si>
  <si>
    <t>14.05.03</t>
  </si>
  <si>
    <t>07.01.02.07</t>
  </si>
  <si>
    <t>07.01.02.07 Robo con Violencia o Intimidación</t>
  </si>
  <si>
    <t>14.06.01</t>
  </si>
  <si>
    <t>07.01.02.08</t>
  </si>
  <si>
    <t>07.01.02.08 Robo de Vehículo</t>
  </si>
  <si>
    <t>14.06.02</t>
  </si>
  <si>
    <t>07.01.02.09</t>
  </si>
  <si>
    <t>07.01.02.09 Robo Lugar Habitado</t>
  </si>
  <si>
    <t>14.06.03</t>
  </si>
  <si>
    <t>07.01.02.10</t>
  </si>
  <si>
    <t>07.01.02.10 Robo Lugar No Habitado</t>
  </si>
  <si>
    <t>14.06.04</t>
  </si>
  <si>
    <t>07.01.02.11</t>
  </si>
  <si>
    <t>07.01.02.11 Robo por Sorpresa</t>
  </si>
  <si>
    <t>14.06.05</t>
  </si>
  <si>
    <t>07.01.02.12</t>
  </si>
  <si>
    <t>07.01.02.12 Violación</t>
  </si>
  <si>
    <t>14.06.06</t>
  </si>
  <si>
    <t>07.01.03.01</t>
  </si>
  <si>
    <t>07.01.03.01 Denuncias</t>
  </si>
  <si>
    <t>14.06.07</t>
  </si>
  <si>
    <t>07.01.03.02</t>
  </si>
  <si>
    <t>07.01.03.02 Homicidios</t>
  </si>
  <si>
    <t>15.01.01</t>
  </si>
  <si>
    <t>07.01.03.03</t>
  </si>
  <si>
    <t>07.01.03.03 Hurtos</t>
  </si>
  <si>
    <t>15.01.02</t>
  </si>
  <si>
    <t>07.01.03.04</t>
  </si>
  <si>
    <t>07.01.03.04 Lesiones</t>
  </si>
  <si>
    <t>15.02.01</t>
  </si>
  <si>
    <t>07.01.03.05</t>
  </si>
  <si>
    <t>07.01.03.05 Otros Robos con Fuerza</t>
  </si>
  <si>
    <t>15.03.01</t>
  </si>
  <si>
    <t>07.01.03.06</t>
  </si>
  <si>
    <t>07.01.03.06 Robo Accesorio Vehículo</t>
  </si>
  <si>
    <t>15.04.01</t>
  </si>
  <si>
    <t>07.01.03.07</t>
  </si>
  <si>
    <t>07.01.03.07 Robo con Violencia o Intimidación</t>
  </si>
  <si>
    <t>15.04.02</t>
  </si>
  <si>
    <t>07.01.03.08</t>
  </si>
  <si>
    <t>07.01.03.08 Robo de Vehículo</t>
  </si>
  <si>
    <t>15.04.03</t>
  </si>
  <si>
    <t>07.01.03.09</t>
  </si>
  <si>
    <t>07.01.03.09 Robo Lugar Habitado</t>
  </si>
  <si>
    <t>15.04.04</t>
  </si>
  <si>
    <t>07.01.03.10</t>
  </si>
  <si>
    <t>07.01.03.10 Robo Lugar No Habitado</t>
  </si>
  <si>
    <t>15.04.05</t>
  </si>
  <si>
    <t>07.01.03.11</t>
  </si>
  <si>
    <t>07.01.03.11 Robo por Sorpresa</t>
  </si>
  <si>
    <t>15.04.06</t>
  </si>
  <si>
    <t>07.01.03.12</t>
  </si>
  <si>
    <t>07.01.03.12 Violación</t>
  </si>
  <si>
    <t>15.04.07</t>
  </si>
  <si>
    <t>07.01.04.01</t>
  </si>
  <si>
    <t>07.01.04.01 Detenciones</t>
  </si>
  <si>
    <t>15.04.08</t>
  </si>
  <si>
    <t>07.01.04.02</t>
  </si>
  <si>
    <t>07.01.04.02 Homicidios</t>
  </si>
  <si>
    <t>15.04.09</t>
  </si>
  <si>
    <t>07.01.04.03</t>
  </si>
  <si>
    <t>07.01.04.03 Hurtos</t>
  </si>
  <si>
    <t>15.04.10</t>
  </si>
  <si>
    <t>07.01.04.04</t>
  </si>
  <si>
    <t>07.01.04.04 Lesiones</t>
  </si>
  <si>
    <t>15.04.11</t>
  </si>
  <si>
    <t>07.01.04.05</t>
  </si>
  <si>
    <t>07.01.04.05 Otros Robos con Fuerza</t>
  </si>
  <si>
    <t>15.04.12</t>
  </si>
  <si>
    <t>07.01.04.06</t>
  </si>
  <si>
    <t>07.01.04.06 Robo Accesorio Vehículo</t>
  </si>
  <si>
    <t>15.04.13</t>
  </si>
  <si>
    <t>07.01.04.07</t>
  </si>
  <si>
    <t>07.01.04.07 Robo con Violencia o Intimidación</t>
  </si>
  <si>
    <t>15.04.14</t>
  </si>
  <si>
    <t>07.01.04.08</t>
  </si>
  <si>
    <t>07.01.04.08 Robo de Vehículo</t>
  </si>
  <si>
    <t>15.04.15</t>
  </si>
  <si>
    <t>07.01.04.09</t>
  </si>
  <si>
    <t>07.01.04.09 Robo Lugar Habitado</t>
  </si>
  <si>
    <t>15.04.16</t>
  </si>
  <si>
    <t>07.01.04.10</t>
  </si>
  <si>
    <t>07.01.04.10 Robo Lugar No Habitado</t>
  </si>
  <si>
    <t>15.04.17</t>
  </si>
  <si>
    <t>07.01.04.11</t>
  </si>
  <si>
    <t>07.01.04.11 Robo por Sorpresa</t>
  </si>
  <si>
    <t>15.04.18</t>
  </si>
  <si>
    <t>07.01.04.12</t>
  </si>
  <si>
    <t>07.01.04.12 Violación</t>
  </si>
  <si>
    <t>16.01.01</t>
  </si>
  <si>
    <t>07.02.01.01</t>
  </si>
  <si>
    <t>07.02.01.01 Administración Desleal de Persona Jurídica</t>
  </si>
  <si>
    <t>16.01.02</t>
  </si>
  <si>
    <t>07.02.01.02</t>
  </si>
  <si>
    <t>07.02.01.02 Corrupción Entre Particulares Cometido Persona Jurídica</t>
  </si>
  <si>
    <t>16.01.03</t>
  </si>
  <si>
    <t>07.02.01.03</t>
  </si>
  <si>
    <t>07.02.01.03 Negociación Incompatible</t>
  </si>
  <si>
    <t>16.01.04</t>
  </si>
  <si>
    <t>07.02.01.04</t>
  </si>
  <si>
    <t>07.02.01.04 Tráfico de Influencias</t>
  </si>
  <si>
    <t>16.01.05</t>
  </si>
  <si>
    <t>07.02.02.01</t>
  </si>
  <si>
    <t>07.02.02.01 Asociación Ilícita</t>
  </si>
  <si>
    <t>16.02.01</t>
  </si>
  <si>
    <t>07.02.02.02</t>
  </si>
  <si>
    <t>07.02.02.02 Asociación Ilícita para Tráfico de Personas</t>
  </si>
  <si>
    <t>16.02.02</t>
  </si>
  <si>
    <t>07.02.02.03</t>
  </si>
  <si>
    <t>07.02.02.03 Asociación Ilícita Terrorista</t>
  </si>
  <si>
    <t>16.02.03</t>
  </si>
  <si>
    <t>07.02.02.04</t>
  </si>
  <si>
    <t>07.02.02.04 Asociaciones Ilícitas</t>
  </si>
  <si>
    <t>16.02.04</t>
  </si>
  <si>
    <t>07.02.02.05</t>
  </si>
  <si>
    <t>07.02.02.05 Lavado de Dinero Persona Jurídica</t>
  </si>
  <si>
    <t>16.02.05</t>
  </si>
  <si>
    <t>07.02.02.06</t>
  </si>
  <si>
    <t>07.02.02.06 Lavado de Dinero Persona Natural</t>
  </si>
  <si>
    <t>16.02.06</t>
  </si>
  <si>
    <t>07.02.03.01</t>
  </si>
  <si>
    <t>07.02.03.01 Abusos Contra Particulares</t>
  </si>
  <si>
    <t>16.02.07</t>
  </si>
  <si>
    <t>07.02.03.02</t>
  </si>
  <si>
    <t>07.02.03.02 Allanamientos Irregulares</t>
  </si>
  <si>
    <t>16.02.08</t>
  </si>
  <si>
    <t>07.02.03.03</t>
  </si>
  <si>
    <t>07.02.03.03 Anticipación y Prolongacion Indebida de Funciones Públicas</t>
  </si>
  <si>
    <t>16.02.09</t>
  </si>
  <si>
    <t>07.02.03.04</t>
  </si>
  <si>
    <t>07.02.03.04 Apremios Ilegítimos Cometidos por Empleados Públicos</t>
  </si>
  <si>
    <t>16.02.10</t>
  </si>
  <si>
    <t>07.02.03.05</t>
  </si>
  <si>
    <t>07.02.03.05 Apremios Ilegítimos con Cuasidelito</t>
  </si>
  <si>
    <t>17.01.01</t>
  </si>
  <si>
    <t>07.02.03.06</t>
  </si>
  <si>
    <t>07.02.03.06 Apremios Ilegítimos con Homicidio</t>
  </si>
  <si>
    <t>17.02.01</t>
  </si>
  <si>
    <t>07.02.03.07</t>
  </si>
  <si>
    <t>07.02.03.07 Apremios Ilegítimos Violación, Abuso Sexual Agravado, Otros</t>
  </si>
  <si>
    <t>17.03.01</t>
  </si>
  <si>
    <t>07.02.03.08</t>
  </si>
  <si>
    <t>07.02.03.08 Cohecho Cometido por Empleado Público</t>
  </si>
  <si>
    <t>17.03.02</t>
  </si>
  <si>
    <t>07.02.03.09</t>
  </si>
  <si>
    <t>07.02.03.09 Connivencia en la Fuga y Evasión Culpable de Detenidos</t>
  </si>
  <si>
    <t>17.04.01</t>
  </si>
  <si>
    <t>07.02.03.10</t>
  </si>
  <si>
    <t>07.02.03.10 Detención, Destierro o Arresto Irregular</t>
  </si>
  <si>
    <t>17.04.02</t>
  </si>
  <si>
    <t>07.02.03.11</t>
  </si>
  <si>
    <t>07.02.03.11 Empleado Público Que Expropie Bienes o Pertenencias</t>
  </si>
  <si>
    <t>18.01.01</t>
  </si>
  <si>
    <t>07.02.03.12</t>
  </si>
  <si>
    <t>07.02.03.12 Exacciones Ilegales Cometidas por Funcionario Público</t>
  </si>
  <si>
    <t>19.01.01</t>
  </si>
  <si>
    <t>07.02.03.13</t>
  </si>
  <si>
    <t>07.02.03.13 Infidelidad en la Custodia de Documentos</t>
  </si>
  <si>
    <t>19.01.02</t>
  </si>
  <si>
    <t>07.02.03.14</t>
  </si>
  <si>
    <t>07.02.03.14 Nombramientos Ilegales</t>
  </si>
  <si>
    <t>19.01.03</t>
  </si>
  <si>
    <t>07.02.03.15</t>
  </si>
  <si>
    <t>07.02.03.15 Omisión de Denunciar por Funcionario Público</t>
  </si>
  <si>
    <t>19.01.04</t>
  </si>
  <si>
    <t>07.02.03.16</t>
  </si>
  <si>
    <t>07.02.03.16 Otros Delitos Cometidos por Empleados Públicos en el Desempeño de sus Cargos</t>
  </si>
  <si>
    <t>19.01.05</t>
  </si>
  <si>
    <t>07.02.03.17</t>
  </si>
  <si>
    <t>07.02.03.17 Usurpación de Atribuciones de Empleados Públicos y Judiciales</t>
  </si>
  <si>
    <t>19.01.06</t>
  </si>
  <si>
    <t>07.02.04.01</t>
  </si>
  <si>
    <t>07.02.04.01 Bigamia</t>
  </si>
  <si>
    <t>19.01.07</t>
  </si>
  <si>
    <t>07.02.04.02</t>
  </si>
  <si>
    <t>07.02.04.02 Delitos Contenidos en la Ley 19.620 de Adopción de Menores</t>
  </si>
  <si>
    <t>19.01.08</t>
  </si>
  <si>
    <t>07.02.04.03</t>
  </si>
  <si>
    <t>07.02.04.03 Delitos Relativos al Pago de Pensiones Alimenticias</t>
  </si>
  <si>
    <t>19.02.01</t>
  </si>
  <si>
    <t>07.02.04.04</t>
  </si>
  <si>
    <t>07.02.04.04 Inducir a Un Menor a Abandonar el Hogar</t>
  </si>
  <si>
    <t>19.02.02</t>
  </si>
  <si>
    <t>07.02.04.05</t>
  </si>
  <si>
    <t>07.02.04.05 Maltrato Habitual (Violencia Intrafamiliar)</t>
  </si>
  <si>
    <t>19.02.03</t>
  </si>
  <si>
    <t>07.02.04.06</t>
  </si>
  <si>
    <t>07.02.04.06 Sustracción de Menores</t>
  </si>
  <si>
    <t>19.02.04</t>
  </si>
  <si>
    <t>07.02.05.01</t>
  </si>
  <si>
    <t>07.02.05.01 Calumnia (Acción Privada)</t>
  </si>
  <si>
    <t>19.02.05</t>
  </si>
  <si>
    <t>07.02.05.02</t>
  </si>
  <si>
    <t>07.02.05.02 Injuria (Accion Privada)</t>
  </si>
  <si>
    <t>19.02.06</t>
  </si>
  <si>
    <t>07.02.05.03</t>
  </si>
  <si>
    <t>07.02.05.03 Injurias y Calumnias por Medios de Comunicacion Social</t>
  </si>
  <si>
    <t>20.01.01</t>
  </si>
  <si>
    <t>07.02.06.01</t>
  </si>
  <si>
    <t>07.02.06.01 Abandono o Maltrato Animal</t>
  </si>
  <si>
    <t>20.01.02</t>
  </si>
  <si>
    <t>07.02.06.02</t>
  </si>
  <si>
    <t>07.02.06.02 Arrojar Basura/Desechos en Playas, Parques Nacionales u Otros</t>
  </si>
  <si>
    <t>20.01.03</t>
  </si>
  <si>
    <t>07.02.06.03</t>
  </si>
  <si>
    <t>07.02.06.03 Caza y Comercializacion de Especies Prohibidas</t>
  </si>
  <si>
    <t>20.01.04</t>
  </si>
  <si>
    <t>07.02.06.04</t>
  </si>
  <si>
    <t>07.02.06.04 Caza y Pesca con Violencia</t>
  </si>
  <si>
    <t>20.01.05</t>
  </si>
  <si>
    <t>07.02.06.05</t>
  </si>
  <si>
    <t>07.02.06.05 Contrabando de Especies Exóticas</t>
  </si>
  <si>
    <t>20.01.06</t>
  </si>
  <si>
    <t>07.02.06.06</t>
  </si>
  <si>
    <t>07.02.06.06 Corte/Destrucción de Arbol/Arbusto Regulados por Art. 21 Ley de Bosques</t>
  </si>
  <si>
    <t>20.01.07</t>
  </si>
  <si>
    <t>07.02.06.07</t>
  </si>
  <si>
    <t>07.02.06.07 Delitos Contra la Ley de Bosque Nativo Ley 20.283</t>
  </si>
  <si>
    <t>20.01.08</t>
  </si>
  <si>
    <t>07.02.06.08</t>
  </si>
  <si>
    <t>07.02.06.08 Incendio</t>
  </si>
  <si>
    <t>20.01.09</t>
  </si>
  <si>
    <t>07.02.06.09</t>
  </si>
  <si>
    <t>07.02.06.09 Incendio c/Peligro para Las Personas</t>
  </si>
  <si>
    <t>20.01.10</t>
  </si>
  <si>
    <t>07.02.06.10</t>
  </si>
  <si>
    <t>07.02.06.10 Incendio con Resultado de Muerte y/o Lesiones</t>
  </si>
  <si>
    <t>20.01.11</t>
  </si>
  <si>
    <t>07.02.06.11</t>
  </si>
  <si>
    <t>07.02.06.11 Incendio de Bosques</t>
  </si>
  <si>
    <t>20.01.12</t>
  </si>
  <si>
    <t>07.02.06.12</t>
  </si>
  <si>
    <t>07.02.06.12 Incendio Solo c/Daños o Sin Peligro Propagación</t>
  </si>
  <si>
    <t>20.01.13</t>
  </si>
  <si>
    <t>07.02.06.13</t>
  </si>
  <si>
    <t>07.02.06.13 Infracción a Ley 11.564 de Mataderos Clandestinos</t>
  </si>
  <si>
    <t>20.01.14</t>
  </si>
  <si>
    <t>07.02.06.14</t>
  </si>
  <si>
    <t>07.02.06.14 Infracción Ley 18.892 de Pesca</t>
  </si>
  <si>
    <t>20.01.15</t>
  </si>
  <si>
    <t>07.02.06.15</t>
  </si>
  <si>
    <t>07.02.06.15 Infracción por Contaminación</t>
  </si>
  <si>
    <t>20.01.16</t>
  </si>
  <si>
    <t>07.02.06.16</t>
  </si>
  <si>
    <t>07.02.06.16 Malversación de Caudales Publicos</t>
  </si>
  <si>
    <t>20.01.17</t>
  </si>
  <si>
    <t>07.02.06.17</t>
  </si>
  <si>
    <t>07.02.06.17 Malversación, Defraudación E Incendio por Menos de 1 Utm</t>
  </si>
  <si>
    <t>20.01.18</t>
  </si>
  <si>
    <t>07.02.06.18</t>
  </si>
  <si>
    <t>07.02.06.18 Otras Infracciones Ley 18.892 de Pesca</t>
  </si>
  <si>
    <t>20.01.19</t>
  </si>
  <si>
    <t>07.02.06.19</t>
  </si>
  <si>
    <t>07.02.06.19 Peleas de Animales Como Espectáculo</t>
  </si>
  <si>
    <t>20.01.20</t>
  </si>
  <si>
    <t>07.02.06.20</t>
  </si>
  <si>
    <t>07.02.06.20 Propagación de Enfermed Que Afecten la Salud Animal o Vegetal</t>
  </si>
  <si>
    <t>20.01.21</t>
  </si>
  <si>
    <t>07.02.06.21</t>
  </si>
  <si>
    <t>07.02.06.21 Tráfico de Especies Vegetales</t>
  </si>
  <si>
    <t>20.01.22</t>
  </si>
  <si>
    <t>07.02.06.22</t>
  </si>
  <si>
    <t>07.02.06.22 Transporte de Desechos a Vertederos Clandestinos</t>
  </si>
  <si>
    <t>20.01.23</t>
  </si>
  <si>
    <t>07.02.06.23</t>
  </si>
  <si>
    <t>07.02.06.23 Uso Ilícito Fuego</t>
  </si>
  <si>
    <t>20.01.24</t>
  </si>
  <si>
    <t>07.02.07.01</t>
  </si>
  <si>
    <t>07.02.07.01 Alteración Orden Público</t>
  </si>
  <si>
    <t>21.01.01</t>
  </si>
  <si>
    <t>07.02.07.02</t>
  </si>
  <si>
    <t>07.02.07.02 Amenaza a Fiscales o Defensores en el Desempeño de Funciones</t>
  </si>
  <si>
    <t>21.01.02</t>
  </si>
  <si>
    <t>07.02.07.03</t>
  </si>
  <si>
    <t>07.02.07.03 Amenaza a Gendarme en el Desempeño de sus Funciones</t>
  </si>
  <si>
    <t>21.02.01</t>
  </si>
  <si>
    <t>07.02.07.04</t>
  </si>
  <si>
    <t>07.02.07.04 Amenazar Simple o Condicionalmente u Ofender Personal de Investigaciones</t>
  </si>
  <si>
    <t>21.02.02</t>
  </si>
  <si>
    <t>07.02.07.05</t>
  </si>
  <si>
    <t>07.02.07.05 Amenazas a Carabineros</t>
  </si>
  <si>
    <t>21.02.03</t>
  </si>
  <si>
    <t>07.02.07.06</t>
  </si>
  <si>
    <t>07.02.07.06 Apoderamiento o Atentado al Transporte Público</t>
  </si>
  <si>
    <t>21.02.04</t>
  </si>
  <si>
    <t>07.02.07.07</t>
  </si>
  <si>
    <t>07.02.07.07 Arrojamiento de Piedras u Otros Objetos</t>
  </si>
  <si>
    <t>21.03.01</t>
  </si>
  <si>
    <t>07.02.07.08</t>
  </si>
  <si>
    <t>07.02.07.08 Atentado a Vehículo Motorizado en Circulación con Objeto Contundente</t>
  </si>
  <si>
    <t>21.04.01</t>
  </si>
  <si>
    <t>07.02.07.09</t>
  </si>
  <si>
    <t>07.02.07.09 Atentado Contra Jefe de Estado o Autoridad Pública</t>
  </si>
  <si>
    <t>21.05.01</t>
  </si>
  <si>
    <t>07.02.07.10</t>
  </si>
  <si>
    <t>07.02.07.10 Atentado Explosivo o Incendiario</t>
  </si>
  <si>
    <t>21.05.02</t>
  </si>
  <si>
    <t>07.02.07.11</t>
  </si>
  <si>
    <t>07.02.07.11 Atentados y Amenazas Contra la Autoridad</t>
  </si>
  <si>
    <t>22.01.01</t>
  </si>
  <si>
    <t>07.02.07.12</t>
  </si>
  <si>
    <t>07.02.07.12 Causar la Muerte a Personal de la Policia de Investigaciones</t>
  </si>
  <si>
    <t>23.01.01</t>
  </si>
  <si>
    <t>07.02.07.13</t>
  </si>
  <si>
    <t>07.02.07.13 Colocación Bomba Artefacto</t>
  </si>
  <si>
    <t>24.01.01</t>
  </si>
  <si>
    <t>07.02.07.14</t>
  </si>
  <si>
    <t>07.02.07.14 Crímenes y Simples Delitos c/Soberanía Nacional y Seguridad del Estado</t>
  </si>
  <si>
    <t>24.01.02</t>
  </si>
  <si>
    <t>07.02.07.15</t>
  </si>
  <si>
    <t>07.02.07.15 Crimenes y Simples Delitos Seguridad Interior del Estado</t>
  </si>
  <si>
    <t>24.01.03</t>
  </si>
  <si>
    <t>07.02.07.16</t>
  </si>
  <si>
    <t>07.02.07.16 Dejar Animales Sueltos</t>
  </si>
  <si>
    <t>24.01.04</t>
  </si>
  <si>
    <t>07.02.07.17</t>
  </si>
  <si>
    <t>07.02.07.17 Delito Desordenes Públicos</t>
  </si>
  <si>
    <t>24.01.05</t>
  </si>
  <si>
    <t>07.02.07.18</t>
  </si>
  <si>
    <t>07.02.07.18 Desacato</t>
  </si>
  <si>
    <t>24.01.06</t>
  </si>
  <si>
    <t>07.02.07.19</t>
  </si>
  <si>
    <t>07.02.07.19 Desatender el Llamado a Reclamo</t>
  </si>
  <si>
    <t>24.01.07</t>
  </si>
  <si>
    <t>07.02.07.20</t>
  </si>
  <si>
    <t>07.02.07.20 Desordenes en Espectáculos Públicos</t>
  </si>
  <si>
    <t>24.01.08</t>
  </si>
  <si>
    <t>07.02.07.21</t>
  </si>
  <si>
    <t>07.02.07.21 Dirigir Reuniones Tumultuosas</t>
  </si>
  <si>
    <t>24.01.09</t>
  </si>
  <si>
    <t>07.02.07.22</t>
  </si>
  <si>
    <t>07.02.07.22 Disensiones Domésticas</t>
  </si>
  <si>
    <t>24.01.10</t>
  </si>
  <si>
    <t>07.02.07.23</t>
  </si>
  <si>
    <t>07.02.07.23 Disparos Injustificados Vía Pública</t>
  </si>
  <si>
    <t>24.01.11</t>
  </si>
  <si>
    <t>07.02.07.24</t>
  </si>
  <si>
    <t>07.02.07.24 Falsa Alarma de Incendio, Emergencia o Calamidad Pública</t>
  </si>
  <si>
    <t>24.01.12</t>
  </si>
  <si>
    <t>07.02.07.25</t>
  </si>
  <si>
    <t>07.02.07.25 Falta de Respeto a Autoridad Pública</t>
  </si>
  <si>
    <t>24.02.01</t>
  </si>
  <si>
    <t>07.02.07.26</t>
  </si>
  <si>
    <t>07.02.07.26 Faltas al Régimen Penitenciario</t>
  </si>
  <si>
    <t>24.02.02</t>
  </si>
  <si>
    <t>07.02.07.27</t>
  </si>
  <si>
    <t>07.02.07.27 Ganado Que Entra a Predio Ajeno Causando Daños</t>
  </si>
  <si>
    <t>24.02.03</t>
  </si>
  <si>
    <t>07.02.07.28</t>
  </si>
  <si>
    <t>07.02.07.28 Impedir Ejercicio de Funciones a Inspectores Municipales</t>
  </si>
  <si>
    <t>24.03.01</t>
  </si>
  <si>
    <t>07.02.07.29</t>
  </si>
  <si>
    <t>07.02.07.29 Interrupción de Servicio Eléctrico</t>
  </si>
  <si>
    <t>24.03.02</t>
  </si>
  <si>
    <t>07.02.07.30</t>
  </si>
  <si>
    <t>07.02.07.30 Inutilización de Dispositivos de Monitoreo Telemático</t>
  </si>
  <si>
    <t>24.03.03</t>
  </si>
  <si>
    <t>07.02.07.31</t>
  </si>
  <si>
    <t>07.02.07.31 Lesionar o Amenazar Fiscalizador Transporte</t>
  </si>
  <si>
    <t>24.03.04</t>
  </si>
  <si>
    <t>07.02.07.32</t>
  </si>
  <si>
    <t>07.02.07.32 Maltrato de Obra a Gendarme en el Desempeño de sus Funciones</t>
  </si>
  <si>
    <t>24.04.01</t>
  </si>
  <si>
    <t>07.02.07.33</t>
  </si>
  <si>
    <t>07.02.07.33 Maltrato de Obra Personal Investigaciones con o Sin Lesiones</t>
  </si>
  <si>
    <t>24.04.02</t>
  </si>
  <si>
    <t>07.02.07.34</t>
  </si>
  <si>
    <t>07.02.07.34 Maltrato Obra a Carabineros</t>
  </si>
  <si>
    <t>24.04.03</t>
  </si>
  <si>
    <t>07.02.07.35</t>
  </si>
  <si>
    <t>07.02.07.35 Maltrato Obra a Fiscales o Defensores en Desempeño Funciones</t>
  </si>
  <si>
    <t>24.05.01</t>
  </si>
  <si>
    <t>07.02.07.36</t>
  </si>
  <si>
    <t>07.02.07.36 Matar a Carabinero en Ejercicio de Funciones</t>
  </si>
  <si>
    <t>24.05.02</t>
  </si>
  <si>
    <t>07.02.07.37</t>
  </si>
  <si>
    <t>07.02.07.37 Obstrucción o Infracción Ley de Violencia en Los Estadios</t>
  </si>
  <si>
    <t>24.06.01</t>
  </si>
  <si>
    <t>07.02.07.38</t>
  </si>
  <si>
    <t>07.02.07.38 Ofensas al Pudor</t>
  </si>
  <si>
    <t>24.07.01</t>
  </si>
  <si>
    <t>07.02.07.39</t>
  </si>
  <si>
    <t>07.02.07.39 Oponerse a la Acción de la Autoridad Pública o sus Agentes</t>
  </si>
  <si>
    <t>24.08.01</t>
  </si>
  <si>
    <t>07.02.07.40</t>
  </si>
  <si>
    <t>07.02.07.40 Otros Delitos Contra Orden y Seguridad Pública Cometidos por Particulares</t>
  </si>
  <si>
    <t>24.08.02</t>
  </si>
  <si>
    <t>07.02.07.41</t>
  </si>
  <si>
    <t>07.02.07.41 Otros Delitos Ley 19.327 Sobre Violencia en Los Estadios</t>
  </si>
  <si>
    <t>24.08.03</t>
  </si>
  <si>
    <t>07.02.07.42</t>
  </si>
  <si>
    <t>07.02.07.42 Riña Pública</t>
  </si>
  <si>
    <t>24.08.04</t>
  </si>
  <si>
    <t>07.02.07.43</t>
  </si>
  <si>
    <t>07.02.07.43 Ultraje Público a Las Buenas Costumbres</t>
  </si>
  <si>
    <t>24.08.05</t>
  </si>
  <si>
    <t>07.02.07.44</t>
  </si>
  <si>
    <t>07.02.07.44 Ultraje Público Buenas Costumbres por Medio Comunicación Social</t>
  </si>
  <si>
    <t>24.08.06</t>
  </si>
  <si>
    <t>07.02.07.45</t>
  </si>
  <si>
    <t>07.02.07.45 Uso de Uniforme o Insignias de FF.AA. o Carabineros de Chile</t>
  </si>
  <si>
    <t>24.09.01</t>
  </si>
  <si>
    <t>07.02.07.46</t>
  </si>
  <si>
    <t>07.02.07.46 Violencia en Los Estadios</t>
  </si>
  <si>
    <t>24.09.02</t>
  </si>
  <si>
    <t>07.02.08.01</t>
  </si>
  <si>
    <t>07.02.08.01 Obstrucción a la Investigación</t>
  </si>
  <si>
    <t>24.10.01</t>
  </si>
  <si>
    <t>07.02.08.02</t>
  </si>
  <si>
    <t>07.02.08.02 Obstrucción a la Justicia con Ocasión de Tratamiento de ADN</t>
  </si>
  <si>
    <t>24.10.02</t>
  </si>
  <si>
    <t>07.02.08.03</t>
  </si>
  <si>
    <t>07.02.08.03 Obstrucción a la Justicia por Fiscal o Asistente de Fiscal del Ministerio Público</t>
  </si>
  <si>
    <t>25.01.01</t>
  </si>
  <si>
    <t>07.02.08.04</t>
  </si>
  <si>
    <t>07.02.08.04 Obtención de Declaraciones Forzadas</t>
  </si>
  <si>
    <t>25.02.01</t>
  </si>
  <si>
    <t>07.02.08.05</t>
  </si>
  <si>
    <t>07.02.08.05 Ocultación de Identidad</t>
  </si>
  <si>
    <t>26.01.01</t>
  </si>
  <si>
    <t>07.02.08.06</t>
  </si>
  <si>
    <t>07.02.08.06 Ocultación de Identidad en Control Investigación</t>
  </si>
  <si>
    <t>26.01.02</t>
  </si>
  <si>
    <t>07.02.08.07</t>
  </si>
  <si>
    <t>07.02.08.07 Ocultación de Identidad en Control Preventivo</t>
  </si>
  <si>
    <t>26.02.01</t>
  </si>
  <si>
    <t>07.02.08.08</t>
  </si>
  <si>
    <t>07.02.08.08 Ocultación o Entrega de Información Falsa a Fiscal Nacional Económico</t>
  </si>
  <si>
    <t>26.02.02</t>
  </si>
  <si>
    <t>07.02.08.09</t>
  </si>
  <si>
    <t>07.02.08.09 Presentación de Peritos, Testigos o Interpretes Que Faltaren a la Verdad</t>
  </si>
  <si>
    <t>26.03.01</t>
  </si>
  <si>
    <t>07.02.08.10</t>
  </si>
  <si>
    <t>07.02.08.10 Prevaricación del Abogado y Procurador</t>
  </si>
  <si>
    <t>26.03.02</t>
  </si>
  <si>
    <t>07.02.08.11</t>
  </si>
  <si>
    <t>07.02.08.11 Prevaricación Judicial y Administrativa</t>
  </si>
  <si>
    <t>26.04.01</t>
  </si>
  <si>
    <t>07.02.08.12</t>
  </si>
  <si>
    <t>07.02.08.12 Quebrantamiento</t>
  </si>
  <si>
    <t>26.05.01</t>
  </si>
  <si>
    <t>07.02.08.13</t>
  </si>
  <si>
    <t>07.02.08.13 Rotura de Sellos</t>
  </si>
  <si>
    <t>27.01.01</t>
  </si>
  <si>
    <t>07.02.09.01</t>
  </si>
  <si>
    <t>07.02.09.01 Falsificación de Billetes</t>
  </si>
  <si>
    <t>28.01.01</t>
  </si>
  <si>
    <t>07.02.09.02</t>
  </si>
  <si>
    <t>07.02.09.02 Falsificación de Licencias Medicas o Pensión</t>
  </si>
  <si>
    <t>28.01.02</t>
  </si>
  <si>
    <t>07.02.09.03</t>
  </si>
  <si>
    <t>07.02.09.03 Falsificación de Moneda y Otros</t>
  </si>
  <si>
    <t>28.02.01</t>
  </si>
  <si>
    <t>07.02.09.04</t>
  </si>
  <si>
    <t>07.02.09.04 Falsificación de Obras Protegidas por Ley de Propiedad Intelectual</t>
  </si>
  <si>
    <t>28.02.02</t>
  </si>
  <si>
    <t>07.02.09.05</t>
  </si>
  <si>
    <t>07.02.09.05 Falsificación de Placas, Tarjetas, Timbres y Sellos de Investigación</t>
  </si>
  <si>
    <t>28.02.03</t>
  </si>
  <si>
    <t>07.02.09.06</t>
  </si>
  <si>
    <t>07.02.09.06 Falsificación de Rótulos o Certificados</t>
  </si>
  <si>
    <t>28.02.04</t>
  </si>
  <si>
    <t>07.02.09.07</t>
  </si>
  <si>
    <t>07.02.09.07 Falsificación Licencia de Conducir y Otras Falsificaciones</t>
  </si>
  <si>
    <t>28.03.01</t>
  </si>
  <si>
    <t>07.02.09.08</t>
  </si>
  <si>
    <t>07.02.09.08 Falsificación o Uso de Pasaportes o Permisos para Porte de Armas</t>
  </si>
  <si>
    <t>28.03.02</t>
  </si>
  <si>
    <t>07.02.09.09</t>
  </si>
  <si>
    <t>07.02.09.09 Falsificación o Uso Malicioso de Documentos Privados</t>
  </si>
  <si>
    <t>28.03.03</t>
  </si>
  <si>
    <t>07.02.09.10</t>
  </si>
  <si>
    <t>07.02.09.10 Falsificación o Uso Malicioso de Documentos Públicos</t>
  </si>
  <si>
    <t>28.03.04</t>
  </si>
  <si>
    <t>07.02.09.11</t>
  </si>
  <si>
    <t>07.02.09.11 Falso testimonio, Perjurio o Denuncia Calumniosa</t>
  </si>
  <si>
    <t>28.04.01</t>
  </si>
  <si>
    <t>Atenciones médicas</t>
  </si>
  <si>
    <t>07.02.09.12</t>
  </si>
  <si>
    <t>07.02.09.12 Fraudulenta Atribución Calidad de Indígena</t>
  </si>
  <si>
    <t>29.01.01</t>
  </si>
  <si>
    <t>07.02.09.13</t>
  </si>
  <si>
    <t>07.02.09.13 Otros Delitos Contra la Fe Pública, Falsificación, Falso Testimonio y Perjuicio</t>
  </si>
  <si>
    <t>29.01.02</t>
  </si>
  <si>
    <t>07.02.09.14</t>
  </si>
  <si>
    <t>07.02.09.14 Tacha Falsa de Firma Auténtica</t>
  </si>
  <si>
    <t>30.01.01</t>
  </si>
  <si>
    <t>07.02.09.15</t>
  </si>
  <si>
    <t>07.02.09.15 Tacha Falsa de Firma Auténtica Acción Penal Pública</t>
  </si>
  <si>
    <t>30.01.02</t>
  </si>
  <si>
    <t>07.02.10.01</t>
  </si>
  <si>
    <t>07.02.10.01 Acceso, Divulgacion y Uso Indebido de Información Génetica.</t>
  </si>
  <si>
    <t>30.01.03</t>
  </si>
  <si>
    <t>07.02.10.02</t>
  </si>
  <si>
    <t>07.02.10.02 Amenazas Condicionales Contra Personas y Propiedades</t>
  </si>
  <si>
    <t>30.02.01</t>
  </si>
  <si>
    <t>07.02.10.03</t>
  </si>
  <si>
    <t>07.02.10.03 Amenazas de Atentados Contra Personas y Propiedades</t>
  </si>
  <si>
    <t>30.02.02</t>
  </si>
  <si>
    <t>07.02.10.04</t>
  </si>
  <si>
    <t>07.02.10.04 Amenazas Simples Contra Personas y Propiedades</t>
  </si>
  <si>
    <t>30.02.03</t>
  </si>
  <si>
    <t>07.02.10.05</t>
  </si>
  <si>
    <t>07.02.10.05 Apertura, Registro o Interceptación de Correspondencia</t>
  </si>
  <si>
    <t>30.03.01</t>
  </si>
  <si>
    <t>07.02.10.06</t>
  </si>
  <si>
    <t>07.02.10.06 Captura, Grabación, Difusión Registro Audiovisuales Partes Íntimas</t>
  </si>
  <si>
    <t>30.03.02</t>
  </si>
  <si>
    <t>07.02.10.07</t>
  </si>
  <si>
    <t>07.02.10.07 Delitos Contra la Libertad Ambulatoria y el Derecho de Asociación</t>
  </si>
  <si>
    <t>30.03.03</t>
  </si>
  <si>
    <t>07.02.10.08</t>
  </si>
  <si>
    <t>07.02.10.08 Delitos Contra la Vida y la Privacidad de Las Conversaciones</t>
  </si>
  <si>
    <t>30.03.04</t>
  </si>
  <si>
    <t>07.02.10.09</t>
  </si>
  <si>
    <t>07.02.10.09 Difusión Indebida Entrevista Videograbada</t>
  </si>
  <si>
    <t>30.03.05</t>
  </si>
  <si>
    <t>07.02.10.10</t>
  </si>
  <si>
    <t>07.02.10.10 Divulgación Datos Militante de Partido Pólitico</t>
  </si>
  <si>
    <t>30.03.06</t>
  </si>
  <si>
    <t>07.02.10.11</t>
  </si>
  <si>
    <t>07.02.10.11 Divulgación Identidad Menores por Medio Comunicación Social</t>
  </si>
  <si>
    <t>30.03.07</t>
  </si>
  <si>
    <t>07.02.10.12</t>
  </si>
  <si>
    <t>07.02.10.12 Extorsión</t>
  </si>
  <si>
    <t>31.01.01</t>
  </si>
  <si>
    <t>07.02.10.13</t>
  </si>
  <si>
    <t>07.02.10.13 Infracciones a la Ley de Identidad de Género</t>
  </si>
  <si>
    <t>31.02.01</t>
  </si>
  <si>
    <t>07.02.10.14</t>
  </si>
  <si>
    <t>07.02.10.14 Vigilancia Privada No Autorizada</t>
  </si>
  <si>
    <t>31.03.01</t>
  </si>
  <si>
    <t>07.02.11.01</t>
  </si>
  <si>
    <t>07.02.11.01 Abigeato</t>
  </si>
  <si>
    <t>31.03.02</t>
  </si>
  <si>
    <t>07.02.11.02</t>
  </si>
  <si>
    <t>07.02.11.02 Apropiación de Cables Tendido Eléctrico o de Comunicaciones</t>
  </si>
  <si>
    <t>31.03.03</t>
  </si>
  <si>
    <t>07.02.11.03</t>
  </si>
  <si>
    <t>07.02.11.03 Apropiación de Cotizaciones Previsionales y Declaraciones Inexactas</t>
  </si>
  <si>
    <t>32.01.01</t>
  </si>
  <si>
    <t>07.02.11.04</t>
  </si>
  <si>
    <t>07.02.11.04 Apropiación de Monumentos Nacionales</t>
  </si>
  <si>
    <t>32.01.02</t>
  </si>
  <si>
    <t>07.02.11.05</t>
  </si>
  <si>
    <t>07.02.11.05 Apropiación Indebida</t>
  </si>
  <si>
    <t>33.01.01</t>
  </si>
  <si>
    <t>07.02.11.06</t>
  </si>
  <si>
    <t>07.02.11.06 Apropiación Indebida (Incluye Depositario Alzado)</t>
  </si>
  <si>
    <t>33.01.02</t>
  </si>
  <si>
    <t>07.02.11.07</t>
  </si>
  <si>
    <t>07.02.11.07 Apropiación Indebida Cometido por Persona Jurídica</t>
  </si>
  <si>
    <t>33.01.03</t>
  </si>
  <si>
    <t>07.02.11.08</t>
  </si>
  <si>
    <t>07.02.11.08 Celebración de Contrato Simulado</t>
  </si>
  <si>
    <t>33.01.04</t>
  </si>
  <si>
    <t>07.02.11.09</t>
  </si>
  <si>
    <t>07.02.11.09 Comercialización o Distribución Señal Protegida de Televisión</t>
  </si>
  <si>
    <t>33.01.05</t>
  </si>
  <si>
    <t>07.02.11.10</t>
  </si>
  <si>
    <t>07.02.11.10 Daño Falta</t>
  </si>
  <si>
    <t>33.01.06</t>
  </si>
  <si>
    <t>07.02.11.11</t>
  </si>
  <si>
    <t>07.02.11.11 Daños</t>
  </si>
  <si>
    <t>33.02.01</t>
  </si>
  <si>
    <t>07.02.11.12</t>
  </si>
  <si>
    <t>07.02.11.12 Daños a Monumentos Nacionales</t>
  </si>
  <si>
    <t>33.02.02</t>
  </si>
  <si>
    <t>07.02.11.13</t>
  </si>
  <si>
    <t>07.02.11.13 Daños Calificados</t>
  </si>
  <si>
    <t>33.02.03</t>
  </si>
  <si>
    <t>07.02.11.14</t>
  </si>
  <si>
    <t>07.02.11.14 Daños o Apropiación Sobre Monumentos Nacionales</t>
  </si>
  <si>
    <t>33.03.01</t>
  </si>
  <si>
    <t>07.02.11.15</t>
  </si>
  <si>
    <t>07.02.11.15 Daños Simples</t>
  </si>
  <si>
    <t>33.03.02</t>
  </si>
  <si>
    <t>07.02.11.16</t>
  </si>
  <si>
    <t>07.02.11.16 Delitos Contra Ley de Propiedad Industrial</t>
  </si>
  <si>
    <t>33.04.01</t>
  </si>
  <si>
    <t>07.02.11.17</t>
  </si>
  <si>
    <t>07.02.11.17 Delitos Contra Ley de Propiedad Intelectual</t>
  </si>
  <si>
    <t>33.04.02</t>
  </si>
  <si>
    <t>07.02.11.18</t>
  </si>
  <si>
    <t>07.02.11.18 Delitos Marcarios</t>
  </si>
  <si>
    <t>33.05.01</t>
  </si>
  <si>
    <t>07.02.11.19</t>
  </si>
  <si>
    <t>07.02.11.19 Destrucción o Alteración de Deslindes</t>
  </si>
  <si>
    <t>33.05.02</t>
  </si>
  <si>
    <t>07.02.11.20</t>
  </si>
  <si>
    <t>07.02.11.20 Inducir, Permitir, Facilitar, Ocultar Infraccción Derechos Autor/Conexos</t>
  </si>
  <si>
    <t>33.05.03</t>
  </si>
  <si>
    <t>07.02.11.21</t>
  </si>
  <si>
    <t>07.02.11.21 Invasión de Derechos Ajenos</t>
  </si>
  <si>
    <t>33.05.04</t>
  </si>
  <si>
    <t>07.02.11.22</t>
  </si>
  <si>
    <t>07.02.11.22 Otros Delitos Contra la Ley de Propiedad Intelectual</t>
  </si>
  <si>
    <t>33.05.05</t>
  </si>
  <si>
    <t>07.02.11.23</t>
  </si>
  <si>
    <t>07.02.11.23 Otros Delitos Contra la Propiedad</t>
  </si>
  <si>
    <t>33.06.01</t>
  </si>
  <si>
    <t>07.02.11.24</t>
  </si>
  <si>
    <t>07.02.11.24 Otros Delitos Contra Ley de Propiedad Industrial</t>
  </si>
  <si>
    <t>33.06.02</t>
  </si>
  <si>
    <t>07.02.11.25</t>
  </si>
  <si>
    <t>07.02.11.25 Usurpación</t>
  </si>
  <si>
    <t>33.06.03</t>
  </si>
  <si>
    <t>07.02.11.26</t>
  </si>
  <si>
    <t>07.02.11.26 Usurpación de Aguas</t>
  </si>
  <si>
    <t>33.06.04</t>
  </si>
  <si>
    <t>07.02.11.27</t>
  </si>
  <si>
    <t>07.02.11.27 Usurpación de Estado Civil</t>
  </si>
  <si>
    <t>33.06.05</t>
  </si>
  <si>
    <t>07.02.11.28</t>
  </si>
  <si>
    <t>07.02.11.28 Usurpación de Nombre</t>
  </si>
  <si>
    <t>33.06.06</t>
  </si>
  <si>
    <t>07.02.11.29</t>
  </si>
  <si>
    <t>07.02.11.29 Usurpación de Propiedad, Descubrimiento o Producción</t>
  </si>
  <si>
    <t>33.07.01</t>
  </si>
  <si>
    <t>07.02.11.30</t>
  </si>
  <si>
    <t>07.02.11.30 Usurpación No Violenta</t>
  </si>
  <si>
    <t>33.07.02</t>
  </si>
  <si>
    <t>07.02.11.31</t>
  </si>
  <si>
    <t>07.02.11.31 Usurpación Violenta</t>
  </si>
  <si>
    <t>33.08.01</t>
  </si>
  <si>
    <t>07.02.11.32</t>
  </si>
  <si>
    <t>07.02.11.32 Utilización Sin Autorización de Obras de Dominio Ajeno Protegidas por la Ley</t>
  </si>
  <si>
    <t>33.08.02</t>
  </si>
  <si>
    <t>07.02.11.33</t>
  </si>
  <si>
    <t>07.02.11.33 Veedor/Liquidador Realice Conducta Señalada</t>
  </si>
  <si>
    <t>33.08.03</t>
  </si>
  <si>
    <t>07.02.11.34</t>
  </si>
  <si>
    <t>07.02.11.34 Venta Ilícita de Obras Protegidas por Ley de Propiedad Intelectual</t>
  </si>
  <si>
    <t>33.09.01</t>
  </si>
  <si>
    <t>07.02.11.35</t>
  </si>
  <si>
    <t>07.02.11.35 Violación de Morada</t>
  </si>
  <si>
    <t>33.10.01</t>
  </si>
  <si>
    <t>07.02.11.36</t>
  </si>
  <si>
    <t>07.02.11.36 Violación de Secretos</t>
  </si>
  <si>
    <t>33.10.02</t>
  </si>
  <si>
    <t>07.02.11.37</t>
  </si>
  <si>
    <t>07.02.11.37 Violación de Secretos de Fábrica</t>
  </si>
  <si>
    <t>33.10.03</t>
  </si>
  <si>
    <t>07.02.12.01</t>
  </si>
  <si>
    <t>07.02.12.01 Contra Salud Pública</t>
  </si>
  <si>
    <t>33.10.04</t>
  </si>
  <si>
    <t>07.02.12.02</t>
  </si>
  <si>
    <t>07.02.12.02 Cuasidelito de Homicidio Cometido por Profesionales de la Salud</t>
  </si>
  <si>
    <t>33.10.05</t>
  </si>
  <si>
    <t>07.02.12.03</t>
  </si>
  <si>
    <t>07.02.12.03 Infringir Normas Higiénicas y de Salubridad</t>
  </si>
  <si>
    <t>33.10.06</t>
  </si>
  <si>
    <t>07.02.12.04</t>
  </si>
  <si>
    <t>07.02.12.04 Negligencia Médica</t>
  </si>
  <si>
    <t>33.10.07</t>
  </si>
  <si>
    <t>07.02.12.05</t>
  </si>
  <si>
    <t>07.02.12.05 Prescripción Médica Abusiva de Drogas Estupefacientes o Sicotrópicos</t>
  </si>
  <si>
    <t>33.10.08</t>
  </si>
  <si>
    <t>07.02.13.01</t>
  </si>
  <si>
    <t>07.02.13.01 Enseñanza No Autorizada de Artes Marciales</t>
  </si>
  <si>
    <t>33.10.09</t>
  </si>
  <si>
    <t>07.02.13.02</t>
  </si>
  <si>
    <t>07.02.13.02 Envío Explosivos, Homicidio, Lesiones y Secuestro Terrorista</t>
  </si>
  <si>
    <t>33.11.01</t>
  </si>
  <si>
    <t>07.02.13.03</t>
  </si>
  <si>
    <t>07.02.13.03 Espionaje Informático</t>
  </si>
  <si>
    <t>33.11.02</t>
  </si>
  <si>
    <t>07.02.13.04</t>
  </si>
  <si>
    <t>07.02.13.04 Infracciones a la Ley de Seguridad Nuclear</t>
  </si>
  <si>
    <t>34.01.01</t>
  </si>
  <si>
    <t>07.02.13.05</t>
  </si>
  <si>
    <t>07.02.13.05 Ley 8.314 de Conductas Terroristas</t>
  </si>
  <si>
    <t>34.01.02</t>
  </si>
  <si>
    <t>07.02.13.06</t>
  </si>
  <si>
    <t>07.02.13.06 Otros Delitos Ley 18.314</t>
  </si>
  <si>
    <t>07.02.13.07</t>
  </si>
  <si>
    <t>07.02.13.07 Perro Potencialmente Peligroso No Inscrito</t>
  </si>
  <si>
    <t>07.02.13.08</t>
  </si>
  <si>
    <t>07.02.13.08 Recaudar/Proveer Fondo para Comisión de Delitos Terroristas Persona Jurídica</t>
  </si>
  <si>
    <t>07.02.13.09</t>
  </si>
  <si>
    <t>07.02.13.09 Recaudar/Proveer Fondo para Comisión de Delitos Terroristas Persona Natural</t>
  </si>
  <si>
    <t>07.02.13.10</t>
  </si>
  <si>
    <t>07.02.13.10 Tráfico de Residuos Peligrosos</t>
  </si>
  <si>
    <t>07.02.13.11</t>
  </si>
  <si>
    <t>07.02.13.11 Traición, Espionaje y Demás Delitos Contra Soberanía y Seguridad Estado</t>
  </si>
  <si>
    <t>07.02.13.12</t>
  </si>
  <si>
    <t>07.02.13.12 Uso, Facilitación o Transporte de Hilo Curado</t>
  </si>
  <si>
    <t>07.02.14.01</t>
  </si>
  <si>
    <t>07.02.14.01 Aborto</t>
  </si>
  <si>
    <t>07.02.14.02</t>
  </si>
  <si>
    <t>07.02.14.02 Aborto Cometido Por Facultativo Por Causales No Reguladas</t>
  </si>
  <si>
    <t>07.02.14.03</t>
  </si>
  <si>
    <t>07.02.14.03 Aborto Consentido Causales No Reguladas</t>
  </si>
  <si>
    <t>07.02.14.04</t>
  </si>
  <si>
    <t>07.02.14.04 Aborto Sin Consentimiento</t>
  </si>
  <si>
    <t>07.02.14.05</t>
  </si>
  <si>
    <t>07.02.14.05 Auxilio al Suicidio</t>
  </si>
  <si>
    <t>07.02.14.06</t>
  </si>
  <si>
    <t>07.02.14.06 Castración y Mutilación</t>
  </si>
  <si>
    <t>07.02.14.07</t>
  </si>
  <si>
    <t>07.02.14.07 Crimenes Lesa Humanidad y Genocidio</t>
  </si>
  <si>
    <t>07.02.14.08</t>
  </si>
  <si>
    <t>07.02.14.08 Denegacion de Auxilio</t>
  </si>
  <si>
    <t>07.02.14.09</t>
  </si>
  <si>
    <t>07.02.14.09 Muertes y Hallazgo de Cadaver</t>
  </si>
  <si>
    <t>07.02.14.10</t>
  </si>
  <si>
    <t>07.02.14.10 Tráfico de Órganos Incluyendo los Provenientes de Aborto</t>
  </si>
  <si>
    <t>07.02.14.11</t>
  </si>
  <si>
    <t>07.02.14.11 Trata de Personas</t>
  </si>
  <si>
    <t>07.02.14.12</t>
  </si>
  <si>
    <t>07.02.14.12 Trata de Personas para la Explotación Sexual</t>
  </si>
  <si>
    <t>07.02.14.13</t>
  </si>
  <si>
    <t>07.02.14.13 Trata Personas Menores de 18 Años</t>
  </si>
  <si>
    <t>07.02.14.14</t>
  </si>
  <si>
    <t>07.02.14.14 Trata Personas para Trabajos Forzados y Otros</t>
  </si>
  <si>
    <t>07.02.14.15</t>
  </si>
  <si>
    <t>07.02.14.15 Tratos Degradantes a Personas Vulnerables</t>
  </si>
  <si>
    <t>07.02.15.01</t>
  </si>
  <si>
    <t>07.02.15.01 Abandono de Conyuge o de parientes Enfermos</t>
  </si>
  <si>
    <t>07.02.15.02</t>
  </si>
  <si>
    <t>07.02.15.02 Abandono de Destino</t>
  </si>
  <si>
    <t>07.02.15.03</t>
  </si>
  <si>
    <t>07.02.15.03 Abandono de Niños</t>
  </si>
  <si>
    <t>07.02.15.04</t>
  </si>
  <si>
    <t>07.02.15.04 Otros Delitos Contra Las Personas</t>
  </si>
  <si>
    <t>07.02.16.01</t>
  </si>
  <si>
    <t>07.02.16.01 Abandono de Armas o Elementos Sujetas a Control</t>
  </si>
  <si>
    <t>07.02.16.02</t>
  </si>
  <si>
    <t>07.02.16.02 Adquisición Material de Guerra Instituciones Armadas</t>
  </si>
  <si>
    <t>07.02.16.03</t>
  </si>
  <si>
    <t>07.02.16.03 Adquisición y Venta Indebida de Cartuchos y Municiones</t>
  </si>
  <si>
    <t>07.02.16.04</t>
  </si>
  <si>
    <t>07.02.16.04 Entrega o Puesta a Disposición Armas a Menores</t>
  </si>
  <si>
    <t>07.02.16.05</t>
  </si>
  <si>
    <t>07.02.16.05 Otros Delitos de la Ley de Control de Armas</t>
  </si>
  <si>
    <t>07.02.16.06</t>
  </si>
  <si>
    <t>07.02.16.06 Porte de Arma Cortante o Punzante</t>
  </si>
  <si>
    <t>07.02.16.07</t>
  </si>
  <si>
    <t>07.02.16.07 Porte Ilegal de Arma de Fuego, Municiones y Otros Sujetas a Control</t>
  </si>
  <si>
    <t>07.02.16.08</t>
  </si>
  <si>
    <t>07.02.16.08 Posesión o Tenencia Armas de Guerra, Químicas, Biológicas o Nucleares</t>
  </si>
  <si>
    <t>07.02.16.09</t>
  </si>
  <si>
    <t>07.02.16.09 Posesión o Tenencia de Armas Prohibidas</t>
  </si>
  <si>
    <t>07.02.16.10</t>
  </si>
  <si>
    <t>07.02.16.10 Posesión o Tenencia o Porte de Munición y Sustancias Químicas</t>
  </si>
  <si>
    <t>07.02.16.11</t>
  </si>
  <si>
    <t>07.02.16.11 Posesión, Tenencia o Porte de Armas Sujetas a Control</t>
  </si>
  <si>
    <t>07.02.16.12</t>
  </si>
  <si>
    <t>07.02.16.12 Tráfico de Armas</t>
  </si>
  <si>
    <t>07.02.17.01</t>
  </si>
  <si>
    <t>07.02.17.01 Comercialización Dispositivos Falsificados</t>
  </si>
  <si>
    <t>07.02.17.02</t>
  </si>
  <si>
    <t>07.02.17.02 Conducción Bajo la Influencia del Alcohol</t>
  </si>
  <si>
    <t>07.02.17.03</t>
  </si>
  <si>
    <t>07.02.17.03 Conducción Bajo la Influencia del Alcohol Causando Lesiones</t>
  </si>
  <si>
    <t>07.02.17.04</t>
  </si>
  <si>
    <t>07.02.17.04 Conducción Bajo la Influencia del Alcohol Causando Lesiones Graves o Gravísimas</t>
  </si>
  <si>
    <t>07.02.17.05</t>
  </si>
  <si>
    <t>07.02.17.05 Conducción Bajo la Influencia del Alcohol Causando Muerte</t>
  </si>
  <si>
    <t>07.02.17.06</t>
  </si>
  <si>
    <t>07.02.17.06 Conducción Bajo la Influencia del Alcohol con o Sin Daños o Lesiones Leves</t>
  </si>
  <si>
    <t>07.02.17.07</t>
  </si>
  <si>
    <t>07.02.17.07 Conducción Ebriedad con Resultado de Lesiones Grave</t>
  </si>
  <si>
    <t>07.02.17.08</t>
  </si>
  <si>
    <t>07.02.17.08 Conducción Ebriedad con Resultado de Lesiones Menos Graves</t>
  </si>
  <si>
    <t>07.02.17.09</t>
  </si>
  <si>
    <t>07.02.17.09 Conducción Ebriedad con Resultado de Muerte</t>
  </si>
  <si>
    <t>07.02.17.10</t>
  </si>
  <si>
    <t>07.02.17.10 Conducción Ebriedad Suspención Licencia</t>
  </si>
  <si>
    <t>07.02.17.11</t>
  </si>
  <si>
    <t>07.02.17.11 Conducción Estado de Ebriedad con o Sin Daños o Lesiones Leves</t>
  </si>
  <si>
    <t>07.02.17.12</t>
  </si>
  <si>
    <t>07.02.17.12 Conducción Estado de Ebriedad con Resultado de Daños</t>
  </si>
  <si>
    <t>07.02.17.13</t>
  </si>
  <si>
    <t>07.02.17.13 Conducción Estado Ebriedad con Resultado de Lesiones Graves o Menos Graves</t>
  </si>
  <si>
    <t>07.02.17.14</t>
  </si>
  <si>
    <t>07.02.17.14 Conducción Estado Ebriedad con Resultado de Muerte o Lesion Graves Gravísimas</t>
  </si>
  <si>
    <t>07.02.17.15</t>
  </si>
  <si>
    <t>07.02.17.15 Conducción Sin la Licencia Debida</t>
  </si>
  <si>
    <t>07.02.17.16</t>
  </si>
  <si>
    <t>07.02.17.16 Conducción Vehículo Durante Vigencia Alguna Sanción Impuesta</t>
  </si>
  <si>
    <t>07.02.17.17</t>
  </si>
  <si>
    <t>07.02.17.17 Cuasidelito Vehículo Motorizado</t>
  </si>
  <si>
    <t>07.02.17.18</t>
  </si>
  <si>
    <t>07.02.17.18 Falsificación Medios de Pago Transporte</t>
  </si>
  <si>
    <t>07.02.17.19</t>
  </si>
  <si>
    <t>07.02.17.19 Instalación Indebida de Señales del Tránsito o Barreras</t>
  </si>
  <si>
    <t>07.02.17.20</t>
  </si>
  <si>
    <t>07.02.17.20 Lanzar Objeto a Vía Pública con Muerte o Lesiones</t>
  </si>
  <si>
    <t>07.02.17.21</t>
  </si>
  <si>
    <t>07.02.17.21 Mal Uso de Información de Medio Tecnológico de Acceso a Transporte Público</t>
  </si>
  <si>
    <t>07.02.17.22</t>
  </si>
  <si>
    <t>07.02.17.22 Manejo en Estado de Ebriedad (Sólo Crimen)</t>
  </si>
  <si>
    <t>07.02.17.23</t>
  </si>
  <si>
    <t>07.02.17.23 Marcha del Sitio del Suceso Sin Prestar Auxilio a la Víctima</t>
  </si>
  <si>
    <t>07.02.17.24</t>
  </si>
  <si>
    <t>07.02.17.24 Negativa a Efectuarse Examen</t>
  </si>
  <si>
    <t>07.02.17.25</t>
  </si>
  <si>
    <t>07.02.17.25 No Dar Cuenta de Accidente de Tránsito</t>
  </si>
  <si>
    <t>07.02.17.26</t>
  </si>
  <si>
    <t>07.02.17.26 Ocultamiento de Placa Patente</t>
  </si>
  <si>
    <t>07.02.17.27</t>
  </si>
  <si>
    <t>07.02.17.27 Otorgamiento Irregular de Documentos</t>
  </si>
  <si>
    <t>07.02.17.28</t>
  </si>
  <si>
    <t>07.02.17.28 Otros Delitos Contra la Ley del Tránsito</t>
  </si>
  <si>
    <t>07.02.18.01</t>
  </si>
  <si>
    <t>07.02.18.01 Abuso de Firma en Blanco</t>
  </si>
  <si>
    <t>07.02.18.02</t>
  </si>
  <si>
    <t>07.02.18.02 Alteracion Fraudulenta de Precios</t>
  </si>
  <si>
    <t>07.02.18.03</t>
  </si>
  <si>
    <t>07.02.18.03 Alteración, Ocultación, Destrucción de Balance de Libros</t>
  </si>
  <si>
    <t>07.02.18.04</t>
  </si>
  <si>
    <t>07.02.18.04 Cohecho o Soborno Cometido por Particular</t>
  </si>
  <si>
    <t>07.02.18.05</t>
  </si>
  <si>
    <t>07.02.18.05 Colusión</t>
  </si>
  <si>
    <t>07.02.18.06</t>
  </si>
  <si>
    <t>07.02.18.06 Delitos Contenidos en Leyes de Prenda Especiales Ley 20.190</t>
  </si>
  <si>
    <t>07.02.18.07</t>
  </si>
  <si>
    <t>07.02.18.07 Depositario Alzado</t>
  </si>
  <si>
    <t>07.02.18.08</t>
  </si>
  <si>
    <t>07.02.18.08 Deudor, Gerente, Director, Administrador o Representante Actúen en Perjuicio de Acreedor</t>
  </si>
  <si>
    <t>07.02.18.09</t>
  </si>
  <si>
    <t>07.02.18.09 Ejercicio Ilegal de la Profesión</t>
  </si>
  <si>
    <t>07.02.18.10</t>
  </si>
  <si>
    <t>07.02.18.10 Ejercicio Irregular de Martillero Público</t>
  </si>
  <si>
    <t>07.02.18.11</t>
  </si>
  <si>
    <t>07.02.18.11 Enriquecimiento Ilícito</t>
  </si>
  <si>
    <t>07.02.18.12</t>
  </si>
  <si>
    <t>07.02.18.12 Estafa (Sólo Crimen)</t>
  </si>
  <si>
    <t>07.02.18.13</t>
  </si>
  <si>
    <t>07.02.18.13 Estafas y Otras Defraudaciones Contra Particulares</t>
  </si>
  <si>
    <t>07.02.18.14</t>
  </si>
  <si>
    <t>07.02.18.14 Exacciones Ilegales Cometidas por Particulares</t>
  </si>
  <si>
    <t>07.02.18.15</t>
  </si>
  <si>
    <t>07.02.18.15 Expendio de Bebidas Alcohólicas a Menores</t>
  </si>
  <si>
    <t>07.02.18.16</t>
  </si>
  <si>
    <t>07.02.18.16 Fabricación, Acopio o Comercialización de Hilo Curado</t>
  </si>
  <si>
    <t>07.02.18.17</t>
  </si>
  <si>
    <t>07.02.18.17 Fingimiento de Cargos o Profesiones</t>
  </si>
  <si>
    <t>07.02.18.18</t>
  </si>
  <si>
    <t>07.02.18.18 Fraude de Subvenciones</t>
  </si>
  <si>
    <t>07.02.18.19</t>
  </si>
  <si>
    <t>07.02.18.19 Fraudes al Fisco y Organismos del Estado</t>
  </si>
  <si>
    <t>07.02.18.20</t>
  </si>
  <si>
    <t>07.02.18.20 Giro Doloso de Cheques</t>
  </si>
  <si>
    <t>07.02.18.21</t>
  </si>
  <si>
    <t>07.02.18.21 Giro Doloso de Cheques (Cuenta Cerrada)</t>
  </si>
  <si>
    <t>07.02.18.22</t>
  </si>
  <si>
    <t>07.02.18.22 Giro Doloso de Cheques (Falta de Fondos)</t>
  </si>
  <si>
    <t>07.02.18.23</t>
  </si>
  <si>
    <t>07.02.18.23 Giro Doloso de Cheques (Sólo Crimen)</t>
  </si>
  <si>
    <t>07.02.18.24</t>
  </si>
  <si>
    <t>07.02.18.24 Hallazgo de Vehículo</t>
  </si>
  <si>
    <t>07.02.18.25</t>
  </si>
  <si>
    <t>07.02.18.25 Hurto (Sólo Crimen)</t>
  </si>
  <si>
    <t>07.02.18.26</t>
  </si>
  <si>
    <t>07.02.18.26 Hurto Agravado</t>
  </si>
  <si>
    <t>07.02.18.27</t>
  </si>
  <si>
    <t>07.02.18.27 Hurto de Bienes Pertenecientes a Redes de Suministro Público</t>
  </si>
  <si>
    <t>07.02.18.28</t>
  </si>
  <si>
    <t>07.02.18.28 Hurto de Hallazgo</t>
  </si>
  <si>
    <t>07.02.18.29</t>
  </si>
  <si>
    <t>07.02.18.29 Hurto Falta</t>
  </si>
  <si>
    <t>07.02.18.30</t>
  </si>
  <si>
    <t>07.02.18.30 Hurto Simple</t>
  </si>
  <si>
    <t>07.02.18.31</t>
  </si>
  <si>
    <t>07.02.18.31 Hurto Simple por Un Valor de 4 a 40 Utm</t>
  </si>
  <si>
    <t>07.02.18.32</t>
  </si>
  <si>
    <t>07.02.18.32 Hurto Simple por Un Valor de Media a Menos de a 4 Utm</t>
  </si>
  <si>
    <t>07.02.18.33</t>
  </si>
  <si>
    <t>07.02.18.33 Hurto Simple por Un Valor Sobre 40 Utm</t>
  </si>
  <si>
    <t>07.02.18.34</t>
  </si>
  <si>
    <t>07.02.18.34 Infracción a la Ley 19.496 de Protección al Consumidor</t>
  </si>
  <si>
    <t>07.02.18.35</t>
  </si>
  <si>
    <t>07.02.18.35 Infracción a la Ley Mercado de Valores</t>
  </si>
  <si>
    <t>07.02.18.36</t>
  </si>
  <si>
    <t>07.02.18.36 Infracción al Deber de Información de la Ley 19.913</t>
  </si>
  <si>
    <t>07.02.18.37</t>
  </si>
  <si>
    <t>07.02.18.37 Infracción Inversión Extranjera Directa en Chile</t>
  </si>
  <si>
    <t>07.02.18.38</t>
  </si>
  <si>
    <t>07.02.18.38 Infracción L.O.C del Banco Central</t>
  </si>
  <si>
    <t>07.02.18.39</t>
  </si>
  <si>
    <t>07.02.18.39 Infracción Ley 18.175 de Quiebras</t>
  </si>
  <si>
    <t>07.02.18.40</t>
  </si>
  <si>
    <t>07.02.18.40 Infracciones Tributarias Contempladas en Otras Leyes</t>
  </si>
  <si>
    <t>07.02.18.41</t>
  </si>
  <si>
    <t>07.02.18.41 Insolvencia Punible (Alzamiento de Bienes)</t>
  </si>
  <si>
    <t>07.02.18.42</t>
  </si>
  <si>
    <t>07.02.18.42 Ley Responsabilidad Penal Personas Jurídicas</t>
  </si>
  <si>
    <t>07.02.18.43</t>
  </si>
  <si>
    <t>07.02.18.43 Obtención Fraudulenta de Créditos</t>
  </si>
  <si>
    <t>07.02.18.44</t>
  </si>
  <si>
    <t>07.02.18.44 Otorgamiento de Patentes de Alcoholes</t>
  </si>
  <si>
    <t>07.02.18.45</t>
  </si>
  <si>
    <t>07.02.18.45 Otras Infracciones a la Ley del Banco Central</t>
  </si>
  <si>
    <t>07.02.18.46</t>
  </si>
  <si>
    <t>07.02.18.46 Otros Delitos Ley de Cuentas Corrientes Bancarias y Cheque</t>
  </si>
  <si>
    <t>07.02.18.47</t>
  </si>
  <si>
    <t>07.02.18.47 Otros Delitos Ley General de Bancos</t>
  </si>
  <si>
    <t>07.02.18.48</t>
  </si>
  <si>
    <t>07.02.18.48 Portar Elemento Conocidamente Destinados a Cometer Delito de Robo</t>
  </si>
  <si>
    <t>07.02.18.49</t>
  </si>
  <si>
    <t>07.02.18.49 Receptacion</t>
  </si>
  <si>
    <t>07.02.18.50</t>
  </si>
  <si>
    <t>07.02.18.50 Receptación Cometida por Persona Jurídica</t>
  </si>
  <si>
    <t>07.02.18.51</t>
  </si>
  <si>
    <t>07.02.18.51 Receptación de Vehículos Motorizados</t>
  </si>
  <si>
    <t>07.02.18.52</t>
  </si>
  <si>
    <t>07.02.18.52 Robo (Sólo Crimen)</t>
  </si>
  <si>
    <t>07.02.18.53</t>
  </si>
  <si>
    <t>07.02.18.53 Robo Calificado</t>
  </si>
  <si>
    <t>07.02.18.54</t>
  </si>
  <si>
    <t>07.02.18.54 Robo con Castración, Mutilación o Lesiones Graves Gravísimas</t>
  </si>
  <si>
    <t>07.02.18.55</t>
  </si>
  <si>
    <t>07.02.18.55 Robo con Fuerza de Cajeros Automáticos</t>
  </si>
  <si>
    <t>07.02.18.56</t>
  </si>
  <si>
    <t>07.02.18.56 Robo con Fuerza en Las Cosas</t>
  </si>
  <si>
    <t>07.02.18.57</t>
  </si>
  <si>
    <t>07.02.18.57 Robo con Homicidio</t>
  </si>
  <si>
    <t>07.02.18.58</t>
  </si>
  <si>
    <t>07.02.18.58 Robo con Intimidación</t>
  </si>
  <si>
    <t>07.02.18.59</t>
  </si>
  <si>
    <t>07.02.18.59 Robo con Lesiones Graves Gravísimas</t>
  </si>
  <si>
    <t>07.02.18.60</t>
  </si>
  <si>
    <t>07.02.18.60 Robo con Retención de Víctimas o con Lesiones Graves</t>
  </si>
  <si>
    <t>07.02.18.61</t>
  </si>
  <si>
    <t>07.02.18.61 Robo con Retencion de Victimas o Lesiones Graves</t>
  </si>
  <si>
    <t>07.02.18.62</t>
  </si>
  <si>
    <t>07.02.18.62 Robo con Violación</t>
  </si>
  <si>
    <t>07.02.18.63</t>
  </si>
  <si>
    <t>07.02.18.63 Robo con Violencia</t>
  </si>
  <si>
    <t>07.02.18.64</t>
  </si>
  <si>
    <t>07.02.18.64 Robo con Violencia, Intimidación de Vehículo Motorizado</t>
  </si>
  <si>
    <t>07.02.18.65</t>
  </si>
  <si>
    <t>07.02.18.65 Robo de Vehículo Motorizado</t>
  </si>
  <si>
    <t>07.02.18.66</t>
  </si>
  <si>
    <t>07.02.18.66 Robo en Bienes Nacionales de Uso Público o Sitios no Destino a la Habitación</t>
  </si>
  <si>
    <t>07.02.18.67</t>
  </si>
  <si>
    <t>07.02.18.67 Robo en Lugar Habitado o Destinado a la Habitación</t>
  </si>
  <si>
    <t>07.02.18.68</t>
  </si>
  <si>
    <t>07.02.18.68 Robo en Lugar No Habitado</t>
  </si>
  <si>
    <t>07.02.18.69</t>
  </si>
  <si>
    <t>07.02.18.69 Robo o Hurto de Material de Guerra</t>
  </si>
  <si>
    <t>07.02.18.70</t>
  </si>
  <si>
    <t>07.02.18.70 Robo por Sorpresa</t>
  </si>
  <si>
    <t>07.02.18.71</t>
  </si>
  <si>
    <t>07.02.18.71 Soborno Funcionario Público Extranjero, Persona Jurídica</t>
  </si>
  <si>
    <t>07.02.18.72</t>
  </si>
  <si>
    <t>07.02.18.72 Soborno Funcionario Público Extranjero, Persona Natural</t>
  </si>
  <si>
    <t>07.02.18.73</t>
  </si>
  <si>
    <t>07.02.18.73 Soborno, Persona Juridica</t>
  </si>
  <si>
    <t>07.02.18.74</t>
  </si>
  <si>
    <t>07.02.18.74 Sodomía</t>
  </si>
  <si>
    <t>07.02.18.75</t>
  </si>
  <si>
    <t>07.02.18.75 Uso Fraudulento de Tarjetas o Medios de Pago</t>
  </si>
  <si>
    <t>07.02.18.76</t>
  </si>
  <si>
    <t>07.02.18.76 Usura</t>
  </si>
  <si>
    <t>07.02.19.01</t>
  </si>
  <si>
    <t>07.02.19.01 Infracción a la Ley Electoral</t>
  </si>
  <si>
    <t>07.02.19.02</t>
  </si>
  <si>
    <t>07.02.19.02 Infracciones a la Ley Orgánica Constitucional Sobre Votación</t>
  </si>
  <si>
    <t>07.02.20.01</t>
  </si>
  <si>
    <t>07.02.20.01 Delitos Informaticos</t>
  </si>
  <si>
    <t>07.02.20.02</t>
  </si>
  <si>
    <t>07.02.20.02 Infracción Ley General Telecomunicaciones</t>
  </si>
  <si>
    <t>07.02.20.03</t>
  </si>
  <si>
    <t>07.02.20.03 Revelar Información Obtenida en Aplicación de Monitoreo Telemático</t>
  </si>
  <si>
    <t>07.02.20.04</t>
  </si>
  <si>
    <t>07.02.20.04 Sabotaje Informático</t>
  </si>
  <si>
    <t>07.02.21.01</t>
  </si>
  <si>
    <t>07.02.21.01 Infracción al Estatuto de Capacitación y Empleo</t>
  </si>
  <si>
    <t>07.02.21.02</t>
  </si>
  <si>
    <t>07.02.21.02 Infracción en el Otorgamiento Prestaciones de Isapre</t>
  </si>
  <si>
    <t>07.02.21.03</t>
  </si>
  <si>
    <t>07.02.21.03 Infracciones a la Seguridad Social</t>
  </si>
  <si>
    <t>07.02.22.01</t>
  </si>
  <si>
    <t>07.02.22.01 Delitos Contenidos en el Decreto Ley 1,094 de Extranjería</t>
  </si>
  <si>
    <t>07.02.22.02</t>
  </si>
  <si>
    <t>07.02.22.02 Extranjeros Que Ingresan o Intentan Egresar c/Documentos Falsificados</t>
  </si>
  <si>
    <t>07.02.22.03</t>
  </si>
  <si>
    <t>07.02.22.03 Extranjeros Que Ingresan o Intentan Egresar Clandestinamente</t>
  </si>
  <si>
    <t>07.02.22.04</t>
  </si>
  <si>
    <t>07.02.22.04 Tráfico de Inmigrantes Cometidos por Funcionarios Público</t>
  </si>
  <si>
    <t>07.02.22.05</t>
  </si>
  <si>
    <t>07.02.22.05 Trafico de Migrantes</t>
  </si>
  <si>
    <t>07.02.23.01</t>
  </si>
  <si>
    <t>07.02.23.01 Falsedades</t>
  </si>
  <si>
    <t>07.02.23.02</t>
  </si>
  <si>
    <t>07.02.23.02 Otras Infracciones al Código de Justicia Militar</t>
  </si>
  <si>
    <t>07.02.23.03</t>
  </si>
  <si>
    <t>07.02.23.03 Remisos (Reclutamiento)</t>
  </si>
  <si>
    <t>07.02.24.01</t>
  </si>
  <si>
    <t>07.02.24.01 Abuso Sexual (Sólo Crimen)</t>
  </si>
  <si>
    <t>07.02.24.02</t>
  </si>
  <si>
    <t>07.02.24.02 Abuso Sexual Adulto</t>
  </si>
  <si>
    <t>07.02.24.03</t>
  </si>
  <si>
    <t>07.02.24.03 Abuso Sexual Calificado c/Introduccion Objetos o Uso Animal</t>
  </si>
  <si>
    <t>07.02.24.04</t>
  </si>
  <si>
    <t>07.02.24.04 Abuso Sexual con Contacto de Menor de 14 Años</t>
  </si>
  <si>
    <t>07.02.24.05</t>
  </si>
  <si>
    <t>07.02.24.05 Abuso Sexual de 14 Años a Menor de 18 Años con Circunstancia Estupro</t>
  </si>
  <si>
    <t>07.02.24.06</t>
  </si>
  <si>
    <t>07.02.24.06 Abuso Sexual de Mayor de 14 (Con Circunstancias de Violación)</t>
  </si>
  <si>
    <t>07.02.24.07</t>
  </si>
  <si>
    <t>07.02.24.07 Abuso Sexual Mayor 14 /Sorpresa Sin Consentimiento</t>
  </si>
  <si>
    <t>07.02.24.08</t>
  </si>
  <si>
    <t>07.02.24.08 Abuso Sexual Sin Contacto</t>
  </si>
  <si>
    <t>07.02.24.09</t>
  </si>
  <si>
    <t>07.02.24.09 Abusos Deshonestos</t>
  </si>
  <si>
    <t>07.02.24.10</t>
  </si>
  <si>
    <t>07.02.24.10 Acoso Sexual Lugares Públicos /Libre Acceso Público</t>
  </si>
  <si>
    <t>07.02.24.11</t>
  </si>
  <si>
    <t>07.02.24.11 Adquisición o Almacenamiento Material Pornográfico Infantil</t>
  </si>
  <si>
    <t>07.02.24.12</t>
  </si>
  <si>
    <t>07.02.24.12 Comercialización Material Pornógrafico Elaborado Utilizando Menores de 18 años</t>
  </si>
  <si>
    <t>07.02.24.13</t>
  </si>
  <si>
    <t>07.02.24.13 Delitos de Signifación Sexual</t>
  </si>
  <si>
    <t>07.02.24.14</t>
  </si>
  <si>
    <t>07.02.24.14 Difusión de Material Pornográfico</t>
  </si>
  <si>
    <t>07.02.24.15</t>
  </si>
  <si>
    <t>07.02.24.15 Estupro</t>
  </si>
  <si>
    <t>07.02.24.16</t>
  </si>
  <si>
    <t>07.02.24.16 Incesto</t>
  </si>
  <si>
    <t>07.02.24.17</t>
  </si>
  <si>
    <t>07.02.24.17 Obtención de Servicios Sexuales de Menores</t>
  </si>
  <si>
    <t>07.02.24.18</t>
  </si>
  <si>
    <t>07.02.24.18 Producción de Material Pornógrafico Utilizando Menores 18 Años</t>
  </si>
  <si>
    <t>07.02.24.19</t>
  </si>
  <si>
    <t>07.02.24.19 Promover o Facilitar la Entrada o Salida de Personas del País para Prostitución</t>
  </si>
  <si>
    <t>07.02.24.20</t>
  </si>
  <si>
    <t>07.02.24.20 Promover o Facilitar Prostitucion de Menores</t>
  </si>
  <si>
    <t>07.02.24.21</t>
  </si>
  <si>
    <t>07.02.24.21 Violación</t>
  </si>
  <si>
    <t>07.02.24.22</t>
  </si>
  <si>
    <t>07.02.24.22 Violación con Homicidio o Femicidio</t>
  </si>
  <si>
    <t>07.02.24.23</t>
  </si>
  <si>
    <t>07.02.24.23 Violación de Mayor de 14 Años</t>
  </si>
  <si>
    <t>07.02.24.24</t>
  </si>
  <si>
    <t>07.02.24.24 Violación de Menor de 14 Años</t>
  </si>
  <si>
    <t>07.02.25.01</t>
  </si>
  <si>
    <t>07.02.25.01 Comercializar, Distribuir, Instalar Máquinas Juegos Ilegales</t>
  </si>
  <si>
    <t>07.02.25.02</t>
  </si>
  <si>
    <t>07.02.25.02 Comercio Clandestino</t>
  </si>
  <si>
    <t>07.02.25.03</t>
  </si>
  <si>
    <t>07.02.25.03 Contrabando Infracción a la Orden de Aduanas</t>
  </si>
  <si>
    <t>07.02.25.04</t>
  </si>
  <si>
    <t>07.02.25.04 Declaración Maliciosa de Impuesto</t>
  </si>
  <si>
    <t>07.02.25.05</t>
  </si>
  <si>
    <t>07.02.25.05 Delitos de la Ley de Sociedades Anónimas</t>
  </si>
  <si>
    <t>07.02.25.06</t>
  </si>
  <si>
    <t>07.02.25.06 Delitos del Decreto Ley 3,538 de 1979 Que Regula Mercado Financiero</t>
  </si>
  <si>
    <t>07.02.25.07</t>
  </si>
  <si>
    <t>07.02.25.07 Delitos Que Contempla el Codigo Tributario</t>
  </si>
  <si>
    <t>07.02.25.08</t>
  </si>
  <si>
    <t>07.02.25.08 Facilitación Facturas Falsas</t>
  </si>
  <si>
    <t>07.02.25.09</t>
  </si>
  <si>
    <t>07.02.25.09 Fraude Aduana Infraccción a la Ordenanza Aduanera</t>
  </si>
  <si>
    <t>07.02.25.10</t>
  </si>
  <si>
    <t>07.02.25.10 Infracción Ordenanza Aduanas (Fraude y Contrabando)</t>
  </si>
  <si>
    <t>07.02.25.11</t>
  </si>
  <si>
    <t>07.02.25.11 Obtención Indebida de Devolución de Impuestos</t>
  </si>
  <si>
    <t>07.02.25.12</t>
  </si>
  <si>
    <t>07.02.25.12 Otras Infraccciones a la Ordenanza Aduanas</t>
  </si>
  <si>
    <t>07.02.25.13</t>
  </si>
  <si>
    <t>07.02.25.13 Recaudación Aduanas Infracción Ordenanza de Aduanas</t>
  </si>
  <si>
    <t>07.02.26.01</t>
  </si>
  <si>
    <t>07.02.26.01 Loteos Irregulares</t>
  </si>
  <si>
    <t>07.02.26.02</t>
  </si>
  <si>
    <t>07.02.26.02 Lotería Ilegal, Casas de Juego y Prestamos Sobre Prenda</t>
  </si>
  <si>
    <t>07.02.26.03</t>
  </si>
  <si>
    <t>07.02.26.03 Transporte o Distribucion de Gas E Instalaciones Clandestinas</t>
  </si>
  <si>
    <t>07.02.27.01</t>
  </si>
  <si>
    <t>07.02.27.01 Accidente con Resultado de Muerte o Lesiones Graves</t>
  </si>
  <si>
    <t>07.02.27.02</t>
  </si>
  <si>
    <t>07.02.27.02 Amenaza con Arma (Falta)</t>
  </si>
  <si>
    <t>07.02.27.03</t>
  </si>
  <si>
    <t>07.02.27.03 Cuasidelito de Homicidio</t>
  </si>
  <si>
    <t>07.02.27.04</t>
  </si>
  <si>
    <t>07.02.27.04 Cuasidelito de Lesiones</t>
  </si>
  <si>
    <t>07.02.27.05</t>
  </si>
  <si>
    <t>07.02.27.05 Cuasidelito de Lesiones Cometidos por Profesionales de la Salud</t>
  </si>
  <si>
    <t>07.02.27.06</t>
  </si>
  <si>
    <t>07.02.27.06 Femicidio Intimo</t>
  </si>
  <si>
    <t>07.02.27.07</t>
  </si>
  <si>
    <t>07.02.27.07 Femicidio No Íntimo</t>
  </si>
  <si>
    <t>07.02.27.08</t>
  </si>
  <si>
    <t>07.02.27.08 Homicidio</t>
  </si>
  <si>
    <t>07.02.27.09</t>
  </si>
  <si>
    <t>07.02.27.09 Homicidio Calificado</t>
  </si>
  <si>
    <t>07.02.27.10</t>
  </si>
  <si>
    <t>07.02.27.10 Homicidio de Fiscales o Defensores en Desempeño de Funciones</t>
  </si>
  <si>
    <t>07.02.27.11</t>
  </si>
  <si>
    <t>07.02.27.11 Homicidio de Gendarme en el Desempeño de sus Funciones</t>
  </si>
  <si>
    <t>07.02.27.12</t>
  </si>
  <si>
    <t>07.02.27.12 Homicidio en Riña o Pelea</t>
  </si>
  <si>
    <t>07.02.27.13</t>
  </si>
  <si>
    <t>07.02.27.13 Homicidio Simple</t>
  </si>
  <si>
    <t>07.02.27.14</t>
  </si>
  <si>
    <t>07.02.27.14 Infanticidio</t>
  </si>
  <si>
    <t>07.02.27.15</t>
  </si>
  <si>
    <t>07.02.27.15 Lesiones (Sólo Crimen)</t>
  </si>
  <si>
    <t>07.02.27.16</t>
  </si>
  <si>
    <t>07.02.27.16 Lesiones Corporales</t>
  </si>
  <si>
    <t>07.02.27.17</t>
  </si>
  <si>
    <t>07.02.27.17 Lesiones Daño con Motivo de Espectáculo de Fútbol Profesional</t>
  </si>
  <si>
    <t>07.02.27.18</t>
  </si>
  <si>
    <t>07.02.27.18 Lesiones Graves</t>
  </si>
  <si>
    <t>07.02.27.19</t>
  </si>
  <si>
    <t>07.02.27.19 Lesiones Graves Gravísimas</t>
  </si>
  <si>
    <t>07.02.27.20</t>
  </si>
  <si>
    <t>07.02.27.20 Lesiones Leves</t>
  </si>
  <si>
    <t>07.02.27.21</t>
  </si>
  <si>
    <t>07.02.27.21 Lesiones Menos Graves</t>
  </si>
  <si>
    <t>07.02.27.22</t>
  </si>
  <si>
    <t>07.02.27.22 Maltrato Cometido por Persona con Deber Especial de Cuidado</t>
  </si>
  <si>
    <t>07.02.27.23</t>
  </si>
  <si>
    <t>07.02.27.23 Maltrato Corporal a Menores o Personas Vulnerables</t>
  </si>
  <si>
    <t>07.02.27.24</t>
  </si>
  <si>
    <t>07.02.27.24 Parricidio</t>
  </si>
  <si>
    <t>07.02.27.25</t>
  </si>
  <si>
    <t>07.02.27.25 Secuestro</t>
  </si>
  <si>
    <t>07.02.27.26</t>
  </si>
  <si>
    <t>07.02.27.26 Secuestro con Homicidio</t>
  </si>
  <si>
    <t>07.02.27.27</t>
  </si>
  <si>
    <t>07.02.27.27 Secuestro Con Homicidio, Violación O Lesiones</t>
  </si>
  <si>
    <t>07.02.27.28</t>
  </si>
  <si>
    <t>07.02.27.28 Secuestro con Lesiones</t>
  </si>
  <si>
    <t>07.02.27.29</t>
  </si>
  <si>
    <t>07.02.27.29 Secuestro con Violación</t>
  </si>
  <si>
    <t>07.02.27.30</t>
  </si>
  <si>
    <t>07.02.27.30 Tormentos a Detenidos</t>
  </si>
  <si>
    <t>07.02.27.31</t>
  </si>
  <si>
    <t>07.02.27.31 Tortura con Cuasidelito</t>
  </si>
  <si>
    <t>07.02.27.32</t>
  </si>
  <si>
    <t>07.02.27.32 Tortura con Homicidio</t>
  </si>
  <si>
    <t>07.02.27.33</t>
  </si>
  <si>
    <t>07.02.27.33 Tortura con Violación, Abuso Sexual Agravado/Otros</t>
  </si>
  <si>
    <t>07.02.27.34</t>
  </si>
  <si>
    <t>07.02.27.34 Tortura para Anular Voluntad</t>
  </si>
  <si>
    <t>07.02.27.35</t>
  </si>
  <si>
    <t>07.02.27.35 Torturas Cometidas por Funcionarios Público</t>
  </si>
  <si>
    <t>07.02.27.36</t>
  </si>
  <si>
    <t>07.02.27.36 Torturas por Particulares en Ejercicio de Funciones Públicas o Consentimiento de un Agente del Estado</t>
  </si>
  <si>
    <t>07.02.28.01</t>
  </si>
  <si>
    <t>07.02.28.01 Conspiración de la Ley 20.000</t>
  </si>
  <si>
    <t>07.02.28.02</t>
  </si>
  <si>
    <t>07.02.28.02 Consumo de Drogas</t>
  </si>
  <si>
    <t>07.02.28.03</t>
  </si>
  <si>
    <t>07.02.28.03 Consumo y Otras Faltas Ley de Drogas</t>
  </si>
  <si>
    <t>07.02.28.04</t>
  </si>
  <si>
    <t>07.02.28.04 Consumo/Porte de Drogas en Lugares Calificados</t>
  </si>
  <si>
    <t>07.02.28.05</t>
  </si>
  <si>
    <t>07.02.28.05 Consumo/Porte en Lugares Públicos o Privados c/Previo Concierto</t>
  </si>
  <si>
    <t>07.02.28.06</t>
  </si>
  <si>
    <t>07.02.28.06 Cultivo/Cosecha Especies Vegetales Productoras de Estupefacientes</t>
  </si>
  <si>
    <t>07.02.28.07</t>
  </si>
  <si>
    <t>07.02.28.07 Elaboración Ilegal de Drogas o Sustancias Sicotrópicas</t>
  </si>
  <si>
    <t>07.02.28.08</t>
  </si>
  <si>
    <t>07.02.28.08 Facilitación de Bienes al Tráfico de Drogas</t>
  </si>
  <si>
    <t>07.02.28.09</t>
  </si>
  <si>
    <t>07.02.28.09 Hallazgo de Drogas</t>
  </si>
  <si>
    <t>07.02.28.10</t>
  </si>
  <si>
    <t>07.02.28.10 Otros Delitos de la Ley 20.000</t>
  </si>
  <si>
    <t>07.02.28.11</t>
  </si>
  <si>
    <t>07.02.28.11 Porte de Drogas</t>
  </si>
  <si>
    <t>07.02.28.12</t>
  </si>
  <si>
    <t>07.02.28.12 Producción y Tráfico por Desvío de Precursores</t>
  </si>
  <si>
    <t>07.02.28.13</t>
  </si>
  <si>
    <t>07.02.28.13 Receta Innecesaria de Drogas</t>
  </si>
  <si>
    <t>07.02.28.14</t>
  </si>
  <si>
    <t>07.02.28.14 Suministro de Hidrocarburos Aromáticos a Menores</t>
  </si>
  <si>
    <t>07.02.28.15</t>
  </si>
  <si>
    <t>07.02.28.15 Suministro Indebido de Drogas</t>
  </si>
  <si>
    <t>07.02.28.16</t>
  </si>
  <si>
    <t>07.02.28.16 Tolerancia al Tráfico o Consumo de Drogas</t>
  </si>
  <si>
    <t>07.02.28.17</t>
  </si>
  <si>
    <t>07.02.28.17 Tráfico de Pequeñas Cantidades</t>
  </si>
  <si>
    <t>07.02.28.18</t>
  </si>
  <si>
    <t>07.02.28.18 Tráfico Ilícito de Drogas</t>
  </si>
  <si>
    <t>07.02.29.01</t>
  </si>
  <si>
    <t>07.02.29.01 Delitos Contemplados en Otros Textos Legales</t>
  </si>
  <si>
    <t>07.02.29.02</t>
  </si>
  <si>
    <t>07.02.29.02 Faltas Código Penal Conocidas por Juzgados del Crimen</t>
  </si>
  <si>
    <t>07.02.29.03</t>
  </si>
  <si>
    <t>07.02.29.03 Infracción a la Ley de Administración Provicional de Sostenedores Educacionales</t>
  </si>
  <si>
    <t>07.02.29.04</t>
  </si>
  <si>
    <t>07.02.29.04 Infracción al Artículo 454 del Código Penal</t>
  </si>
  <si>
    <t>07.02.29.05</t>
  </si>
  <si>
    <t>07.02.29.05 Infracción al Artículo 9 del Decreto Ley 2.695</t>
  </si>
  <si>
    <t>07.02.29.06</t>
  </si>
  <si>
    <t>07.02.29.06 Infracción Normas Inhumaciones y Exhumaciones</t>
  </si>
  <si>
    <t>07.02.29.07</t>
  </si>
  <si>
    <t>07.02.29.07 Infracciones al Código Aeronáutico</t>
  </si>
  <si>
    <t>07.02.29.08</t>
  </si>
  <si>
    <t>07.02.29.08 NA</t>
  </si>
  <si>
    <t>07.02.29.09</t>
  </si>
  <si>
    <t>07.02.29.09 No Existen Resultados para la Consulta Seleccionada</t>
  </si>
  <si>
    <t>07.02.29.10</t>
  </si>
  <si>
    <t>07.02.29.10 Otras Faltas Código Penal</t>
  </si>
  <si>
    <t>07.02.29.11</t>
  </si>
  <si>
    <t>07.02.29.11 Otras Faltas Leyes Especiales</t>
  </si>
  <si>
    <t>07.02.29.12</t>
  </si>
  <si>
    <t>07.02.29.12 Otras Faltas y Delitos de la Ley 19.733</t>
  </si>
  <si>
    <t>07.02.29.13</t>
  </si>
  <si>
    <t>07.02.29.13 Otras Infracciones a la Ley 19.913</t>
  </si>
  <si>
    <t>07.02.29.14</t>
  </si>
  <si>
    <t>07.02.29.14 Otros de Los Cuasidelitos</t>
  </si>
  <si>
    <t>07.02.29.15</t>
  </si>
  <si>
    <t>07.02.29.15 Otros Delitos Contra Orden de Familias, Moralidad Pública e Integración Sexual</t>
  </si>
  <si>
    <t>07.02.29.16</t>
  </si>
  <si>
    <t>07.02.29.16 Otros Delitos L.O.C. de Investigaciones</t>
  </si>
  <si>
    <t>07.02.29.17</t>
  </si>
  <si>
    <t>07.02.29.17 Otros Delitos Que Afectan Los Derechos Garantizados por la Constitución</t>
  </si>
  <si>
    <t>07.02.29.18</t>
  </si>
  <si>
    <t>07.02.29.18 Otros Estragos</t>
  </si>
  <si>
    <t>07.02.29.19</t>
  </si>
  <si>
    <t>07.02.29.19 Otros Hechos Que No Constituyan Delito: Agrup.1008, 1009, 1011</t>
  </si>
  <si>
    <t>07.02.29.20</t>
  </si>
  <si>
    <t>07.02.29.20 Presunta Desgracia</t>
  </si>
  <si>
    <t>07.02.29.21</t>
  </si>
  <si>
    <t>07.02.29.21 Presunta Desgracia Infantil</t>
  </si>
  <si>
    <t>07.03.01.01</t>
  </si>
  <si>
    <t>07.03.01.01 Corrupción</t>
  </si>
  <si>
    <t>07.03.01.02</t>
  </si>
  <si>
    <t>07.03.01.02 Crimen Organizado y Lavado de Dinero</t>
  </si>
  <si>
    <t>07.03.01.03</t>
  </si>
  <si>
    <t>07.03.01.03 Delitos Cometidos por Empleados y Funcionarios Públicos</t>
  </si>
  <si>
    <t>07.03.01.04</t>
  </si>
  <si>
    <t>07.03.01.04 Delitos Contra el Estado Civil y la Familia</t>
  </si>
  <si>
    <t>07.03.01.05</t>
  </si>
  <si>
    <t>07.03.01.05 Delitos Contra el Honor</t>
  </si>
  <si>
    <t>07.03.01.06</t>
  </si>
  <si>
    <t>07.03.01.06 Delitos Contra el Medioambientales y Seres Vivos</t>
  </si>
  <si>
    <t>07.03.01.07</t>
  </si>
  <si>
    <t>07.03.01.07 Delitos Contra el Orden Público, Funcionarios o Agentes del Estado</t>
  </si>
  <si>
    <t>07.03.01.08</t>
  </si>
  <si>
    <t>07.03.01.08 Delitos Contra la Administración de la Justicia</t>
  </si>
  <si>
    <t>07.03.01.09</t>
  </si>
  <si>
    <t>07.03.01.09 Delitos Contra la Fé Pública</t>
  </si>
  <si>
    <t>07.03.01.10</t>
  </si>
  <si>
    <t>07.03.01.10 Delitos Contra la Intimidad y la Libertad</t>
  </si>
  <si>
    <t>07.03.01.11</t>
  </si>
  <si>
    <t>07.03.01.11 Delitos Contra la Propiedad y el Patrimonio</t>
  </si>
  <si>
    <t>07.03.01.12</t>
  </si>
  <si>
    <t>07.03.01.12 Delitos Contra la Salud Pública</t>
  </si>
  <si>
    <t>07.03.01.13</t>
  </si>
  <si>
    <t>07.03.01.13 Delitos Contra la Seguridad</t>
  </si>
  <si>
    <t>07.03.01.14</t>
  </si>
  <si>
    <t>07.03.01.14 Delitos Contra la Vida, Integridad o Dignidad Personal</t>
  </si>
  <si>
    <t>07.03.01.15</t>
  </si>
  <si>
    <t>07.03.01.15 Delitos Contra las Personas</t>
  </si>
  <si>
    <t>07.03.01.16</t>
  </si>
  <si>
    <t>07.03.01.16 Delitos de Tenecia y Porte de Armas</t>
  </si>
  <si>
    <t>07.03.01.17</t>
  </si>
  <si>
    <t>07.03.01.17 Delitos e Infracciones de Tránsito</t>
  </si>
  <si>
    <t>07.03.01.18</t>
  </si>
  <si>
    <t>07.03.01.18 Delitos Económicos</t>
  </si>
  <si>
    <t>07.03.01.19</t>
  </si>
  <si>
    <t>07.03.01.19 Delitos Electorales</t>
  </si>
  <si>
    <t>07.03.01.20</t>
  </si>
  <si>
    <t>07.03.01.20 Delitos Informáticos</t>
  </si>
  <si>
    <t>07.03.01.21</t>
  </si>
  <si>
    <t>07.03.01.21 Delitos Laborales</t>
  </si>
  <si>
    <t>07.03.01.22</t>
  </si>
  <si>
    <t>07.03.01.22 Delitos Migratorios</t>
  </si>
  <si>
    <t>07.03.01.23</t>
  </si>
  <si>
    <t>07.03.01.23 Delitos Militares</t>
  </si>
  <si>
    <t>07.03.01.24</t>
  </si>
  <si>
    <t>07.03.01.24 Delitos Sexuales</t>
  </si>
  <si>
    <t>07.03.01.25</t>
  </si>
  <si>
    <t>07.03.01.25 Delitos Tributarios</t>
  </si>
  <si>
    <t>07.03.01.26</t>
  </si>
  <si>
    <t>07.03.01.26 Delitos Urbanísticos y de Servicios Públicos</t>
  </si>
  <si>
    <t>07.03.01.27</t>
  </si>
  <si>
    <t xml:space="preserve">07.03.01.27 Delitos Violentos </t>
  </si>
  <si>
    <t>07.03.01.28</t>
  </si>
  <si>
    <t xml:space="preserve">07.03.01.28 Drogas </t>
  </si>
  <si>
    <t>07.03.01.29</t>
  </si>
  <si>
    <t>07.03.01.29 Otros</t>
  </si>
  <si>
    <t>08.01.01.01</t>
  </si>
  <si>
    <t>08.01.01.01 Becas de Educación</t>
  </si>
  <si>
    <t>08.02.01.01</t>
  </si>
  <si>
    <t>08.02.01.01 PSU</t>
  </si>
  <si>
    <t>08.02.02.01</t>
  </si>
  <si>
    <t>08.03.01.01 2º Medio</t>
  </si>
  <si>
    <t>08.02.02.02</t>
  </si>
  <si>
    <t>08.03.01.02 4º Básico</t>
  </si>
  <si>
    <t>08.02.02.03</t>
  </si>
  <si>
    <t>08.03.01.03 6º Básico</t>
  </si>
  <si>
    <t>08.02.02.04</t>
  </si>
  <si>
    <t>08.03.01.04 8º Básico</t>
  </si>
  <si>
    <t>08.02.03.01</t>
  </si>
  <si>
    <t>08.03.02.01 2º Medio</t>
  </si>
  <si>
    <t>08.02.03.02</t>
  </si>
  <si>
    <t>08.03.02.02 4º Básico</t>
  </si>
  <si>
    <t>08.02.03.03</t>
  </si>
  <si>
    <t>08.03.02.03 6º Básico</t>
  </si>
  <si>
    <t>08.02.03.04</t>
  </si>
  <si>
    <t>08.03.02.04 8º Básico</t>
  </si>
  <si>
    <t>08.02.04.01</t>
  </si>
  <si>
    <t>08.03.03.01 2º Básico</t>
  </si>
  <si>
    <t>08.02.04.02</t>
  </si>
  <si>
    <t>08.03.03.02 2º Medio</t>
  </si>
  <si>
    <t>08.02.04.03</t>
  </si>
  <si>
    <t>08.03.03.03 4º Básico</t>
  </si>
  <si>
    <t>08.02.04.04</t>
  </si>
  <si>
    <t>08.03.03.04 6º Básico</t>
  </si>
  <si>
    <t>08.02.04.05</t>
  </si>
  <si>
    <t>08.03.03.05 8º Básico</t>
  </si>
  <si>
    <t>08.02.05.01</t>
  </si>
  <si>
    <t>08.03.04.01 2º Básico</t>
  </si>
  <si>
    <t>08.02.05.02</t>
  </si>
  <si>
    <t>08.03.04.02 2º Medio</t>
  </si>
  <si>
    <t>08.02.05.03</t>
  </si>
  <si>
    <t>08.03.04.03 4º Básico</t>
  </si>
  <si>
    <t>08.02.05.04</t>
  </si>
  <si>
    <t>08.03.04.04 6º Básico</t>
  </si>
  <si>
    <t>08.02.05.05</t>
  </si>
  <si>
    <t>08.03.04.05 8º Básico</t>
  </si>
  <si>
    <t>08.03.01.01</t>
  </si>
  <si>
    <t>08.03.01.01 Proceso de Admisión</t>
  </si>
  <si>
    <t>08.03.02.01</t>
  </si>
  <si>
    <t xml:space="preserve">08.03.02.01 Nacionalidad chilena </t>
  </si>
  <si>
    <t>08.03.02.02</t>
  </si>
  <si>
    <t xml:space="preserve">08.03.02.02 Nacionalidad extranjera </t>
  </si>
  <si>
    <t>08.03.03.01</t>
  </si>
  <si>
    <t>08.03.03.01 Sexo masculino</t>
  </si>
  <si>
    <t>08.03.03.02</t>
  </si>
  <si>
    <t>08.03.03.02 Sexo femenino</t>
  </si>
  <si>
    <t>08.03.04.01</t>
  </si>
  <si>
    <t>08.03.04.01 Soltero</t>
  </si>
  <si>
    <t>08.03.04.02</t>
  </si>
  <si>
    <t>08.03.04.02 Casado</t>
  </si>
  <si>
    <t>08.03.04.03</t>
  </si>
  <si>
    <t>08.03.04.03 Separado</t>
  </si>
  <si>
    <t>08.03.04.04</t>
  </si>
  <si>
    <t>08.03.04.04 Viudo</t>
  </si>
  <si>
    <t>08.03.05.01</t>
  </si>
  <si>
    <t>08.03.05.01 Tarapacá</t>
  </si>
  <si>
    <t>08.03.05.02</t>
  </si>
  <si>
    <t>08.03.05.02 Antofagasta</t>
  </si>
  <si>
    <t>08.03.05.03</t>
  </si>
  <si>
    <t>08.03.05.03 Atacama</t>
  </si>
  <si>
    <t>08.03.05.04</t>
  </si>
  <si>
    <t>08.03.05.04 Coquimbo</t>
  </si>
  <si>
    <t>08.03.05.05</t>
  </si>
  <si>
    <t>08.03.05.05 Valparaíso</t>
  </si>
  <si>
    <t>08.03.05.06</t>
  </si>
  <si>
    <t>08.03.05.06 O'Higgins</t>
  </si>
  <si>
    <t>08.03.05.07</t>
  </si>
  <si>
    <t>08.03.05.07 Maule</t>
  </si>
  <si>
    <t>08.03.05.08</t>
  </si>
  <si>
    <t>08.03.05.08 Biobío</t>
  </si>
  <si>
    <t>08.03.05.09</t>
  </si>
  <si>
    <t>08.03.05.09 La Araucanía</t>
  </si>
  <si>
    <t>08.03.05.10</t>
  </si>
  <si>
    <t>08.03.05.10 Los Lagos</t>
  </si>
  <si>
    <t>08.03.05.11</t>
  </si>
  <si>
    <t>08.03.05.11 Aysén</t>
  </si>
  <si>
    <t>08.03.05.12</t>
  </si>
  <si>
    <t>08.03.05.12 Magallanes</t>
  </si>
  <si>
    <t>08.03.05.13</t>
  </si>
  <si>
    <t>08.03.05.13 Metropolitana</t>
  </si>
  <si>
    <t>08.03.05.14</t>
  </si>
  <si>
    <t>08.03.05.14 Los Ríos</t>
  </si>
  <si>
    <t>08.03.05.15</t>
  </si>
  <si>
    <t>08.03.05.15 Arica y Parinacota</t>
  </si>
  <si>
    <t>08.03.05.16</t>
  </si>
  <si>
    <t>08.03.05.16 Ñuble</t>
  </si>
  <si>
    <t>08.03.06.01</t>
  </si>
  <si>
    <t>08.03.06.01 Iquique</t>
  </si>
  <si>
    <t>08.03.06.02</t>
  </si>
  <si>
    <t>08.03.06.02 Alto Hospicio</t>
  </si>
  <si>
    <t>08.03.06.03</t>
  </si>
  <si>
    <t>08.03.06.03 Pozo Almonte</t>
  </si>
  <si>
    <t>08.03.06.04</t>
  </si>
  <si>
    <t>08.03.06.04 Camiña</t>
  </si>
  <si>
    <t>08.03.06.05</t>
  </si>
  <si>
    <t>08.03.06.05 Colchane</t>
  </si>
  <si>
    <t>08.03.06.06</t>
  </si>
  <si>
    <t>08.03.06.06 Huara</t>
  </si>
  <si>
    <t>08.03.06.07</t>
  </si>
  <si>
    <t>08.03.06.07 Pica</t>
  </si>
  <si>
    <t>08.03.06.08</t>
  </si>
  <si>
    <t>08.03.06.08 Antofagasta</t>
  </si>
  <si>
    <t>08.03.06.09</t>
  </si>
  <si>
    <t>08.03.06.09 Mejillones</t>
  </si>
  <si>
    <t>08.03.06.10</t>
  </si>
  <si>
    <t>08.03.06.10 Sierra Gorda</t>
  </si>
  <si>
    <t>08.03.06.11</t>
  </si>
  <si>
    <t>08.03.06.11 Taltal</t>
  </si>
  <si>
    <t>08.03.06.12</t>
  </si>
  <si>
    <t>08.03.06.12 Calama</t>
  </si>
  <si>
    <t>08.03.06.13</t>
  </si>
  <si>
    <t>08.03.06.13 Ollagüe</t>
  </si>
  <si>
    <t>08.03.06.14</t>
  </si>
  <si>
    <t>08.03.06.14 San Pedro de Atacama</t>
  </si>
  <si>
    <t>08.03.06.15</t>
  </si>
  <si>
    <t>08.03.06.15 Tocopilla</t>
  </si>
  <si>
    <t>08.03.06.16</t>
  </si>
  <si>
    <t>08.03.06.16 María Elena</t>
  </si>
  <si>
    <t>08.03.06.17</t>
  </si>
  <si>
    <t>08.03.06.17 Copiapó</t>
  </si>
  <si>
    <t>08.03.06.18</t>
  </si>
  <si>
    <t>08.03.06.18 Caldera</t>
  </si>
  <si>
    <t>08.03.06.19</t>
  </si>
  <si>
    <t>08.03.06.19 Tierra Amarilla</t>
  </si>
  <si>
    <t>08.03.06.20</t>
  </si>
  <si>
    <t>08.03.06.20 Chañaral</t>
  </si>
  <si>
    <t>08.03.06.21</t>
  </si>
  <si>
    <t>08.03.06.21 Diego de Almagro</t>
  </si>
  <si>
    <t>08.03.06.22</t>
  </si>
  <si>
    <t>08.03.06.22 Vallenar</t>
  </si>
  <si>
    <t>08.03.06.23</t>
  </si>
  <si>
    <t>08.03.06.23 Alto del Carmen</t>
  </si>
  <si>
    <t>08.03.06.24</t>
  </si>
  <si>
    <t>08.03.06.24 Freirina</t>
  </si>
  <si>
    <t>08.03.06.25</t>
  </si>
  <si>
    <t>08.03.06.25 Huasco</t>
  </si>
  <si>
    <t>08.03.06.26</t>
  </si>
  <si>
    <t>08.03.06.26 La Serena</t>
  </si>
  <si>
    <t>08.03.06.27</t>
  </si>
  <si>
    <t>08.03.06.27 Coquimbo</t>
  </si>
  <si>
    <t>08.03.06.28</t>
  </si>
  <si>
    <t>08.03.06.28 Andacollo</t>
  </si>
  <si>
    <t>08.03.06.29</t>
  </si>
  <si>
    <t>08.03.06.29 La Higuera</t>
  </si>
  <si>
    <t>08.03.06.30</t>
  </si>
  <si>
    <t>08.03.06.30 Paiguano</t>
  </si>
  <si>
    <t>08.03.06.31</t>
  </si>
  <si>
    <t>08.03.06.31 Vicuña</t>
  </si>
  <si>
    <t>08.03.06.32</t>
  </si>
  <si>
    <t>08.03.06.32 Illapel</t>
  </si>
  <si>
    <t>08.03.06.33</t>
  </si>
  <si>
    <t>08.03.06.33 Canela</t>
  </si>
  <si>
    <t>08.03.06.34</t>
  </si>
  <si>
    <t>08.03.06.34 Los Vilos</t>
  </si>
  <si>
    <t>08.03.06.35</t>
  </si>
  <si>
    <t>08.03.06.35 Salamanca</t>
  </si>
  <si>
    <t>08.03.06.36</t>
  </si>
  <si>
    <t>08.03.06.36 Ovalle</t>
  </si>
  <si>
    <t>08.03.06.37</t>
  </si>
  <si>
    <t>08.03.06.37 Combarbalá</t>
  </si>
  <si>
    <t>08.03.06.38</t>
  </si>
  <si>
    <t>08.03.06.38 Monte Patria</t>
  </si>
  <si>
    <t>08.03.06.39</t>
  </si>
  <si>
    <t>08.03.06.39 Punitaqui</t>
  </si>
  <si>
    <t>08.03.06.40</t>
  </si>
  <si>
    <t>08.03.06.40 Río Hurtado</t>
  </si>
  <si>
    <t>08.03.06.41</t>
  </si>
  <si>
    <t>08.03.06.41 Valparaíso</t>
  </si>
  <si>
    <t>08.03.06.42</t>
  </si>
  <si>
    <t>08.03.06.42 Casablanca</t>
  </si>
  <si>
    <t>08.03.06.43</t>
  </si>
  <si>
    <t>08.03.06.43 Concón</t>
  </si>
  <si>
    <t>08.03.06.44</t>
  </si>
  <si>
    <t>08.03.06.44 Juan Fernández</t>
  </si>
  <si>
    <t>08.03.06.45</t>
  </si>
  <si>
    <t>08.03.06.45 Puchuncaví</t>
  </si>
  <si>
    <t>08.03.06.46</t>
  </si>
  <si>
    <t>08.03.06.46 Quintero</t>
  </si>
  <si>
    <t>08.03.06.47</t>
  </si>
  <si>
    <t>08.03.06.47 Viña del Mar</t>
  </si>
  <si>
    <t>08.03.06.48</t>
  </si>
  <si>
    <t>08.03.06.48 Isla de Pascua</t>
  </si>
  <si>
    <t>08.03.06.49</t>
  </si>
  <si>
    <t>08.03.06.49 Los Andes</t>
  </si>
  <si>
    <t>08.03.06.50</t>
  </si>
  <si>
    <t>08.03.06.50 Calle Larga</t>
  </si>
  <si>
    <t>08.03.06.51</t>
  </si>
  <si>
    <t>08.03.06.51 Rinconada</t>
  </si>
  <si>
    <t>08.03.06.52</t>
  </si>
  <si>
    <t>08.03.06.52 San Esteban</t>
  </si>
  <si>
    <t>08.03.06.53</t>
  </si>
  <si>
    <t>08.03.06.53 La Ligua</t>
  </si>
  <si>
    <t>08.03.06.54</t>
  </si>
  <si>
    <t>08.03.06.54 Cabildo</t>
  </si>
  <si>
    <t>08.03.06.55</t>
  </si>
  <si>
    <t>08.03.06.55 Papudo</t>
  </si>
  <si>
    <t>08.03.06.56</t>
  </si>
  <si>
    <t>08.03.06.56 Petorca</t>
  </si>
  <si>
    <t>08.03.06.57</t>
  </si>
  <si>
    <t>08.03.06.57 Zapallar</t>
  </si>
  <si>
    <t>08.03.06.58</t>
  </si>
  <si>
    <t>08.03.06.58 Quillota</t>
  </si>
  <si>
    <t>08.03.06.59</t>
  </si>
  <si>
    <t>08.03.06.59 Calera</t>
  </si>
  <si>
    <t>08.03.06.60</t>
  </si>
  <si>
    <t>08.03.06.60 Hijuelas</t>
  </si>
  <si>
    <t>08.03.06.61</t>
  </si>
  <si>
    <t>08.03.06.61 La Cruz</t>
  </si>
  <si>
    <t>08.03.06.62</t>
  </si>
  <si>
    <t>08.03.06.62 Nogales</t>
  </si>
  <si>
    <t>08.03.06.63</t>
  </si>
  <si>
    <t>08.03.06.63 San Antonio</t>
  </si>
  <si>
    <t>08.03.06.64</t>
  </si>
  <si>
    <t>08.03.06.64 Algarrobo</t>
  </si>
  <si>
    <t>08.03.06.65</t>
  </si>
  <si>
    <t>08.03.06.65 Cartagena</t>
  </si>
  <si>
    <t>08.03.06.66</t>
  </si>
  <si>
    <t>08.03.06.66 El Quisco</t>
  </si>
  <si>
    <t>08.03.06.67</t>
  </si>
  <si>
    <t>08.03.06.67 El Tabo</t>
  </si>
  <si>
    <t>08.03.06.68</t>
  </si>
  <si>
    <t>08.03.06.68 Santo Domingo</t>
  </si>
  <si>
    <t>08.03.06.69</t>
  </si>
  <si>
    <t>08.03.06.69 San Felipe</t>
  </si>
  <si>
    <t>08.03.06.70</t>
  </si>
  <si>
    <t>08.03.06.70 Catemu</t>
  </si>
  <si>
    <t>08.03.06.71</t>
  </si>
  <si>
    <t>08.03.06.71 Llaillay</t>
  </si>
  <si>
    <t>08.03.06.72</t>
  </si>
  <si>
    <t>08.03.06.72 Panquehue</t>
  </si>
  <si>
    <t>08.03.06.73</t>
  </si>
  <si>
    <t>08.03.06.73 Putaendo</t>
  </si>
  <si>
    <t>08.03.06.74</t>
  </si>
  <si>
    <t>08.03.06.74 Santa María</t>
  </si>
  <si>
    <t>08.03.06.75</t>
  </si>
  <si>
    <t>08.03.06.75 Quilpué</t>
  </si>
  <si>
    <t>08.03.06.76</t>
  </si>
  <si>
    <t>08.03.06.76 Limache</t>
  </si>
  <si>
    <t>08.03.06.77</t>
  </si>
  <si>
    <t>08.03.06.77 Olmué</t>
  </si>
  <si>
    <t>08.03.06.78</t>
  </si>
  <si>
    <t>08.03.06.78 Villa Alemana</t>
  </si>
  <si>
    <t>08.03.06.79</t>
  </si>
  <si>
    <t>08.03.06.79 Rancagua</t>
  </si>
  <si>
    <t>08.03.06.80</t>
  </si>
  <si>
    <t>08.03.06.80 Codegua</t>
  </si>
  <si>
    <t>08.03.06.81</t>
  </si>
  <si>
    <t>08.03.06.81 Coinco</t>
  </si>
  <si>
    <t>08.03.06.82</t>
  </si>
  <si>
    <t>08.03.06.82 Coltauco</t>
  </si>
  <si>
    <t>08.03.06.83</t>
  </si>
  <si>
    <t>08.03.06.83 Doñihue</t>
  </si>
  <si>
    <t>08.03.06.84</t>
  </si>
  <si>
    <t>08.03.06.84 Graneros</t>
  </si>
  <si>
    <t>08.03.06.85</t>
  </si>
  <si>
    <t>08.03.06.85 Las Cabras</t>
  </si>
  <si>
    <t>08.03.06.86</t>
  </si>
  <si>
    <t>08.03.06.86 Machalí</t>
  </si>
  <si>
    <t>08.03.06.87</t>
  </si>
  <si>
    <t>08.03.06.87 Malloa</t>
  </si>
  <si>
    <t>08.03.06.88</t>
  </si>
  <si>
    <t>08.03.06.88 Mostazal</t>
  </si>
  <si>
    <t>08.03.06.89</t>
  </si>
  <si>
    <t>08.03.06.89 Olivar</t>
  </si>
  <si>
    <t>08.03.06.90</t>
  </si>
  <si>
    <t>08.03.06.90 Peumo</t>
  </si>
  <si>
    <t>08.03.06.91</t>
  </si>
  <si>
    <t>08.03.06.91 Pichidegua</t>
  </si>
  <si>
    <t>08.03.06.92</t>
  </si>
  <si>
    <t>08.03.06.92 Quinta de Tilcoco</t>
  </si>
  <si>
    <t>08.03.06.93</t>
  </si>
  <si>
    <t>08.03.06.93 Rengo</t>
  </si>
  <si>
    <t>08.03.06.94</t>
  </si>
  <si>
    <t>08.03.06.94 Requínoa</t>
  </si>
  <si>
    <t>08.03.06.95</t>
  </si>
  <si>
    <t>08.03.06.95 San Vicente</t>
  </si>
  <si>
    <t>08.03.06.96</t>
  </si>
  <si>
    <t>08.03.06.96 Pichilemu</t>
  </si>
  <si>
    <t>08.03.06.97</t>
  </si>
  <si>
    <t>08.03.06.97 La Estrella</t>
  </si>
  <si>
    <t>08.03.06.98</t>
  </si>
  <si>
    <t>08.03.06.98 Litueche</t>
  </si>
  <si>
    <t>08.03.06.99</t>
  </si>
  <si>
    <t>08.03.06.99 Marchihue</t>
  </si>
  <si>
    <t>08.03.06.100</t>
  </si>
  <si>
    <t>08.03.06.100 Navidad</t>
  </si>
  <si>
    <t>08.03.06.101</t>
  </si>
  <si>
    <t>08.03.06.101 Paredones</t>
  </si>
  <si>
    <t>08.03.06.102</t>
  </si>
  <si>
    <t>08.03.06.102 San Fernando</t>
  </si>
  <si>
    <t>08.03.06.103</t>
  </si>
  <si>
    <t>08.03.06.103 Chépica</t>
  </si>
  <si>
    <t>08.03.06.104</t>
  </si>
  <si>
    <t>08.03.06.104 Chimbarongo</t>
  </si>
  <si>
    <t>08.03.06.105</t>
  </si>
  <si>
    <t>08.03.06.105 Lolol</t>
  </si>
  <si>
    <t>08.03.06.106</t>
  </si>
  <si>
    <t>08.03.06.106 Nancagua</t>
  </si>
  <si>
    <t>08.03.06.107</t>
  </si>
  <si>
    <t>08.03.06.107 Palmilla</t>
  </si>
  <si>
    <t>08.03.06.108</t>
  </si>
  <si>
    <t>08.03.06.108 Peralillo</t>
  </si>
  <si>
    <t>08.03.06.109</t>
  </si>
  <si>
    <t>08.03.06.109 Placilla</t>
  </si>
  <si>
    <t>08.03.06.110</t>
  </si>
  <si>
    <t>08.03.06.110 Pumanque</t>
  </si>
  <si>
    <t>08.03.06.111</t>
  </si>
  <si>
    <t>08.03.06.111 Santa Cruz</t>
  </si>
  <si>
    <t>08.03.06.112</t>
  </si>
  <si>
    <t>08.03.06.112 Talca</t>
  </si>
  <si>
    <t>08.03.06.113</t>
  </si>
  <si>
    <t>08.03.06.113 Constitución</t>
  </si>
  <si>
    <t>08.03.06.114</t>
  </si>
  <si>
    <t>08.03.06.114 Curepto</t>
  </si>
  <si>
    <t>08.03.06.115</t>
  </si>
  <si>
    <t>08.03.06.115 Empedrado</t>
  </si>
  <si>
    <t>08.03.06.116</t>
  </si>
  <si>
    <t>08.03.06.116 Maule</t>
  </si>
  <si>
    <t>08.03.06.117</t>
  </si>
  <si>
    <t>08.03.06.117 Pelarco</t>
  </si>
  <si>
    <t>08.03.06.118</t>
  </si>
  <si>
    <t>08.03.06.118 Pencahue</t>
  </si>
  <si>
    <t>08.03.06.119</t>
  </si>
  <si>
    <t>08.03.06.119 Río Claro</t>
  </si>
  <si>
    <t>08.03.06.120</t>
  </si>
  <si>
    <t>08.03.06.120 San Clemente</t>
  </si>
  <si>
    <t>08.03.06.121</t>
  </si>
  <si>
    <t>08.03.06.121 San Rafael</t>
  </si>
  <si>
    <t>08.03.06.122</t>
  </si>
  <si>
    <t>08.03.06.122 Cauquenes</t>
  </si>
  <si>
    <t>08.03.06.123</t>
  </si>
  <si>
    <t>08.03.06.123 Chanco</t>
  </si>
  <si>
    <t>08.03.06.124</t>
  </si>
  <si>
    <t>08.03.06.124 Pelluhue</t>
  </si>
  <si>
    <t>08.03.06.125</t>
  </si>
  <si>
    <t>08.03.06.125 Curicó</t>
  </si>
  <si>
    <t>08.03.06.126</t>
  </si>
  <si>
    <t>08.03.06.126 Hualañé</t>
  </si>
  <si>
    <t>08.03.06.127</t>
  </si>
  <si>
    <t>08.03.06.127 Licantén</t>
  </si>
  <si>
    <t>08.03.06.128</t>
  </si>
  <si>
    <t>08.03.06.128 Molina</t>
  </si>
  <si>
    <t>08.03.06.129</t>
  </si>
  <si>
    <t>08.03.06.129 Rauco</t>
  </si>
  <si>
    <t>08.03.06.130</t>
  </si>
  <si>
    <t>08.03.06.130 Romeral</t>
  </si>
  <si>
    <t>08.03.06.131</t>
  </si>
  <si>
    <t>08.03.06.131 Sagrada Familia</t>
  </si>
  <si>
    <t>08.03.06.132</t>
  </si>
  <si>
    <t>08.03.06.132 Teno</t>
  </si>
  <si>
    <t>08.03.06.133</t>
  </si>
  <si>
    <t>08.03.06.133 Vichuquén</t>
  </si>
  <si>
    <t>08.03.06.134</t>
  </si>
  <si>
    <t>08.03.06.134 Linares</t>
  </si>
  <si>
    <t>08.03.06.135</t>
  </si>
  <si>
    <t>08.03.06.135 Colbún</t>
  </si>
  <si>
    <t>08.03.06.136</t>
  </si>
  <si>
    <t>08.03.06.136 Longaví</t>
  </si>
  <si>
    <t>08.03.06.137</t>
  </si>
  <si>
    <t>08.03.06.137 Parral</t>
  </si>
  <si>
    <t>08.03.06.138</t>
  </si>
  <si>
    <t>08.03.06.138 Retiro</t>
  </si>
  <si>
    <t>08.03.06.139</t>
  </si>
  <si>
    <t>08.03.06.139 San Javier</t>
  </si>
  <si>
    <t>08.03.06.140</t>
  </si>
  <si>
    <t>08.03.06.140 Villa Alegre</t>
  </si>
  <si>
    <t>08.03.06.141</t>
  </si>
  <si>
    <t>08.03.06.141 Yerbas Buenas</t>
  </si>
  <si>
    <t>08.03.06.142</t>
  </si>
  <si>
    <t>08.03.06.142 Concepción</t>
  </si>
  <si>
    <t>08.03.06.143</t>
  </si>
  <si>
    <t>08.03.06.143 Coronel</t>
  </si>
  <si>
    <t>08.03.06.144</t>
  </si>
  <si>
    <t>08.03.06.144 Chiguayante</t>
  </si>
  <si>
    <t>08.03.06.145</t>
  </si>
  <si>
    <t>08.03.06.145 Florida</t>
  </si>
  <si>
    <t>08.03.06.146</t>
  </si>
  <si>
    <t>08.03.06.146 Hualqui</t>
  </si>
  <si>
    <t>08.03.06.147</t>
  </si>
  <si>
    <t>08.03.06.147 Lota</t>
  </si>
  <si>
    <t>08.03.06.148</t>
  </si>
  <si>
    <t>08.03.06.148 Penco</t>
  </si>
  <si>
    <t>08.03.06.149</t>
  </si>
  <si>
    <t>08.03.06.149 San Pedro de la Paz</t>
  </si>
  <si>
    <t>08.03.06.150</t>
  </si>
  <si>
    <t>08.03.06.150 Santa Juana</t>
  </si>
  <si>
    <t>08.03.06.151</t>
  </si>
  <si>
    <t>08.03.06.151 Talcahuano</t>
  </si>
  <si>
    <t>08.03.06.152</t>
  </si>
  <si>
    <t>08.03.06.152 Tomé</t>
  </si>
  <si>
    <t>08.03.06.153</t>
  </si>
  <si>
    <t>08.03.06.153 Hualpén</t>
  </si>
  <si>
    <t>08.03.06.154</t>
  </si>
  <si>
    <t>08.03.06.154 Lebu</t>
  </si>
  <si>
    <t>08.03.06.155</t>
  </si>
  <si>
    <t>08.03.06.155 Arauco</t>
  </si>
  <si>
    <t>08.03.06.156</t>
  </si>
  <si>
    <t>08.03.06.156 Cañete</t>
  </si>
  <si>
    <t>08.03.06.157</t>
  </si>
  <si>
    <t>08.03.06.157 Contulmo</t>
  </si>
  <si>
    <t>08.03.06.158</t>
  </si>
  <si>
    <t>08.03.06.158 Curanilahue</t>
  </si>
  <si>
    <t>08.03.06.159</t>
  </si>
  <si>
    <t>08.03.06.159 Los Álamos</t>
  </si>
  <si>
    <t>08.03.06.160</t>
  </si>
  <si>
    <t>08.03.06.160 Tirúa</t>
  </si>
  <si>
    <t>08.03.06.161</t>
  </si>
  <si>
    <t>08.03.06.161 Los Angeles</t>
  </si>
  <si>
    <t>08.03.06.162</t>
  </si>
  <si>
    <t>08.03.06.162 Antuco</t>
  </si>
  <si>
    <t>08.03.06.163</t>
  </si>
  <si>
    <t>08.03.06.163 Cabrero</t>
  </si>
  <si>
    <t>08.03.06.164</t>
  </si>
  <si>
    <t>08.03.06.164 Laja</t>
  </si>
  <si>
    <t>08.03.06.165</t>
  </si>
  <si>
    <t>08.03.06.165 Mulchén</t>
  </si>
  <si>
    <t>08.03.06.166</t>
  </si>
  <si>
    <t>08.03.06.166 Nacimiento</t>
  </si>
  <si>
    <t>08.03.06.167</t>
  </si>
  <si>
    <t>08.03.06.167 Negrete</t>
  </si>
  <si>
    <t>08.03.06.168</t>
  </si>
  <si>
    <t>08.03.06.168 Quilaco</t>
  </si>
  <si>
    <t>08.03.06.169</t>
  </si>
  <si>
    <t>08.03.06.169 Quilleco</t>
  </si>
  <si>
    <t>08.03.06.170</t>
  </si>
  <si>
    <t>08.03.06.170 San Rosendo</t>
  </si>
  <si>
    <t>08.03.06.171</t>
  </si>
  <si>
    <t>08.03.06.171 Santa Bárbara</t>
  </si>
  <si>
    <t>08.03.06.172</t>
  </si>
  <si>
    <t>08.03.06.172 Tucapel</t>
  </si>
  <si>
    <t>08.03.06.173</t>
  </si>
  <si>
    <t>08.03.06.173 Yumbel</t>
  </si>
  <si>
    <t>08.03.06.174</t>
  </si>
  <si>
    <t>08.03.06.174 Alto Biobío</t>
  </si>
  <si>
    <t>08.03.06.175</t>
  </si>
  <si>
    <t>08.03.06.175 Chillán</t>
  </si>
  <si>
    <t>08.03.06.176</t>
  </si>
  <si>
    <t>08.03.06.176 Bulnes</t>
  </si>
  <si>
    <t>08.03.06.177</t>
  </si>
  <si>
    <t>08.03.06.177 Cobquecura</t>
  </si>
  <si>
    <t>08.03.06.178</t>
  </si>
  <si>
    <t>08.03.06.178 Coelemu</t>
  </si>
  <si>
    <t>08.03.06.179</t>
  </si>
  <si>
    <t>08.03.06.179 Coihueco</t>
  </si>
  <si>
    <t>08.03.06.180</t>
  </si>
  <si>
    <t>08.03.06.180 Chillán Viejo</t>
  </si>
  <si>
    <t>08.03.06.181</t>
  </si>
  <si>
    <t>08.03.06.181 El Carmen</t>
  </si>
  <si>
    <t>08.03.06.182</t>
  </si>
  <si>
    <t>08.03.06.182 Ninhue</t>
  </si>
  <si>
    <t>08.03.06.183</t>
  </si>
  <si>
    <t>08.03.06.183 Ñiquén</t>
  </si>
  <si>
    <t>08.03.06.184</t>
  </si>
  <si>
    <t>08.03.06.184 Pemuco</t>
  </si>
  <si>
    <t>08.03.06.185</t>
  </si>
  <si>
    <t>08.03.06.185 Pinto</t>
  </si>
  <si>
    <t>08.03.06.186</t>
  </si>
  <si>
    <t>08.03.06.186 Portezuelo</t>
  </si>
  <si>
    <t>08.03.06.187</t>
  </si>
  <si>
    <t>08.03.06.187 Quillón</t>
  </si>
  <si>
    <t>08.03.06.188</t>
  </si>
  <si>
    <t>08.03.06.188 Quirihue</t>
  </si>
  <si>
    <t>08.03.06.189</t>
  </si>
  <si>
    <t>08.03.06.189 Ránquil</t>
  </si>
  <si>
    <t>08.03.06.190</t>
  </si>
  <si>
    <t>08.03.06.190 San Carlos</t>
  </si>
  <si>
    <t>08.03.06.191</t>
  </si>
  <si>
    <t>08.03.06.191 San Fabián</t>
  </si>
  <si>
    <t>08.03.06.192</t>
  </si>
  <si>
    <t>08.03.06.192 San Ignacio</t>
  </si>
  <si>
    <t>08.03.06.193</t>
  </si>
  <si>
    <t>08.03.06.193 San Nicolás</t>
  </si>
  <si>
    <t>08.03.06.194</t>
  </si>
  <si>
    <t>08.03.06.194 Treguaco</t>
  </si>
  <si>
    <t>08.03.06.195</t>
  </si>
  <si>
    <t>08.03.06.195 Yungay</t>
  </si>
  <si>
    <t>08.03.06.196</t>
  </si>
  <si>
    <t>08.03.06.196 Temuco</t>
  </si>
  <si>
    <t>08.03.06.197</t>
  </si>
  <si>
    <t>08.03.06.197 Carahue</t>
  </si>
  <si>
    <t>08.03.06.198</t>
  </si>
  <si>
    <t>08.03.06.198 Cunco</t>
  </si>
  <si>
    <t>08.03.06.199</t>
  </si>
  <si>
    <t>08.03.06.199 Curarrehue</t>
  </si>
  <si>
    <t>08.03.06.200</t>
  </si>
  <si>
    <t>08.03.06.200 Freire</t>
  </si>
  <si>
    <t>08.03.06.201</t>
  </si>
  <si>
    <t>08.03.06.201 Galvarino</t>
  </si>
  <si>
    <t>08.03.06.202</t>
  </si>
  <si>
    <t>08.03.06.202 Gorbea</t>
  </si>
  <si>
    <t>08.03.06.203</t>
  </si>
  <si>
    <t>08.03.06.203 Lautaro</t>
  </si>
  <si>
    <t>08.03.06.204</t>
  </si>
  <si>
    <t>08.03.06.204 Loncoche</t>
  </si>
  <si>
    <t>08.03.06.205</t>
  </si>
  <si>
    <t>08.03.06.205 Melipeuco</t>
  </si>
  <si>
    <t>08.03.06.206</t>
  </si>
  <si>
    <t>08.03.06.206 Nueva Imperial</t>
  </si>
  <si>
    <t>08.03.06.207</t>
  </si>
  <si>
    <t>08.03.06.207 Padre Las Casas</t>
  </si>
  <si>
    <t>08.03.06.208</t>
  </si>
  <si>
    <t>08.03.06.208 Perquenco</t>
  </si>
  <si>
    <t>08.03.06.209</t>
  </si>
  <si>
    <t>08.03.06.209 Pitrufquen</t>
  </si>
  <si>
    <t>08.03.06.210</t>
  </si>
  <si>
    <t>08.03.06.210 Pucón</t>
  </si>
  <si>
    <t>08.03.06.211</t>
  </si>
  <si>
    <t>08.03.06.211 Saavedra</t>
  </si>
  <si>
    <t>08.03.06.212</t>
  </si>
  <si>
    <t>08.03.06.212 Teodoro Schmidt</t>
  </si>
  <si>
    <t>08.03.06.213</t>
  </si>
  <si>
    <t>08.03.06.213 Toltén</t>
  </si>
  <si>
    <t>08.03.06.214</t>
  </si>
  <si>
    <t>08.03.06.214 Vilcún</t>
  </si>
  <si>
    <t>08.03.06.215</t>
  </si>
  <si>
    <t>08.03.06.215 Villarrica</t>
  </si>
  <si>
    <t>08.03.06.216</t>
  </si>
  <si>
    <t>08.03.06.216 Cholchol</t>
  </si>
  <si>
    <t>08.03.06.217</t>
  </si>
  <si>
    <t>08.03.06.217 Angol</t>
  </si>
  <si>
    <t>08.03.06.218</t>
  </si>
  <si>
    <t>08.03.06.218 Collipulli</t>
  </si>
  <si>
    <t>08.03.06.219</t>
  </si>
  <si>
    <t>08.03.06.219 Curacautín</t>
  </si>
  <si>
    <t>08.03.06.220</t>
  </si>
  <si>
    <t>08.03.06.220 Ercilla</t>
  </si>
  <si>
    <t>08.03.06.221</t>
  </si>
  <si>
    <t>08.03.06.221 Lonquimay</t>
  </si>
  <si>
    <t>08.03.06.222</t>
  </si>
  <si>
    <t>08.03.06.222 Los Sauces</t>
  </si>
  <si>
    <t>08.03.06.223</t>
  </si>
  <si>
    <t>08.03.06.223 Lumaco</t>
  </si>
  <si>
    <t>08.03.06.224</t>
  </si>
  <si>
    <t>08.03.06.224 Purén</t>
  </si>
  <si>
    <t>08.03.06.225</t>
  </si>
  <si>
    <t>08.03.06.225 Renaico</t>
  </si>
  <si>
    <t>08.03.06.226</t>
  </si>
  <si>
    <t>08.03.06.226 Traiguén</t>
  </si>
  <si>
    <t>08.03.06.227</t>
  </si>
  <si>
    <t>08.03.06.227 Victoria</t>
  </si>
  <si>
    <t>08.03.06.228</t>
  </si>
  <si>
    <t>08.03.06.228 Puerto Montt</t>
  </si>
  <si>
    <t>08.03.06.229</t>
  </si>
  <si>
    <t>08.03.06.229 Calbuco</t>
  </si>
  <si>
    <t>08.03.06.230</t>
  </si>
  <si>
    <t>08.03.06.230 Cochamó</t>
  </si>
  <si>
    <t>08.03.06.231</t>
  </si>
  <si>
    <t>08.03.06.231 Fresia</t>
  </si>
  <si>
    <t>08.03.06.232</t>
  </si>
  <si>
    <t>08.03.06.232 Frutillar</t>
  </si>
  <si>
    <t>08.03.06.233</t>
  </si>
  <si>
    <t>08.03.06.233 Los Muermos</t>
  </si>
  <si>
    <t>08.03.06.234</t>
  </si>
  <si>
    <t>08.03.06.234 Llanquihue</t>
  </si>
  <si>
    <t>08.03.06.235</t>
  </si>
  <si>
    <t>08.03.06.235 Maullín</t>
  </si>
  <si>
    <t>08.03.06.236</t>
  </si>
  <si>
    <t>08.03.06.236 Puerto Varas</t>
  </si>
  <si>
    <t>08.03.06.237</t>
  </si>
  <si>
    <t>08.03.06.237 Castro</t>
  </si>
  <si>
    <t>08.03.06.238</t>
  </si>
  <si>
    <t>08.03.06.238 Ancud</t>
  </si>
  <si>
    <t>08.03.06.239</t>
  </si>
  <si>
    <t>08.03.06.239 Chonchi</t>
  </si>
  <si>
    <t>08.03.06.240</t>
  </si>
  <si>
    <t>08.03.06.240 Curaco de Vélez</t>
  </si>
  <si>
    <t>08.03.06.241</t>
  </si>
  <si>
    <t>08.03.06.241 Dalcahue</t>
  </si>
  <si>
    <t>08.03.06.242</t>
  </si>
  <si>
    <t>08.03.06.242 Puqueldón</t>
  </si>
  <si>
    <t>08.03.06.243</t>
  </si>
  <si>
    <t>08.03.06.243 Queilén</t>
  </si>
  <si>
    <t>08.03.06.244</t>
  </si>
  <si>
    <t>08.03.06.244 Quellón</t>
  </si>
  <si>
    <t>08.03.06.245</t>
  </si>
  <si>
    <t>08.03.06.245 Quemchi</t>
  </si>
  <si>
    <t>08.03.06.246</t>
  </si>
  <si>
    <t>08.03.06.246 Quinchao</t>
  </si>
  <si>
    <t>08.03.06.247</t>
  </si>
  <si>
    <t>08.03.06.247 Osorno</t>
  </si>
  <si>
    <t>08.03.06.248</t>
  </si>
  <si>
    <t>08.03.06.248 Puerto Octay</t>
  </si>
  <si>
    <t>08.03.06.249</t>
  </si>
  <si>
    <t>08.03.06.249 Purranque</t>
  </si>
  <si>
    <t>08.03.06.250</t>
  </si>
  <si>
    <t>08.03.06.250 Puyehue</t>
  </si>
  <si>
    <t>08.03.06.251</t>
  </si>
  <si>
    <t>08.03.06.251 Río Negro</t>
  </si>
  <si>
    <t>08.03.06.252</t>
  </si>
  <si>
    <t>08.03.06.252 San Juan de la Costa</t>
  </si>
  <si>
    <t>08.03.06.253</t>
  </si>
  <si>
    <t>08.03.06.253 San Pablo</t>
  </si>
  <si>
    <t>08.03.06.254</t>
  </si>
  <si>
    <t>08.03.06.254 Chaitén</t>
  </si>
  <si>
    <t>08.03.06.255</t>
  </si>
  <si>
    <t>08.03.06.255 Futaleufú</t>
  </si>
  <si>
    <t>08.03.06.256</t>
  </si>
  <si>
    <t>08.03.06.256 Hualaihué</t>
  </si>
  <si>
    <t>08.03.06.257</t>
  </si>
  <si>
    <t>08.03.06.257 Palena</t>
  </si>
  <si>
    <t>08.03.06.258</t>
  </si>
  <si>
    <t>08.03.06.258 Coyhaique</t>
  </si>
  <si>
    <t>08.03.06.259</t>
  </si>
  <si>
    <t>08.03.06.259 Lago Verde</t>
  </si>
  <si>
    <t>08.03.06.260</t>
  </si>
  <si>
    <t>08.03.06.260 Aysén</t>
  </si>
  <si>
    <t>08.03.06.261</t>
  </si>
  <si>
    <t>08.03.06.261 Cisnes</t>
  </si>
  <si>
    <t>08.03.06.262</t>
  </si>
  <si>
    <t>08.03.06.262 Guaitecas</t>
  </si>
  <si>
    <t>08.03.06.263</t>
  </si>
  <si>
    <t>08.03.06.263 Cochrane</t>
  </si>
  <si>
    <t>08.03.06.264</t>
  </si>
  <si>
    <t>08.03.06.264 O'Higgins</t>
  </si>
  <si>
    <t>08.03.06.265</t>
  </si>
  <si>
    <t>08.03.06.265 Tortel</t>
  </si>
  <si>
    <t>08.03.06.266</t>
  </si>
  <si>
    <t>08.03.06.266 Chile Chico</t>
  </si>
  <si>
    <t>08.03.06.267</t>
  </si>
  <si>
    <t>08.03.06.267 Río Ibáñez</t>
  </si>
  <si>
    <t>08.03.06.268</t>
  </si>
  <si>
    <t>08.03.06.268 Punta Arenas</t>
  </si>
  <si>
    <t>08.03.06.269</t>
  </si>
  <si>
    <t>08.03.06.269 Laguna Blanca</t>
  </si>
  <si>
    <t>08.03.06.270</t>
  </si>
  <si>
    <t>08.03.06.270 Río Verde</t>
  </si>
  <si>
    <t>08.03.06.271</t>
  </si>
  <si>
    <t>08.03.06.271 San Gregorio</t>
  </si>
  <si>
    <t>08.03.06.272</t>
  </si>
  <si>
    <t>08.03.06.272 Cabo de Hornos</t>
  </si>
  <si>
    <t>08.03.06.273</t>
  </si>
  <si>
    <t>08.03.06.273 Antártica</t>
  </si>
  <si>
    <t>08.03.06.274</t>
  </si>
  <si>
    <t>08.03.06.274 Porvenir</t>
  </si>
  <si>
    <t>08.03.06.275</t>
  </si>
  <si>
    <t>08.03.06.275 Natales</t>
  </si>
  <si>
    <t>08.03.06.276</t>
  </si>
  <si>
    <t>08.03.06.276 Torres del Paine</t>
  </si>
  <si>
    <t>08.03.06.277</t>
  </si>
  <si>
    <t>08.03.06.277 Santiago</t>
  </si>
  <si>
    <t>08.03.06.278</t>
  </si>
  <si>
    <t>08.03.06.278 Cerrillos</t>
  </si>
  <si>
    <t>08.03.06.279</t>
  </si>
  <si>
    <t>08.03.06.279 Cerro Navia</t>
  </si>
  <si>
    <t>08.03.06.280</t>
  </si>
  <si>
    <t>08.03.06.280 Conchalí</t>
  </si>
  <si>
    <t>08.03.06.281</t>
  </si>
  <si>
    <t>08.03.06.281 El Bosque</t>
  </si>
  <si>
    <t>08.03.06.282</t>
  </si>
  <si>
    <t>08.03.06.282 Estación Central</t>
  </si>
  <si>
    <t>08.03.06.283</t>
  </si>
  <si>
    <t>08.03.06.283 Huechuraba</t>
  </si>
  <si>
    <t>08.03.06.284</t>
  </si>
  <si>
    <t>08.03.06.284 Independencia</t>
  </si>
  <si>
    <t>08.03.06.285</t>
  </si>
  <si>
    <t>08.03.06.285 La Cisterna</t>
  </si>
  <si>
    <t>08.03.06.286</t>
  </si>
  <si>
    <t>08.03.06.286 La Florida</t>
  </si>
  <si>
    <t>08.03.06.287</t>
  </si>
  <si>
    <t>08.03.06.287 La Granja</t>
  </si>
  <si>
    <t>08.03.06.288</t>
  </si>
  <si>
    <t>08.03.06.288 La Pintana</t>
  </si>
  <si>
    <t>08.03.06.289</t>
  </si>
  <si>
    <t>08.03.06.289 La Reina</t>
  </si>
  <si>
    <t>08.03.06.290</t>
  </si>
  <si>
    <t>08.03.06.290 Las Condes</t>
  </si>
  <si>
    <t>08.03.06.291</t>
  </si>
  <si>
    <t>08.03.06.291 Lo Barnechea</t>
  </si>
  <si>
    <t>08.03.06.292</t>
  </si>
  <si>
    <t>08.03.06.292 Lo Espejo</t>
  </si>
  <si>
    <t>08.03.06.293</t>
  </si>
  <si>
    <t>08.03.06.293 Lo Prado</t>
  </si>
  <si>
    <t>08.03.06.294</t>
  </si>
  <si>
    <t>08.03.06.294 Macul</t>
  </si>
  <si>
    <t>08.03.06.295</t>
  </si>
  <si>
    <t>08.03.06.295 Maipú</t>
  </si>
  <si>
    <t>08.03.06.296</t>
  </si>
  <si>
    <t>08.03.06.296 Ñuñoa</t>
  </si>
  <si>
    <t>08.03.06.297</t>
  </si>
  <si>
    <t>08.03.06.297 Pedro Aguirre Cerda</t>
  </si>
  <si>
    <t>08.03.06.298</t>
  </si>
  <si>
    <t>08.03.06.298 Peñalolén</t>
  </si>
  <si>
    <t>08.03.06.299</t>
  </si>
  <si>
    <t>08.03.06.299 Providencia</t>
  </si>
  <si>
    <t>08.03.06.300</t>
  </si>
  <si>
    <t>08.03.06.300 Pudahuel</t>
  </si>
  <si>
    <t>08.03.06.301</t>
  </si>
  <si>
    <t>08.03.06.301 Quilicura</t>
  </si>
  <si>
    <t>08.03.06.302</t>
  </si>
  <si>
    <t>08.03.06.302 Quinta Normal</t>
  </si>
  <si>
    <t>08.03.06.303</t>
  </si>
  <si>
    <t>08.03.06.303 Recoleta</t>
  </si>
  <si>
    <t>08.03.06.304</t>
  </si>
  <si>
    <t>08.03.06.304 Renca</t>
  </si>
  <si>
    <t>08.03.06.305</t>
  </si>
  <si>
    <t>08.03.06.305 San Joaquín</t>
  </si>
  <si>
    <t>08.03.06.306</t>
  </si>
  <si>
    <t>08.03.06.306 San Miguel</t>
  </si>
  <si>
    <t>08.03.06.307</t>
  </si>
  <si>
    <t>08.03.06.307 San Ramón</t>
  </si>
  <si>
    <t>08.03.06.308</t>
  </si>
  <si>
    <t>08.03.06.308 Vitacura</t>
  </si>
  <si>
    <t>08.03.06.309</t>
  </si>
  <si>
    <t>08.03.06.309 Puente Alto</t>
  </si>
  <si>
    <t>08.03.06.310</t>
  </si>
  <si>
    <t>08.03.06.310 Pirque</t>
  </si>
  <si>
    <t>08.03.06.311</t>
  </si>
  <si>
    <t>08.03.06.311 San José de Maipo</t>
  </si>
  <si>
    <t>08.03.06.312</t>
  </si>
  <si>
    <t>08.03.06.312 Colina</t>
  </si>
  <si>
    <t>08.03.06.313</t>
  </si>
  <si>
    <t>08.03.06.313 Lampa</t>
  </si>
  <si>
    <t>08.03.06.314</t>
  </si>
  <si>
    <t>08.03.06.314 Tiltil</t>
  </si>
  <si>
    <t>08.03.06.315</t>
  </si>
  <si>
    <t>08.03.06.315 San Bernardo</t>
  </si>
  <si>
    <t>08.03.06.316</t>
  </si>
  <si>
    <t>08.03.06.316 Buin</t>
  </si>
  <si>
    <t>08.03.06.317</t>
  </si>
  <si>
    <t>08.03.06.317 Calera de Tango</t>
  </si>
  <si>
    <t>08.03.06.318</t>
  </si>
  <si>
    <t>08.03.06.318 Paine</t>
  </si>
  <si>
    <t>08.03.06.319</t>
  </si>
  <si>
    <t>08.03.06.319 Melipilla</t>
  </si>
  <si>
    <t>08.03.06.320</t>
  </si>
  <si>
    <t>08.03.06.320 Alhué</t>
  </si>
  <si>
    <t>08.03.06.321</t>
  </si>
  <si>
    <t>08.03.06.321 Curacaví</t>
  </si>
  <si>
    <t>08.03.06.322</t>
  </si>
  <si>
    <t>08.03.06.322 María Pinto</t>
  </si>
  <si>
    <t>08.03.06.323</t>
  </si>
  <si>
    <t>08.03.06.323 San Pedro</t>
  </si>
  <si>
    <t>08.03.06.324</t>
  </si>
  <si>
    <t>08.03.06.324 Talagante</t>
  </si>
  <si>
    <t>08.03.06.325</t>
  </si>
  <si>
    <t>08.03.06.325 El Monte</t>
  </si>
  <si>
    <t>08.03.06.326</t>
  </si>
  <si>
    <t>08.03.06.326 Isla de Maipo</t>
  </si>
  <si>
    <t>08.03.06.327</t>
  </si>
  <si>
    <t>08.03.06.327 Padre Hurtado</t>
  </si>
  <si>
    <t>08.03.06.328</t>
  </si>
  <si>
    <t>08.03.06.328 Peñaflor</t>
  </si>
  <si>
    <t>08.03.06.329</t>
  </si>
  <si>
    <t>08.03.06.329 Valdivia</t>
  </si>
  <si>
    <t>08.03.06.330</t>
  </si>
  <si>
    <t>08.03.06.330 Corral</t>
  </si>
  <si>
    <t>08.03.06.331</t>
  </si>
  <si>
    <t>08.03.06.331 Lanco</t>
  </si>
  <si>
    <t>08.03.06.332</t>
  </si>
  <si>
    <t>08.03.06.332 Los Lagos</t>
  </si>
  <si>
    <t>08.03.06.333</t>
  </si>
  <si>
    <t>08.03.06.333 Máfil</t>
  </si>
  <si>
    <t>08.03.06.334</t>
  </si>
  <si>
    <t>08.03.06.334 Mariquina</t>
  </si>
  <si>
    <t>08.03.06.335</t>
  </si>
  <si>
    <t>08.03.06.335 Paillaco</t>
  </si>
  <si>
    <t>08.03.06.336</t>
  </si>
  <si>
    <t>08.03.06.336 Panguipulli</t>
  </si>
  <si>
    <t>08.03.06.337</t>
  </si>
  <si>
    <t>08.03.06.337 La Unión</t>
  </si>
  <si>
    <t>08.03.06.338</t>
  </si>
  <si>
    <t>08.03.06.338 Futrono</t>
  </si>
  <si>
    <t>08.03.06.339</t>
  </si>
  <si>
    <t>08.03.06.339 Lago Ranco</t>
  </si>
  <si>
    <t>08.03.06.340</t>
  </si>
  <si>
    <t>08.03.06.340 Río Bueno</t>
  </si>
  <si>
    <t>08.03.06.341</t>
  </si>
  <si>
    <t>08.03.06.341 Arica</t>
  </si>
  <si>
    <t>08.03.06.342</t>
  </si>
  <si>
    <t>08.03.06.342 Camarones</t>
  </si>
  <si>
    <t>08.03.06.343</t>
  </si>
  <si>
    <t>08.03.06.343 Putre</t>
  </si>
  <si>
    <t>08.03.06.344</t>
  </si>
  <si>
    <t>08.03.06.344 General Lagos</t>
  </si>
  <si>
    <t>08.03.07.01</t>
  </si>
  <si>
    <t>08.03.07.01 Egreso de educación media</t>
  </si>
  <si>
    <t>08.03.08.01</t>
  </si>
  <si>
    <t>08.03.08.01 Aymara</t>
  </si>
  <si>
    <t>08.03.08.02</t>
  </si>
  <si>
    <t>08.03.08.02 Atacameño</t>
  </si>
  <si>
    <t>08.03.08.03</t>
  </si>
  <si>
    <t>08.03.08.03 Colla</t>
  </si>
  <si>
    <t>08.03.08.04</t>
  </si>
  <si>
    <t>08.03.08.04 Kawéscar</t>
  </si>
  <si>
    <t>08.03.08.05</t>
  </si>
  <si>
    <t>08.03.08.05 Mapuche</t>
  </si>
  <si>
    <t>08.03.08.06</t>
  </si>
  <si>
    <t>08.03.08.06 Quechua</t>
  </si>
  <si>
    <t>08.03.08.07</t>
  </si>
  <si>
    <t>08.03.08.07 Rapa Nui</t>
  </si>
  <si>
    <t>08.03.08.08</t>
  </si>
  <si>
    <t>08.03.08.08 Yagán o Yámana</t>
  </si>
  <si>
    <t>08.03.08.09</t>
  </si>
  <si>
    <t xml:space="preserve">08.03.08.09 Diaguita </t>
  </si>
  <si>
    <t>08.03.08.10</t>
  </si>
  <si>
    <t>08.03.08.10 No pertenecientes a pueblos indígenas</t>
  </si>
  <si>
    <t>08.03.09.01</t>
  </si>
  <si>
    <t>08.03.09.01 Tarapacá</t>
  </si>
  <si>
    <t>08.03.09.02</t>
  </si>
  <si>
    <t>08.03.09.02 Antofagasta</t>
  </si>
  <si>
    <t>08.03.09.03</t>
  </si>
  <si>
    <t>08.03.09.03 Atacama</t>
  </si>
  <si>
    <t>08.03.09.04</t>
  </si>
  <si>
    <t>08.03.09.04 Coquimbo</t>
  </si>
  <si>
    <t>08.03.09.05</t>
  </si>
  <si>
    <t>08.03.09.05 Valparaíso</t>
  </si>
  <si>
    <t>08.03.09.06</t>
  </si>
  <si>
    <t>08.03.09.06 O'Higgins</t>
  </si>
  <si>
    <t>08.03.09.07</t>
  </si>
  <si>
    <t>08.03.09.07 Maule</t>
  </si>
  <si>
    <t>08.03.09.08</t>
  </si>
  <si>
    <t>08.03.09.08 Biobío</t>
  </si>
  <si>
    <t>08.03.09.09</t>
  </si>
  <si>
    <t>08.03.09.09 La Araucanía</t>
  </si>
  <si>
    <t>08.03.09.10</t>
  </si>
  <si>
    <t>08.03.09.10 Los Lagos</t>
  </si>
  <si>
    <t>08.03.09.11</t>
  </si>
  <si>
    <t>08.03.09.11 Aysén</t>
  </si>
  <si>
    <t>08.03.09.12</t>
  </si>
  <si>
    <t>08.03.09.12 Magallanes</t>
  </si>
  <si>
    <t>08.03.09.13</t>
  </si>
  <si>
    <t>08.03.09.13 Metropolitana</t>
  </si>
  <si>
    <t>08.03.09.14</t>
  </si>
  <si>
    <t>08.03.09.14 Los Ríos</t>
  </si>
  <si>
    <t>08.03.09.15</t>
  </si>
  <si>
    <t>08.03.09.15 Arica y Parinacota</t>
  </si>
  <si>
    <t>08.03.09.16</t>
  </si>
  <si>
    <t>08.03.09.16 Ñuble</t>
  </si>
  <si>
    <t>08.03.10.01</t>
  </si>
  <si>
    <t xml:space="preserve">08.03.10.01 Humanista Científico Diurno </t>
  </si>
  <si>
    <t>08.03.10.02</t>
  </si>
  <si>
    <t xml:space="preserve">08.03.10.02 Humanista Científico Nocturno </t>
  </si>
  <si>
    <t>08.03.10.03</t>
  </si>
  <si>
    <t xml:space="preserve">08.03.10.03 Humanista Científico – Validación de estudios </t>
  </si>
  <si>
    <t>08.03.10.04</t>
  </si>
  <si>
    <t xml:space="preserve">08.03.10.04 Humanista Científico – Reconocimiento de estudios </t>
  </si>
  <si>
    <t>08.03.10.05</t>
  </si>
  <si>
    <t xml:space="preserve">08.03.10.05 Técnico Profesional Comercial </t>
  </si>
  <si>
    <t>08.03.10.06</t>
  </si>
  <si>
    <t xml:space="preserve">08.03.10.06 Técnico Profesional Industrial </t>
  </si>
  <si>
    <t>08.03.10.07</t>
  </si>
  <si>
    <t xml:space="preserve">08.03.10.07 Técnico Profesional Servicios </t>
  </si>
  <si>
    <t>08.03.10.08</t>
  </si>
  <si>
    <t xml:space="preserve">08.03.10.08 Técnico Profesional Agrícola </t>
  </si>
  <si>
    <t>08.03.10.09</t>
  </si>
  <si>
    <t xml:space="preserve">08.03.10.09 Técnico Profesional Marítima </t>
  </si>
  <si>
    <t>08.03.11.01</t>
  </si>
  <si>
    <t xml:space="preserve">08.03.11.01 Particular Pagado </t>
  </si>
  <si>
    <t>08.03.11.02</t>
  </si>
  <si>
    <t xml:space="preserve">08.03.11.02 Particular Subvencionado </t>
  </si>
  <si>
    <t>08.03.11.03</t>
  </si>
  <si>
    <t xml:space="preserve">08.03.11.03 Municipal </t>
  </si>
  <si>
    <t>08.03.11.04</t>
  </si>
  <si>
    <t>08.03.11.04 Servicio Local de Educación (SLE)</t>
  </si>
  <si>
    <t>08.03.12.01</t>
  </si>
  <si>
    <t>08.03.12.01 Ingreso bruto mensual familiar</t>
  </si>
  <si>
    <t>08.03.13.01</t>
  </si>
  <si>
    <t>08.03.13.01 Trabajo</t>
  </si>
  <si>
    <t>08.03.14.01</t>
  </si>
  <si>
    <t>08.03.14.01 Promedio Educación Media</t>
  </si>
  <si>
    <t>08.03.15.01</t>
  </si>
  <si>
    <t>08.03.15.01 NEM</t>
  </si>
  <si>
    <t>08.03.16.01</t>
  </si>
  <si>
    <t>08.03.16.01 Ranking</t>
  </si>
  <si>
    <t>08.03.17.01</t>
  </si>
  <si>
    <t>08.03.17.01 Beca de Excelencia Académica</t>
  </si>
  <si>
    <t>08.03.18.01</t>
  </si>
  <si>
    <t>08.03.18.01 Programa de Acceso a la Educación Superior</t>
  </si>
  <si>
    <t>08.03.19.01</t>
  </si>
  <si>
    <t>08.03.19.01 Postulaciones</t>
  </si>
  <si>
    <t>08.03.20.01</t>
  </si>
  <si>
    <t>08.03.20.01 Universidad de Chile</t>
  </si>
  <si>
    <t>08.03.20.02</t>
  </si>
  <si>
    <t>08.03.20.02 Pontificia Universidad Católica de Chile</t>
  </si>
  <si>
    <t>08.03.20.03</t>
  </si>
  <si>
    <t>08.03.20.03 Universidad de Concepción</t>
  </si>
  <si>
    <t>08.03.20.04</t>
  </si>
  <si>
    <t>08.03.20.04 Pontificia Universidad Católica de Valparaiso</t>
  </si>
  <si>
    <t>08.03.20.05</t>
  </si>
  <si>
    <t>08.03.20.05 Universidad Tecnica Federico Santa María</t>
  </si>
  <si>
    <t>08.03.20.06</t>
  </si>
  <si>
    <t>08.03.20.06 Universidad de Santiago de Chile</t>
  </si>
  <si>
    <t>08.03.20.07</t>
  </si>
  <si>
    <t>08.03.20.07 Universidad Austral de Chile</t>
  </si>
  <si>
    <t>08.03.20.08</t>
  </si>
  <si>
    <t>08.03.20.08 Universidad Católica del Norte</t>
  </si>
  <si>
    <t>08.03.20.09</t>
  </si>
  <si>
    <t>08.03.20.09 Universidad de Valparaiso</t>
  </si>
  <si>
    <t>08.03.20.10</t>
  </si>
  <si>
    <t>08.03.20.10 Universidad Metropolitana de Ciencias de la Educación</t>
  </si>
  <si>
    <t>08.03.20.11</t>
  </si>
  <si>
    <t>08.03.20.11 Universidad Tecnologica Metropolitana</t>
  </si>
  <si>
    <t>08.03.20.12</t>
  </si>
  <si>
    <t>08.03.20.12 Universidad de Tarapacá</t>
  </si>
  <si>
    <t>08.03.20.13</t>
  </si>
  <si>
    <t>08.03.20.13 Universidad Arturo Prat</t>
  </si>
  <si>
    <t>08.03.20.14</t>
  </si>
  <si>
    <t>08.03.20.14 Universidad de Antofagasta</t>
  </si>
  <si>
    <t>08.03.20.15</t>
  </si>
  <si>
    <t>08.03.20.15 Universidad de la Serena</t>
  </si>
  <si>
    <t>08.03.20.16</t>
  </si>
  <si>
    <t xml:space="preserve">08.03.20.16 Universidad de Playa Ancha </t>
  </si>
  <si>
    <t>08.03.20.17</t>
  </si>
  <si>
    <t>08.03.20.17 Universidad de Atacama</t>
  </si>
  <si>
    <t>08.03.20.18</t>
  </si>
  <si>
    <t>08.03.20.18 Universidad del Biobío</t>
  </si>
  <si>
    <t>08.03.20.19</t>
  </si>
  <si>
    <t>08.03.20.19 Universidad de la Frontera</t>
  </si>
  <si>
    <t>08.03.20.20</t>
  </si>
  <si>
    <t>08.03.20.20 Universidad de Los Lagos</t>
  </si>
  <si>
    <t>08.03.20.21</t>
  </si>
  <si>
    <t>08.03.20.21 Universidad de Magallanes</t>
  </si>
  <si>
    <t>08.03.20.22</t>
  </si>
  <si>
    <t>08.03.20.22 Universidad de Talca</t>
  </si>
  <si>
    <t>08.03.20.23</t>
  </si>
  <si>
    <t>08.03.20.23 Universidad Católica del Maule</t>
  </si>
  <si>
    <t>08.03.20.24</t>
  </si>
  <si>
    <t>08.03.20.24 Universidad Católica de la Santísima Concepción</t>
  </si>
  <si>
    <t>08.03.20.25</t>
  </si>
  <si>
    <t>08.03.20.25 Universidad Católica de Temuco</t>
  </si>
  <si>
    <t>08.03.20.26</t>
  </si>
  <si>
    <t>08.03.20.26 Universidad Diego Portales</t>
  </si>
  <si>
    <t>08.03.20.27</t>
  </si>
  <si>
    <t>08.03.20.27 Universidad Mayor</t>
  </si>
  <si>
    <t>08.03.20.28</t>
  </si>
  <si>
    <t>08.03.20.28 Universidad Finis Terrae</t>
  </si>
  <si>
    <t>08.03.20.29</t>
  </si>
  <si>
    <t>08.03.20.29 Universidad Andres Bello</t>
  </si>
  <si>
    <t>08.03.20.30</t>
  </si>
  <si>
    <t>08.03.20.30 Universidad Adolfo Ibañez</t>
  </si>
  <si>
    <t>08.03.20.31</t>
  </si>
  <si>
    <t>08.03.20.31 Universidad de Los Andes</t>
  </si>
  <si>
    <t>08.03.20.32</t>
  </si>
  <si>
    <t>08.03.20.32 Universidad del Desarrollo</t>
  </si>
  <si>
    <t>08.03.20.33</t>
  </si>
  <si>
    <t>08.03.20.33 Universidad Alberto Hurtado</t>
  </si>
  <si>
    <t>08.03.20.34</t>
  </si>
  <si>
    <t>08.03.20.34 Universidad Católica Silva Henriquez</t>
  </si>
  <si>
    <t>08.03.20.35</t>
  </si>
  <si>
    <t>08.03.20.35 Universidad de O'Higgins</t>
  </si>
  <si>
    <t>08.03.20.36</t>
  </si>
  <si>
    <t>08.03.20.36 Universidad de Aysen</t>
  </si>
  <si>
    <t>08.03.20.37</t>
  </si>
  <si>
    <t xml:space="preserve">08.03.20.37 Universidad Autónoma </t>
  </si>
  <si>
    <t>08.03.20.38</t>
  </si>
  <si>
    <t>08.03.20.38 Universidad San Sebastián</t>
  </si>
  <si>
    <t>08.03.20.39</t>
  </si>
  <si>
    <t xml:space="preserve">08.03.20.39 Universidad Central </t>
  </si>
  <si>
    <t>08.03.20.40</t>
  </si>
  <si>
    <t>08.03.20.40 Universidad Academia de Humanismo Cristiano</t>
  </si>
  <si>
    <t>08.03.20.41</t>
  </si>
  <si>
    <t>08.03.20.41 Universidad Bernardo O'Higgins</t>
  </si>
  <si>
    <t>08.03.20.42</t>
  </si>
  <si>
    <t>08.03.20.42 Matrículas de educación superior</t>
  </si>
  <si>
    <t>08.03.20.43</t>
  </si>
  <si>
    <t>08.03.20.43 Acuicultura</t>
  </si>
  <si>
    <t>08.03.20.44</t>
  </si>
  <si>
    <t>08.03.20.44 Administración</t>
  </si>
  <si>
    <t>08.03.20.45</t>
  </si>
  <si>
    <t>08.03.20.45 Administración de Empresas</t>
  </si>
  <si>
    <t>08.03.20.46</t>
  </si>
  <si>
    <t>08.03.20.46 Agroindustria</t>
  </si>
  <si>
    <t>08.03.20.47</t>
  </si>
  <si>
    <t>08.03.20.47 Agronomía</t>
  </si>
  <si>
    <t>08.03.20.48</t>
  </si>
  <si>
    <t>08.03.20.48 Alimentos</t>
  </si>
  <si>
    <t>08.03.20.49</t>
  </si>
  <si>
    <t>08.03.20.49 Análisis</t>
  </si>
  <si>
    <t>08.03.20.50</t>
  </si>
  <si>
    <t>08.03.20.50 Animación</t>
  </si>
  <si>
    <t>08.03.20.51</t>
  </si>
  <si>
    <t>08.03.20.51 Antropología</t>
  </si>
  <si>
    <t>08.03.20.52</t>
  </si>
  <si>
    <t>08.03.20.52 Arqueología</t>
  </si>
  <si>
    <t>08.03.20.53</t>
  </si>
  <si>
    <t>08.03.20.53 Arquitectura</t>
  </si>
  <si>
    <t>08.03.20.54</t>
  </si>
  <si>
    <t>08.03.20.54 Artes</t>
  </si>
  <si>
    <t>08.03.20.55</t>
  </si>
  <si>
    <t>08.03.20.55 Astrofísica</t>
  </si>
  <si>
    <t>08.03.20.56</t>
  </si>
  <si>
    <t>08.03.20.56 Astronomía</t>
  </si>
  <si>
    <t>08.03.20.57</t>
  </si>
  <si>
    <t>08.03.20.57 Auditoría</t>
  </si>
  <si>
    <t>08.03.20.58</t>
  </si>
  <si>
    <t>08.03.20.58 Automatización y Control</t>
  </si>
  <si>
    <t>08.03.20.59</t>
  </si>
  <si>
    <t>08.03.20.59 Bibliotecología</t>
  </si>
  <si>
    <t>08.03.20.60</t>
  </si>
  <si>
    <t>08.03.20.60 Biblioteconomía</t>
  </si>
  <si>
    <t>08.03.20.61</t>
  </si>
  <si>
    <t>08.03.20.61 Biología</t>
  </si>
  <si>
    <t>08.03.20.62</t>
  </si>
  <si>
    <t>08.03.20.62 Bioquímica</t>
  </si>
  <si>
    <t>08.03.20.63</t>
  </si>
  <si>
    <t>08.03.20.63 Biotecnología</t>
  </si>
  <si>
    <t>08.03.20.64</t>
  </si>
  <si>
    <t>08.03.20.64 Cartografía</t>
  </si>
  <si>
    <t>08.03.20.65</t>
  </si>
  <si>
    <t>08.03.20.65 Castellano y Comunicación</t>
  </si>
  <si>
    <t>08.03.20.66</t>
  </si>
  <si>
    <t>08.03.20.66 Ciencia Política</t>
  </si>
  <si>
    <t>08.03.20.67</t>
  </si>
  <si>
    <t>08.03.20.67 Ciencias</t>
  </si>
  <si>
    <t>08.03.20.68</t>
  </si>
  <si>
    <t>08.03.20.68 Comunicación</t>
  </si>
  <si>
    <t>08.03.20.69</t>
  </si>
  <si>
    <t>08.03.20.69 Construcción</t>
  </si>
  <si>
    <t>08.03.20.70</t>
  </si>
  <si>
    <t>08.03.20.70 Contador Auditor</t>
  </si>
  <si>
    <t>08.03.20.71</t>
  </si>
  <si>
    <t>08.03.20.71 Control</t>
  </si>
  <si>
    <t>08.03.20.72</t>
  </si>
  <si>
    <t>08.03.20.72 Creación</t>
  </si>
  <si>
    <t>08.03.20.73</t>
  </si>
  <si>
    <t>08.03.20.73 Derecho</t>
  </si>
  <si>
    <t>08.03.20.74</t>
  </si>
  <si>
    <t>08.03.20.74 Dibujante</t>
  </si>
  <si>
    <t>08.03.20.75</t>
  </si>
  <si>
    <t>08.03.20.75 Dirección</t>
  </si>
  <si>
    <t>08.03.20.76</t>
  </si>
  <si>
    <t>08.03.20.76 Diseño</t>
  </si>
  <si>
    <t>08.03.20.77</t>
  </si>
  <si>
    <t>08.03.20.77 Ecología</t>
  </si>
  <si>
    <t>08.03.20.78</t>
  </si>
  <si>
    <t>08.03.20.78 Economía</t>
  </si>
  <si>
    <t>08.03.20.79</t>
  </si>
  <si>
    <t>08.03.20.79 Ecoturismo</t>
  </si>
  <si>
    <t>08.03.20.80</t>
  </si>
  <si>
    <t>08.03.20.80 Educación</t>
  </si>
  <si>
    <t>08.03.20.81</t>
  </si>
  <si>
    <t>08.03.20.81 Electricidad</t>
  </si>
  <si>
    <t>08.03.20.82</t>
  </si>
  <si>
    <t>08.03.20.82 Electrónica</t>
  </si>
  <si>
    <t>08.03.20.83</t>
  </si>
  <si>
    <t>08.03.20.83 Energía</t>
  </si>
  <si>
    <t>08.03.20.84</t>
  </si>
  <si>
    <t>08.03.20.84 Enfermería</t>
  </si>
  <si>
    <t>08.03.20.85</t>
  </si>
  <si>
    <t>08.03.20.85 Envases y Embalajes</t>
  </si>
  <si>
    <t>08.03.20.86</t>
  </si>
  <si>
    <t>08.03.20.86 Estadísticas</t>
  </si>
  <si>
    <t>08.03.20.87</t>
  </si>
  <si>
    <t>08.03.20.87 Estudios Internacionales</t>
  </si>
  <si>
    <t>08.03.20.88</t>
  </si>
  <si>
    <t>08.03.20.88 Estudios Pastorales</t>
  </si>
  <si>
    <t>08.03.20.89</t>
  </si>
  <si>
    <t>08.03.20.89 Filosofía</t>
  </si>
  <si>
    <t>08.03.20.90</t>
  </si>
  <si>
    <t>08.03.20.90 Física</t>
  </si>
  <si>
    <t>08.03.20.91</t>
  </si>
  <si>
    <t>08.03.20.91 Fonoaudiología</t>
  </si>
  <si>
    <t>08.03.20.92</t>
  </si>
  <si>
    <t>08.03.20.92 Forestal</t>
  </si>
  <si>
    <t>08.03.20.93</t>
  </si>
  <si>
    <t>08.03.20.93 General</t>
  </si>
  <si>
    <t>08.03.20.94</t>
  </si>
  <si>
    <t>08.03.20.94 Geofísica</t>
  </si>
  <si>
    <t>08.03.20.95</t>
  </si>
  <si>
    <t>08.03.20.95 Geografía</t>
  </si>
  <si>
    <t>08.03.20.96</t>
  </si>
  <si>
    <t>08.03.20.96 Geología</t>
  </si>
  <si>
    <t>08.03.20.97</t>
  </si>
  <si>
    <t>08.03.20.97 Gestión</t>
  </si>
  <si>
    <t>08.03.20.98</t>
  </si>
  <si>
    <t>08.03.20.98 Gestión de Calidad</t>
  </si>
  <si>
    <t>08.03.20.99</t>
  </si>
  <si>
    <t>08.03.20.99 Gestión de Información</t>
  </si>
  <si>
    <t>08.03.20.100</t>
  </si>
  <si>
    <t>08.03.20.100 Historia</t>
  </si>
  <si>
    <t>08.03.20.101</t>
  </si>
  <si>
    <t>08.03.20.101 Humanidades</t>
  </si>
  <si>
    <t>08.03.20.102</t>
  </si>
  <si>
    <t>08.03.20.102 Industrial</t>
  </si>
  <si>
    <t>08.03.20.103</t>
  </si>
  <si>
    <t>08.03.20.103 Industrias</t>
  </si>
  <si>
    <t>08.03.20.104</t>
  </si>
  <si>
    <t>08.03.20.104 Informática</t>
  </si>
  <si>
    <t>08.03.20.105</t>
  </si>
  <si>
    <t>08.03.20.105 Ingeniería</t>
  </si>
  <si>
    <t>08.03.20.106</t>
  </si>
  <si>
    <t>08.03.20.106 Inglés</t>
  </si>
  <si>
    <t>08.03.20.107</t>
  </si>
  <si>
    <t>08.03.20.107 Kinesiología</t>
  </si>
  <si>
    <t>08.03.20.108</t>
  </si>
  <si>
    <t>08.03.20.108 Lengua y Literatura</t>
  </si>
  <si>
    <t>08.03.20.109</t>
  </si>
  <si>
    <t>08.03.20.109 Literatura</t>
  </si>
  <si>
    <t>08.03.20.110</t>
  </si>
  <si>
    <t>08.03.20.110 Mantención</t>
  </si>
  <si>
    <t>08.03.20.111</t>
  </si>
  <si>
    <t>08.03.20.111 Matemáticas</t>
  </si>
  <si>
    <t>08.03.20.112</t>
  </si>
  <si>
    <t>08.03.20.112 Matricería</t>
  </si>
  <si>
    <t>08.03.20.113</t>
  </si>
  <si>
    <t>08.03.20.113 Mecánica</t>
  </si>
  <si>
    <t>08.03.20.114</t>
  </si>
  <si>
    <t>08.03.20.114 Medicina</t>
  </si>
  <si>
    <t>08.03.20.115</t>
  </si>
  <si>
    <t>08.03.20.115 Metalurgia</t>
  </si>
  <si>
    <t>08.03.20.116</t>
  </si>
  <si>
    <t>08.03.20.116 Meteorología</t>
  </si>
  <si>
    <t>08.03.20.117</t>
  </si>
  <si>
    <t>08.03.20.117 Minas</t>
  </si>
  <si>
    <t>08.03.20.118</t>
  </si>
  <si>
    <t>08.03.20.118 Minería y Metalurgia</t>
  </si>
  <si>
    <t>08.03.20.119</t>
  </si>
  <si>
    <t>08.03.20.119 Monitoreo</t>
  </si>
  <si>
    <t>08.03.20.120</t>
  </si>
  <si>
    <t>08.03.20.120 Obras Civiles</t>
  </si>
  <si>
    <t>08.03.20.121</t>
  </si>
  <si>
    <t>08.03.20.121 Obstetricia</t>
  </si>
  <si>
    <t>08.03.20.122</t>
  </si>
  <si>
    <t>08.03.20.122 Oceanografía</t>
  </si>
  <si>
    <t>08.03.20.123</t>
  </si>
  <si>
    <t>08.03.20.123 Odontología</t>
  </si>
  <si>
    <t>08.03.20.124</t>
  </si>
  <si>
    <t>08.03.20.124 Óptico</t>
  </si>
  <si>
    <t>08.03.20.125</t>
  </si>
  <si>
    <t>08.03.20.125 Pedagogía</t>
  </si>
  <si>
    <t>08.03.20.126</t>
  </si>
  <si>
    <t>08.03.20.126 Periodismo</t>
  </si>
  <si>
    <t>08.03.20.127</t>
  </si>
  <si>
    <t>08.03.20.127 Piloto</t>
  </si>
  <si>
    <t>08.03.20.128</t>
  </si>
  <si>
    <t>08.03.20.128 Preparación Física</t>
  </si>
  <si>
    <t>08.03.20.129</t>
  </si>
  <si>
    <t>08.03.20.129 Prevención de Riesgos</t>
  </si>
  <si>
    <t>08.03.20.130</t>
  </si>
  <si>
    <t>08.03.20.130 Producción</t>
  </si>
  <si>
    <t>08.03.20.131</t>
  </si>
  <si>
    <t>08.03.20.131 Proyecto</t>
  </si>
  <si>
    <t>08.03.20.132</t>
  </si>
  <si>
    <t>08.03.20.132 Proyecto y Diseño</t>
  </si>
  <si>
    <t>08.03.20.133</t>
  </si>
  <si>
    <t>08.03.20.133 Psicología</t>
  </si>
  <si>
    <t>08.03.20.134</t>
  </si>
  <si>
    <t>08.03.20.134 Psicopedagogía</t>
  </si>
  <si>
    <t>08.03.20.135</t>
  </si>
  <si>
    <t>08.03.20.135 Publicidad</t>
  </si>
  <si>
    <t>08.03.20.136</t>
  </si>
  <si>
    <t>08.03.20.136 Química</t>
  </si>
  <si>
    <t>08.03.20.137</t>
  </si>
  <si>
    <t>08.03.20.137 Química y Farmacia</t>
  </si>
  <si>
    <t>08.03.20.138</t>
  </si>
  <si>
    <t>08.03.20.138 Recursos</t>
  </si>
  <si>
    <t>08.03.20.139</t>
  </si>
  <si>
    <t>08.03.20.139 Relaciones Públicas</t>
  </si>
  <si>
    <t>08.03.20.140</t>
  </si>
  <si>
    <t>08.03.20.140 Robótica</t>
  </si>
  <si>
    <t>08.03.20.141</t>
  </si>
  <si>
    <t>08.03.20.141 Servicio Social</t>
  </si>
  <si>
    <t>08.03.20.142</t>
  </si>
  <si>
    <t>08.03.20.142 Sistemas Computacionales</t>
  </si>
  <si>
    <t>08.03.20.143</t>
  </si>
  <si>
    <t>08.03.20.143 Socieconomía</t>
  </si>
  <si>
    <t>08.03.20.144</t>
  </si>
  <si>
    <t>08.03.20.144 Sociología</t>
  </si>
  <si>
    <t>08.03.20.145</t>
  </si>
  <si>
    <t>08.03.20.145 Teatro</t>
  </si>
  <si>
    <t>08.03.20.146</t>
  </si>
  <si>
    <t>08.03.20.146 Tecnología</t>
  </si>
  <si>
    <t>08.03.20.147</t>
  </si>
  <si>
    <t>08.03.20.147 Tecnología Médica</t>
  </si>
  <si>
    <t>08.03.20.148</t>
  </si>
  <si>
    <t>08.03.20.148 Telecomunaciónes</t>
  </si>
  <si>
    <t>08.03.20.149</t>
  </si>
  <si>
    <t>08.03.20.149 Teología</t>
  </si>
  <si>
    <t>08.03.20.150</t>
  </si>
  <si>
    <t>08.03.20.150 Terapia Ocupacional</t>
  </si>
  <si>
    <t>08.03.20.151</t>
  </si>
  <si>
    <t>08.03.20.151 Topografía</t>
  </si>
  <si>
    <t>08.03.20.152</t>
  </si>
  <si>
    <t>08.03.20.152 Trabajo Social</t>
  </si>
  <si>
    <t>08.03.20.153</t>
  </si>
  <si>
    <t>08.03.20.153 Traducción</t>
  </si>
  <si>
    <t>08.03.20.154</t>
  </si>
  <si>
    <t>08.03.20.154 Turismo</t>
  </si>
  <si>
    <t>09.01.01.01</t>
  </si>
  <si>
    <t>09.01.01.01 Número de Empresas</t>
  </si>
  <si>
    <t>09.01.01.02</t>
  </si>
  <si>
    <t>09.01.01.02 Número de Trabajadores</t>
  </si>
  <si>
    <t>09.01.01.03</t>
  </si>
  <si>
    <t>09.01.01.03 Renta Neta Informada Anual</t>
  </si>
  <si>
    <t>09.01.02.01</t>
  </si>
  <si>
    <t>09.01.02.01 Número de Empresas</t>
  </si>
  <si>
    <t>09.01.02.02</t>
  </si>
  <si>
    <t>09.01.02.02 Número de Trabajadores</t>
  </si>
  <si>
    <t>09.01.02.03</t>
  </si>
  <si>
    <t>09.01.02.03 Renta Neta Informada Anual</t>
  </si>
  <si>
    <t>09.01.03.01</t>
  </si>
  <si>
    <t>09.01.03.01 Número de Empresas</t>
  </si>
  <si>
    <t>09.01.03.02</t>
  </si>
  <si>
    <t>09.01.03.02 Número de Trabajadores</t>
  </si>
  <si>
    <t>09.01.03.03</t>
  </si>
  <si>
    <t>09.01.03.03 Renta Neta Informada Anual</t>
  </si>
  <si>
    <t>09.01.04.01</t>
  </si>
  <si>
    <t>09.01.04.01 Número de Empresas</t>
  </si>
  <si>
    <t>09.01.04.02</t>
  </si>
  <si>
    <t>09.01.04.02 Número de Trabajadores</t>
  </si>
  <si>
    <t>09.01.04.03</t>
  </si>
  <si>
    <t>09.01.04.03 Renta Neta Informada Anual</t>
  </si>
  <si>
    <t>09.01.05.01</t>
  </si>
  <si>
    <t>09.01.05.01 Número de Empresas</t>
  </si>
  <si>
    <t>09.01.05.02</t>
  </si>
  <si>
    <t>09.01.05.02 Número de Trabajadores</t>
  </si>
  <si>
    <t>09.01.05.03</t>
  </si>
  <si>
    <t>09.01.05.03 Renta Neta Informada Anual</t>
  </si>
  <si>
    <t>09.01.06.01</t>
  </si>
  <si>
    <t>09.01.06.01 Número de Empresas</t>
  </si>
  <si>
    <t>09.01.06.02</t>
  </si>
  <si>
    <t>09.01.06.02 Número de Trabajadores</t>
  </si>
  <si>
    <t>09.01.06.03</t>
  </si>
  <si>
    <t>09.01.06.03 Renta Neta Informada Anual</t>
  </si>
  <si>
    <t>09.01.07.01</t>
  </si>
  <si>
    <t>09.01.07.01 Número de Empresas</t>
  </si>
  <si>
    <t>09.01.07.02</t>
  </si>
  <si>
    <t>09.01.07.02 Número de Trabajadores</t>
  </si>
  <si>
    <t>09.01.07.03</t>
  </si>
  <si>
    <t>09.01.07.03 Renta Neta Informada Anual</t>
  </si>
  <si>
    <t>09.01.08.01</t>
  </si>
  <si>
    <t>09.01.08.01 Número de Empresas</t>
  </si>
  <si>
    <t>09.01.08.02</t>
  </si>
  <si>
    <t>09.01.08.02 Número de Trabajadores</t>
  </si>
  <si>
    <t>09.01.08.03</t>
  </si>
  <si>
    <t>09.01.08.03 Renta Neta Informada Anual</t>
  </si>
  <si>
    <t>09.01.09.01</t>
  </si>
  <si>
    <t>09.01.09.01 Número de Empresas</t>
  </si>
  <si>
    <t>09.01.09.02</t>
  </si>
  <si>
    <t>09.01.09.02 Número de Trabajadores</t>
  </si>
  <si>
    <t>09.01.09.03</t>
  </si>
  <si>
    <t>09.01.09.03 Renta Neta Informada Anual</t>
  </si>
  <si>
    <t>09.01.10.01</t>
  </si>
  <si>
    <t>09.01.10.01 Número de Empresas</t>
  </si>
  <si>
    <t>09.01.10.02</t>
  </si>
  <si>
    <t>09.01.10.02 Número de Trabajadores</t>
  </si>
  <si>
    <t>09.01.10.03</t>
  </si>
  <si>
    <t>09.01.10.03 Renta Neta Informada Anual</t>
  </si>
  <si>
    <t>09.01.11.01</t>
  </si>
  <si>
    <t>09.01.11.01 Número de Empresas</t>
  </si>
  <si>
    <t>09.01.11.02</t>
  </si>
  <si>
    <t>09.01.11.02 Número de Trabajadores</t>
  </si>
  <si>
    <t>09.01.11.03</t>
  </si>
  <si>
    <t>09.01.11.03 Renta Neta Informada Anual</t>
  </si>
  <si>
    <t>09.01.12.01</t>
  </si>
  <si>
    <t>09.01.12.01 Número de Empresas</t>
  </si>
  <si>
    <t>09.01.12.02</t>
  </si>
  <si>
    <t>09.01.12.02 Número de Trabajadores</t>
  </si>
  <si>
    <t>09.01.12.03</t>
  </si>
  <si>
    <t>09.01.12.03 Renta Neta Informada Anual</t>
  </si>
  <si>
    <t>09.01.13.01</t>
  </si>
  <si>
    <t>09.01.13.01 Número de Empresas</t>
  </si>
  <si>
    <t>09.01.13.02</t>
  </si>
  <si>
    <t>09.01.13.02 Número de Trabajadores</t>
  </si>
  <si>
    <t>09.01.13.03</t>
  </si>
  <si>
    <t>09.01.13.03 Renta Neta Informada Anual</t>
  </si>
  <si>
    <t>09.02.01.01</t>
  </si>
  <si>
    <t>09.02.01.01 Número de Empresas</t>
  </si>
  <si>
    <t>09.02.01.02</t>
  </si>
  <si>
    <t>09.02.01.02 Número de Trabajadores</t>
  </si>
  <si>
    <t>09.02.01.03</t>
  </si>
  <si>
    <t>09.02.01.03 Renta Neta Informada Anual</t>
  </si>
  <si>
    <t>09.02.02.01</t>
  </si>
  <si>
    <t>09.02.02.01 Número de Empresas</t>
  </si>
  <si>
    <t>09.02.02.02</t>
  </si>
  <si>
    <t>09.02.02.02 Número de Trabajadores</t>
  </si>
  <si>
    <t>09.02.02.03</t>
  </si>
  <si>
    <t>09.02.02.03 Renta Neta Informada Anual</t>
  </si>
  <si>
    <t>09.02.03.01</t>
  </si>
  <si>
    <t>09.02.03.01 Número de Empresas</t>
  </si>
  <si>
    <t>09.02.03.02</t>
  </si>
  <si>
    <t>09.02.03.02 Número de Trabajadores</t>
  </si>
  <si>
    <t>09.02.03.03</t>
  </si>
  <si>
    <t>09.02.03.03 Renta Neta Informada Anual</t>
  </si>
  <si>
    <t>09.02.04.01</t>
  </si>
  <si>
    <t>09.02.04.01 Número de Empresas</t>
  </si>
  <si>
    <t>09.02.04.02</t>
  </si>
  <si>
    <t>09.02.04.02 Número de Trabajadores</t>
  </si>
  <si>
    <t>09.02.04.03</t>
  </si>
  <si>
    <t>09.02.04.03 Renta Neta Informada Anual</t>
  </si>
  <si>
    <t>09.03.01.01</t>
  </si>
  <si>
    <t>09.03.01.01 Número de Empresas con Inicio Actividades</t>
  </si>
  <si>
    <t>09.03.01.02</t>
  </si>
  <si>
    <t>09.03.01.02 Número de Empresas Vigentes</t>
  </si>
  <si>
    <t>09.03.02.01</t>
  </si>
  <si>
    <t>09.03.02.01 Número de Empresas con Inicio Actividades</t>
  </si>
  <si>
    <t>09.03.02.02</t>
  </si>
  <si>
    <t>09.03.02.02 Número de Empresas Vigentes</t>
  </si>
  <si>
    <t>09.03.03.01</t>
  </si>
  <si>
    <t>09.03.03.01 Número de Empresas con Inicio Actividades</t>
  </si>
  <si>
    <t>09.03.03.02</t>
  </si>
  <si>
    <t>09.03.03.02 Número de Empresas Vigentes</t>
  </si>
  <si>
    <t>09.03.04.01</t>
  </si>
  <si>
    <t>09.03.04.01 Número de Empresas con Inicio Actividades</t>
  </si>
  <si>
    <t>09.03.04.02</t>
  </si>
  <si>
    <t>09.03.04.02 Número de Empresas Vigentes</t>
  </si>
  <si>
    <t>09.03.05.01</t>
  </si>
  <si>
    <t>09.03.05.01 Número de Empresas con Inicio Actividades</t>
  </si>
  <si>
    <t>09.03.05.02</t>
  </si>
  <si>
    <t>09.03.05.02 Número de Empresas Vigentes</t>
  </si>
  <si>
    <t>09.03.06.01</t>
  </si>
  <si>
    <t>09.03.06.01 Número de Empresas con Inicio Actividades</t>
  </si>
  <si>
    <t>09.03.06.02</t>
  </si>
  <si>
    <t>09.03.06.02 Número de Empresas Vigentes</t>
  </si>
  <si>
    <t>09.03.07.01</t>
  </si>
  <si>
    <t>09.03.07.01 Número de Empresas con Inicio Actividades</t>
  </si>
  <si>
    <t>09.03.07.02</t>
  </si>
  <si>
    <t>09.03.07.02 Número de Empresas Vigentes</t>
  </si>
  <si>
    <t>09.03.08.01</t>
  </si>
  <si>
    <t>09.03.08.01 Número de Empresas con Inicio Actividades</t>
  </si>
  <si>
    <t>09.03.08.02</t>
  </si>
  <si>
    <t>09.03.08.02 Número de Empresas Vigentes</t>
  </si>
  <si>
    <t>10.01.01.01</t>
  </si>
  <si>
    <t>10.01.01.01 Distribución eléctrica</t>
  </si>
  <si>
    <t>10.01.01.02</t>
  </si>
  <si>
    <t>10.01.01.02 Distribución eléctrica agrícola</t>
  </si>
  <si>
    <t>10.01.01.03</t>
  </si>
  <si>
    <t>10.01.01.03 Distribución eléctrica comercial</t>
  </si>
  <si>
    <t>10.01.01.04</t>
  </si>
  <si>
    <t>10.01.01.04 Distribución eléctrica industrial</t>
  </si>
  <si>
    <t>10.01.01.05</t>
  </si>
  <si>
    <t>10.01.01.05 Distribución eléctrica minera</t>
  </si>
  <si>
    <t>10.01.01.06</t>
  </si>
  <si>
    <t>10.01.01.06 Distribución eléctrica residencial</t>
  </si>
  <si>
    <t>10.01.02.01</t>
  </si>
  <si>
    <t>10.01.02.01 Generación eléctrica</t>
  </si>
  <si>
    <t>10.01.02.02</t>
  </si>
  <si>
    <t>10.01.02.02 Generación eólica</t>
  </si>
  <si>
    <t>10.01.02.03</t>
  </si>
  <si>
    <t>10.01.02.03 Generación hidráulica</t>
  </si>
  <si>
    <t>10.01.02.04</t>
  </si>
  <si>
    <t>10.01.02.04 Generación solar</t>
  </si>
  <si>
    <t>10.01.02.05</t>
  </si>
  <si>
    <t>10.01.02.05 Generación térmica</t>
  </si>
  <si>
    <t>10.01.03.01</t>
  </si>
  <si>
    <t>10.01.03.01 Despacho de energía eléctrica</t>
  </si>
  <si>
    <t>11.01.01.01</t>
  </si>
  <si>
    <t>11.01.01.01 Refugiados</t>
  </si>
  <si>
    <t>11.01.02.01</t>
  </si>
  <si>
    <t>11.01.02.01 Solicitantes de Refugio</t>
  </si>
  <si>
    <t>12.01.01.01</t>
  </si>
  <si>
    <t>12.01.01.01 Superficie forestal plantada</t>
  </si>
  <si>
    <t>12.02.01.01</t>
  </si>
  <si>
    <t>12.02.01.01 Accidentes eléctricos</t>
  </si>
  <si>
    <t>12.02.01.02</t>
  </si>
  <si>
    <t>12.02.01.02 Actividades extinción incendios forestales, estructurales u otros</t>
  </si>
  <si>
    <t>12.02.01.03</t>
  </si>
  <si>
    <t>12.02.01.03 Actividades recreativas</t>
  </si>
  <si>
    <t>12.02.01.04</t>
  </si>
  <si>
    <t>12.02.01.04 Confección y/o extracción productos secundarios del bosque</t>
  </si>
  <si>
    <t>12.02.01.05</t>
  </si>
  <si>
    <t>12.02.01.05 Faenas agríolas y pecuarias</t>
  </si>
  <si>
    <t>12.02.01.06</t>
  </si>
  <si>
    <t>12.02.01.06 Faenas forestales</t>
  </si>
  <si>
    <t>12.02.01.07</t>
  </si>
  <si>
    <t>12.02.01.07 Incendios de causa desconocida</t>
  </si>
  <si>
    <t>12.02.01.08</t>
  </si>
  <si>
    <t>12.02.01.08 Incendios intencionales</t>
  </si>
  <si>
    <t>12.02.01.09</t>
  </si>
  <si>
    <t>12.02.01.09 Incendios naturales</t>
  </si>
  <si>
    <t>12.02.01.10</t>
  </si>
  <si>
    <t>12.02.01.10 Operaciones en vías férreas</t>
  </si>
  <si>
    <t>12.02.01.11</t>
  </si>
  <si>
    <t>12.02.01.11 Otras actividades</t>
  </si>
  <si>
    <t>12.02.01.12</t>
  </si>
  <si>
    <t>12.02.01.12 Quema de desechos</t>
  </si>
  <si>
    <t>12.02.01.13</t>
  </si>
  <si>
    <t>12.02.01.13 Tránsito de personas  vehículos o aeronaves</t>
  </si>
  <si>
    <t>12.02.02.01</t>
  </si>
  <si>
    <t>12.02.02.01 Ocurrencia de incendios</t>
  </si>
  <si>
    <t>12.02.03.01</t>
  </si>
  <si>
    <t>12.02.03.01 Daño por incendios</t>
  </si>
  <si>
    <t>12.04.01.01</t>
  </si>
  <si>
    <t>12.04.01.01 Troza aserrable y palpable</t>
  </si>
  <si>
    <t>12.04.02.01</t>
  </si>
  <si>
    <t>12.04.02.01 Madera aserrada</t>
  </si>
  <si>
    <t>13.01.01.01</t>
  </si>
  <si>
    <t>13.01.01.01 Superficie de áreas verdes</t>
  </si>
  <si>
    <t>13.01.02.01</t>
  </si>
  <si>
    <t>13.01.02.01 Cantidad de parques urbanos</t>
  </si>
  <si>
    <t>13.01.02.02</t>
  </si>
  <si>
    <t>13.01.02.02 Superficie de parques urbanos</t>
  </si>
  <si>
    <t>13.01.03.01</t>
  </si>
  <si>
    <t>13.01.03.01 Cantidad de plazas</t>
  </si>
  <si>
    <t>13.01.03.02</t>
  </si>
  <si>
    <t>13.01.03.02 Superficie de plazas</t>
  </si>
  <si>
    <t>14.01.01.01</t>
  </si>
  <si>
    <t>14.01.01.01 Gasto municipal en personal</t>
  </si>
  <si>
    <t>14.01.01.02</t>
  </si>
  <si>
    <t>14.01.01.02 Gasto total municipal</t>
  </si>
  <si>
    <t>14.01.02.01</t>
  </si>
  <si>
    <t>14.01.02.01 Ingreso municipal total</t>
  </si>
  <si>
    <t>14.01.02.02</t>
  </si>
  <si>
    <t>14.01.02.02 Ingreso municipal por impuestos</t>
  </si>
  <si>
    <t>14.01.02.03</t>
  </si>
  <si>
    <t>14.01.02.03 Ingreso municipal por permisos de circulación</t>
  </si>
  <si>
    <t>14.01.02.04</t>
  </si>
  <si>
    <t>14.01.02.04 Ingreso propio permanente municipal</t>
  </si>
  <si>
    <t>14.01.02.05</t>
  </si>
  <si>
    <t>14.01.02.05 Patentes Mineras</t>
  </si>
  <si>
    <t>14.01.03.01</t>
  </si>
  <si>
    <t>14.01.03.01 Pensiones básicas solidarias</t>
  </si>
  <si>
    <t>14.01.03.02</t>
  </si>
  <si>
    <t>14.01.03.02 Pensiones solidarias de vejez</t>
  </si>
  <si>
    <t>14.01.03.03</t>
  </si>
  <si>
    <t>14.01.03.03 Pensiones solidarias de invalidez</t>
  </si>
  <si>
    <t>14.01.04.01</t>
  </si>
  <si>
    <t>14.01.04.01 Presupuesto de gastos municipales</t>
  </si>
  <si>
    <t>14.01.05.01</t>
  </si>
  <si>
    <t>14.01.05.01 Propiedades municipales</t>
  </si>
  <si>
    <t>14.01.05.02</t>
  </si>
  <si>
    <t>14.01.05.02 Propiedades de municipalidades</t>
  </si>
  <si>
    <t>14.01.06.01</t>
  </si>
  <si>
    <t>14.01.06.01 Subsidios de agua potable rural</t>
  </si>
  <si>
    <t>14.01.06.02</t>
  </si>
  <si>
    <t>14.01.06.02 Subsidios de agua potable urbana</t>
  </si>
  <si>
    <t>14.01.06.03</t>
  </si>
  <si>
    <t>14.01.06.03 Subsidios familiares</t>
  </si>
  <si>
    <t>14.01.07.01</t>
  </si>
  <si>
    <t>14.01.07.01 Avalúo fiscal de propiedades municipales</t>
  </si>
  <si>
    <t>14.02.01.01</t>
  </si>
  <si>
    <t>14.02.01.01 Clubes deportivos</t>
  </si>
  <si>
    <t>14.02.01.02</t>
  </si>
  <si>
    <t>14.02.01.02 Juntas de vecinos</t>
  </si>
  <si>
    <t>14.02.01.03</t>
  </si>
  <si>
    <t>14.02.01.03 Centros de madres</t>
  </si>
  <si>
    <t>14.02.01.04</t>
  </si>
  <si>
    <t>14.02.01.04 Centros de padres y apoderados</t>
  </si>
  <si>
    <t>14.02.01.05</t>
  </si>
  <si>
    <t>14.02.01.05 Centros del adulto mayor</t>
  </si>
  <si>
    <t>14.02.01.06</t>
  </si>
  <si>
    <t>14.02.01.06 Organizaciones comunitarias funcionales</t>
  </si>
  <si>
    <t>14.02.01.07</t>
  </si>
  <si>
    <t>14.02.01.07 Uniones Comunales</t>
  </si>
  <si>
    <t>14.03.01.01</t>
  </si>
  <si>
    <t>14.03.01.01 Pensión Básica de Vejez</t>
  </si>
  <si>
    <t>14.03.01.02</t>
  </si>
  <si>
    <t>14.03.01.02 Pensión Básica Solidaria</t>
  </si>
  <si>
    <t>14.03.01.03</t>
  </si>
  <si>
    <t>14.03.01.03 Invalidez</t>
  </si>
  <si>
    <t>14.04.01.01</t>
  </si>
  <si>
    <t>14.04.01.01 Predios agrícolas municipales</t>
  </si>
  <si>
    <t>14.04.01.02</t>
  </si>
  <si>
    <t>14.04.01.02 Predios no agrícolas municipales</t>
  </si>
  <si>
    <t>14.05.01.01</t>
  </si>
  <si>
    <t>14.05.01.01 Personas enviadas a un empleo</t>
  </si>
  <si>
    <t>14.05.02.01</t>
  </si>
  <si>
    <t>14.05.02.01 Personas en busca de empleo</t>
  </si>
  <si>
    <t>14.05.02.02</t>
  </si>
  <si>
    <t>14.05.02.02 Personas inscritas para capacitación</t>
  </si>
  <si>
    <t>14.05.03.01</t>
  </si>
  <si>
    <t>14.05.03.01 Personas egresadas de capacitación</t>
  </si>
  <si>
    <t>14.05.03.02</t>
  </si>
  <si>
    <t>14.05.03.02 Tasa de egreso de capacitación</t>
  </si>
  <si>
    <t>14.06.01.01</t>
  </si>
  <si>
    <t>14.06.01.01 Exámenes preventivos</t>
  </si>
  <si>
    <t>14.06.01.02</t>
  </si>
  <si>
    <t>14.06.01.02 Salud Primaria</t>
  </si>
  <si>
    <t>14.06.02.01</t>
  </si>
  <si>
    <t>14.06.02.01 Gasto total municipal en sector salud</t>
  </si>
  <si>
    <t>14.06.03.01</t>
  </si>
  <si>
    <t>14.06.03.01 Ingreso municipal en sector salud</t>
  </si>
  <si>
    <t>14.06.04.01</t>
  </si>
  <si>
    <t>14.06.04.01 Presupuesto municipal en sector de salud</t>
  </si>
  <si>
    <t>14.06.05.01</t>
  </si>
  <si>
    <t>14.06.05.01 Enfermeras/os</t>
  </si>
  <si>
    <t>14.06.05.02</t>
  </si>
  <si>
    <t>14.06.05.02 Médicas/os</t>
  </si>
  <si>
    <t>14.06.06.01</t>
  </si>
  <si>
    <t>14.06.06.01 Ópticas municipales</t>
  </si>
  <si>
    <t>14.06.06.02</t>
  </si>
  <si>
    <t>14.06.06.02 Farmacias municipales</t>
  </si>
  <si>
    <t>14.06.06.03</t>
  </si>
  <si>
    <t>14.06.06.03 Laboratorios de salud municipales</t>
  </si>
  <si>
    <t>14.06.06.04</t>
  </si>
  <si>
    <t>14.06.06.04 Establecimientos municipales de salud</t>
  </si>
  <si>
    <t>14.06.06.05</t>
  </si>
  <si>
    <t>14.06.06.05 Vacunatorios</t>
  </si>
  <si>
    <t>14.06.07.01</t>
  </si>
  <si>
    <t>14.06.07.01 Transferencias municipales a sector salud</t>
  </si>
  <si>
    <t>15.01.01.01</t>
  </si>
  <si>
    <t>15.01.01.01 Molienda de trigo</t>
  </si>
  <si>
    <t>15.01.02.02</t>
  </si>
  <si>
    <t>15.01.02.02 Producción de crema fresca</t>
  </si>
  <si>
    <t>15.01.02.03</t>
  </si>
  <si>
    <t>15.01.02.03 Producción de leche en polvo</t>
  </si>
  <si>
    <t>15.01.02.04</t>
  </si>
  <si>
    <t>15.01.02.04 Producción de leche fluida</t>
  </si>
  <si>
    <t>15.01.02.05</t>
  </si>
  <si>
    <t>15.01.02.05 Producción de manjar</t>
  </si>
  <si>
    <t>15.01.02.06</t>
  </si>
  <si>
    <t>15.01.02.06 Producción de mantequilla</t>
  </si>
  <si>
    <t>15.01.02.07</t>
  </si>
  <si>
    <t>15.01.02.07 Producción de queso fresco o quesillo</t>
  </si>
  <si>
    <t>15.01.02.08</t>
  </si>
  <si>
    <t>15.01.02.08 Producción de queso</t>
  </si>
  <si>
    <t>15.01.02.09</t>
  </si>
  <si>
    <t>15.01.02.09 Producción de suero en polvo</t>
  </si>
  <si>
    <t>15.01.02.10</t>
  </si>
  <si>
    <t>15.01.02.10 Producción de yogurt</t>
  </si>
  <si>
    <t>15.02.01.01</t>
  </si>
  <si>
    <t>15.02.01.01 Índice de producción manufacturera</t>
  </si>
  <si>
    <t>15.03.01.01</t>
  </si>
  <si>
    <t>15.03.01.01 Producción de yodo</t>
  </si>
  <si>
    <t>15.04.01.01</t>
  </si>
  <si>
    <t>15.04.01.01 Elaboración de productos alimenticios</t>
  </si>
  <si>
    <t>15.04.02.02</t>
  </si>
  <si>
    <t>15.04.02.02 Elaboración de bebidas</t>
  </si>
  <si>
    <t>15.04.03.03</t>
  </si>
  <si>
    <t>15.04.03.03 Elaboración de productos de tabaco</t>
  </si>
  <si>
    <t>15.04.04.04</t>
  </si>
  <si>
    <t>15.04.04.04 Elaboración de productos de madera</t>
  </si>
  <si>
    <t>15.04.05.05</t>
  </si>
  <si>
    <t>15.04.05.05 Elaboración de productos de papel</t>
  </si>
  <si>
    <t>15.04.06.06</t>
  </si>
  <si>
    <t>15.04.06.06 Elaboración de grabaciones</t>
  </si>
  <si>
    <t>15.04.07.07</t>
  </si>
  <si>
    <t>15.04.07.07 Elaboración de coque y derivados del petróleo</t>
  </si>
  <si>
    <t>15.04.08.08</t>
  </si>
  <si>
    <t>15.04.08.08 Elaboración de sustancias químicas</t>
  </si>
  <si>
    <t>15.04.09.09</t>
  </si>
  <si>
    <t>15.04.09.09 Elaboración de productos farmacéuticos</t>
  </si>
  <si>
    <t>15.04.10.10</t>
  </si>
  <si>
    <t>15.04.10.10 Elaboración de productos de caucho y plástico</t>
  </si>
  <si>
    <t>15.04.11.11</t>
  </si>
  <si>
    <t>15.04.11.11 Elaboración de productos minerales no metálicos</t>
  </si>
  <si>
    <t>15.04.12.12</t>
  </si>
  <si>
    <t>15.04.12.12 Elaboración de metales comunes</t>
  </si>
  <si>
    <t>15.04.13.13</t>
  </si>
  <si>
    <t>15.04.13.13 Elaboración de productos de metal</t>
  </si>
  <si>
    <t>15.04.14.14</t>
  </si>
  <si>
    <t>15.04.14.14 Elaboración de equipos eléctricos</t>
  </si>
  <si>
    <t>15.04.15.15</t>
  </si>
  <si>
    <t>15.04.15.15 Elaboración de maquinaria n.c.p</t>
  </si>
  <si>
    <t>15.04.16.16</t>
  </si>
  <si>
    <t>15.04.16.16 Elaboración de vehículos</t>
  </si>
  <si>
    <t>15.04.17.17</t>
  </si>
  <si>
    <t>15.04.17.17 Elaboración de equipos de transporte</t>
  </si>
  <si>
    <t>15.04.18.18</t>
  </si>
  <si>
    <t>15.04.18.18 Elaboración de muebles</t>
  </si>
  <si>
    <t>16.01.01.01</t>
  </si>
  <si>
    <t>16.01.01.01 q1 (Ene-Abr)</t>
  </si>
  <si>
    <t>16.01.01.02</t>
  </si>
  <si>
    <t>16.01.01.02 q2 (May-Dic)</t>
  </si>
  <si>
    <t>16.01.02.01</t>
  </si>
  <si>
    <t>16.01.02.01 q1 (Ene-Abr)</t>
  </si>
  <si>
    <t>16.01.02.02</t>
  </si>
  <si>
    <t>16.01.02.02 q2 (May-Dic)</t>
  </si>
  <si>
    <t>16.01.03.01</t>
  </si>
  <si>
    <t>16.01.03.01 q1 (Ene-Abr)</t>
  </si>
  <si>
    <t>16.01.03.02</t>
  </si>
  <si>
    <t>16.01.03.02 q2 (May-Dic)</t>
  </si>
  <si>
    <t>16.01.04.01</t>
  </si>
  <si>
    <t>16.01.04.01 q1 (Ene-Abr)</t>
  </si>
  <si>
    <t>16.01.04.02</t>
  </si>
  <si>
    <t>16.01.04.02 q2 (May-Dic)</t>
  </si>
  <si>
    <t>16.01.05.01</t>
  </si>
  <si>
    <t>16.01.05.01 q1 (Ene-Abr)</t>
  </si>
  <si>
    <t>16.01.05.02</t>
  </si>
  <si>
    <t>16.01.05.02 q2 (May-Dic)</t>
  </si>
  <si>
    <t>16.02.01.01</t>
  </si>
  <si>
    <t>16.02.01.01 Emisiones por combustible tipo Carbón</t>
  </si>
  <si>
    <t>16.02.02.01</t>
  </si>
  <si>
    <t>16.02.02.01 Emisiones Gas CH4 (CO2eq)</t>
  </si>
  <si>
    <t>16.02.03.01</t>
  </si>
  <si>
    <t>16.02.03.01 Emisiones Gas CO2 (CO2eq)</t>
  </si>
  <si>
    <t>16.02.04.01</t>
  </si>
  <si>
    <t>16.02.04.01 Emisiones por combustible tipo Gas</t>
  </si>
  <si>
    <t>16.02.05.01</t>
  </si>
  <si>
    <t>16.02.05.01 CO2 equivalente</t>
  </si>
  <si>
    <t>16.02.06.01</t>
  </si>
  <si>
    <t>16.02.06.01 Emisiones Gas HFC (CO2eq)</t>
  </si>
  <si>
    <t>16.02.07.01</t>
  </si>
  <si>
    <t>16.02.07.01 Emisiones Gas N2O (CO2eq)</t>
  </si>
  <si>
    <t>16.02.08.01</t>
  </si>
  <si>
    <t>16.02.08.01 Emisiones por combustible tipo Petróleo</t>
  </si>
  <si>
    <t>16.02.09.01</t>
  </si>
  <si>
    <t>16.02.09.01 Agricultura</t>
  </si>
  <si>
    <t>16.02.09.02</t>
  </si>
  <si>
    <t>16.02.09.02 Energía</t>
  </si>
  <si>
    <t>16.02.09.03</t>
  </si>
  <si>
    <t>16.02.09.03 Procesos industriales y uso de productos</t>
  </si>
  <si>
    <t>16.02.09.04</t>
  </si>
  <si>
    <t>16.02.09.04 Residuos</t>
  </si>
  <si>
    <t>16.02.09.05</t>
  </si>
  <si>
    <t>16.02.09.05 Uso de la tierra, cambio de uso de la tierra y silvicultura</t>
  </si>
  <si>
    <t>16.02.10.01</t>
  </si>
  <si>
    <t>16.02.10.01 Emisiones Gas SF6 (CO2eq)</t>
  </si>
  <si>
    <t>17.01.01.01</t>
  </si>
  <si>
    <t>17.01.01.01 Índice de producción minera</t>
  </si>
  <si>
    <t>17.02.01.01</t>
  </si>
  <si>
    <t>17.02.01.01 Producción de carbón</t>
  </si>
  <si>
    <t>17.03.01.01</t>
  </si>
  <si>
    <t>17.03.01.01 Índice de producción de minería metálica</t>
  </si>
  <si>
    <t>17.03.02.01</t>
  </si>
  <si>
    <t>17.03.02.01 Producción de cobre</t>
  </si>
  <si>
    <t>17.03.02.02</t>
  </si>
  <si>
    <t>17.03.02.02 Producción de hierro</t>
  </si>
  <si>
    <t>17.03.02.03</t>
  </si>
  <si>
    <t>17.03.02.03 Producción de molibdeno</t>
  </si>
  <si>
    <t>17.03.02.04</t>
  </si>
  <si>
    <t>17.03.02.04 Producción de oro</t>
  </si>
  <si>
    <t>17.03.02.05</t>
  </si>
  <si>
    <t>17.03.02.05 Producción de plata</t>
  </si>
  <si>
    <t>17.04.01.01</t>
  </si>
  <si>
    <t>17.04.01.01 Producción de cloruro de sodio</t>
  </si>
  <si>
    <t>17.04.02.01</t>
  </si>
  <si>
    <t>17.04.02.01 Índice de producción de minería no metálica</t>
  </si>
  <si>
    <t>18.01.01.01</t>
  </si>
  <si>
    <t>18.01.01.01 Leche</t>
  </si>
  <si>
    <t>19.01.01.01</t>
  </si>
  <si>
    <t>19.01.01.01 Pesca de algas</t>
  </si>
  <si>
    <t>19.01.02.01</t>
  </si>
  <si>
    <t>19.01.02.01 Pesca de almejas</t>
  </si>
  <si>
    <t>19.01.03.01</t>
  </si>
  <si>
    <t>19.01.03.01 Pesca de anchovetas</t>
  </si>
  <si>
    <t>19.01.03.02</t>
  </si>
  <si>
    <t>19.01.03.02 Pesca de bacaladillo</t>
  </si>
  <si>
    <t>19.01.04.01</t>
  </si>
  <si>
    <t>19.01.04.01 Pesca de centollas</t>
  </si>
  <si>
    <t>19.01.04.02</t>
  </si>
  <si>
    <t>19.01.04.02 Pesca de centollones</t>
  </si>
  <si>
    <t>19.01.02.02</t>
  </si>
  <si>
    <t>19.01.02.02 Pesca de cholgas</t>
  </si>
  <si>
    <t>19.01.02.03</t>
  </si>
  <si>
    <t>19.01.02.03 Pesca de choritos</t>
  </si>
  <si>
    <t>19.01.02.04</t>
  </si>
  <si>
    <t>19.01.02.04 Pesca de choros</t>
  </si>
  <si>
    <t>19.01.01.02</t>
  </si>
  <si>
    <t>19.01.01.02 Pesca de cochayuyo</t>
  </si>
  <si>
    <t>19.01.04.03</t>
  </si>
  <si>
    <t>19.01.04.03 Pesca de crustáceos</t>
  </si>
  <si>
    <t>19.01.05.01</t>
  </si>
  <si>
    <t>19.01.05.01 Pesca de erizos</t>
  </si>
  <si>
    <t>19.01.01.03</t>
  </si>
  <si>
    <t>19.01.01.03 Pesca de huiro</t>
  </si>
  <si>
    <t>19.01.04.04</t>
  </si>
  <si>
    <t>19.01.04.04 Pesca de jaiba marmolada</t>
  </si>
  <si>
    <t>19.01.02.05</t>
  </si>
  <si>
    <t>19.01.02.05 Pesca de jibia</t>
  </si>
  <si>
    <t>19.01.02.06</t>
  </si>
  <si>
    <t>19.01.02.06 Pesca de juliana</t>
  </si>
  <si>
    <t>19.01.03.03</t>
  </si>
  <si>
    <t>19.01.03.03 Pesca de jurel</t>
  </si>
  <si>
    <t>19.01.01.04</t>
  </si>
  <si>
    <t>19.01.01.04 Pesca de luga negra</t>
  </si>
  <si>
    <t>19.01.01.05</t>
  </si>
  <si>
    <t>19.01.01.05 Pesca de luga roja</t>
  </si>
  <si>
    <t>19.01.03.04</t>
  </si>
  <si>
    <t>19.01.03.04 Pesca de machuelo</t>
  </si>
  <si>
    <t>19.01.03.05</t>
  </si>
  <si>
    <t>19.01.03.05 Pesca de merluza austral</t>
  </si>
  <si>
    <t>19.01.02.07</t>
  </si>
  <si>
    <t>19.01.02.07 Pesca de moluscos</t>
  </si>
  <si>
    <t>19.01.06.01</t>
  </si>
  <si>
    <t>19.01.06.01 Pesca de otras especies</t>
  </si>
  <si>
    <t>19.01.03.06</t>
  </si>
  <si>
    <t>19.01.03.06 Pesca de pampanito</t>
  </si>
  <si>
    <t>19.01.03.07</t>
  </si>
  <si>
    <t>19.01.03.07 Pesca de peces</t>
  </si>
  <si>
    <t>19.01.01.06</t>
  </si>
  <si>
    <t>19.01.01.06 Pesca de pelillo</t>
  </si>
  <si>
    <t>19.01.03.08</t>
  </si>
  <si>
    <t>19.01.03.08 Pesca de reineta</t>
  </si>
  <si>
    <t>19.01.07.01</t>
  </si>
  <si>
    <t>19.01.07.01 Pesca del resto de las especies</t>
  </si>
  <si>
    <t>19.01.03.09</t>
  </si>
  <si>
    <t>19.01.03.09 Pesca de sardina austral</t>
  </si>
  <si>
    <t>19.01.03.10</t>
  </si>
  <si>
    <t>19.01.03.10 Pesca de sardina común</t>
  </si>
  <si>
    <t>19.01.03.11</t>
  </si>
  <si>
    <t>19.01.03.11 Pesca de sierra</t>
  </si>
  <si>
    <t>19.01.08.01</t>
  </si>
  <si>
    <t>19.01.08.01 Pesca artesanal</t>
  </si>
  <si>
    <t>19.02.01.01</t>
  </si>
  <si>
    <t>19.02.01.01 Pesca industrial</t>
  </si>
  <si>
    <t>19.02.02.01</t>
  </si>
  <si>
    <t>19.02.02.01 Pesca de anchovetas</t>
  </si>
  <si>
    <t>19.02.02.02</t>
  </si>
  <si>
    <t>19.02.02.02 Pesca de bacaladillo</t>
  </si>
  <si>
    <t>19.02.02.03</t>
  </si>
  <si>
    <t>19.02.02.03 Pesca de caballa</t>
  </si>
  <si>
    <t>19.02.03.01</t>
  </si>
  <si>
    <t>19.02.03.01 Pesca de crustáceos</t>
  </si>
  <si>
    <t>19.02.04.01</t>
  </si>
  <si>
    <t>19.02.04.01 Pesca de jibia</t>
  </si>
  <si>
    <t>19.02.02.04</t>
  </si>
  <si>
    <t>19.02.02.04 Pesca de jurel</t>
  </si>
  <si>
    <t>19.02.02.05</t>
  </si>
  <si>
    <t>19.02.02.05 Pesca de merluza común</t>
  </si>
  <si>
    <t>19.02.02.06</t>
  </si>
  <si>
    <t>19.02.02.06 Pesca de merluza de cola</t>
  </si>
  <si>
    <t>19.02.02.07</t>
  </si>
  <si>
    <t>19.02.02.07 Pesca de merluza austral</t>
  </si>
  <si>
    <t>19.02.04.02</t>
  </si>
  <si>
    <t>19.02.04.02 Pesca de moluscos</t>
  </si>
  <si>
    <t>19.02.05.01</t>
  </si>
  <si>
    <t>19.02.05.01 Pesca de otras especies</t>
  </si>
  <si>
    <t>19.02.02.08</t>
  </si>
  <si>
    <t>19.02.02.08 Pesca de peces</t>
  </si>
  <si>
    <t>19.02.02.09</t>
  </si>
  <si>
    <t>19.02.02.09 Pesca de reineta</t>
  </si>
  <si>
    <t>19.02.06.01</t>
  </si>
  <si>
    <t>19.02.06.01 Pesca del resto de las especies</t>
  </si>
  <si>
    <t>19.02.02.10</t>
  </si>
  <si>
    <t>19.02.02.10 Pesca de sardina común</t>
  </si>
  <si>
    <t>20.01.01.01</t>
  </si>
  <si>
    <t>20.01.01.01 Bueno</t>
  </si>
  <si>
    <t>20.01.01.02</t>
  </si>
  <si>
    <t>20.01.01.02 Malo</t>
  </si>
  <si>
    <t>20.01.01.03</t>
  </si>
  <si>
    <t>20.01.01.03 Medio</t>
  </si>
  <si>
    <t>20.01.01.04</t>
  </si>
  <si>
    <t>20.01.01.04 No Aplica</t>
  </si>
  <si>
    <t>20.01.01.05</t>
  </si>
  <si>
    <t>20.01.01.05 Todos</t>
  </si>
  <si>
    <t>20.01.02.01</t>
  </si>
  <si>
    <t>20.01.02.01 Malo</t>
  </si>
  <si>
    <t>20.01.02.02</t>
  </si>
  <si>
    <t>20.01.02.02 Medio</t>
  </si>
  <si>
    <t>20.01.02.03</t>
  </si>
  <si>
    <t>20.01.02.03 No Aplica</t>
  </si>
  <si>
    <t>20.01.02.04</t>
  </si>
  <si>
    <t>20.01.02.04 Todos</t>
  </si>
  <si>
    <t>20.01.03.01</t>
  </si>
  <si>
    <t>20.01.03.01 Medio</t>
  </si>
  <si>
    <t>20.01.03.02</t>
  </si>
  <si>
    <t>20.01.03.02 No Aplica</t>
  </si>
  <si>
    <t>20.01.03.03</t>
  </si>
  <si>
    <t>20.01.03.03 Todos</t>
  </si>
  <si>
    <t>20.01.04.01</t>
  </si>
  <si>
    <t>20.01.04.01 Bueno</t>
  </si>
  <si>
    <t>20.01.04.02</t>
  </si>
  <si>
    <t>20.01.04.02 Malo</t>
  </si>
  <si>
    <t>20.01.04.03</t>
  </si>
  <si>
    <t>20.01.04.03 Medio</t>
  </si>
  <si>
    <t>20.01.04.04</t>
  </si>
  <si>
    <t>20.01.04.04 No Aplica</t>
  </si>
  <si>
    <t>20.01.04.05</t>
  </si>
  <si>
    <t>20.01.04.05 Todos</t>
  </si>
  <si>
    <t>20.01.05.01</t>
  </si>
  <si>
    <t>20.01.05.01 Bueno</t>
  </si>
  <si>
    <t>20.01.05.02</t>
  </si>
  <si>
    <t>20.01.05.02 Malo</t>
  </si>
  <si>
    <t>20.01.05.03</t>
  </si>
  <si>
    <t>20.01.05.03 Medio</t>
  </si>
  <si>
    <t>20.01.05.04</t>
  </si>
  <si>
    <t>20.01.05.04 No Aplica</t>
  </si>
  <si>
    <t>20.01.05.05</t>
  </si>
  <si>
    <t>20.01.05.05 Todos</t>
  </si>
  <si>
    <t>20.01.06.01</t>
  </si>
  <si>
    <t>20.01.06.01 Bueno</t>
  </si>
  <si>
    <t>20.01.06.02</t>
  </si>
  <si>
    <t>20.01.06.02 Malo</t>
  </si>
  <si>
    <t>20.01.06.03</t>
  </si>
  <si>
    <t>20.01.06.03 Medio</t>
  </si>
  <si>
    <t>20.01.06.04</t>
  </si>
  <si>
    <t>20.01.06.04 No Aplica</t>
  </si>
  <si>
    <t>20.01.06.05</t>
  </si>
  <si>
    <t>20.01.06.05 Todos</t>
  </si>
  <si>
    <t>20.01.07.01</t>
  </si>
  <si>
    <t>20.01.07.01 Bueno</t>
  </si>
  <si>
    <t>20.01.07.02</t>
  </si>
  <si>
    <t>20.01.07.02 Malo</t>
  </si>
  <si>
    <t>20.01.07.03</t>
  </si>
  <si>
    <t>20.01.07.03 Todos</t>
  </si>
  <si>
    <t>20.01.08.01</t>
  </si>
  <si>
    <t>20.01.08.01 Bueno</t>
  </si>
  <si>
    <t>20.01.08.02</t>
  </si>
  <si>
    <t>20.01.08.02 Malo</t>
  </si>
  <si>
    <t>20.01.08.03</t>
  </si>
  <si>
    <t>20.01.08.03 Medio</t>
  </si>
  <si>
    <t>20.01.08.04</t>
  </si>
  <si>
    <t>20.01.08.04 No Aplica</t>
  </si>
  <si>
    <t>20.01.08.05</t>
  </si>
  <si>
    <t>20.01.08.05 Todos</t>
  </si>
  <si>
    <t>20.01.09.01</t>
  </si>
  <si>
    <t>20.01.09.01 Bueno</t>
  </si>
  <si>
    <t>20.01.09.02</t>
  </si>
  <si>
    <t>20.01.09.02 Malo</t>
  </si>
  <si>
    <t>20.01.09.03</t>
  </si>
  <si>
    <t>20.01.09.03 Medio</t>
  </si>
  <si>
    <t>20.01.09.04</t>
  </si>
  <si>
    <t>20.01.09.04 No Aplica</t>
  </si>
  <si>
    <t>20.01.09.05</t>
  </si>
  <si>
    <t>20.01.09.05 Todos</t>
  </si>
  <si>
    <t>20.01.10.01</t>
  </si>
  <si>
    <t>20.01.10.01 Malo</t>
  </si>
  <si>
    <t>20.01.10.02</t>
  </si>
  <si>
    <t>20.01.10.02 Medio</t>
  </si>
  <si>
    <t>20.01.10.03</t>
  </si>
  <si>
    <t>20.01.10.03 Todos</t>
  </si>
  <si>
    <t>20.01.11.01</t>
  </si>
  <si>
    <t>20.01.11.01 Medio</t>
  </si>
  <si>
    <t>20.01.11.02</t>
  </si>
  <si>
    <t>20.01.11.02 Todos</t>
  </si>
  <si>
    <t>20.01.12.01</t>
  </si>
  <si>
    <t>20.01.12.01 Malo</t>
  </si>
  <si>
    <t>20.01.12.02</t>
  </si>
  <si>
    <t>20.01.12.02 Medio</t>
  </si>
  <si>
    <t>20.01.12.03</t>
  </si>
  <si>
    <t>20.01.12.03 No Aplica</t>
  </si>
  <si>
    <t>20.01.12.04</t>
  </si>
  <si>
    <t>20.01.12.04 Todos</t>
  </si>
  <si>
    <t>20.01.13.01</t>
  </si>
  <si>
    <t>20.01.13.01 Bueno</t>
  </si>
  <si>
    <t>20.01.13.02</t>
  </si>
  <si>
    <t>20.01.13.02 Malo</t>
  </si>
  <si>
    <t>20.01.13.03</t>
  </si>
  <si>
    <t>20.01.13.03 Medio</t>
  </si>
  <si>
    <t>20.01.13.04</t>
  </si>
  <si>
    <t>20.01.13.04 No Aplica</t>
  </si>
  <si>
    <t>20.01.13.05</t>
  </si>
  <si>
    <t>20.01.13.05 Todos</t>
  </si>
  <si>
    <t>20.01.14.01</t>
  </si>
  <si>
    <t>20.01.14.01 Bueno</t>
  </si>
  <si>
    <t>20.01.14.02</t>
  </si>
  <si>
    <t>20.01.14.02 Malo</t>
  </si>
  <si>
    <t>20.01.14.03</t>
  </si>
  <si>
    <t>20.01.14.03 Medio</t>
  </si>
  <si>
    <t>20.01.14.04</t>
  </si>
  <si>
    <t>20.01.14.04 Todos</t>
  </si>
  <si>
    <t>20.01.15.01</t>
  </si>
  <si>
    <t>20.01.15.01 Bueno</t>
  </si>
  <si>
    <t>20.01.15.02</t>
  </si>
  <si>
    <t>20.01.15.02 Malo</t>
  </si>
  <si>
    <t>20.01.15.03</t>
  </si>
  <si>
    <t>20.01.15.03 Medio</t>
  </si>
  <si>
    <t>20.01.15.04</t>
  </si>
  <si>
    <t>20.01.15.04 No Aplica</t>
  </si>
  <si>
    <t>20.01.15.05</t>
  </si>
  <si>
    <t>20.01.15.05 Todos</t>
  </si>
  <si>
    <t>20.01.16.01</t>
  </si>
  <si>
    <t>20.01.16.01 Bueno</t>
  </si>
  <si>
    <t>20.01.16.02</t>
  </si>
  <si>
    <t>20.01.16.02 Malo</t>
  </si>
  <si>
    <t>20.01.16.03</t>
  </si>
  <si>
    <t>20.01.16.03 Medio</t>
  </si>
  <si>
    <t>20.01.16.04</t>
  </si>
  <si>
    <t>20.01.16.04 Todos</t>
  </si>
  <si>
    <t>20.01.17.01</t>
  </si>
  <si>
    <t>20.01.17.01 Bueno</t>
  </si>
  <si>
    <t>20.01.17.02</t>
  </si>
  <si>
    <t>20.01.17.02 Malo</t>
  </si>
  <si>
    <t>20.01.17.03</t>
  </si>
  <si>
    <t>20.01.17.03 Medio</t>
  </si>
  <si>
    <t>20.01.17.04</t>
  </si>
  <si>
    <t>20.01.17.04 No Aplica</t>
  </si>
  <si>
    <t>20.01.17.05</t>
  </si>
  <si>
    <t>20.01.17.05 Todos</t>
  </si>
  <si>
    <t>20.01.18.01</t>
  </si>
  <si>
    <t>20.01.18.01 Malo</t>
  </si>
  <si>
    <t>20.01.18.02</t>
  </si>
  <si>
    <t>20.01.18.02 Todos</t>
  </si>
  <si>
    <t>20.01.19.01</t>
  </si>
  <si>
    <t>20.01.19.01 Bueno</t>
  </si>
  <si>
    <t>20.01.19.02</t>
  </si>
  <si>
    <t>20.01.19.02 Malo</t>
  </si>
  <si>
    <t>20.01.19.03</t>
  </si>
  <si>
    <t>20.01.19.03 Medio</t>
  </si>
  <si>
    <t>20.01.19.04</t>
  </si>
  <si>
    <t>20.01.19.04 Todos</t>
  </si>
  <si>
    <t>20.01.20.01</t>
  </si>
  <si>
    <t>20.01.20.01 Malo</t>
  </si>
  <si>
    <t>20.01.20.02</t>
  </si>
  <si>
    <t>20.01.20.02 Todos</t>
  </si>
  <si>
    <t>20.01.21.01</t>
  </si>
  <si>
    <t>20.01.21.01 Bueno</t>
  </si>
  <si>
    <t>20.01.21.02</t>
  </si>
  <si>
    <t>20.01.21.02 Malo</t>
  </si>
  <si>
    <t>20.01.21.03</t>
  </si>
  <si>
    <t>20.01.21.03 Medio</t>
  </si>
  <si>
    <t>20.01.21.04</t>
  </si>
  <si>
    <t>20.01.21.04 No Aplica</t>
  </si>
  <si>
    <t>20.01.21.05</t>
  </si>
  <si>
    <t>20.01.21.05 Todos</t>
  </si>
  <si>
    <t>20.01.22.01</t>
  </si>
  <si>
    <t>20.01.22.01 Bueno</t>
  </si>
  <si>
    <t>20.01.22.02</t>
  </si>
  <si>
    <t>20.01.22.02 Malo</t>
  </si>
  <si>
    <t>20.01.22.03</t>
  </si>
  <si>
    <t>20.01.22.03 Medio</t>
  </si>
  <si>
    <t>20.01.22.04</t>
  </si>
  <si>
    <t>20.01.22.04 Todos</t>
  </si>
  <si>
    <t>20.01.23.01</t>
  </si>
  <si>
    <t>20.01.23.01 Bueno</t>
  </si>
  <si>
    <t>20.01.23.02</t>
  </si>
  <si>
    <t>20.01.23.02 Malo</t>
  </si>
  <si>
    <t>20.01.23.03</t>
  </si>
  <si>
    <t>20.01.23.03 Todos</t>
  </si>
  <si>
    <t>20.01.24.01</t>
  </si>
  <si>
    <t>20.01.24.01 Bueno</t>
  </si>
  <si>
    <t>20.01.24.02</t>
  </si>
  <si>
    <t>20.01.24.02 Malo</t>
  </si>
  <si>
    <t>20.01.24.03</t>
  </si>
  <si>
    <t>20.01.24.03 Medio</t>
  </si>
  <si>
    <t>20.01.24.04</t>
  </si>
  <si>
    <t>20.01.24.04 No Aplica</t>
  </si>
  <si>
    <t>20.01.24.05</t>
  </si>
  <si>
    <t>20.01.24.05 Todos</t>
  </si>
  <si>
    <t>21.01.01.01</t>
  </si>
  <si>
    <t>21.01.01.01 Casos positivos</t>
  </si>
  <si>
    <t>21.01.02.01</t>
  </si>
  <si>
    <t>21.01.02.01 VIH/SIDA</t>
  </si>
  <si>
    <t>21.02.01.01</t>
  </si>
  <si>
    <t>21.02.01.01 CECOF</t>
  </si>
  <si>
    <t>21.02.01.02</t>
  </si>
  <si>
    <t>21.02.01.02 Centros de salud rurales</t>
  </si>
  <si>
    <t>21.02.01.03</t>
  </si>
  <si>
    <t>21.02.01.03 Centros de salud urbanos</t>
  </si>
  <si>
    <t>21.02.01.04</t>
  </si>
  <si>
    <t>21.02.01.04 CESFAM</t>
  </si>
  <si>
    <t>21.02.01.05</t>
  </si>
  <si>
    <t>21.02.01.05 COSAM</t>
  </si>
  <si>
    <t>21.02.02.01</t>
  </si>
  <si>
    <t>21.02.02.01 Consultorios generales rurales</t>
  </si>
  <si>
    <t>21.02.02.02</t>
  </si>
  <si>
    <t>21.02.02.02 Consultorios generales urbanos</t>
  </si>
  <si>
    <t>21.02.03.01</t>
  </si>
  <si>
    <t>21.02.03.01 Postas de salud rurales</t>
  </si>
  <si>
    <t>21.02.04.01</t>
  </si>
  <si>
    <t>21.02.04.01 SAPU</t>
  </si>
  <si>
    <t>21.03.01.01</t>
  </si>
  <si>
    <t>21.03.01.01 Actividad de atención primaria</t>
  </si>
  <si>
    <t>21.04.01.01</t>
  </si>
  <si>
    <t>21.04.01.01 Personas integrantes</t>
  </si>
  <si>
    <t>21.05.01.01</t>
  </si>
  <si>
    <t>21.05.01.01 Clínicas dentales móviles</t>
  </si>
  <si>
    <t>21.05.02.01</t>
  </si>
  <si>
    <t>21.05.02.01 Ambulancias</t>
  </si>
  <si>
    <t>27.01.01.01</t>
  </si>
  <si>
    <t>27.01.01.01 Compañías de bomberos</t>
  </si>
  <si>
    <t>22.01.01.01</t>
  </si>
  <si>
    <t>22.01.01.01 Electricidad, gas y agua</t>
  </si>
  <si>
    <t>22.01.01.02</t>
  </si>
  <si>
    <t>22.01.01.02 Electricidad, gas y agua potable</t>
  </si>
  <si>
    <t>23.01.01.01</t>
  </si>
  <si>
    <t>23.01.01.01 en blanco</t>
  </si>
  <si>
    <t>24.01.01.01</t>
  </si>
  <si>
    <t>24.01.01.01 Población Alfabeta</t>
  </si>
  <si>
    <t>24.01.02.01</t>
  </si>
  <si>
    <t>24.01.02.01 Población Analfabeta</t>
  </si>
  <si>
    <t>24.01.03.01</t>
  </si>
  <si>
    <t>24.01.03.01 Población con Ausencia laboral</t>
  </si>
  <si>
    <t>24.01.04.01</t>
  </si>
  <si>
    <t>24.01.04.01 Población sin Ausencia laboral</t>
  </si>
  <si>
    <t>24.01.05.01</t>
  </si>
  <si>
    <t>24.01.05.01 Población No Pobre</t>
  </si>
  <si>
    <t>24.01.06.01</t>
  </si>
  <si>
    <t>24.01.06.01 Población que No Trabajó</t>
  </si>
  <si>
    <t>24.01.07.01</t>
  </si>
  <si>
    <t>24.01.07.01 Población Pobre</t>
  </si>
  <si>
    <t>24.01.08.01</t>
  </si>
  <si>
    <t>24.01.08.01 Población Pobre Extrema</t>
  </si>
  <si>
    <t>24.01.09.01</t>
  </si>
  <si>
    <t>24.01.09.01 Población Rural</t>
  </si>
  <si>
    <t>24.01.10.01</t>
  </si>
  <si>
    <t>24.01.10.01 Población que Trabajó</t>
  </si>
  <si>
    <t>24.01.11.01</t>
  </si>
  <si>
    <t>24.01.11.01 Población Urbana</t>
  </si>
  <si>
    <t>24.01.12.01</t>
  </si>
  <si>
    <t>24.01.12.01 Población</t>
  </si>
  <si>
    <t>24.02.01.01</t>
  </si>
  <si>
    <t>24.02.01.01 Ingreso Alacalufes</t>
  </si>
  <si>
    <t>24.02.01.02</t>
  </si>
  <si>
    <t>24.02.01.02 Ingresos Atacameños</t>
  </si>
  <si>
    <t>24.02.01.03</t>
  </si>
  <si>
    <t>24.02.01.03 Ingresos Aymaras</t>
  </si>
  <si>
    <t>24.02.01.04</t>
  </si>
  <si>
    <t>24.02.01.04 Ingresos Collas</t>
  </si>
  <si>
    <t>24.02.01.05</t>
  </si>
  <si>
    <t>24.02.01.05 Ingresos Diaguitas</t>
  </si>
  <si>
    <t>24.02.01.06</t>
  </si>
  <si>
    <t>24.02.01.06 Ingresos Mapuches</t>
  </si>
  <si>
    <t>24.02.01.07</t>
  </si>
  <si>
    <t>24.02.01.07 Ingresos - No pertenecen a Etnia</t>
  </si>
  <si>
    <t>24.02.01.08</t>
  </si>
  <si>
    <t>24.02.01.08 Ingresos Pascuenses</t>
  </si>
  <si>
    <t>24.02.01.09</t>
  </si>
  <si>
    <t>24.02.01.09 Ingresos Quechuas</t>
  </si>
  <si>
    <t>24.02.01.10</t>
  </si>
  <si>
    <t>24.02.01.10 Ingresos Yaganes</t>
  </si>
  <si>
    <t>24.02.02.01</t>
  </si>
  <si>
    <t>24.02.02.01 Ingreso Hombres</t>
  </si>
  <si>
    <t>24.02.02.02</t>
  </si>
  <si>
    <t>24.02.02.02 Ingreso Mujeres</t>
  </si>
  <si>
    <t>24.02.03.01</t>
  </si>
  <si>
    <t>24.02.03.01 Ingreso Nacional</t>
  </si>
  <si>
    <t>24.03.01.01</t>
  </si>
  <si>
    <t>24.03.01.01 Pobreza extrema</t>
  </si>
  <si>
    <t>24.03.02.01</t>
  </si>
  <si>
    <t>24.03.02.01 Pobreza</t>
  </si>
  <si>
    <t>24.03.02.02</t>
  </si>
  <si>
    <t>24.03.02.02 Pobreza Migrantes</t>
  </si>
  <si>
    <t>24.03.03.01</t>
  </si>
  <si>
    <t>24.03.03.01 Pobreza no extrema</t>
  </si>
  <si>
    <t>24.03.04.01</t>
  </si>
  <si>
    <t>24.03.04.01 Pobreza Hombres</t>
  </si>
  <si>
    <t>24.03.04.02</t>
  </si>
  <si>
    <t>24.03.04.02 Pobreza Mujeres</t>
  </si>
  <si>
    <t>24.04.01.01</t>
  </si>
  <si>
    <t>24.04.01.01 Analfabetismo</t>
  </si>
  <si>
    <t>24.04.01.02</t>
  </si>
  <si>
    <t>24.04.01.02 Alfabetismo</t>
  </si>
  <si>
    <t>24.04.02.01</t>
  </si>
  <si>
    <t>24.04.02.01 Carrera del área de agricultura</t>
  </si>
  <si>
    <t>24.04.02.02</t>
  </si>
  <si>
    <t>24.04.02.02 Carrera del área de arquitectura y construcción</t>
  </si>
  <si>
    <t>24.04.02.03</t>
  </si>
  <si>
    <t>24.04.02.03 Carrera del área de artes</t>
  </si>
  <si>
    <t>24.04.02.04</t>
  </si>
  <si>
    <t>24.04.02.04 Carrera del área de bachilleratos y carreras no bien especificadas</t>
  </si>
  <si>
    <t>24.04.02.05</t>
  </si>
  <si>
    <t>24.04.02.05 Carrera del área de ciencias biológicas y afines</t>
  </si>
  <si>
    <t>24.04.02.06</t>
  </si>
  <si>
    <t>24.04.02.06 Carrera del área de ciencias sociales y del comportamiento</t>
  </si>
  <si>
    <t>24.04.02.07</t>
  </si>
  <si>
    <t>24.04.02.07 Carrera del área de derecho</t>
  </si>
  <si>
    <t>24.04.02.08</t>
  </si>
  <si>
    <t>24.04.02.08 Carrera del área de educación comercial y administración</t>
  </si>
  <si>
    <t>24.04.02.09</t>
  </si>
  <si>
    <t>24.04.02.09 Carrera del área de humanidades</t>
  </si>
  <si>
    <t>24.04.02.10</t>
  </si>
  <si>
    <t>24.04.02.10 Carrera del área de ingeniería y profesiones afines</t>
  </si>
  <si>
    <t>24.04.02.11</t>
  </si>
  <si>
    <t>24.04.02.11 Carrera del área de matemáticas y estadísticas</t>
  </si>
  <si>
    <t>24.04.02.12</t>
  </si>
  <si>
    <t>24.04.02.12 Carrera del área de medio ambiente</t>
  </si>
  <si>
    <t>24.04.02.13</t>
  </si>
  <si>
    <t>24.04.02.13 Carrera del área de periodismo e información</t>
  </si>
  <si>
    <t>24.04.02.14</t>
  </si>
  <si>
    <t>24.04.02.14 Postgrado en área de educación</t>
  </si>
  <si>
    <t>24.04.02.15</t>
  </si>
  <si>
    <t>24.04.02.15 Pregrado en área de educación</t>
  </si>
  <si>
    <t>24.04.02.16</t>
  </si>
  <si>
    <t>24.04.02.16 Carrera del área de salud</t>
  </si>
  <si>
    <t>24.04.02.17</t>
  </si>
  <si>
    <t>24.04.02.17 Carrera del área de tecnología de la información y la comunicación</t>
  </si>
  <si>
    <t>24.04.02.18</t>
  </si>
  <si>
    <t>24.04.02.18 Carrera del área de turismo, hotelería y gastronomía</t>
  </si>
  <si>
    <t>24.04.02.19</t>
  </si>
  <si>
    <t>24.04.02.19 Carrera del área de veterinaria</t>
  </si>
  <si>
    <t>24.04.02.20</t>
  </si>
  <si>
    <t>24.04.02.20 Carrera del área de bienestar</t>
  </si>
  <si>
    <t>24.04.02.21</t>
  </si>
  <si>
    <t>24.04.02.21 Carrera del área de ciencias físicas</t>
  </si>
  <si>
    <t>24.04.02.22</t>
  </si>
  <si>
    <t>24.04.02.22 Carrera del área de ciencias naturales, matemáticas y estadísticas sin mayor definición</t>
  </si>
  <si>
    <t>24.04.02.23</t>
  </si>
  <si>
    <t>24.04.02.23 Carrera del área de competencias personales y desarrollo</t>
  </si>
  <si>
    <t>24.04.02.24</t>
  </si>
  <si>
    <t>24.04.02.24 Carrera del área de educación</t>
  </si>
  <si>
    <t>24.04.02.25</t>
  </si>
  <si>
    <t>24.04.02.25 Carrera del área de industria y producción</t>
  </si>
  <si>
    <t>24.04.02.26</t>
  </si>
  <si>
    <t>24.04.02.26 Carrera del área de lenguajes</t>
  </si>
  <si>
    <t>24.04.02.27</t>
  </si>
  <si>
    <t>24.04.02.27 Carrera del área de pesca</t>
  </si>
  <si>
    <t>24.04.02.28</t>
  </si>
  <si>
    <t>24.04.02.28 Carrera del área de servicios de higiene y salud ocupacional</t>
  </si>
  <si>
    <t>24.04.02.29</t>
  </si>
  <si>
    <t>24.04.02.29 Carrera del área de servicios de seguridad</t>
  </si>
  <si>
    <t>24.04.02.30</t>
  </si>
  <si>
    <t>24.04.02.30 Carrera del área de servicios de transportes</t>
  </si>
  <si>
    <t>24.04.02.31</t>
  </si>
  <si>
    <t>24.04.02.31 Carrera del área de servicios personales</t>
  </si>
  <si>
    <t>24.04.02.32</t>
  </si>
  <si>
    <t>24.04.02.32 Carrera del área de silvicultura</t>
  </si>
  <si>
    <t>24.04.03.01</t>
  </si>
  <si>
    <t>24.04.03.01 No asiste a establecimiento educacional</t>
  </si>
  <si>
    <t>24.04.03.02</t>
  </si>
  <si>
    <t>24.04.03.02 No asiste a establecimiento educacional</t>
  </si>
  <si>
    <t>24.04.03.03</t>
  </si>
  <si>
    <t>24.04.03.03 No asiste a establecimiento educacional</t>
  </si>
  <si>
    <t>24.04.03.04</t>
  </si>
  <si>
    <t>24.04.03.04 No asiste a establecimiento educacional</t>
  </si>
  <si>
    <t>24.04.03.05</t>
  </si>
  <si>
    <t>24.04.03.05 No asiste a establecimiento educacional</t>
  </si>
  <si>
    <t>24.04.03.06</t>
  </si>
  <si>
    <t>24.04.03.06 No asiste a establecimiento educacional</t>
  </si>
  <si>
    <t>24.04.03.07</t>
  </si>
  <si>
    <t>24.04.03.07 No asiste a establecimiento educacional</t>
  </si>
  <si>
    <t>24.04.03.08</t>
  </si>
  <si>
    <t>24.04.03.08 No asiste a establecimiento educacional</t>
  </si>
  <si>
    <t>24.04.03.09</t>
  </si>
  <si>
    <t>24.04.03.09 No asiste a establecimiento educacional</t>
  </si>
  <si>
    <t>24.04.03.10</t>
  </si>
  <si>
    <t>24.04.03.10 No asiste a establecimiento educacional</t>
  </si>
  <si>
    <t>24.05.01.01</t>
  </si>
  <si>
    <t>24.05.01.01 Nacionalidad chilena</t>
  </si>
  <si>
    <t>24.05.01.02</t>
  </si>
  <si>
    <t>24.05.01.02 Doble nacionalidad</t>
  </si>
  <si>
    <t>24.05.01.03</t>
  </si>
  <si>
    <t>24.05.01.03 Extranjeros</t>
  </si>
  <si>
    <t>24.05.01.04</t>
  </si>
  <si>
    <t>24.05.01.04 Alemania</t>
  </si>
  <si>
    <t>24.05.01.05</t>
  </si>
  <si>
    <t>24.05.01.05 Argentina</t>
  </si>
  <si>
    <t>24.05.01.06</t>
  </si>
  <si>
    <t>24.05.01.06 Australia</t>
  </si>
  <si>
    <t>24.05.01.07</t>
  </si>
  <si>
    <t>24.05.01.07 Austria</t>
  </si>
  <si>
    <t>24.05.01.08</t>
  </si>
  <si>
    <t>24.05.01.08 Bélgica</t>
  </si>
  <si>
    <t>24.05.01.09</t>
  </si>
  <si>
    <t>24.05.01.09 Bolivia</t>
  </si>
  <si>
    <t>24.05.01.10</t>
  </si>
  <si>
    <t>24.05.01.10 Brasil</t>
  </si>
  <si>
    <t>24.05.01.11</t>
  </si>
  <si>
    <t>24.05.01.11 Canadá</t>
  </si>
  <si>
    <t>24.05.01.12</t>
  </si>
  <si>
    <t>24.05.01.12 China</t>
  </si>
  <si>
    <t>24.05.01.13</t>
  </si>
  <si>
    <t>24.05.01.13 Colombia</t>
  </si>
  <si>
    <t>24.05.01.14</t>
  </si>
  <si>
    <t>24.05.01.14 Costa Rica</t>
  </si>
  <si>
    <t>24.05.01.15</t>
  </si>
  <si>
    <t>24.05.01.15 Cuba</t>
  </si>
  <si>
    <t>24.05.01.16</t>
  </si>
  <si>
    <t>24.05.01.16 Ecuador</t>
  </si>
  <si>
    <t>24.05.01.17</t>
  </si>
  <si>
    <t>24.05.01.17 El Salvador</t>
  </si>
  <si>
    <t>24.05.01.18</t>
  </si>
  <si>
    <t>24.05.01.18 Eslovenia</t>
  </si>
  <si>
    <t>24.05.01.19</t>
  </si>
  <si>
    <t>24.05.01.19 España</t>
  </si>
  <si>
    <t>24.05.01.20</t>
  </si>
  <si>
    <t>24.05.01.20 Estados Unidos</t>
  </si>
  <si>
    <t>24.05.01.21</t>
  </si>
  <si>
    <t>24.05.01.21 Filipinas</t>
  </si>
  <si>
    <t>24.05.01.22</t>
  </si>
  <si>
    <t>24.05.01.22 Francia</t>
  </si>
  <si>
    <t>24.05.01.23</t>
  </si>
  <si>
    <t>24.05.01.23 Grecia</t>
  </si>
  <si>
    <t>24.05.01.24</t>
  </si>
  <si>
    <t>24.05.01.24 Guatemala</t>
  </si>
  <si>
    <t>24.05.01.25</t>
  </si>
  <si>
    <t>24.05.01.25 Haití</t>
  </si>
  <si>
    <t>24.05.01.26</t>
  </si>
  <si>
    <t>24.05.01.26 Holanda</t>
  </si>
  <si>
    <t>24.05.01.27</t>
  </si>
  <si>
    <t>24.05.01.27 Honduras</t>
  </si>
  <si>
    <t>24.05.01.28</t>
  </si>
  <si>
    <t>24.05.01.28 Hungría</t>
  </si>
  <si>
    <t>24.05.01.29</t>
  </si>
  <si>
    <t>24.05.01.29 India</t>
  </si>
  <si>
    <t>24.05.01.30</t>
  </si>
  <si>
    <t>24.05.01.30 Indonesia</t>
  </si>
  <si>
    <t>24.05.01.31</t>
  </si>
  <si>
    <t>24.05.01.31 Irlanda</t>
  </si>
  <si>
    <t>24.05.01.32</t>
  </si>
  <si>
    <t>24.05.01.32 Italia</t>
  </si>
  <si>
    <t>24.05.01.33</t>
  </si>
  <si>
    <t>24.05.01.33 Japón</t>
  </si>
  <si>
    <t>24.05.01.34</t>
  </si>
  <si>
    <t>24.05.01.34 Kenia</t>
  </si>
  <si>
    <t>24.05.01.35</t>
  </si>
  <si>
    <t>24.05.01.35 Libia</t>
  </si>
  <si>
    <t>24.05.01.36</t>
  </si>
  <si>
    <t>24.05.01.36 Marruecos</t>
  </si>
  <si>
    <t>24.05.01.37</t>
  </si>
  <si>
    <t>24.05.01.37 México</t>
  </si>
  <si>
    <t>24.05.01.38</t>
  </si>
  <si>
    <t>24.05.01.38 No bien especificado</t>
  </si>
  <si>
    <t>24.05.01.39</t>
  </si>
  <si>
    <t>24.05.01.39 No sabe o no responde</t>
  </si>
  <si>
    <t>24.05.01.40</t>
  </si>
  <si>
    <t>24.05.01.40 Noruega</t>
  </si>
  <si>
    <t>24.05.01.41</t>
  </si>
  <si>
    <t>24.05.01.41 Otro país de Asia</t>
  </si>
  <si>
    <t>24.05.01.42</t>
  </si>
  <si>
    <t>24.05.01.42 Otro país de Europa</t>
  </si>
  <si>
    <t>24.05.01.43</t>
  </si>
  <si>
    <t>24.05.01.43 Pakistán</t>
  </si>
  <si>
    <t>24.05.01.44</t>
  </si>
  <si>
    <t>24.05.01.44 Panamá</t>
  </si>
  <si>
    <t>24.05.01.45</t>
  </si>
  <si>
    <t>24.05.01.45 Paraguay</t>
  </si>
  <si>
    <t>24.05.01.46</t>
  </si>
  <si>
    <t>24.05.01.46 Perú</t>
  </si>
  <si>
    <t>24.05.01.47</t>
  </si>
  <si>
    <t>24.05.01.47 Polonia</t>
  </si>
  <si>
    <t>24.05.01.48</t>
  </si>
  <si>
    <t>24.05.01.48 Portugal</t>
  </si>
  <si>
    <t>24.05.01.49</t>
  </si>
  <si>
    <t>24.05.01.49 Reino Unido</t>
  </si>
  <si>
    <t>24.05.01.50</t>
  </si>
  <si>
    <t>24.05.01.50 República Dominicana</t>
  </si>
  <si>
    <t>24.05.01.51</t>
  </si>
  <si>
    <t>24.05.01.51 Rumanía</t>
  </si>
  <si>
    <t>24.05.01.52</t>
  </si>
  <si>
    <t>24.05.01.52 Rusia</t>
  </si>
  <si>
    <t>24.05.01.53</t>
  </si>
  <si>
    <t>24.05.01.53 Serbia</t>
  </si>
  <si>
    <t>24.05.01.54</t>
  </si>
  <si>
    <t>24.05.01.54 Siria</t>
  </si>
  <si>
    <t>24.05.01.55</t>
  </si>
  <si>
    <t>24.05.01.55 Suecia</t>
  </si>
  <si>
    <t>24.05.01.56</t>
  </si>
  <si>
    <t>24.05.01.56 Suiza</t>
  </si>
  <si>
    <t>24.05.01.57</t>
  </si>
  <si>
    <t>24.05.01.57 Uruguay</t>
  </si>
  <si>
    <t>24.05.01.58</t>
  </si>
  <si>
    <t>24.05.01.58 Venezuela</t>
  </si>
  <si>
    <t>24.05.01.59</t>
  </si>
  <si>
    <t>24.05.01.59 Albania</t>
  </si>
  <si>
    <t>24.05.01.60</t>
  </si>
  <si>
    <t>24.05.01.60 Corea del Sur</t>
  </si>
  <si>
    <t>24.05.01.61</t>
  </si>
  <si>
    <t>24.05.01.61 Croacia</t>
  </si>
  <si>
    <t>24.05.01.62</t>
  </si>
  <si>
    <t>24.05.01.62 Israel</t>
  </si>
  <si>
    <t>24.05.01.63</t>
  </si>
  <si>
    <t>24.05.01.63 Jordania</t>
  </si>
  <si>
    <t>24.05.01.64</t>
  </si>
  <si>
    <t>24.05.01.64 Kirguistán</t>
  </si>
  <si>
    <t>24.05.01.65</t>
  </si>
  <si>
    <t>24.05.01.65 Líbano</t>
  </si>
  <si>
    <t>24.05.01.66</t>
  </si>
  <si>
    <t>24.05.01.66 Nicaragua</t>
  </si>
  <si>
    <t>24.05.01.67</t>
  </si>
  <si>
    <t>24.05.01.67 Nueva Zelanda</t>
  </si>
  <si>
    <t>24.05.01.68</t>
  </si>
  <si>
    <t>24.05.01.68 Otro país de Africa</t>
  </si>
  <si>
    <t>24.05.01.69</t>
  </si>
  <si>
    <t>24.05.01.69 Puerto Rico</t>
  </si>
  <si>
    <t>24.05.01.70</t>
  </si>
  <si>
    <t>24.05.01.70 Tailandia</t>
  </si>
  <si>
    <t>24.05.01.71</t>
  </si>
  <si>
    <t>24.05.01.71 Turquía</t>
  </si>
  <si>
    <t>24.05.01.72</t>
  </si>
  <si>
    <t>24.05.01.72 Ucrania</t>
  </si>
  <si>
    <t>24.05.01.73</t>
  </si>
  <si>
    <t>24.05.01.73 Angola</t>
  </si>
  <si>
    <t>24.05.01.74</t>
  </si>
  <si>
    <t>24.05.01.74 Argelia</t>
  </si>
  <si>
    <t>24.05.01.75</t>
  </si>
  <si>
    <t>24.05.01.75 Dinamarca</t>
  </si>
  <si>
    <t>24.05.01.76</t>
  </si>
  <si>
    <t>24.05.01.76 Egipto</t>
  </si>
  <si>
    <t>24.05.01.77</t>
  </si>
  <si>
    <t>24.05.01.77 Eslovaquia</t>
  </si>
  <si>
    <t>24.05.01.78</t>
  </si>
  <si>
    <t>24.05.01.78 Etiopía</t>
  </si>
  <si>
    <t>24.05.01.79</t>
  </si>
  <si>
    <t>24.05.01.79 Lituania</t>
  </si>
  <si>
    <t>24.05.01.80</t>
  </si>
  <si>
    <t>24.05.01.80 Qatar</t>
  </si>
  <si>
    <t>24.05.01.81</t>
  </si>
  <si>
    <t>24.05.01.81 República Checa</t>
  </si>
  <si>
    <t>24.05.01.82</t>
  </si>
  <si>
    <t>24.05.01.82 Finlandia</t>
  </si>
  <si>
    <t>24.05.01.83</t>
  </si>
  <si>
    <t>24.05.01.83 Ghana</t>
  </si>
  <si>
    <t>24.05.01.84</t>
  </si>
  <si>
    <t>24.05.01.84 Nigeria</t>
  </si>
  <si>
    <t>24.05.01.85</t>
  </si>
  <si>
    <t>24.05.01.85 Palestina</t>
  </si>
  <si>
    <t>24.05.01.86</t>
  </si>
  <si>
    <t>24.05.01.86 República Democrática Del Congo</t>
  </si>
  <si>
    <t>24.05.01.87</t>
  </si>
  <si>
    <t>24.05.01.87 Sri Lanka</t>
  </si>
  <si>
    <t>24.05.01.88</t>
  </si>
  <si>
    <t>24.05.01.88 Sudáfrica</t>
  </si>
  <si>
    <t>24.05.02.01</t>
  </si>
  <si>
    <t>24.05.02.01 Alacalufes</t>
  </si>
  <si>
    <t>24.05.02.02</t>
  </si>
  <si>
    <t>24.05.02.02 Atacameños</t>
  </si>
  <si>
    <t>24.05.02.03</t>
  </si>
  <si>
    <t>24.05.02.03 Aymaras</t>
  </si>
  <si>
    <t>24.05.02.04</t>
  </si>
  <si>
    <t>24.05.02.04 Coyas</t>
  </si>
  <si>
    <t>24.05.02.05</t>
  </si>
  <si>
    <t>24.05.02.05 Diaguitas</t>
  </si>
  <si>
    <t>24.05.02.06</t>
  </si>
  <si>
    <t>24.05.02.06 Mapuches</t>
  </si>
  <si>
    <t>24.05.02.07</t>
  </si>
  <si>
    <t>24.05.02.07 No pertenecientes a pueblos indígenas</t>
  </si>
  <si>
    <t>24.05.02.08</t>
  </si>
  <si>
    <t>24.05.02.08 Pascuenses</t>
  </si>
  <si>
    <t>24.05.02.09</t>
  </si>
  <si>
    <t>24.05.02.09 Quechuas</t>
  </si>
  <si>
    <t>24.05.02.10</t>
  </si>
  <si>
    <t>24.05.02.10 Yaganes</t>
  </si>
  <si>
    <t>24.05.02.11</t>
  </si>
  <si>
    <t>24.05.02.11 Changos</t>
  </si>
  <si>
    <t>24.05.02.12</t>
  </si>
  <si>
    <t>24.05.02.12 Lengua aymara</t>
  </si>
  <si>
    <t>24.05.02.13</t>
  </si>
  <si>
    <t>24.05.02.13 Lengua kawésqar</t>
  </si>
  <si>
    <t>24.05.02.14</t>
  </si>
  <si>
    <t>24.05.02.14 Lengua mapudungún</t>
  </si>
  <si>
    <t>24.05.02.15</t>
  </si>
  <si>
    <t>24.05.02.15 Lengua quechua</t>
  </si>
  <si>
    <t>24.05.02.16</t>
  </si>
  <si>
    <t>24.05.02.16 Lengua rapa nui</t>
  </si>
  <si>
    <t>24.05.02.17</t>
  </si>
  <si>
    <t>24.05.02.17 Lengua yagán</t>
  </si>
  <si>
    <t>24.06.01.01</t>
  </si>
  <si>
    <t>24.06.01.01 Cuenta de ahorro o depósito a plazo</t>
  </si>
  <si>
    <t>24.06.01.02</t>
  </si>
  <si>
    <t>24.06.01.02 Cuenta de ahorro o depósito a plazo</t>
  </si>
  <si>
    <t>24.06.01.03</t>
  </si>
  <si>
    <t>24.06.01.03 Tarjeta de crédito</t>
  </si>
  <si>
    <t>24.07.01.01</t>
  </si>
  <si>
    <t>24.07.01.01 No cotizantes en sistema previsional</t>
  </si>
  <si>
    <t>24.07.01.02</t>
  </si>
  <si>
    <t>24.07.01.02 No afiliados a sistema previsional</t>
  </si>
  <si>
    <t>24.07.01.03</t>
  </si>
  <si>
    <t>24.07.01.03 AFP</t>
  </si>
  <si>
    <t>24.07.01.04</t>
  </si>
  <si>
    <t>24.07.01.04 CAPREDENA</t>
  </si>
  <si>
    <t>24.07.01.05</t>
  </si>
  <si>
    <t>24.07.01.05 DIPRECA</t>
  </si>
  <si>
    <t>24.07.01.06</t>
  </si>
  <si>
    <t>24.07.01.06 Instituto de Previsión Social</t>
  </si>
  <si>
    <t>24.07.01.07</t>
  </si>
  <si>
    <t>24.07.01.07 Otras instituciones previsionales</t>
  </si>
  <si>
    <t>24.08.01.01</t>
  </si>
  <si>
    <t>24.08.01.01 Contrato de trabajo</t>
  </si>
  <si>
    <t>24.08.01.02</t>
  </si>
  <si>
    <t>24.08.01.02 Sin contrato de trabajo</t>
  </si>
  <si>
    <t>24.08.01.03</t>
  </si>
  <si>
    <t>24.08.01.03 Contrato de trabajo firmado</t>
  </si>
  <si>
    <t>24.08.01.04</t>
  </si>
  <si>
    <t>24.08.01.04 Contrato de trabajo no firmado</t>
  </si>
  <si>
    <t>24.08.02.01</t>
  </si>
  <si>
    <t>24.08.02.01 Jornada de trabajo completa</t>
  </si>
  <si>
    <t>24.08.02.02</t>
  </si>
  <si>
    <t>24.08.02.02 Jornada de trabajo parcial</t>
  </si>
  <si>
    <t>24.08.02.03</t>
  </si>
  <si>
    <t>24.08.02.03 Jornada de trabajo prolongada</t>
  </si>
  <si>
    <t>24.08.03.01</t>
  </si>
  <si>
    <t>24.08.03.01 No busca trabajo</t>
  </si>
  <si>
    <t>24.08.04.01</t>
  </si>
  <si>
    <t>24.08.04.01 Empleados de empresas públicas</t>
  </si>
  <si>
    <t>24.08.04.02</t>
  </si>
  <si>
    <t>24.08.04.02 Empleados del sector privado</t>
  </si>
  <si>
    <t>24.08.04.03</t>
  </si>
  <si>
    <t>24.08.04.03 Empleados del sector público</t>
  </si>
  <si>
    <t>24.08.04.04</t>
  </si>
  <si>
    <t>24.08.04.04 Trabajadores familiares no remunerados</t>
  </si>
  <si>
    <t>24.08.04.05</t>
  </si>
  <si>
    <t>24.08.04.05 Trabajadores de las Fuerzas Armadas y del Orden</t>
  </si>
  <si>
    <t>24.08.04.06</t>
  </si>
  <si>
    <t>24.08.04.06 Patrones o empleadores</t>
  </si>
  <si>
    <t>24.08.04.07</t>
  </si>
  <si>
    <t>24.08.04.07 Trabajadores de servicio doméstico puertas adentro</t>
  </si>
  <si>
    <t>24.08.04.08</t>
  </si>
  <si>
    <t>24.08.04.08 Trabajadores de servicio doméstico puertas afuera</t>
  </si>
  <si>
    <t>24.08.04.09</t>
  </si>
  <si>
    <t>24.08.04.09 Trabajadores por cuenta propia</t>
  </si>
  <si>
    <t>24.08.05.01</t>
  </si>
  <si>
    <t>24.08.05.01 Trabajo</t>
  </si>
  <si>
    <t>24.08.06.01</t>
  </si>
  <si>
    <t>24.08.06.01 Disponibilidad para trabajar</t>
  </si>
  <si>
    <t>24.09.01.01</t>
  </si>
  <si>
    <t>24.09.01.01 Hijos nacidos vivos</t>
  </si>
  <si>
    <t>24.09.01.02</t>
  </si>
  <si>
    <t>24.09.01.02 Madres primerizas</t>
  </si>
  <si>
    <t>24.09.02.01</t>
  </si>
  <si>
    <t>24.09.02.01 Examen papanicolau</t>
  </si>
  <si>
    <t>24.10.01.01</t>
  </si>
  <si>
    <t>24.10.01.01 Quintil I</t>
  </si>
  <si>
    <t>24.10.01.02</t>
  </si>
  <si>
    <t>24.10.01.02 Quintil II</t>
  </si>
  <si>
    <t>24.10.01.03</t>
  </si>
  <si>
    <t>24.10.01.03 Quintil III</t>
  </si>
  <si>
    <t>24.10.01.04</t>
  </si>
  <si>
    <t>24.10.01.04 Quintil IV</t>
  </si>
  <si>
    <t>24.10.01.05</t>
  </si>
  <si>
    <t>24.10.01.05 Quintil V</t>
  </si>
  <si>
    <t>24.10.02.01</t>
  </si>
  <si>
    <t>24.10.02.01 Decil I</t>
  </si>
  <si>
    <t>24.10.02.02</t>
  </si>
  <si>
    <t>24.10.02.02 Decil II</t>
  </si>
  <si>
    <t>24.10.02.03</t>
  </si>
  <si>
    <t>24.10.02.03 Decil III</t>
  </si>
  <si>
    <t>24.10.02.04</t>
  </si>
  <si>
    <t>24.10.02.04 Decil IV</t>
  </si>
  <si>
    <t>24.10.02.05</t>
  </si>
  <si>
    <t>24.10.02.05 Decil IX</t>
  </si>
  <si>
    <t>24.10.02.06</t>
  </si>
  <si>
    <t>24.10.02.06 Decil V</t>
  </si>
  <si>
    <t>24.10.02.07</t>
  </si>
  <si>
    <t>24.10.02.07 Decil VI</t>
  </si>
  <si>
    <t>24.10.02.08</t>
  </si>
  <si>
    <t>24.10.02.08 Decil VII</t>
  </si>
  <si>
    <t>24.10.02.09</t>
  </si>
  <si>
    <t>24.10.02.09 Decil VIII</t>
  </si>
  <si>
    <t>24.10.02.10</t>
  </si>
  <si>
    <t>24.10.02.10 Decil X</t>
  </si>
  <si>
    <t>25.01.01.01</t>
  </si>
  <si>
    <t>25.01.01.01 Conexiones a internet fijo</t>
  </si>
  <si>
    <t>25.02.01.01</t>
  </si>
  <si>
    <t>25.02.01.01 Suscriptores a televisión de pago</t>
  </si>
  <si>
    <t>26.01.01.01</t>
  </si>
  <si>
    <t>26.01.01.01 Pasada de vehículos por autopistas</t>
  </si>
  <si>
    <t>26.01.02.01</t>
  </si>
  <si>
    <t>26.01.02.01 Pasada de vehículos por autopistas</t>
  </si>
  <si>
    <t>26.02.01.01</t>
  </si>
  <si>
    <t>26.02.01.01 Carga efectiva de comercio exterior</t>
  </si>
  <si>
    <t>26.02.02.01</t>
  </si>
  <si>
    <t>26.02.02.01 Movimiento de carga portuaria</t>
  </si>
  <si>
    <t>26.03.01.01</t>
  </si>
  <si>
    <t>26.03.01.01 Movimiento de carga portuaria</t>
  </si>
  <si>
    <t>26.03.02.01</t>
  </si>
  <si>
    <t>26.03.02.01 Contenedores de 20 pies</t>
  </si>
  <si>
    <t>26.03.02.02</t>
  </si>
  <si>
    <t>26.03.02.02 Contenedores de 40 pies</t>
  </si>
  <si>
    <t>26.04.01.01</t>
  </si>
  <si>
    <t>26.04.01.01 Buses escolares</t>
  </si>
  <si>
    <t>26.04.01.02</t>
  </si>
  <si>
    <t>26.04.01.02 Minibuses</t>
  </si>
  <si>
    <t>26.05.01.01</t>
  </si>
  <si>
    <t>26.05.01.01 Buses</t>
  </si>
  <si>
    <t>26.05.01.02</t>
  </si>
  <si>
    <t>26.05.01.02 Taxis</t>
  </si>
  <si>
    <t>26.05.01.03</t>
  </si>
  <si>
    <t>26.05.01.03 Trolebuses</t>
  </si>
  <si>
    <t>28.01.01.01</t>
  </si>
  <si>
    <t>28.01.01.01 Femicidios</t>
  </si>
  <si>
    <t>28.01.02.01</t>
  </si>
  <si>
    <t>28.01.02.01 Aborto Cometido Por Facultativo Por Causales No Reguladas</t>
  </si>
  <si>
    <t>28.01.02.02</t>
  </si>
  <si>
    <t>28.01.02.02 Aborto Consentido Causales No Reguladas</t>
  </si>
  <si>
    <t>28.01.02.03</t>
  </si>
  <si>
    <t>28.01.02.03 Aborto Sin Consentimiento</t>
  </si>
  <si>
    <t>28.01.02.04</t>
  </si>
  <si>
    <t>28.01.02.04 Femicidio Intimo</t>
  </si>
  <si>
    <t>28.01.02.05</t>
  </si>
  <si>
    <t>28.01.02.05 Maltrato Habitual (Violencia Intrafamiliar)</t>
  </si>
  <si>
    <t>28.01.02.06</t>
  </si>
  <si>
    <t>28.01.02.06 Secuestro Con Homicidio, Violación O Lesiones</t>
  </si>
  <si>
    <t>28.04.01.01</t>
  </si>
  <si>
    <t>28.04.01.01 Abuso Sexual</t>
  </si>
  <si>
    <t>28.04.01.02</t>
  </si>
  <si>
    <t>28.04.01.02 Atención por violación (con entrega de anticoncepción de emergencia)</t>
  </si>
  <si>
    <t>28.04.01.03</t>
  </si>
  <si>
    <t>28.04.01.03 Atención por violación (sin entrega de anticoncepción de emergencia )</t>
  </si>
  <si>
    <t>28.04.01.04</t>
  </si>
  <si>
    <t>28.04.01.04 Estupro</t>
  </si>
  <si>
    <t>28.04.01.05</t>
  </si>
  <si>
    <t>28.04.01.05 Otra violencia</t>
  </si>
  <si>
    <t>29.01.01.01</t>
  </si>
  <si>
    <t>29.01.01.01 Pagados</t>
  </si>
  <si>
    <t>29.01.01.02</t>
  </si>
  <si>
    <t>29.01.01.02 Postulaciones</t>
  </si>
  <si>
    <t>29.01.01.03</t>
  </si>
  <si>
    <t>29.01.01.03 Postulantes</t>
  </si>
  <si>
    <t>29.01.01.04</t>
  </si>
  <si>
    <t>29.01.01.04 Renunciados</t>
  </si>
  <si>
    <t>29.01.01.05</t>
  </si>
  <si>
    <t>29.01.01.05 Seleccionados</t>
  </si>
  <si>
    <t>29.01.02.01</t>
  </si>
  <si>
    <t>29.01.02.01 Seleccionados</t>
  </si>
  <si>
    <t>30.01.01.01</t>
  </si>
  <si>
    <t>30.01.01.01 Cuentas no tributarias</t>
  </si>
  <si>
    <t>30.01.02.01</t>
  </si>
  <si>
    <t>30.01.02.01 Cuentas no tributarias</t>
  </si>
  <si>
    <t>30.01.03.01</t>
  </si>
  <si>
    <t>30.01.03.01 Cuentas no tributarias</t>
  </si>
  <si>
    <t>30.02.01.01</t>
  </si>
  <si>
    <t>30.02.01.01 Fluctuación deudores</t>
  </si>
  <si>
    <t>30.02.02.01</t>
  </si>
  <si>
    <t>30.02.02.01 Fluctuación deudores</t>
  </si>
  <si>
    <t>30.02.03.01</t>
  </si>
  <si>
    <t>30.02.03.01 Fluctuación deudores</t>
  </si>
  <si>
    <t>30.03.01.01</t>
  </si>
  <si>
    <t>30.03.01.01 Impuestos a la renta</t>
  </si>
  <si>
    <t>30.03.01.02</t>
  </si>
  <si>
    <t>30.03.01.02 Impuesto al valor agregado</t>
  </si>
  <si>
    <t>30.03.01.03</t>
  </si>
  <si>
    <t>30.03.01.03 Impuesto a productos específicos</t>
  </si>
  <si>
    <t>30.03.01.04</t>
  </si>
  <si>
    <t>30.03.01.04 Impuesto a los actos jurídicos</t>
  </si>
  <si>
    <t>30.03.01.05</t>
  </si>
  <si>
    <t>30.03.01.05 Impuesto al comercio exterior</t>
  </si>
  <si>
    <t>30.03.01.06</t>
  </si>
  <si>
    <t>30.03.01.06 Impuestos varios</t>
  </si>
  <si>
    <t>30.03.02.01</t>
  </si>
  <si>
    <t>30.03.02.01 Impuestos a la renta</t>
  </si>
  <si>
    <t>30.03.02.02</t>
  </si>
  <si>
    <t>30.03.02.02 Impuesto al valor agregado</t>
  </si>
  <si>
    <t>30.03.02.03</t>
  </si>
  <si>
    <t>30.03.02.03 Impuesto a productos específicos</t>
  </si>
  <si>
    <t>30.03.02.04</t>
  </si>
  <si>
    <t>30.03.02.04 Impuesto a los actos jurídicos</t>
  </si>
  <si>
    <t>30.03.02.05</t>
  </si>
  <si>
    <t>30.03.02.05 Impuesto al comercio exterior</t>
  </si>
  <si>
    <t>30.03.02.06</t>
  </si>
  <si>
    <t>30.03.02.06 Impuestos varios</t>
  </si>
  <si>
    <t>30.03.03.01</t>
  </si>
  <si>
    <t>30.03.03.01 Impuestos a la renta</t>
  </si>
  <si>
    <t>30.03.03.02</t>
  </si>
  <si>
    <t>30.03.03.02 Impuesto al valor agregado</t>
  </si>
  <si>
    <t>30.03.03.03</t>
  </si>
  <si>
    <t>30.03.03.03 Impuesto a productos específicos</t>
  </si>
  <si>
    <t>30.03.03.04</t>
  </si>
  <si>
    <t>30.03.03.04 Impuesto a los actos jurídicos</t>
  </si>
  <si>
    <t>30.03.03.05</t>
  </si>
  <si>
    <t>30.03.03.05 Impuesto al comercio exterior</t>
  </si>
  <si>
    <t>30.03.03.06</t>
  </si>
  <si>
    <t>30.03.03.06 Impuestos varios</t>
  </si>
  <si>
    <t>30.03.04.01</t>
  </si>
  <si>
    <t>30.03.04.01 Impuesto por crédito especial a empresas constructoras</t>
  </si>
  <si>
    <t>30.03.04.02</t>
  </si>
  <si>
    <t>30.03.04.02 Impuesto por devoluciones</t>
  </si>
  <si>
    <t>30.03.05.01</t>
  </si>
  <si>
    <t>30.03.05.01 Impuesto a combustibles</t>
  </si>
  <si>
    <t>30.03.05.02</t>
  </si>
  <si>
    <t>30.03.05.02 Impuesto por derechos de extracción de la Ley de Pesca</t>
  </si>
  <si>
    <t>30.03.05.03</t>
  </si>
  <si>
    <t>30.03.05.03 Impuesto al tabaco</t>
  </si>
  <si>
    <t>30.03.06.01</t>
  </si>
  <si>
    <t>30.03.06.01 Impuesto a herencias y donaciones</t>
  </si>
  <si>
    <t>30.03.06.02</t>
  </si>
  <si>
    <t>30.03.06.02 Impuesto a juegos de azar</t>
  </si>
  <si>
    <t>30.03.06.03</t>
  </si>
  <si>
    <t>30.03.06.03 Impuesto a multas e intereses</t>
  </si>
  <si>
    <t>30.03.06.04</t>
  </si>
  <si>
    <t>30.03.06.04 Impuesto a patentes de minas</t>
  </si>
  <si>
    <t>30.03.07.01</t>
  </si>
  <si>
    <t>30.03.07.01 Impuesto a la renta adicional</t>
  </si>
  <si>
    <t>30.03.07.02</t>
  </si>
  <si>
    <t>30.03.07.02 Impuesto específico de actividad minera</t>
  </si>
  <si>
    <t>30.03.07.03</t>
  </si>
  <si>
    <t>30.03.07.03 Impuesto a la renta global complementario</t>
  </si>
  <si>
    <t>30.03.07.04</t>
  </si>
  <si>
    <t>30.03.07.04 Impuesto a la renta de primera categoría</t>
  </si>
  <si>
    <t>30.03.07.05</t>
  </si>
  <si>
    <t>30.03.07.05 Impuesto a al renta de segunda categoría</t>
  </si>
  <si>
    <t>30.03.07.06</t>
  </si>
  <si>
    <t>30.03.07.06 Impuesto a la renta tasa 40%</t>
  </si>
  <si>
    <t>30.03.07.07</t>
  </si>
  <si>
    <t>30.03.07.07 Impuesto por término de giro</t>
  </si>
  <si>
    <t>31.01.01.01</t>
  </si>
  <si>
    <t>31.01.01.01 Bueyes</t>
  </si>
  <si>
    <t>31.01.01.02</t>
  </si>
  <si>
    <t>31.01.01.02 Novillos</t>
  </si>
  <si>
    <t>31.01.01.03</t>
  </si>
  <si>
    <t>31.01.01.03 Terneros y terneras</t>
  </si>
  <si>
    <t>31.01.01.04</t>
  </si>
  <si>
    <t>31.01.01.04 Toros y torunos</t>
  </si>
  <si>
    <t>31.01.01.05</t>
  </si>
  <si>
    <t>31.01.01.05 Total vacas</t>
  </si>
  <si>
    <t>31.01.01.06</t>
  </si>
  <si>
    <t>31.01.01.06 Vacas</t>
  </si>
  <si>
    <t>31.01.01.07</t>
  </si>
  <si>
    <t>31.01.01.07 Vaquillas</t>
  </si>
  <si>
    <t>31.02.01.01</t>
  </si>
  <si>
    <t>31.02.01.01 Carne</t>
  </si>
  <si>
    <t>31.03.01.01</t>
  </si>
  <si>
    <t>31.03.01.01 Carne de ave broiler</t>
  </si>
  <si>
    <t>31.03.01.02</t>
  </si>
  <si>
    <t>31.03.01.02 Carne de ave total</t>
  </si>
  <si>
    <t>31.03.01.03</t>
  </si>
  <si>
    <t>31.03.01.03 Carne de pavo</t>
  </si>
  <si>
    <t>31.03.02.01</t>
  </si>
  <si>
    <t xml:space="preserve">31.03.02.01 Carne de bovino total </t>
  </si>
  <si>
    <t>31.03.02.02</t>
  </si>
  <si>
    <t>31.03.02.02 Carne de novillo</t>
  </si>
  <si>
    <t>31.03.02.03</t>
  </si>
  <si>
    <t>31.03.02.03 Carne de vaca</t>
  </si>
  <si>
    <t>31.03.03.01</t>
  </si>
  <si>
    <t>31.03.03.01 Carne de cerdo total</t>
  </si>
  <si>
    <t>32.01.01.01</t>
  </si>
  <si>
    <t>32.01.01.01 Dren</t>
  </si>
  <si>
    <t>32.01.01.02</t>
  </si>
  <si>
    <t>32.01.01.02 Noria</t>
  </si>
  <si>
    <t>32.01.01.03</t>
  </si>
  <si>
    <t>32.01.01.03 Pozo</t>
  </si>
  <si>
    <t>32.01.02.01</t>
  </si>
  <si>
    <t xml:space="preserve">32.01.02.01 Bebida/Uso Domestico/Saneamiento        </t>
  </si>
  <si>
    <t>32.01.02.02</t>
  </si>
  <si>
    <t xml:space="preserve">32.01.02.02 Energia Hidroeléctrica                  </t>
  </si>
  <si>
    <t>32.01.02.03</t>
  </si>
  <si>
    <t xml:space="preserve">32.01.02.03 Otros Usos                              </t>
  </si>
  <si>
    <t>32.01.02.04</t>
  </si>
  <si>
    <t xml:space="preserve">32.01.02.04 Piscicultura                            </t>
  </si>
  <si>
    <t>32.01.02.05</t>
  </si>
  <si>
    <t xml:space="preserve">32.01.02.05 Riego                                   </t>
  </si>
  <si>
    <t>32.01.02.06</t>
  </si>
  <si>
    <t xml:space="preserve">32.01.02.06 Silvoagropecuario                       </t>
  </si>
  <si>
    <t>32.01.02.07</t>
  </si>
  <si>
    <t>32.01.02.07 Sin información</t>
  </si>
  <si>
    <t>32.01.02.08</t>
  </si>
  <si>
    <t xml:space="preserve">32.01.02.08 Uso Industrial                          </t>
  </si>
  <si>
    <t>32.01.02.09</t>
  </si>
  <si>
    <t xml:space="preserve">32.01.02.09 Uso Minero                              </t>
  </si>
  <si>
    <t>33.01.01.01</t>
  </si>
  <si>
    <t>33.01.01.01 Colocaciones reales</t>
  </si>
  <si>
    <t>33.01.02.01</t>
  </si>
  <si>
    <t>33.01.02.01 Colocaciones reales de consumo</t>
  </si>
  <si>
    <t>33.01.03.01</t>
  </si>
  <si>
    <t>33.01.03.01 Colocaciones reales de vivienda</t>
  </si>
  <si>
    <t>33.01.04.01</t>
  </si>
  <si>
    <t>33.01.04.01 Colocaciones reales comerciales</t>
  </si>
  <si>
    <t>33.01.05.01</t>
  </si>
  <si>
    <t>33.01.05.01 Tasa de interés de política monetaria</t>
  </si>
  <si>
    <t>33.01.06.01</t>
  </si>
  <si>
    <t>33.01.06.01 IPSA</t>
  </si>
  <si>
    <t>33.02.01.01</t>
  </si>
  <si>
    <t>33.02.01.01 Activos del Banco Central</t>
  </si>
  <si>
    <t>33.02.02.01</t>
  </si>
  <si>
    <t>33.02.02.01 Pasivos del Banco Central</t>
  </si>
  <si>
    <t>33.02.03.01</t>
  </si>
  <si>
    <t>33.02.03.01 Patrimonio del Banco Central</t>
  </si>
  <si>
    <t>33.03.01.01</t>
  </si>
  <si>
    <t>33.03.01.01 Tipo de cambio nominal</t>
  </si>
  <si>
    <t>33.03.02.01</t>
  </si>
  <si>
    <t>33.03.02.01 Tipo de cambio real</t>
  </si>
  <si>
    <t>33.04.01.01</t>
  </si>
  <si>
    <t>33.04.01.01 PIB per cápita</t>
  </si>
  <si>
    <t>33.04.02.01</t>
  </si>
  <si>
    <t>33.04.02.01 PIB per cápita PPP</t>
  </si>
  <si>
    <t>33.05.01.01</t>
  </si>
  <si>
    <t>33.05.01.01 Exportaciones de bienes</t>
  </si>
  <si>
    <t>33.05.02.01</t>
  </si>
  <si>
    <t>33.05.02.01 Exportaciones mineras</t>
  </si>
  <si>
    <t>33.05.03.01</t>
  </si>
  <si>
    <t>33.05.03.01 Exportaciones de cobre</t>
  </si>
  <si>
    <t>33.05.04.01</t>
  </si>
  <si>
    <t>33.05.04.01 Exportaciones industriales</t>
  </si>
  <si>
    <t>33.05.05.01</t>
  </si>
  <si>
    <t>33.05.05.01 Exportaciones del sector agropecuario-silvícola y pesquero</t>
  </si>
  <si>
    <t>33.06.01.01</t>
  </si>
  <si>
    <t>33.06.01.01 Importaciones de bienes</t>
  </si>
  <si>
    <t>33.06.02.01</t>
  </si>
  <si>
    <t>33.06.02.01 Importaciones de consumo</t>
  </si>
  <si>
    <t>33.06.03.01</t>
  </si>
  <si>
    <t>33.06.03.01 Importaciones de consumo durable</t>
  </si>
  <si>
    <t>33.06.04.01</t>
  </si>
  <si>
    <t>33.06.04.01 Importaciones intermedias no combustibles</t>
  </si>
  <si>
    <t>33.06.05.01</t>
  </si>
  <si>
    <t>33.06.05.01 Importaciones de combustibles y lubricantes</t>
  </si>
  <si>
    <t>33.06.06.01</t>
  </si>
  <si>
    <t>33.06.06.01 Importaciones de capital</t>
  </si>
  <si>
    <t>33.07.01.01</t>
  </si>
  <si>
    <t>33.07.01.01 Cuenta corriente</t>
  </si>
  <si>
    <t>33.07.02.01</t>
  </si>
  <si>
    <t>33.07.02.01 Balanza comercial</t>
  </si>
  <si>
    <t>33.08.01.01</t>
  </si>
  <si>
    <t>33.08.01.01 Reservas internacionales netas</t>
  </si>
  <si>
    <t>33.08.02.01</t>
  </si>
  <si>
    <t>33.08.02.01 Deuda Externa</t>
  </si>
  <si>
    <t>33.08.03.01</t>
  </si>
  <si>
    <t>33.08.03.01 Posición de inversión internacional</t>
  </si>
  <si>
    <t>33.09.01.01</t>
  </si>
  <si>
    <t>33.09.01.01 Índice de producción industrial</t>
  </si>
  <si>
    <t>33.10.01.01</t>
  </si>
  <si>
    <t>33.10.01.01 Precio del cobre</t>
  </si>
  <si>
    <t>33.10.02.01</t>
  </si>
  <si>
    <t>33.10.02.01 Precio del petróleo</t>
  </si>
  <si>
    <t>33.10.03.01</t>
  </si>
  <si>
    <t>33.10.03.01 UF</t>
  </si>
  <si>
    <t>33.10.04.01</t>
  </si>
  <si>
    <t>33.10.04.01 UTM</t>
  </si>
  <si>
    <t>33.10.05.01</t>
  </si>
  <si>
    <t>33.10.05.01 Índice de precios del productor industrias</t>
  </si>
  <si>
    <t>33.10.06.01</t>
  </si>
  <si>
    <t>33.10.06.01 Índice de precios del productor manufactura</t>
  </si>
  <si>
    <t>33.10.07.01</t>
  </si>
  <si>
    <t>33.10.07.01 Índice de precios del productor minería</t>
  </si>
  <si>
    <t>33.10.08.01</t>
  </si>
  <si>
    <t>33.10.08.01 Índice de precios del productor servicios básicos</t>
  </si>
  <si>
    <t>33.10.09.01</t>
  </si>
  <si>
    <t>33.10.09.01 Índice de precios del productor agropecuario</t>
  </si>
  <si>
    <t>33.11.01.01</t>
  </si>
  <si>
    <t>33.11.01.01 Deuda bruta gobierno central</t>
  </si>
  <si>
    <t>33.11.01.02</t>
  </si>
  <si>
    <t>33.11.01.02 Deuda bruta banco central</t>
  </si>
  <si>
    <t>33.11.01.03</t>
  </si>
  <si>
    <t>33.11.01.03 Deuda bruta sector público</t>
  </si>
  <si>
    <t>33.11.01.04</t>
  </si>
  <si>
    <t>33.11.01.04 Deuda bruta empresas públicas</t>
  </si>
  <si>
    <t>33.11.02.01</t>
  </si>
  <si>
    <t>33.11.02.01 Deuda neta gobierno central</t>
  </si>
  <si>
    <t>33.11.02.02</t>
  </si>
  <si>
    <t>33.11.02.02 Deuda neta banco central</t>
  </si>
  <si>
    <t>33.11.02.03</t>
  </si>
  <si>
    <t>33.11.02.03 Deuda neta sector público</t>
  </si>
  <si>
    <t>33.11.02.04</t>
  </si>
  <si>
    <t>33.11.02.04 Deuda neta empresas públicas</t>
  </si>
  <si>
    <t>34.01.01.01</t>
  </si>
  <si>
    <t>34.01.01.01 Aportes del Estado (art. 33 bis Ley N°18603)</t>
  </si>
  <si>
    <t>34.01.01.02</t>
  </si>
  <si>
    <t>34.01.01.02 Asignaciones testamentarias</t>
  </si>
  <si>
    <t>34.01.01.03</t>
  </si>
  <si>
    <t>34.01.01.03 Cotizaciones</t>
  </si>
  <si>
    <t>34.01.01.04</t>
  </si>
  <si>
    <t>34.01.01.04 Donaciones</t>
  </si>
  <si>
    <t>34.01.01.05</t>
  </si>
  <si>
    <t>34.01.01.05 Frutos y productos de los Bienes Patrimoniales</t>
  </si>
  <si>
    <t>34.01.01.06</t>
  </si>
  <si>
    <t>34.01.01.06 Otras Transferencias privadas</t>
  </si>
  <si>
    <t>34.01.01.07</t>
  </si>
  <si>
    <t>34.01.01.07 Otras Transferencias públicas</t>
  </si>
  <si>
    <t>34.01.01.08</t>
  </si>
  <si>
    <t>34.01.01.08 Otras Transferencias publicas</t>
  </si>
  <si>
    <t>34.01.01.09</t>
  </si>
  <si>
    <t>34.01.01.09 Otras Transferencias privadas (Plebiscito)</t>
  </si>
  <si>
    <t>34.01.01.10</t>
  </si>
  <si>
    <t>34.01.01.10 Donaciones de candidatos que no utilizaron montos</t>
  </si>
  <si>
    <t>34.01.01.11</t>
  </si>
  <si>
    <t>34.01.01.11 Otras Transferencias públicas (reembolso por campaña Convencional Constituyente para pagar deudas de esta campaña)</t>
  </si>
  <si>
    <t>34.01.01.12</t>
  </si>
  <si>
    <t>Extraordinaria</t>
  </si>
  <si>
    <t>34.01.01.12 Extraordinaria</t>
  </si>
  <si>
    <t>34.01.01.13</t>
  </si>
  <si>
    <t>Ordinaria</t>
  </si>
  <si>
    <t>34.01.01.13 Ordinaria</t>
  </si>
  <si>
    <t>34.01.01.14</t>
  </si>
  <si>
    <t>34.01.01.14 Frutos y productos de los Bienes Patrimoniales (Arriendo)</t>
  </si>
  <si>
    <t>34.01.01.15</t>
  </si>
  <si>
    <t>34.01.01.15 Elecciones parlamentarias y cores</t>
  </si>
  <si>
    <t>34.01.01.16</t>
  </si>
  <si>
    <t>34.01.01.16 Rendimientos procedentes de las actividades del Partido</t>
  </si>
  <si>
    <t>34.01.01.17</t>
  </si>
  <si>
    <t>34.01.01.17 Ingresos militantes</t>
  </si>
  <si>
    <t>34.01.01.18</t>
  </si>
  <si>
    <t>34.01.01.18 Partido Amplitud</t>
  </si>
  <si>
    <t>34.01.01.19</t>
  </si>
  <si>
    <t>34.01.01.19 Partido ANDHA Chile</t>
  </si>
  <si>
    <t>34.01.01.20</t>
  </si>
  <si>
    <t>34.01.01.20 Partido Ciudadanos</t>
  </si>
  <si>
    <t>34.01.01.21</t>
  </si>
  <si>
    <t>34.01.01.21 Partido Comunista de Chile (PCCH)</t>
  </si>
  <si>
    <t>34.01.01.22</t>
  </si>
  <si>
    <t>34.01.01.22 Partido Conservador Cristiano</t>
  </si>
  <si>
    <t>34.01.01.23</t>
  </si>
  <si>
    <t>34.01.01.23 Partido Convergencia Social</t>
  </si>
  <si>
    <t>34.01.01.24</t>
  </si>
  <si>
    <t>34.01.01.24 Partido de Trabajadores Revolucionarios (PTR)</t>
  </si>
  <si>
    <t>34.01.01.25</t>
  </si>
  <si>
    <t>34.01.01.25 Partido Demócrata Cristiano (PDC)</t>
  </si>
  <si>
    <t>34.01.01.26</t>
  </si>
  <si>
    <t>34.01.01.26 Partido Ecologista Verde (PEV)</t>
  </si>
  <si>
    <t>34.01.01.27</t>
  </si>
  <si>
    <t>34.01.01.27 Partido Evolución Política (Evópoli)</t>
  </si>
  <si>
    <t>34.01.01.28</t>
  </si>
  <si>
    <t>34.01.01.28 Partido Federación Regionalista Verde Social  (FREVS)</t>
  </si>
  <si>
    <t>34.01.01.29</t>
  </si>
  <si>
    <t>34.01.01.29 Partido Humanista (PH)</t>
  </si>
  <si>
    <t>34.01.01.30</t>
  </si>
  <si>
    <t>34.01.01.30 Partido Igualdad (PI)</t>
  </si>
  <si>
    <t>34.01.01.31</t>
  </si>
  <si>
    <t>34.01.01.31 Partido Izquierda Ciudadana</t>
  </si>
  <si>
    <t>34.01.01.32</t>
  </si>
  <si>
    <t>34.01.01.32 Partido Liberal de Chile(PL)</t>
  </si>
  <si>
    <t>34.01.01.33</t>
  </si>
  <si>
    <t>34.01.01.33 Partido Nuevo Tiempo</t>
  </si>
  <si>
    <t>34.01.01.34</t>
  </si>
  <si>
    <t>34.01.01.34 Partido Pais</t>
  </si>
  <si>
    <t>34.01.01.35</t>
  </si>
  <si>
    <t>34.01.01.35 Partido Político Comunes</t>
  </si>
  <si>
    <t>34.01.01.36</t>
  </si>
  <si>
    <t>34.01.01.36 Partido Por la Democracia (PPD)</t>
  </si>
  <si>
    <t>34.01.01.37</t>
  </si>
  <si>
    <t>34.01.01.37 Partido Progresista de Chile</t>
  </si>
  <si>
    <t>34.01.01.38</t>
  </si>
  <si>
    <t>34.01.01.38 Partido Radical de Chile</t>
  </si>
  <si>
    <t>34.01.01.39</t>
  </si>
  <si>
    <t>34.01.01.39 Partido Regionalista Independiente Demócrata (PRI)</t>
  </si>
  <si>
    <t>34.01.01.40</t>
  </si>
  <si>
    <t>34.01.01.40 Partido Renovación Nacional (RN)</t>
  </si>
  <si>
    <t>34.01.01.41</t>
  </si>
  <si>
    <t>34.01.01.41 Partido Republicano de Chile</t>
  </si>
  <si>
    <t>34.01.01.42</t>
  </si>
  <si>
    <t>34.01.01.42 Partido Revolución Democrática (RD)</t>
  </si>
  <si>
    <t>34.01.01.43</t>
  </si>
  <si>
    <t>34.01.01.43 Partido Socialista de Chile PS</t>
  </si>
  <si>
    <t>34.01.01.44</t>
  </si>
  <si>
    <t>34.01.01.44 Partido Todos</t>
  </si>
  <si>
    <t>34.01.01.45</t>
  </si>
  <si>
    <t>34.01.01.45 Partido Unión Demócrata Independiente - UDI</t>
  </si>
  <si>
    <t>34.01.01.46</t>
  </si>
  <si>
    <t>34.01.01.46 Partido Unión Patriótica</t>
  </si>
  <si>
    <t>34.01.02.01</t>
  </si>
  <si>
    <t>34.01.02.01 Aportes del Estado (art. 33 bis Ley N°18.603)</t>
  </si>
  <si>
    <t>34.01.02.02</t>
  </si>
  <si>
    <t>34.01.02.02 Cuantía global de las cuotas y aportes de sus afiliados</t>
  </si>
  <si>
    <t>34.01.02.03</t>
  </si>
  <si>
    <t>34.01.02.03 Ingresos procedentes de los aportes de personas naturales</t>
  </si>
  <si>
    <t>34.01.02.04</t>
  </si>
  <si>
    <t>34.01.02.04 Rendimientos procedentes de las actividades del partido</t>
  </si>
  <si>
    <t>34.01.02.05</t>
  </si>
  <si>
    <t>34.01.02.05 Rendimientos procedentes de su propio patrimonio</t>
  </si>
  <si>
    <t>34.01.02.06</t>
  </si>
  <si>
    <t>34.01.02.06 Aportes personas naturales</t>
  </si>
  <si>
    <t>34.01.02.07</t>
  </si>
  <si>
    <t>34.01.02.07 Cuotas y aportes de afiliados</t>
  </si>
  <si>
    <t>34.01.02.08</t>
  </si>
  <si>
    <t>34.01.02.08 Otros Ingresos</t>
  </si>
  <si>
    <t>34.01.02.09</t>
  </si>
  <si>
    <t>34.01.02.09 Rendimiento por actividades</t>
  </si>
  <si>
    <t>34.01.02.10</t>
  </si>
  <si>
    <t>34.01.02.10 Ingresos Plebiscito 2020</t>
  </si>
  <si>
    <t>34.01.02.11</t>
  </si>
  <si>
    <t>34.01.02.11 Ingresos Plebiscito 2021</t>
  </si>
  <si>
    <t>34.01.02.12</t>
  </si>
  <si>
    <t>34.01.02.12 Ingresos Plebiscito 2022</t>
  </si>
  <si>
    <t>34.01.02.13</t>
  </si>
  <si>
    <t>34.01.02.13 Rendimientos procedentes de las actividades del partido (reembolso por campaña de Convencionales Constiuyentes para pagar deudas de dicha campaña)</t>
  </si>
  <si>
    <t>34.01.02.14</t>
  </si>
  <si>
    <t>34.01.02.14 Remanente Concejales Municipales 2016</t>
  </si>
  <si>
    <t>34.01.02.15</t>
  </si>
  <si>
    <t>34.01.02.15 Remanentes Alcaldes Municipales 2016</t>
  </si>
  <si>
    <t>34.01.02.16</t>
  </si>
  <si>
    <t>34.01.02.16 Reembolso y/o Remanente de Senador, Diputado, CORE</t>
  </si>
  <si>
    <t>34.01.02.17</t>
  </si>
  <si>
    <t>34.01.02.17 Devolución exceso de aportes de candidatos</t>
  </si>
  <si>
    <t>34.01.02.18</t>
  </si>
  <si>
    <t>34.01.02.18 Otras transferencias públicas y privadas</t>
  </si>
  <si>
    <t>34.01.02.19</t>
  </si>
  <si>
    <t>34.01.02.19 Ingresos Plebiscito 2020 aportes personas naturales</t>
  </si>
  <si>
    <t>34.01.02.20</t>
  </si>
  <si>
    <t>34.01.02.20 Otras transferencias de Privados</t>
  </si>
  <si>
    <t>34.01.02.21</t>
  </si>
  <si>
    <t>34.01.02.21 Partido Amplitud</t>
  </si>
  <si>
    <t>34.01.02.22</t>
  </si>
  <si>
    <t>34.01.02.22 Partido Ciudadanos</t>
  </si>
  <si>
    <t>34.01.02.23</t>
  </si>
  <si>
    <t>34.01.02.23 Partido Comunista de Chile (PCCH)</t>
  </si>
  <si>
    <t>34.01.02.24</t>
  </si>
  <si>
    <t>34.01.02.24 Partido Conservador Cristiano</t>
  </si>
  <si>
    <t>34.01.02.25</t>
  </si>
  <si>
    <t>34.01.02.25 Partido Convergencia Social</t>
  </si>
  <si>
    <t>34.01.02.26</t>
  </si>
  <si>
    <t>34.01.02.26 Partido de Trabajadores Revolucionarios (PTR)</t>
  </si>
  <si>
    <t>34.01.02.27</t>
  </si>
  <si>
    <t>34.01.02.27 Partido Demócrata Cristiano (PDC)</t>
  </si>
  <si>
    <t>34.01.02.28</t>
  </si>
  <si>
    <t>34.01.02.28 Partido Ecologista Verde (PEV)</t>
  </si>
  <si>
    <t>34.01.02.29</t>
  </si>
  <si>
    <t>34.01.02.29 Partido Evolución Política (Evópoli)</t>
  </si>
  <si>
    <t>34.01.02.30</t>
  </si>
  <si>
    <t>34.01.02.30 Partido Federación Regionalista Verde Social  (FREVS)</t>
  </si>
  <si>
    <t>34.01.02.31</t>
  </si>
  <si>
    <t>34.01.02.31 Partido Humanista (PH)</t>
  </si>
  <si>
    <t>34.01.02.32</t>
  </si>
  <si>
    <t>34.01.02.32 Partido Igualdad (PI)</t>
  </si>
  <si>
    <t>34.01.02.33</t>
  </si>
  <si>
    <t>34.01.02.33 Partido Izquierda Ciudadana</t>
  </si>
  <si>
    <t>34.01.02.34</t>
  </si>
  <si>
    <t>34.01.02.34 Partido Liberal de Chile(PL)</t>
  </si>
  <si>
    <t>34.01.02.35</t>
  </si>
  <si>
    <t>34.01.02.35 Partido Movimiento Independiente Regionalista Agrario y Social (MIRAS)</t>
  </si>
  <si>
    <t>34.01.02.36</t>
  </si>
  <si>
    <t>34.01.02.36 Partido Nuevo Tiempo</t>
  </si>
  <si>
    <t>34.01.02.37</t>
  </si>
  <si>
    <t>34.01.02.37 Partido Político Comunes</t>
  </si>
  <si>
    <t>34.01.02.38</t>
  </si>
  <si>
    <t>34.01.02.38 Partido Por la Democracia (PPD)</t>
  </si>
  <si>
    <t>34.01.02.39</t>
  </si>
  <si>
    <t>34.01.02.39 Partido Progresista de Chile</t>
  </si>
  <si>
    <t>34.01.02.40</t>
  </si>
  <si>
    <t>34.01.02.40 Partido Radical de Chile</t>
  </si>
  <si>
    <t>34.01.02.41</t>
  </si>
  <si>
    <t>34.01.02.41 Partido Regionalista Independiente Demócrata (PRI)</t>
  </si>
  <si>
    <t>34.01.02.42</t>
  </si>
  <si>
    <t>34.01.02.42 Partido Renovación Nacional (RN)</t>
  </si>
  <si>
    <t>34.01.02.43</t>
  </si>
  <si>
    <t>34.01.02.43 Partido Republicano de Chile</t>
  </si>
  <si>
    <t>34.01.02.44</t>
  </si>
  <si>
    <t>34.01.02.44 Partido Revolución Democrática (RD)</t>
  </si>
  <si>
    <t>34.01.02.45</t>
  </si>
  <si>
    <t>34.01.02.45 Partido Socialista de Chile PS</t>
  </si>
  <si>
    <t>34.01.02.46</t>
  </si>
  <si>
    <t>34.01.02.46 Partido Todos</t>
  </si>
  <si>
    <t>34.01.02.47</t>
  </si>
  <si>
    <t>34.01.02.47 Partido Unión Demócrata Independiente - UDI</t>
  </si>
  <si>
    <t>34.01.02.48</t>
  </si>
  <si>
    <t>34.01.02.48 Partido Unión Patriótica</t>
  </si>
  <si>
    <t>ID Sector</t>
  </si>
  <si>
    <t>ID Contenido</t>
  </si>
  <si>
    <t>ID Tema</t>
  </si>
  <si>
    <t>ID Muestra</t>
  </si>
  <si>
    <t>ID</t>
  </si>
  <si>
    <t>Cuenta de ID</t>
  </si>
  <si>
    <t>Personas preseleccionadas para la Beca de Excelencia Académica (BEA) al inscribirse en la PSU</t>
  </si>
  <si>
    <t>Personas aceptadas en el Programa de Acceso a la Eduación Superior (PACE) al inscribirse en la PSU</t>
  </si>
  <si>
    <t>Personas preseleccionadas para la Beca de Excelencia Académica (BEA) al rendir la PSU</t>
  </si>
  <si>
    <t>Personas preseleccionadas para la Beca de Excelencia Académica (BEA) al postular</t>
  </si>
  <si>
    <t>Personas que tuvieron por lo menos una postulación regular efectiva (selección o espera)</t>
  </si>
  <si>
    <t>Personas que no cumplieron los requisitos de ninguna preferencia de postulación regular</t>
  </si>
  <si>
    <t>Personas que tuvieron por lo menos una postulación efectiva vía la Beca de Excelencia Académica (selección o espera)</t>
  </si>
  <si>
    <t>Personas que no cumplieron los requisitos de ninguna preferencia de postulación vía la Beca de Excelencia Académica (BEA)</t>
  </si>
  <si>
    <t>Personas que tuvieron por lo menos una postulación efectiva vía el Programa de Acceso a la Educación Superior (selección o espera)</t>
  </si>
  <si>
    <t>Personas que no cumplieron los requisitos de ninguna preferencia de postulación vía el Programa de Acceso a la Educación Superior (PACE)</t>
  </si>
  <si>
    <t xml:space="preserve">Inscritos en el proceso de admisión egresados de un establecimiento Humanista Científico Diurno </t>
  </si>
  <si>
    <t xml:space="preserve">Inscritos en el proceso de admisión egresados de un establecimiento Humanista Científico Nocturno </t>
  </si>
  <si>
    <t xml:space="preserve">Inscritos en el proceso de admisión egresados de un establecimiento Humanista Científico – Validación de estudios </t>
  </si>
  <si>
    <t xml:space="preserve">Inscritos en el proceso de admisión egresados de un establecimiento Humanista Científico – Reconocimiento de estudios </t>
  </si>
  <si>
    <t xml:space="preserve">Inscritos en el proceso de admisión egresados de un establecimiento Técnico Profesional Comercial </t>
  </si>
  <si>
    <t xml:space="preserve">Inscritos en el proceso de admisión egresados de un establecimiento Técnico Profesional Industrial </t>
  </si>
  <si>
    <t xml:space="preserve">Inscritos en el proceso de admisión egresados de un establecimiento Técnico Profesional en Servicios </t>
  </si>
  <si>
    <t xml:space="preserve">Inscritos en el proceso de admisión egresados de un establecimiento Técnico Profesional Agrícola </t>
  </si>
  <si>
    <t>Inscritos en el proceso de admisión egresados de un establecimiento Técnico Profesional Marítimo</t>
  </si>
  <si>
    <t xml:space="preserve">Inscritos en el proceso de admisión egresados de un establecimiento del tipo particular pagado </t>
  </si>
  <si>
    <t xml:space="preserve">Inscritos en el proceso de admisión egresados de un establecimiento del tipo particular subvencionado </t>
  </si>
  <si>
    <t xml:space="preserve">Inscritos en el proceso de admisión egresados de un establecimiento del tipo municipal </t>
  </si>
  <si>
    <t>Inscritos en el proceso de admisión egresados de un establecimiento del tipo Servicio Local de Educación (SLE)</t>
  </si>
  <si>
    <t>Inscritos en el proceso de admisión cuyo ingreso bruto mensual del grupo familiar va desde $0 hasta $177000</t>
  </si>
  <si>
    <t>Inscritos en el proceso de admisión cuyo ingreso bruto mensual del grupo familiar va desde $177001 hasta $270000</t>
  </si>
  <si>
    <t>Inscritos en el proceso de admisión cuyo ingreso bruto mensual del grupo familiar va desde $270001 hasta $356000</t>
  </si>
  <si>
    <t>Inscritos en el proceso de admisión cuyo ingreso bruto mensual del grupo familiar va desde $356001 hasta $470000</t>
  </si>
  <si>
    <t>Inscritos en el proceso de admisión cuyo ingreso bruto mensual del grupo familiar va desde $470001 hasta $588000</t>
  </si>
  <si>
    <t>Inscritos en el proceso de admisión cuyo ingreso bruto mensual del grupo familiar va desde $588001 hasta $722000</t>
  </si>
  <si>
    <t>Inscritos en el proceso de admisión cuyo ingreso bruto mensual del grupo familiar va desde $722001 hasta $939000</t>
  </si>
  <si>
    <t>Inscritos en el proceso de admisión cuyo ingreso bruto mensual del grupo familiar va desde $939001 hasta $1220000</t>
  </si>
  <si>
    <t>Inscritos en el proceso de admisión cuyo ingreso bruto mensual del grupo familiar va desde $1220001 hasta $1898000</t>
  </si>
  <si>
    <t>Inscritos en el proceso de admisión cuyo ingreso bruto mensual del grupo familiar es de $1898001 o más</t>
  </si>
  <si>
    <t>Inscritos en el proceso de admisión que no tenían trabajo remunerado</t>
  </si>
  <si>
    <t>Inscritos en el proceso de admisión que ocasionalmente tenían un trabajo remunerado</t>
  </si>
  <si>
    <t>Inscritos en el proceso de admisión que sí tenían un trabajo remunerado</t>
  </si>
  <si>
    <t>Inscritos en el proceso de admisión cuyo promedio final de educación media pondera entre 4 a 4,99</t>
  </si>
  <si>
    <t>Inscritos en el proceso de admisión cuyo promedio final de educación media pondera entre 5 a 5,99</t>
  </si>
  <si>
    <t>Inscritos en el proceso de admisión cuyo promedio final de educación media pondera entre 6 a 6,99</t>
  </si>
  <si>
    <t>Inscritos en el proceso de admisión cuyo promedio final de educación media pondera 7</t>
  </si>
  <si>
    <t>Inscritos en el proceso de admisión cuyo NEM pondera entre 200 a 299</t>
  </si>
  <si>
    <t>Inscritos en el proceso de admisión cuyo NEM pondera entre 300 a 399</t>
  </si>
  <si>
    <t>Inscritos en el proceso de admisión cuyo NEM pondera entre 400 a 499</t>
  </si>
  <si>
    <t>Inscritos en el proceso de admisión cuyo NEM pondera entre 500 a 599</t>
  </si>
  <si>
    <t>Inscritos en el proceso de admisión cuyo NEM pondera entre 600 a 699</t>
  </si>
  <si>
    <t>Inscritos en el proceso de admisión cuyo NEM pondera entre 700 a 799</t>
  </si>
  <si>
    <t>Inscritos en el proceso de admisión cuyo NEM pondera entre 800 a 850</t>
  </si>
  <si>
    <t>Inscritos en el proceso de admisión cuyo Ranking pondera entre 200 a 299</t>
  </si>
  <si>
    <t>Inscritos en el proceso de admisión cuyo Ranking pondera entre 300 a 399</t>
  </si>
  <si>
    <t>Inscritos en el proceso de admisión cuyo Ranking pondera entre 400 a 499</t>
  </si>
  <si>
    <t>Inscritos en el proceso de admisión cuyo Ranking pondera entre 500 a 599</t>
  </si>
  <si>
    <t>Inscritos en el proceso de admisión cuyo Ranking pondera entre 600 a 699</t>
  </si>
  <si>
    <t>Inscritos en el proceso de admisión cuyo Ranking pondera entre 700 a 799</t>
  </si>
  <si>
    <t>Inscritos en el proceso de admisión cuyo Ranking pondera entre 800 a 850</t>
  </si>
  <si>
    <t>Inscritos en el proceso de admisión</t>
  </si>
  <si>
    <t>Inscritos en el proceso de admisión de nacionalidad chilena</t>
  </si>
  <si>
    <t>Inscritos en el proceso de admisión de nacionalidad extranjera</t>
  </si>
  <si>
    <t>Inscritos en el proceso de admisión de sexo masculino</t>
  </si>
  <si>
    <t>Inscritos en el proceso de admisión de sexo femenino</t>
  </si>
  <si>
    <t>Inscritos en el proceso de admisión cuyo estado civil es soltero</t>
  </si>
  <si>
    <t>Inscritos en el proceso de admisión cuyo estado civil es casado</t>
  </si>
  <si>
    <t>Inscritos en el proceso de admisión cuyo estado civil es separado</t>
  </si>
  <si>
    <t>Inscritos en el proceso de admisión cuyo estado civil es viudo</t>
  </si>
  <si>
    <t>Inscritos en el proceso de admisión cuya región de domicilio es Tarapacá</t>
  </si>
  <si>
    <t>Inscritos en el proceso de admisión cuya región de domicilio es Antofagasta</t>
  </si>
  <si>
    <t>Inscritos en el proceso de admisión cuya región de domicilio es Atacama</t>
  </si>
  <si>
    <t>Inscritos en el proceso de admisión cuya región de domicilio es Coquimbo</t>
  </si>
  <si>
    <t>Inscritos en el proceso de admisión cuya región de domicilio es Valparaíso</t>
  </si>
  <si>
    <t>Inscritos en el proceso de admisión cuya región de domicilio es O'Higgins</t>
  </si>
  <si>
    <t>Inscritos en el proceso de admisión cuya región de domicilio es Maule</t>
  </si>
  <si>
    <t>Inscritos en el proceso de admisión cuya región de domicilio es Biobío</t>
  </si>
  <si>
    <t>Inscritos en el proceso de admisión cuya región de domicilio es La Araucanía</t>
  </si>
  <si>
    <t>Inscritos en el proceso de admisión cuya región de domicilio es Los Lagos</t>
  </si>
  <si>
    <t>Inscritos en el proceso de admisión cuya región de domicilio es Aysén</t>
  </si>
  <si>
    <t>Inscritos en el proceso de admisión cuya región de domicilio es Magallanes</t>
  </si>
  <si>
    <t>Inscritos en el proceso de admisión cuya región de domicilio es Metropolitana</t>
  </si>
  <si>
    <t>Inscritos en el proceso de admisión cuya región de domicilio es Los Ríos</t>
  </si>
  <si>
    <t>Inscritos en el proceso de admisión cuya región de domicilio es Arica y Parinacota</t>
  </si>
  <si>
    <t>Inscritos en el proceso de admisión cuya región de domicilio es Ñuble</t>
  </si>
  <si>
    <t>Inscritos en el proceso de admisión cuya comuna de domicilio es Iquique</t>
  </si>
  <si>
    <t>Inscritos en el proceso de admisión cuya comuna de domicilio es Alto Hospicio</t>
  </si>
  <si>
    <t>Inscritos en el proceso de admisión cuya comuna de domicilio es Pozo Almonte</t>
  </si>
  <si>
    <t>Inscritos en el proceso de admisión cuya comuna de domicilio es Camiña</t>
  </si>
  <si>
    <t>Inscritos en el proceso de admisión cuya comuna de domicilio es Colchane</t>
  </si>
  <si>
    <t>Inscritos en el proceso de admisión cuya comuna de domicilio es Huara</t>
  </si>
  <si>
    <t>Inscritos en el proceso de admisión cuya comuna de domicilio es Pica</t>
  </si>
  <si>
    <t>Inscritos en el proceso de admisión cuya comuna de domicilio es Antofagasta</t>
  </si>
  <si>
    <t>Inscritos en el proceso de admisión cuya comuna de domicilio es Mejillones</t>
  </si>
  <si>
    <t>Inscritos en el proceso de admisión cuya comuna de domicilio es Sierra Gorda</t>
  </si>
  <si>
    <t>Inscritos en el proceso de admisión cuya comuna de domicilio es Taltal</t>
  </si>
  <si>
    <t>Inscritos en el proceso de admisión cuya comuna de domicilio es Calama</t>
  </si>
  <si>
    <t>Inscritos en el proceso de admisión cuya comuna de domicilio es Ollagüe</t>
  </si>
  <si>
    <t>Inscritos en el proceso de admisión cuya comuna de domicilio es San Pedro de Atacama</t>
  </si>
  <si>
    <t>Inscritos en el proceso de admisión cuya comuna de domicilio es Tocopilla</t>
  </si>
  <si>
    <t>Inscritos en el proceso de admisión cuya comuna de domicilio es María Elena</t>
  </si>
  <si>
    <t>Inscritos en el proceso de admisión cuya comuna de domicilio es Copiapó</t>
  </si>
  <si>
    <t>Inscritos en el proceso de admisión cuya comuna de domicilio es Caldera</t>
  </si>
  <si>
    <t>Inscritos en el proceso de admisión cuya comuna de domicilio es Tierra Amarilla</t>
  </si>
  <si>
    <t>Inscritos en el proceso de admisión cuya comuna de domicilio es Chañaral</t>
  </si>
  <si>
    <t>Inscritos en el proceso de admisión cuya comuna de domicilio es Diego de Almagro</t>
  </si>
  <si>
    <t>Inscritos en el proceso de admisión cuya comuna de domicilio es Vallenar</t>
  </si>
  <si>
    <t>Inscritos en el proceso de admisión cuya comuna de domicilio es Alto del Carmen</t>
  </si>
  <si>
    <t>Inscritos en el proceso de admisión cuya comuna de domicilio es Freirina</t>
  </si>
  <si>
    <t>Inscritos en el proceso de admisión cuya comuna de domicilio es Huasco</t>
  </si>
  <si>
    <t>Inscritos en el proceso de admisión cuya comuna de domicilio es La Serena</t>
  </si>
  <si>
    <t>Inscritos en el proceso de admisión cuya comuna de domicilio es Coquimbo</t>
  </si>
  <si>
    <t>Inscritos en el proceso de admisión cuya comuna de domicilio es Andacollo</t>
  </si>
  <si>
    <t>Inscritos en el proceso de admisión cuya comuna de domicilio es La Higuera</t>
  </si>
  <si>
    <t>Inscritos en el proceso de admisión cuya comuna de domicilio es Paiguano</t>
  </si>
  <si>
    <t>Inscritos en el proceso de admisión cuya comuna de domicilio es Vicuña</t>
  </si>
  <si>
    <t>Inscritos en el proceso de admisión cuya comuna de domicilio es Illapel</t>
  </si>
  <si>
    <t>Inscritos en el proceso de admisión cuya comuna de domicilio es Canela</t>
  </si>
  <si>
    <t>Inscritos en el proceso de admisión cuya comuna de domicilio es Los Vilos</t>
  </si>
  <si>
    <t>Inscritos en el proceso de admisión cuya comuna de domicilio es Salamanca</t>
  </si>
  <si>
    <t>Inscritos en el proceso de admisión cuya comuna de domicilio es Ovalle</t>
  </si>
  <si>
    <t>Inscritos en el proceso de admisión cuya comuna de domicilio es Combarbalá</t>
  </si>
  <si>
    <t>Inscritos en el proceso de admisión cuya comuna de domicilio es Monte Patria</t>
  </si>
  <si>
    <t>Inscritos en el proceso de admisión cuya comuna de domicilio es Punitaqui</t>
  </si>
  <si>
    <t>Inscritos en el proceso de admisión cuya comuna de domicilio es Río Hurtado</t>
  </si>
  <si>
    <t>Inscritos en el proceso de admisión cuya comuna de domicilio es Valparaíso</t>
  </si>
  <si>
    <t>Inscritos en el proceso de admisión cuya comuna de domicilio es Casablanca</t>
  </si>
  <si>
    <t>Inscritos en el proceso de admisión cuya comuna de domicilio es Concón</t>
  </si>
  <si>
    <t>Inscritos en el proceso de admisión cuya comuna de domicilio es Juan Fernández</t>
  </si>
  <si>
    <t>Inscritos en el proceso de admisión cuya comuna de domicilio es Puchuncaví</t>
  </si>
  <si>
    <t>Inscritos en el proceso de admisión cuya comuna de domicilio es Quintero</t>
  </si>
  <si>
    <t>Inscritos en el proceso de admisión cuya comuna de domicilio es Viña del Mar</t>
  </si>
  <si>
    <t>Inscritos en el proceso de admisión cuya comuna de domicilio es Isla de Pascua</t>
  </si>
  <si>
    <t>Inscritos en el proceso de admisión cuya comuna de domicilio es Los Andes</t>
  </si>
  <si>
    <t>Inscritos en el proceso de admisión cuya comuna de domicilio es Calle Larga</t>
  </si>
  <si>
    <t>Inscritos en el proceso de admisión cuya comuna de domicilio es Rinconada</t>
  </si>
  <si>
    <t>Inscritos en el proceso de admisión cuya comuna de domicilio es San Esteban</t>
  </si>
  <si>
    <t>Inscritos en el proceso de admisión cuya comuna de domicilio es La Ligua</t>
  </si>
  <si>
    <t>Inscritos en el proceso de admisión cuya comuna de domicilio es Cabildo</t>
  </si>
  <si>
    <t>Inscritos en el proceso de admisión cuya comuna de domicilio es Papudo</t>
  </si>
  <si>
    <t>Inscritos en el proceso de admisión cuya comuna de domicilio es Petorca</t>
  </si>
  <si>
    <t>Inscritos en el proceso de admisión cuya comuna de domicilio es Zapallar</t>
  </si>
  <si>
    <t>Inscritos en el proceso de admisión cuya comuna de domicilio es Quillota</t>
  </si>
  <si>
    <t>Inscritos en el proceso de admisión cuya comuna de domicilio es Calera</t>
  </si>
  <si>
    <t>Inscritos en el proceso de admisión cuya comuna de domicilio es Hijuelas</t>
  </si>
  <si>
    <t>Inscritos en el proceso de admisión cuya comuna de domicilio es La Cruz</t>
  </si>
  <si>
    <t>Inscritos en el proceso de admisión cuya comuna de domicilio es Nogales</t>
  </si>
  <si>
    <t>Inscritos en el proceso de admisión cuya comuna de domicilio es San Antonio</t>
  </si>
  <si>
    <t>Inscritos en el proceso de admisión cuya comuna de domicilio es Algarrobo</t>
  </si>
  <si>
    <t>Inscritos en el proceso de admisión cuya comuna de domicilio es Cartagena</t>
  </si>
  <si>
    <t>Inscritos en el proceso de admisión cuya comuna de domicilio es El Quisco</t>
  </si>
  <si>
    <t>Inscritos en el proceso de admisión cuya comuna de domicilio es El Tabo</t>
  </si>
  <si>
    <t>Inscritos en el proceso de admisión cuya comuna de domicilio es Santo Domingo</t>
  </si>
  <si>
    <t>Inscritos en el proceso de admisión cuya comuna de domicilio es San Felipe</t>
  </si>
  <si>
    <t>Inscritos en el proceso de admisión cuya comuna de domicilio es Catemu</t>
  </si>
  <si>
    <t>Inscritos en el proceso de admisión cuya comuna de domicilio es Llaillay</t>
  </si>
  <si>
    <t>Inscritos en el proceso de admisión cuya comuna de domicilio es Panquehue</t>
  </si>
  <si>
    <t>Inscritos en el proceso de admisión cuya comuna de domicilio es Putaendo</t>
  </si>
  <si>
    <t>Inscritos en el proceso de admisión cuya comuna de domicilio es Santa María</t>
  </si>
  <si>
    <t>Inscritos en el proceso de admisión cuya comuna de domicilio es Quilpué</t>
  </si>
  <si>
    <t>Inscritos en el proceso de admisión cuya comuna de domicilio es Limache</t>
  </si>
  <si>
    <t>Inscritos en el proceso de admisión cuya comuna de domicilio es Olmué</t>
  </si>
  <si>
    <t>Inscritos en el proceso de admisión cuya comuna de domicilio es Villa Alemana</t>
  </si>
  <si>
    <t>Inscritos en el proceso de admisión cuya comuna de domicilio es Rancagua</t>
  </si>
  <si>
    <t>Inscritos en el proceso de admisión cuya comuna de domicilio es Codegua</t>
  </si>
  <si>
    <t>Inscritos en el proceso de admisión cuya comuna de domicilio es Coinco</t>
  </si>
  <si>
    <t>Inscritos en el proceso de admisión cuya comuna de domicilio es Coltauco</t>
  </si>
  <si>
    <t>Inscritos en el proceso de admisión cuya comuna de domicilio es Doñihue</t>
  </si>
  <si>
    <t>Inscritos en el proceso de admisión cuya comuna de domicilio es Graneros</t>
  </si>
  <si>
    <t>Inscritos en el proceso de admisión cuya comuna de domicilio es Las Cabras</t>
  </si>
  <si>
    <t>Inscritos en el proceso de admisión cuya comuna de domicilio es Machalí</t>
  </si>
  <si>
    <t>Inscritos en el proceso de admisión cuya comuna de domicilio es Malloa</t>
  </si>
  <si>
    <t>Inscritos en el proceso de admisión cuya comuna de domicilio es Mostazal</t>
  </si>
  <si>
    <t>Inscritos en el proceso de admisión cuya comuna de domicilio es Olivar</t>
  </si>
  <si>
    <t>Inscritos en el proceso de admisión cuya comuna de domicilio es Peumo</t>
  </si>
  <si>
    <t>Inscritos en el proceso de admisión cuya comuna de domicilio es Pichidegua</t>
  </si>
  <si>
    <t>Inscritos en el proceso de admisión cuya comuna de domicilio es Quinta de Tilcoco</t>
  </si>
  <si>
    <t>Inscritos en el proceso de admisión cuya comuna de domicilio es Rengo</t>
  </si>
  <si>
    <t>Inscritos en el proceso de admisión cuya comuna de domicilio es Requínoa</t>
  </si>
  <si>
    <t>Inscritos en el proceso de admisión cuya comuna de domicilio es San Vicente</t>
  </si>
  <si>
    <t>Inscritos en el proceso de admisión cuya comuna de domicilio es Pichilemu</t>
  </si>
  <si>
    <t>Inscritos en el proceso de admisión cuya comuna de domicilio es La Estrella</t>
  </si>
  <si>
    <t>Inscritos en el proceso de admisión cuya comuna de domicilio es Litueche</t>
  </si>
  <si>
    <t>Inscritos en el proceso de admisión cuya comuna de domicilio es Marchihue</t>
  </si>
  <si>
    <t>Inscritos en el proceso de admisión cuya comuna de domicilio es Navidad</t>
  </si>
  <si>
    <t>Inscritos en el proceso de admisión cuya comuna de domicilio es Paredones</t>
  </si>
  <si>
    <t>Inscritos en el proceso de admisión cuya comuna de domicilio es San Fernando</t>
  </si>
  <si>
    <t>Inscritos en el proceso de admisión cuya comuna de domicilio es Chépica</t>
  </si>
  <si>
    <t>Inscritos en el proceso de admisión cuya comuna de domicilio es Chimbarongo</t>
  </si>
  <si>
    <t>Inscritos en el proceso de admisión cuya comuna de domicilio es Lolol</t>
  </si>
  <si>
    <t>Inscritos en el proceso de admisión cuya comuna de domicilio es Nancagua</t>
  </si>
  <si>
    <t>Inscritos en el proceso de admisión cuya comuna de domicilio es Palmilla</t>
  </si>
  <si>
    <t>Inscritos en el proceso de admisión cuya comuna de domicilio es Peralillo</t>
  </si>
  <si>
    <t>Inscritos en el proceso de admisión cuya comuna de domicilio es Placilla</t>
  </si>
  <si>
    <t>Inscritos en el proceso de admisión cuya comuna de domicilio es Pumanque</t>
  </si>
  <si>
    <t>Inscritos en el proceso de admisión cuya comuna de domicilio es Santa Cruz</t>
  </si>
  <si>
    <t>Inscritos en el proceso de admisión cuya comuna de domicilio es Talca</t>
  </si>
  <si>
    <t>Inscritos en el proceso de admisión cuya comuna de domicilio es Constitución</t>
  </si>
  <si>
    <t>Inscritos en el proceso de admisión cuya comuna de domicilio es Curepto</t>
  </si>
  <si>
    <t>Inscritos en el proceso de admisión cuya comuna de domicilio es Empedrado</t>
  </si>
  <si>
    <t>Inscritos en el proceso de admisión cuya comuna de domicilio es Maule</t>
  </si>
  <si>
    <t>Inscritos en el proceso de admisión cuya comuna de domicilio es Pelarco</t>
  </si>
  <si>
    <t>Inscritos en el proceso de admisión cuya comuna de domicilio es Pencahue</t>
  </si>
  <si>
    <t>Inscritos en el proceso de admisión cuya comuna de domicilio es Río Claro</t>
  </si>
  <si>
    <t>Inscritos en el proceso de admisión cuya comuna de domicilio es San Clemente</t>
  </si>
  <si>
    <t>Inscritos en el proceso de admisión cuya comuna de domicilio es San Rafael</t>
  </si>
  <si>
    <t>Inscritos en el proceso de admisión cuya comuna de domicilio es Cauquenes</t>
  </si>
  <si>
    <t>Inscritos en el proceso de admisión cuya comuna de domicilio es Chanco</t>
  </si>
  <si>
    <t>Inscritos en el proceso de admisión cuya comuna de domicilio es Pelluhue</t>
  </si>
  <si>
    <t>Inscritos en el proceso de admisión cuya comuna de domicilio es Curicó</t>
  </si>
  <si>
    <t>Inscritos en el proceso de admisión cuya comuna de domicilio es Hualañé</t>
  </si>
  <si>
    <t>Inscritos en el proceso de admisión cuya comuna de domicilio es Licantén</t>
  </si>
  <si>
    <t>Inscritos en el proceso de admisión cuya comuna de domicilio es Molina</t>
  </si>
  <si>
    <t>Inscritos en el proceso de admisión cuya comuna de domicilio es Rauco</t>
  </si>
  <si>
    <t>Inscritos en el proceso de admisión cuya comuna de domicilio es Romeral</t>
  </si>
  <si>
    <t>Inscritos en el proceso de admisión cuya comuna de domicilio es Sagrada Familia</t>
  </si>
  <si>
    <t>Inscritos en el proceso de admisión cuya comuna de domicilio es Teno</t>
  </si>
  <si>
    <t>Inscritos en el proceso de admisión cuya comuna de domicilio es Vichuquén</t>
  </si>
  <si>
    <t>Inscritos en el proceso de admisión cuya comuna de domicilio es Linares</t>
  </si>
  <si>
    <t>Inscritos en el proceso de admisión cuya comuna de domicilio es Colbún</t>
  </si>
  <si>
    <t>Inscritos en el proceso de admisión cuya comuna de domicilio es Longaví</t>
  </si>
  <si>
    <t>Inscritos en el proceso de admisión cuya comuna de domicilio es Parral</t>
  </si>
  <si>
    <t>Inscritos en el proceso de admisión cuya comuna de domicilio es Retiro</t>
  </si>
  <si>
    <t>Inscritos en el proceso de admisión cuya comuna de domicilio es San Javier</t>
  </si>
  <si>
    <t>Inscritos en el proceso de admisión cuya comuna de domicilio es Villa Alegre</t>
  </si>
  <si>
    <t>Inscritos en el proceso de admisión cuya comuna de domicilio es Yerbas Buenas</t>
  </si>
  <si>
    <t>Inscritos en el proceso de admisión cuya comuna de domicilio es Concepción</t>
  </si>
  <si>
    <t>Inscritos en el proceso de admisión cuya comuna de domicilio es Coronel</t>
  </si>
  <si>
    <t>Inscritos en el proceso de admisión cuya comuna de domicilio es Chiguayante</t>
  </si>
  <si>
    <t>Inscritos en el proceso de admisión cuya comuna de domicilio es Florida</t>
  </si>
  <si>
    <t>Inscritos en el proceso de admisión cuya comuna de domicilio es Hualqui</t>
  </si>
  <si>
    <t>Inscritos en el proceso de admisión cuya comuna de domicilio es Lota</t>
  </si>
  <si>
    <t>Inscritos en el proceso de admisión cuya comuna de domicilio es Penco</t>
  </si>
  <si>
    <t>Inscritos en el proceso de admisión cuya comuna de domicilio es San Pedro de la Paz</t>
  </si>
  <si>
    <t>Inscritos en el proceso de admisión cuya comuna de domicilio es Santa Juana</t>
  </si>
  <si>
    <t>Inscritos en el proceso de admisión cuya comuna de domicilio es Talcahuano</t>
  </si>
  <si>
    <t>Inscritos en el proceso de admisión cuya comuna de domicilio es Tomé</t>
  </si>
  <si>
    <t>Inscritos en el proceso de admisión cuya comuna de domicilio es Hualpén</t>
  </si>
  <si>
    <t>Inscritos en el proceso de admisión cuya comuna de domicilio es Lebu</t>
  </si>
  <si>
    <t>Inscritos en el proceso de admisión cuya comuna de domicilio es Arauco</t>
  </si>
  <si>
    <t>Inscritos en el proceso de admisión cuya comuna de domicilio es Cañete</t>
  </si>
  <si>
    <t>Inscritos en el proceso de admisión cuya comuna de domicilio es Contulmo</t>
  </si>
  <si>
    <t>Inscritos en el proceso de admisión cuya comuna de domicilio es Curanilahue</t>
  </si>
  <si>
    <t>Inscritos en el proceso de admisión cuya comuna de domicilio es Los Álamos</t>
  </si>
  <si>
    <t>Inscritos en el proceso de admisión cuya comuna de domicilio es Tirúa</t>
  </si>
  <si>
    <t>Inscritos en el proceso de admisión cuya comuna de domicilio es Los Angeles</t>
  </si>
  <si>
    <t>Inscritos en el proceso de admisión cuya comuna de domicilio es Antuco</t>
  </si>
  <si>
    <t>Inscritos en el proceso de admisión cuya comuna de domicilio es Cabrero</t>
  </si>
  <si>
    <t>Inscritos en el proceso de admisión cuya comuna de domicilio es Laja</t>
  </si>
  <si>
    <t>Inscritos en el proceso de admisión cuya comuna de domicilio es Mulchén</t>
  </si>
  <si>
    <t>Inscritos en el proceso de admisión cuya comuna de domicilio es Nacimiento</t>
  </si>
  <si>
    <t>Inscritos en el proceso de admisión cuya comuna de domicilio es Negrete</t>
  </si>
  <si>
    <t>Inscritos en el proceso de admisión cuya comuna de domicilio es Quilaco</t>
  </si>
  <si>
    <t>Inscritos en el proceso de admisión cuya comuna de domicilio es Quilleco</t>
  </si>
  <si>
    <t>Inscritos en el proceso de admisión cuya comuna de domicilio es San Rosendo</t>
  </si>
  <si>
    <t>Inscritos en el proceso de admisión cuya comuna de domicilio es Santa Bárbara</t>
  </si>
  <si>
    <t>Inscritos en el proceso de admisión cuya comuna de domicilio es Tucapel</t>
  </si>
  <si>
    <t>Inscritos en el proceso de admisión cuya comuna de domicilio es Yumbel</t>
  </si>
  <si>
    <t>Inscritos en el proceso de admisión cuya comuna de domicilio es Alto Biobío</t>
  </si>
  <si>
    <t>Inscritos en el proceso de admisión cuya comuna de domicilio es Chillán</t>
  </si>
  <si>
    <t>Inscritos en el proceso de admisión cuya comuna de domicilio es Bulnes</t>
  </si>
  <si>
    <t>Inscritos en el proceso de admisión cuya comuna de domicilio es Cobquecura</t>
  </si>
  <si>
    <t>Inscritos en el proceso de admisión cuya comuna de domicilio es Coelemu</t>
  </si>
  <si>
    <t>Inscritos en el proceso de admisión cuya comuna de domicilio es Coihueco</t>
  </si>
  <si>
    <t>Inscritos en el proceso de admisión cuya comuna de domicilio es Chillán Viejo</t>
  </si>
  <si>
    <t>Inscritos en el proceso de admisión cuya comuna de domicilio es El Carmen</t>
  </si>
  <si>
    <t>Inscritos en el proceso de admisión cuya comuna de domicilio es Ninhue</t>
  </si>
  <si>
    <t>Inscritos en el proceso de admisión cuya comuna de domicilio es Ñiquén</t>
  </si>
  <si>
    <t>Inscritos en el proceso de admisión cuya comuna de domicilio es Pemuco</t>
  </si>
  <si>
    <t>Inscritos en el proceso de admisión cuya comuna de domicilio es Pinto</t>
  </si>
  <si>
    <t>Inscritos en el proceso de admisión cuya comuna de domicilio es Portezuelo</t>
  </si>
  <si>
    <t>Inscritos en el proceso de admisión cuya comuna de domicilio es Quillón</t>
  </si>
  <si>
    <t>Inscritos en el proceso de admisión cuya comuna de domicilio es Quirihue</t>
  </si>
  <si>
    <t>Inscritos en el proceso de admisión cuya comuna de domicilio es Ránquil</t>
  </si>
  <si>
    <t>Inscritos en el proceso de admisión cuya comuna de domicilio es San Carlos</t>
  </si>
  <si>
    <t>Inscritos en el proceso de admisión cuya comuna de domicilio es San Fabián</t>
  </si>
  <si>
    <t>Inscritos en el proceso de admisión cuya comuna de domicilio es San Ignacio</t>
  </si>
  <si>
    <t>Inscritos en el proceso de admisión cuya comuna de domicilio es San Nicolás</t>
  </si>
  <si>
    <t>Inscritos en el proceso de admisión cuya comuna de domicilio es Treguaco</t>
  </si>
  <si>
    <t>Inscritos en el proceso de admisión cuya comuna de domicilio es Yungay</t>
  </si>
  <si>
    <t>Inscritos en el proceso de admisión cuya comuna de domicilio es Temuco</t>
  </si>
  <si>
    <t>Inscritos en el proceso de admisión cuya comuna de domicilio es Carahue</t>
  </si>
  <si>
    <t>Inscritos en el proceso de admisión cuya comuna de domicilio es Cunco</t>
  </si>
  <si>
    <t>Inscritos en el proceso de admisión cuya comuna de domicilio es Curarrehue</t>
  </si>
  <si>
    <t>Inscritos en el proceso de admisión cuya comuna de domicilio es Freire</t>
  </si>
  <si>
    <t>Inscritos en el proceso de admisión cuya comuna de domicilio es Galvarino</t>
  </si>
  <si>
    <t>Inscritos en el proceso de admisión cuya comuna de domicilio es Gorbea</t>
  </si>
  <si>
    <t>Inscritos en el proceso de admisión cuya comuna de domicilio es Lautaro</t>
  </si>
  <si>
    <t>Inscritos en el proceso de admisión cuya comuna de domicilio es Loncoche</t>
  </si>
  <si>
    <t>Inscritos en el proceso de admisión cuya comuna de domicilio es Melipeuco</t>
  </si>
  <si>
    <t>Inscritos en el proceso de admisión cuya comuna de domicilio es Nueva Imperial</t>
  </si>
  <si>
    <t>Inscritos en el proceso de admisión cuya comuna de domicilio es Padre Las Casas</t>
  </si>
  <si>
    <t>Inscritos en el proceso de admisión cuya comuna de domicilio es Perquenco</t>
  </si>
  <si>
    <t>Inscritos en el proceso de admisión cuya comuna de domicilio es Pitrufquen</t>
  </si>
  <si>
    <t>Inscritos en el proceso de admisión cuya comuna de domicilio es Pucón</t>
  </si>
  <si>
    <t>Inscritos en el proceso de admisión cuya comuna de domicilio es Saavedra</t>
  </si>
  <si>
    <t>Inscritos en el proceso de admisión cuya comuna de domicilio es Teodoro Schmidt</t>
  </si>
  <si>
    <t>Inscritos en el proceso de admisión cuya comuna de domicilio es Toltén</t>
  </si>
  <si>
    <t>Inscritos en el proceso de admisión cuya comuna de domicilio es Vilcún</t>
  </si>
  <si>
    <t>Inscritos en el proceso de admisión cuya comuna de domicilio es Villarrica</t>
  </si>
  <si>
    <t>Inscritos en el proceso de admisión cuya comuna de domicilio es Cholchol</t>
  </si>
  <si>
    <t>Inscritos en el proceso de admisión cuya comuna de domicilio es Angol</t>
  </si>
  <si>
    <t>Inscritos en el proceso de admisión cuya comuna de domicilio es Collipulli</t>
  </si>
  <si>
    <t>Inscritos en el proceso de admisión cuya comuna de domicilio es Curacautín</t>
  </si>
  <si>
    <t>Inscritos en el proceso de admisión cuya comuna de domicilio es Ercilla</t>
  </si>
  <si>
    <t>Inscritos en el proceso de admisión cuya comuna de domicilio es Lonquimay</t>
  </si>
  <si>
    <t>Inscritos en el proceso de admisión cuya comuna de domicilio es Los Sauces</t>
  </si>
  <si>
    <t>Inscritos en el proceso de admisión cuya comuna de domicilio es Lumaco</t>
  </si>
  <si>
    <t>Inscritos en el proceso de admisión cuya comuna de domicilio es Purén</t>
  </si>
  <si>
    <t>Inscritos en el proceso de admisión cuya comuna de domicilio es Renaico</t>
  </si>
  <si>
    <t>Inscritos en el proceso de admisión cuya comuna de domicilio es Traiguén</t>
  </si>
  <si>
    <t>Inscritos en el proceso de admisión cuya comuna de domicilio es Victoria</t>
  </si>
  <si>
    <t>Inscritos en el proceso de admisión cuya comuna de domicilio es Puerto Montt</t>
  </si>
  <si>
    <t>Inscritos en el proceso de admisión cuya comuna de domicilio es Calbuco</t>
  </si>
  <si>
    <t>Inscritos en el proceso de admisión cuya comuna de domicilio es Cochamó</t>
  </si>
  <si>
    <t>Inscritos en el proceso de admisión cuya comuna de domicilio es Fresia</t>
  </si>
  <si>
    <t>Inscritos en el proceso de admisión cuya comuna de domicilio es Frutillar</t>
  </si>
  <si>
    <t>Inscritos en el proceso de admisión cuya comuna de domicilio es Los Muermos</t>
  </si>
  <si>
    <t>Inscritos en el proceso de admisión cuya comuna de domicilio es Llanquihue</t>
  </si>
  <si>
    <t>Inscritos en el proceso de admisión cuya comuna de domicilio es Maullín</t>
  </si>
  <si>
    <t>Inscritos en el proceso de admisión cuya comuna de domicilio es Puerto Varas</t>
  </si>
  <si>
    <t>Inscritos en el proceso de admisión cuya comuna de domicilio es Castro</t>
  </si>
  <si>
    <t>Inscritos en el proceso de admisión cuya comuna de domicilio es Ancud</t>
  </si>
  <si>
    <t>Inscritos en el proceso de admisión cuya comuna de domicilio es Chonchi</t>
  </si>
  <si>
    <t>Inscritos en el proceso de admisión cuya comuna de domicilio es Curaco de Vélez</t>
  </si>
  <si>
    <t>Inscritos en el proceso de admisión cuya comuna de domicilio es Dalcahue</t>
  </si>
  <si>
    <t>Inscritos en el proceso de admisión cuya comuna de domicilio es Puqueldón</t>
  </si>
  <si>
    <t>Inscritos en el proceso de admisión cuya comuna de domicilio es Queilén</t>
  </si>
  <si>
    <t>Inscritos en el proceso de admisión cuya comuna de domicilio es Quellón</t>
  </si>
  <si>
    <t>Inscritos en el proceso de admisión cuya comuna de domicilio es Quemchi</t>
  </si>
  <si>
    <t>Inscritos en el proceso de admisión cuya comuna de domicilio es Quinchao</t>
  </si>
  <si>
    <t>Inscritos en el proceso de admisión cuya comuna de domicilio es Osorno</t>
  </si>
  <si>
    <t>Inscritos en el proceso de admisión cuya comuna de domicilio es Puerto Octay</t>
  </si>
  <si>
    <t>Inscritos en el proceso de admisión cuya comuna de domicilio es Purranque</t>
  </si>
  <si>
    <t>Inscritos en el proceso de admisión cuya comuna de domicilio es Puyehue</t>
  </si>
  <si>
    <t>Inscritos en el proceso de admisión cuya comuna de domicilio es Río Negro</t>
  </si>
  <si>
    <t>Inscritos en el proceso de admisión cuya comuna de domicilio es San Juan de la Costa</t>
  </si>
  <si>
    <t>Inscritos en el proceso de admisión cuya comuna de domicilio es San Pablo</t>
  </si>
  <si>
    <t>Inscritos en el proceso de admisión cuya comuna de domicilio es Chaitén</t>
  </si>
  <si>
    <t>Inscritos en el proceso de admisión cuya comuna de domicilio es Futaleufú</t>
  </si>
  <si>
    <t>Inscritos en el proceso de admisión cuya comuna de domicilio es Hualaihué</t>
  </si>
  <si>
    <t>Inscritos en el proceso de admisión cuya comuna de domicilio es Palena</t>
  </si>
  <si>
    <t>Inscritos en el proceso de admisión cuya comuna de domicilio es Coyhaique</t>
  </si>
  <si>
    <t>Inscritos en el proceso de admisión cuya comuna de domicilio es Lago Verde</t>
  </si>
  <si>
    <t>Inscritos en el proceso de admisión cuya comuna de domicilio es Aysén</t>
  </si>
  <si>
    <t>Inscritos en el proceso de admisión cuya comuna de domicilio es Cisnes</t>
  </si>
  <si>
    <t>Inscritos en el proceso de admisión cuya comuna de domicilio es Guaitecas</t>
  </si>
  <si>
    <t>Inscritos en el proceso de admisión cuya comuna de domicilio es Cochrane</t>
  </si>
  <si>
    <t>Inscritos en el proceso de admisión cuya comuna de domicilio es O'Higgins</t>
  </si>
  <si>
    <t>Inscritos en el proceso de admisión cuya comuna de domicilio es Tortel</t>
  </si>
  <si>
    <t>Inscritos en el proceso de admisión cuya comuna de domicilio es Chile Chico</t>
  </si>
  <si>
    <t>Inscritos en el proceso de admisión cuya comuna de domicilio es Río Ibáñez</t>
  </si>
  <si>
    <t>Inscritos en el proceso de admisión cuya comuna de domicilio es Punta Arenas</t>
  </si>
  <si>
    <t>Inscritos en el proceso de admisión cuya comuna de domicilio es Laguna Blanca</t>
  </si>
  <si>
    <t>Inscritos en el proceso de admisión cuya comuna de domicilio es Río Verde</t>
  </si>
  <si>
    <t>Inscritos en el proceso de admisión cuya comuna de domicilio es San Gregorio</t>
  </si>
  <si>
    <t>Inscritos en el proceso de admisión cuya comuna de domicilio es Cabo de Hornos</t>
  </si>
  <si>
    <t>Inscritos en el proceso de admisión cuya comuna de domicilio es Antártica</t>
  </si>
  <si>
    <t>Inscritos en el proceso de admisión cuya comuna de domicilio es Porvenir</t>
  </si>
  <si>
    <t>Inscritos en el proceso de admisión cuya comuna de domicilio es Natales</t>
  </si>
  <si>
    <t>Inscritos en el proceso de admisión cuya comuna de domicilio es Torres del Paine</t>
  </si>
  <si>
    <t>Inscritos en el proceso de admisión cuya comuna de domicilio es Santiago</t>
  </si>
  <si>
    <t>Inscritos en el proceso de admisión cuya comuna de domicilio es Cerrillos</t>
  </si>
  <si>
    <t>Inscritos en el proceso de admisión cuya comuna de domicilio es Cerro Navia</t>
  </si>
  <si>
    <t>Inscritos en el proceso de admisión cuya comuna de domicilio es Conchalí</t>
  </si>
  <si>
    <t>Inscritos en el proceso de admisión cuya comuna de domicilio es El Bosque</t>
  </si>
  <si>
    <t>Inscritos en el proceso de admisión cuya comuna de domicilio es Estación Central</t>
  </si>
  <si>
    <t>Inscritos en el proceso de admisión cuya comuna de domicilio es Huechuraba</t>
  </si>
  <si>
    <t>Inscritos en el proceso de admisión cuya comuna de domicilio es Independencia</t>
  </si>
  <si>
    <t>Inscritos en el proceso de admisión cuya comuna de domicilio es La Cisterna</t>
  </si>
  <si>
    <t>Inscritos en el proceso de admisión cuya comuna de domicilio es La Florida</t>
  </si>
  <si>
    <t>Inscritos en el proceso de admisión cuya comuna de domicilio es La Granja</t>
  </si>
  <si>
    <t>Inscritos en el proceso de admisión cuya comuna de domicilio es La Pintana</t>
  </si>
  <si>
    <t>Inscritos en el proceso de admisión cuya comuna de domicilio es La Reina</t>
  </si>
  <si>
    <t>Inscritos en el proceso de admisión cuya comuna de domicilio es Las Condes</t>
  </si>
  <si>
    <t>Inscritos en el proceso de admisión cuya comuna de domicilio es Lo Barnechea</t>
  </si>
  <si>
    <t>Inscritos en el proceso de admisión cuya comuna de domicilio es Lo Espejo</t>
  </si>
  <si>
    <t>Inscritos en el proceso de admisión cuya comuna de domicilio es Lo Prado</t>
  </si>
  <si>
    <t>Inscritos en el proceso de admisión cuya comuna de domicilio es Macul</t>
  </si>
  <si>
    <t>Inscritos en el proceso de admisión cuya comuna de domicilio es Maipú</t>
  </si>
  <si>
    <t>Inscritos en el proceso de admisión cuya comuna de domicilio es Ñuñoa</t>
  </si>
  <si>
    <t>Inscritos en el proceso de admisión cuya comuna de domicilio es Pedro Aguirre Cerda</t>
  </si>
  <si>
    <t>Inscritos en el proceso de admisión cuya comuna de domicilio es Peñalolén</t>
  </si>
  <si>
    <t>Inscritos en el proceso de admisión cuya comuna de domicilio es Providencia</t>
  </si>
  <si>
    <t>Inscritos en el proceso de admisión cuya comuna de domicilio es Pudahuel</t>
  </si>
  <si>
    <t>Inscritos en el proceso de admisión cuya comuna de domicilio es Quilicura</t>
  </si>
  <si>
    <t>Inscritos en el proceso de admisión cuya comuna de domicilio es Quinta Normal</t>
  </si>
  <si>
    <t>Inscritos en el proceso de admisión cuya comuna de domicilio es Recoleta</t>
  </si>
  <si>
    <t>Inscritos en el proceso de admisión cuya comuna de domicilio es Renca</t>
  </si>
  <si>
    <t>Inscritos en el proceso de admisión cuya comuna de domicilio es San Joaquín</t>
  </si>
  <si>
    <t>Inscritos en el proceso de admisión cuya comuna de domicilio es San Miguel</t>
  </si>
  <si>
    <t>Inscritos en el proceso de admisión cuya comuna de domicilio es San Ramón</t>
  </si>
  <si>
    <t>Inscritos en el proceso de admisión cuya comuna de domicilio es Vitacura</t>
  </si>
  <si>
    <t>Inscritos en el proceso de admisión cuya comuna de domicilio es Puente Alto</t>
  </si>
  <si>
    <t>Inscritos en el proceso de admisión cuya comuna de domicilio es Pirque</t>
  </si>
  <si>
    <t>Inscritos en el proceso de admisión cuya comuna de domicilio es San José de Maipo</t>
  </si>
  <si>
    <t>Inscritos en el proceso de admisión cuya comuna de domicilio es Colina</t>
  </si>
  <si>
    <t>Inscritos en el proceso de admisión cuya comuna de domicilio es Lampa</t>
  </si>
  <si>
    <t>Inscritos en el proceso de admisión cuya comuna de domicilio es Tiltil</t>
  </si>
  <si>
    <t>Inscritos en el proceso de admisión cuya comuna de domicilio es San Bernardo</t>
  </si>
  <si>
    <t>Inscritos en el proceso de admisión cuya comuna de domicilio es Buin</t>
  </si>
  <si>
    <t>Inscritos en el proceso de admisión cuya comuna de domicilio es Calera de Tango</t>
  </si>
  <si>
    <t>Inscritos en el proceso de admisión cuya comuna de domicilio es Paine</t>
  </si>
  <si>
    <t>Inscritos en el proceso de admisión cuya comuna de domicilio es Melipilla</t>
  </si>
  <si>
    <t>Inscritos en el proceso de admisión cuya comuna de domicilio es Alhué</t>
  </si>
  <si>
    <t>Inscritos en el proceso de admisión cuya comuna de domicilio es Curacaví</t>
  </si>
  <si>
    <t>Inscritos en el proceso de admisión cuya comuna de domicilio es María Pinto</t>
  </si>
  <si>
    <t>Inscritos en el proceso de admisión cuya comuna de domicilio es San Pedro</t>
  </si>
  <si>
    <t>Inscritos en el proceso de admisión cuya comuna de domicilio es Talagante</t>
  </si>
  <si>
    <t>Inscritos en el proceso de admisión cuya comuna de domicilio es El Monte</t>
  </si>
  <si>
    <t>Inscritos en el proceso de admisión cuya comuna de domicilio es Isla de Maipo</t>
  </si>
  <si>
    <t>Inscritos en el proceso de admisión cuya comuna de domicilio es Padre Hurtado</t>
  </si>
  <si>
    <t>Inscritos en el proceso de admisión cuya comuna de domicilio es Peñaflor</t>
  </si>
  <si>
    <t>Inscritos en el proceso de admisión cuya comuna de domicilio es Valdivia</t>
  </si>
  <si>
    <t>Inscritos en el proceso de admisión cuya comuna de domicilio es Corral</t>
  </si>
  <si>
    <t>Inscritos en el proceso de admisión cuya comuna de domicilio es Lanco</t>
  </si>
  <si>
    <t>Inscritos en el proceso de admisión cuya comuna de domicilio es Los Lagos</t>
  </si>
  <si>
    <t>Inscritos en el proceso de admisión cuya comuna de domicilio es Máfil</t>
  </si>
  <si>
    <t>Inscritos en el proceso de admisión cuya comuna de domicilio es Mariquina</t>
  </si>
  <si>
    <t>Inscritos en el proceso de admisión cuya comuna de domicilio es Paillaco</t>
  </si>
  <si>
    <t>Inscritos en el proceso de admisión cuya comuna de domicilio es Panguipulli</t>
  </si>
  <si>
    <t>Inscritos en el proceso de admisión cuya comuna de domicilio es La Unión</t>
  </si>
  <si>
    <t>Inscritos en el proceso de admisión cuya comuna de domicilio es Futrono</t>
  </si>
  <si>
    <t>Inscritos en el proceso de admisión cuya comuna de domicilio es Lago Ranco</t>
  </si>
  <si>
    <t>Inscritos en el proceso de admisión cuya comuna de domicilio es Río Bueno</t>
  </si>
  <si>
    <t>Inscritos en el proceso de admisión cuya comuna de domicilio es Arica</t>
  </si>
  <si>
    <t>Inscritos en el proceso de admisión cuya comuna de domicilio es Camarones</t>
  </si>
  <si>
    <t>Inscritos en el proceso de admisión cuya comuna de domicilio es Putre</t>
  </si>
  <si>
    <t>Inscritos en el proceso de admisión cuya comuna de domicilio es General Lagos</t>
  </si>
  <si>
    <t>Inscritos en el proceso de admisión cuyo año de egreso de la educación media es 2000</t>
  </si>
  <si>
    <t>Inscritos en el proceso de admisión cuyo año de egreso de la educación media es 2001</t>
  </si>
  <si>
    <t>Inscritos en el proceso de admisión cuyo año de egreso de la educación media es 2002</t>
  </si>
  <si>
    <t>Inscritos en el proceso de admisión cuyo año de egreso de la educación media es 2003</t>
  </si>
  <si>
    <t>Inscritos en el proceso de admisión cuyo año de egreso de la educación media es 2004</t>
  </si>
  <si>
    <t>Inscritos en el proceso de admisión cuyo año de egreso de la educación media es 2005</t>
  </si>
  <si>
    <t>Inscritos en el proceso de admisión cuyo año de egreso de la educación media es 2006</t>
  </si>
  <si>
    <t>Inscritos en el proceso de admisión cuyo año de egreso de la educación media es 2007</t>
  </si>
  <si>
    <t>Inscritos en el proceso de admisión cuyo año de egreso de la educación media es 2008</t>
  </si>
  <si>
    <t>Inscritos en el proceso de admisión cuyo año de egreso de la educación media es 2009</t>
  </si>
  <si>
    <t>Inscritos en el proceso de admisión cuyo año de egreso de la educación media es 2010</t>
  </si>
  <si>
    <t>Inscritos en el proceso de admisión cuyo año de egreso de la educación media es 2011</t>
  </si>
  <si>
    <t>Inscritos en el proceso de admisión cuyo año de egreso de la educación media es 2012</t>
  </si>
  <si>
    <t>Inscritos en el proceso de admisión cuyo año de egreso de la educación media es 2013</t>
  </si>
  <si>
    <t>Inscritos en el proceso de admisión cuyo año de egreso de la educación media es 2014</t>
  </si>
  <si>
    <t>Inscritos en el proceso de admisión cuyo año de egreso de la educación media es 2015</t>
  </si>
  <si>
    <t>Inscritos en el proceso de admisión cuyo año de egreso de la educación media es 2016</t>
  </si>
  <si>
    <t>Inscritos en el proceso de admisión cuyo año de egreso de la educación media es 2017</t>
  </si>
  <si>
    <t>Inscritos en el proceso de admisión cuyo año de egreso de la educación media es 2018</t>
  </si>
  <si>
    <t>Inscritos en el proceso de admisión cuyo año de egreso de la educación media es 2019</t>
  </si>
  <si>
    <t>Inscritos en el proceso de admisión que pertenecen a la etnia chilena Aymara</t>
  </si>
  <si>
    <t>Inscritos en el proceso de admisión que pertenecen a la etnia chilena Atacameño</t>
  </si>
  <si>
    <t>Inscritos en el proceso de admisión que pertenecen a la etnia chilena Colla</t>
  </si>
  <si>
    <t>Inscritos en el proceso de admisión que pertenecen a la etnia chilena Kawésqar</t>
  </si>
  <si>
    <t>Inscritos en el proceso de admisión que pertenecen a la etnia chilena Mapuche</t>
  </si>
  <si>
    <t>Inscritos en el proceso de admisión que pertenecen a la etnia chilena Quechua</t>
  </si>
  <si>
    <t>Inscritos en el proceso de admisión que pertenecen a la etnia chilena Rapa Nui</t>
  </si>
  <si>
    <t>Inscritos en el proceso de admisión que pertenecen a la etnia chilena Yagán o Yámana</t>
  </si>
  <si>
    <t xml:space="preserve">Inscritos en el proceso de admisión que pertenecen a la etnia chilena Diaguita </t>
  </si>
  <si>
    <t>Inscritos en el proceso de admisión que no se consideran perteneciente a ningún pueblo</t>
  </si>
  <si>
    <t>Inscritos en el proceso de admisión cuya región del establecimiento de egreso es Tarapacá</t>
  </si>
  <si>
    <t>Inscritos en el proceso de admisión cuya región del establecimiento de egreso es Antofagasta</t>
  </si>
  <si>
    <t>Inscritos en el proceso de admisión cuya región del establecimiento de egreso es Atacama</t>
  </si>
  <si>
    <t>Inscritos en el proceso de admisión cuya región del establecimiento de egreso es Coquimbo</t>
  </si>
  <si>
    <t>Inscritos en el proceso de admisión cuya región del establecimiento de egreso es Valparaíso</t>
  </si>
  <si>
    <t>Inscritos en el proceso de admisión cuya región del establecimiento de egreso es O'Higgins</t>
  </si>
  <si>
    <t>Inscritos en el proceso de admisión cuya región del establecimiento de egreso es Maule</t>
  </si>
  <si>
    <t>Inscritos en el proceso de admisión cuya región del establecimiento de egreso es Biobío</t>
  </si>
  <si>
    <t>Inscritos en el proceso de admisión cuya región del establecimiento de egreso es La Araucanía</t>
  </si>
  <si>
    <t>Inscritos en el proceso de admisión cuya región del establecimiento de egreso es Los Lagos</t>
  </si>
  <si>
    <t>Inscritos en el proceso de admisión cuya región del establecimiento de egreso es Aysén</t>
  </si>
  <si>
    <t>Inscritos en el proceso de admisión cuya región del establecimiento de egreso es Magallanes</t>
  </si>
  <si>
    <t>Inscritos en el proceso de admisión cuya región del establecimiento de egreso es Metropolitana</t>
  </si>
  <si>
    <t>Inscritos en el proceso de admisión cuya región del establecimiento de egreso es Los Ríos</t>
  </si>
  <si>
    <t>Inscritos en el proceso de admisión cuya región del establecimiento de egreso es Arica y Parinacota</t>
  </si>
  <si>
    <t>Inscritos en el proceso de admisión cuya región del establecimiento de egreso es Ñuble</t>
  </si>
  <si>
    <t>Matriculados en la Universidad de Chile</t>
  </si>
  <si>
    <t>Matriculados en la Pontificia Universidad Católica de Chile</t>
  </si>
  <si>
    <t>Matriculados en la Universidad de Concepción</t>
  </si>
  <si>
    <t>Matriculados en la Pontificia Universidad Católica de Valparaiso</t>
  </si>
  <si>
    <t>Matriculados en la Universidad Tecnica Federico Santa María</t>
  </si>
  <si>
    <t>Matriculados en la Universidad de Santiago de Chile</t>
  </si>
  <si>
    <t>Matriculados en la Universidad Austral de Chile</t>
  </si>
  <si>
    <t>Matriculados en la Universidad Católica del Norte</t>
  </si>
  <si>
    <t>Matriculados en la Universidad de Valparaiso</t>
  </si>
  <si>
    <t>Matriculados en la Universidad Metropolitana de Ciencias de la Educación</t>
  </si>
  <si>
    <t>Matriculados en la Universidad Tecnologica Metropolitana</t>
  </si>
  <si>
    <t>Matriculados en la Universidad de Tarapacá</t>
  </si>
  <si>
    <t>Matriculados en la Universidad Arturo Prat</t>
  </si>
  <si>
    <t>Matriculados en la Universidad de Antofagasta</t>
  </si>
  <si>
    <t>Matriculados en la Universidad de la Serena</t>
  </si>
  <si>
    <t xml:space="preserve">Matriculados en la Universidad de Playa Ancha </t>
  </si>
  <si>
    <t>Matriculados en la Universidad de Atacama</t>
  </si>
  <si>
    <t>Matriculados en la Universidad del Biobío</t>
  </si>
  <si>
    <t>Matriculados en la Universidad de la Frontera</t>
  </si>
  <si>
    <t>Matriculados en la Universidad de Los Lagos</t>
  </si>
  <si>
    <t>Matriculados en la Universidad de Magallanes</t>
  </si>
  <si>
    <t>Matriculados en la Universidad de Talca</t>
  </si>
  <si>
    <t>Matriculados en la Universidad Católica del Maule</t>
  </si>
  <si>
    <t>Matriculados en la Universidad Católica de la Santísima Concepción</t>
  </si>
  <si>
    <t>Matriculados en la Universidad Católica de Temuco</t>
  </si>
  <si>
    <t>Matriculados en la Universidad Diego Portales</t>
  </si>
  <si>
    <t>Matriculados en la Universidad Mayor</t>
  </si>
  <si>
    <t>Matriculados en la Universidad Finis Terrae</t>
  </si>
  <si>
    <t>Matriculados en la Universidad Andres Bello</t>
  </si>
  <si>
    <t>Matriculados en la Universidad Adolfo Ibañez</t>
  </si>
  <si>
    <t>Matriculados en la Universidad de Los Andes</t>
  </si>
  <si>
    <t>Matriculados en la Universidad del Desarrollo</t>
  </si>
  <si>
    <t>Matriculados en la Universidad Alberto Hurtado</t>
  </si>
  <si>
    <t>Matriculados en la Universidad Católica Silva Henriquez</t>
  </si>
  <si>
    <t>Matriculados en la Universidad de O'Higgins</t>
  </si>
  <si>
    <t>Matriculados en la Universidad de Aysen</t>
  </si>
  <si>
    <t xml:space="preserve">Matriculados en la Universidad Autónoma </t>
  </si>
  <si>
    <t>Matriculados en la Universidad San Sebastián</t>
  </si>
  <si>
    <t xml:space="preserve">Matriculados en la Universidad Central </t>
  </si>
  <si>
    <t>Matriculados en la Universidad Academia de Humanismo Cristiano</t>
  </si>
  <si>
    <t>Matriculados en la Universidad Bernardo O'Higgins</t>
  </si>
  <si>
    <t>Matrículas a establecimientos de educación superior por vía de la Beca de Excelencia Académica (BEA)</t>
  </si>
  <si>
    <t>Matrículas a establecimientos de educación superior por vía regular</t>
  </si>
  <si>
    <t>Matrículas a establecimientos de educación superior por vía del Programa de Accesso a la Educación Superior (PACE)</t>
  </si>
  <si>
    <t>Postulaciones regulares a matrícula en establecimientos de educación superior</t>
  </si>
  <si>
    <t>Postulaciones a matrícula por oficio de sistema en establecimientos de educación superior</t>
  </si>
  <si>
    <t>Postulaciones a matrícula por Becas de Excelencia Académica (BEA) en establecimientos de educación superior</t>
  </si>
  <si>
    <t>Postulaciones a matrícula por oficio acuerdo en establecimientos de educación superior</t>
  </si>
  <si>
    <t>Postulaciones a matrícula por el Programa de Acceso a la Educación Superior (PACE) en establecimientos de educación superior</t>
  </si>
  <si>
    <t>Matriculados en carreras del área de Acuicultura</t>
  </si>
  <si>
    <t>Matriculados en carreras del área de Administración</t>
  </si>
  <si>
    <t>Matriculados en carreras del área de Administración de Empresas</t>
  </si>
  <si>
    <t>Matriculados en carreras del área de Agroindustria</t>
  </si>
  <si>
    <t>Matriculados en carreras del área de Agronomía</t>
  </si>
  <si>
    <t>Matriculados en carreras del área de Alimentos</t>
  </si>
  <si>
    <t>Matriculados en carreras del área de Análisis</t>
  </si>
  <si>
    <t>Matriculados en carreras del área de Animación</t>
  </si>
  <si>
    <t>Matriculados en carreras del área de Antropología</t>
  </si>
  <si>
    <t>Matriculados en carreras del área de Arqueología</t>
  </si>
  <si>
    <t>Matriculados en carreras del área de Arquitectura</t>
  </si>
  <si>
    <t>Matriculados en carreras del área de Artes</t>
  </si>
  <si>
    <t>Matriculados en carreras del área de Astrofísica</t>
  </si>
  <si>
    <t>Matriculados en carreras del área de Astronomía</t>
  </si>
  <si>
    <t>Matriculados en carreras del área de Auditoría</t>
  </si>
  <si>
    <t>Matriculados en carreras del área de Automatización y Control</t>
  </si>
  <si>
    <t>Matriculados en carreras del área de Bibliotecología</t>
  </si>
  <si>
    <t>Matriculados en carreras del área de Biblioteconomía</t>
  </si>
  <si>
    <t>Matriculados en carreras del área de Biología</t>
  </si>
  <si>
    <t>Matriculados en carreras del área de Bioquímica</t>
  </si>
  <si>
    <t>Matriculados en carreras del área de Biotecnología</t>
  </si>
  <si>
    <t>Matriculados en carreras del área de Cartografía</t>
  </si>
  <si>
    <t>Matriculados en carreras del área de Castellano y Comunicación</t>
  </si>
  <si>
    <t>Matriculados en carreras del área de Ciencia Política</t>
  </si>
  <si>
    <t>Matriculados en carreras del área de Ciencias</t>
  </si>
  <si>
    <t>Matriculados en carreras del área de Comunicación</t>
  </si>
  <si>
    <t>Matriculados en carreras del área de Construcción</t>
  </si>
  <si>
    <t>Matriculados en carreras del área de Contador Auditor</t>
  </si>
  <si>
    <t>Matriculados en carreras del área de Control</t>
  </si>
  <si>
    <t>Matriculados en carreras del área de Creación</t>
  </si>
  <si>
    <t>Matriculados en carreras del área de Derecho</t>
  </si>
  <si>
    <t>Matriculados en carreras del área de Dibujante</t>
  </si>
  <si>
    <t>Matriculados en carreras del área de Dirección</t>
  </si>
  <si>
    <t>Matriculados en carreras del área de Diseño</t>
  </si>
  <si>
    <t>Matriculados en carreras del área de Ecología</t>
  </si>
  <si>
    <t>Matriculados en carreras del área de Economía</t>
  </si>
  <si>
    <t>Matriculados en carreras del área de Ecoturismo</t>
  </si>
  <si>
    <t>Matriculados en carreras del área de Educación</t>
  </si>
  <si>
    <t>Matriculados en carreras del área de Electricidad</t>
  </si>
  <si>
    <t>Matriculados en carreras del área de Electrónica</t>
  </si>
  <si>
    <t>Matriculados en carreras del área de Energía</t>
  </si>
  <si>
    <t>Matriculados en carreras del área de Enfermería</t>
  </si>
  <si>
    <t>Matriculados en carreras del área de Envases y Embalajes</t>
  </si>
  <si>
    <t>Matriculados en carreras del área de Estadísticas</t>
  </si>
  <si>
    <t>Matriculados en carreras del área de Estudios Internacionales</t>
  </si>
  <si>
    <t>Matriculados en carreras del área de Estudios Pastorales</t>
  </si>
  <si>
    <t>Matriculados en carreras del área de Filosofía</t>
  </si>
  <si>
    <t>Matriculados en carreras del área de Física</t>
  </si>
  <si>
    <t>Matriculados en carreras del área de Fonoaudiología</t>
  </si>
  <si>
    <t>Matriculados en carreras del área de Forestal</t>
  </si>
  <si>
    <t>Matriculados en carreras del área de General</t>
  </si>
  <si>
    <t>Matriculados en carreras del área de Geofísica</t>
  </si>
  <si>
    <t>Matriculados en carreras del área de Geografía</t>
  </si>
  <si>
    <t>Matriculados en carreras del área de Geología</t>
  </si>
  <si>
    <t>Matriculados en carreras del área de Gestión</t>
  </si>
  <si>
    <t>Matriculados en carreras del área de Gestión de Calidad</t>
  </si>
  <si>
    <t>Matriculados en carreras del área de Gestión de Información</t>
  </si>
  <si>
    <t>Matriculados en carreras del área de Historia</t>
  </si>
  <si>
    <t>Matriculados en carreras del área de Humanidades</t>
  </si>
  <si>
    <t>Matriculados en carreras del área de Industrial</t>
  </si>
  <si>
    <t>Matriculados en carreras del área de Industrias</t>
  </si>
  <si>
    <t>Matriculados en carreras del área de Informática</t>
  </si>
  <si>
    <t>Matriculados en carreras del área de Ingeniería</t>
  </si>
  <si>
    <t>Matriculados en carreras del área de Inglés</t>
  </si>
  <si>
    <t>Matriculados en carreras del área de Kinesiología</t>
  </si>
  <si>
    <t>Matriculados en carreras del área de Lengua y Literatura</t>
  </si>
  <si>
    <t>Matriculados en carreras del área de Literatura</t>
  </si>
  <si>
    <t>Matriculados en carreras del área de Mantención</t>
  </si>
  <si>
    <t>Matriculados en carreras del área de Matemáticas</t>
  </si>
  <si>
    <t>Matriculados en carreras del área de Matricería</t>
  </si>
  <si>
    <t>Matriculados en carreras del área de Mecánica</t>
  </si>
  <si>
    <t>Matriculados en carreras del área de Medicina</t>
  </si>
  <si>
    <t>Matriculados en carreras del área de Metalurgia</t>
  </si>
  <si>
    <t>Matriculados en carreras del área de Meteorología</t>
  </si>
  <si>
    <t>Matriculados en carreras del área de Minas</t>
  </si>
  <si>
    <t>Matriculados en carreras del área de Minería y Metalurgia</t>
  </si>
  <si>
    <t>Matriculados en carreras del área de Monitoreo</t>
  </si>
  <si>
    <t>Matriculados en carreras del área de Obras Civiles</t>
  </si>
  <si>
    <t>Matriculados en carreras del área de Obstetricia</t>
  </si>
  <si>
    <t>Matriculados en carreras del área de Oceanografía</t>
  </si>
  <si>
    <t>Matriculados en carreras del área de Odontología</t>
  </si>
  <si>
    <t>Matriculados en carreras del área de Óptico</t>
  </si>
  <si>
    <t>Matriculados en carreras del área de Pedagogía</t>
  </si>
  <si>
    <t>Matriculados en carreras del área de Periodismo</t>
  </si>
  <si>
    <t>Matriculados en carreras del área de Piloto</t>
  </si>
  <si>
    <t>Matriculados en carreras del área de Preparación Física</t>
  </si>
  <si>
    <t>Matriculados en carreras del área de Prevención de Riesgos</t>
  </si>
  <si>
    <t>Matriculados en carreras del área de Producción</t>
  </si>
  <si>
    <t>Matriculados en carreras del área de Proyecto</t>
  </si>
  <si>
    <t>Matriculados en carreras del área de Proyecto y Diseño</t>
  </si>
  <si>
    <t>Matriculados en carreras del área de Psicología</t>
  </si>
  <si>
    <t>Matriculados en carreras del área de Psicopedagogía</t>
  </si>
  <si>
    <t>Matriculados en carreras del área de Publicidad</t>
  </si>
  <si>
    <t>Matriculados en carreras del área de Química</t>
  </si>
  <si>
    <t>Matriculados en carreras del área de Química y Farmacia</t>
  </si>
  <si>
    <t>Matriculados en carreras del área de Recursos</t>
  </si>
  <si>
    <t>Matriculados en carreras del área de Relaciones Públicas</t>
  </si>
  <si>
    <t>Matriculados en carreras del área de Robótica</t>
  </si>
  <si>
    <t>Matriculados en carreras del área de Servicio Social</t>
  </si>
  <si>
    <t>Matriculados en carreras del área de Sistemas Computacionales</t>
  </si>
  <si>
    <t>Matriculados en carreras del área de Socieconomía</t>
  </si>
  <si>
    <t>Matriculados en carreras del área de Sociología</t>
  </si>
  <si>
    <t>Matriculados en carreras del área de Teatro</t>
  </si>
  <si>
    <t>Matriculados en carreras del área de Tecnología</t>
  </si>
  <si>
    <t>Matriculados en carreras del área de Tecnología Médica</t>
  </si>
  <si>
    <t>Matriculados en carreras del área de Telecomunaciónes</t>
  </si>
  <si>
    <t>Matriculados en carreras del área de Teología</t>
  </si>
  <si>
    <t>Matriculados en carreras del área de Terapia Ocupacional</t>
  </si>
  <si>
    <t>Matriculados en carreras del área de Topografía</t>
  </si>
  <si>
    <t>Matriculados en carreras del área de Trabajo Social</t>
  </si>
  <si>
    <t>Matriculados en carreras del área de Traducción</t>
  </si>
  <si>
    <t>Matriculados en carreras del área de Turismo</t>
  </si>
  <si>
    <t xml:space="preserve">Ejecución presupuestaria de iniciativas de inversión del Programa de Agua Potable Rural del Ministerio de Obras Públicas  </t>
  </si>
  <si>
    <t xml:space="preserve">Ejecución presupuestaria de iniciativas de inversión de la Dirección General de Concesiones del Ministerio de Obras Públicas  </t>
  </si>
  <si>
    <t xml:space="preserve">Ejecución presupuestaria de iniciativas de inversión de la Dirección de Aeropuertos del Ministerio de Obras Públicas  </t>
  </si>
  <si>
    <t xml:space="preserve">Ejecución presupuestaria de iniciativas de inversión de la Dirección de Arquitectura del Ministerio de Obras Públicas  </t>
  </si>
  <si>
    <t xml:space="preserve">Ejecución presupuestaria de iniciativas de inversión de la Dirección General de Aguas del Ministerio de Obras Públicas  </t>
  </si>
  <si>
    <t xml:space="preserve">Ejecución presupuestaria de iniciativas de inversión de la Dirección General de Obras Públicas del Ministerio de Obras Públicas  </t>
  </si>
  <si>
    <t xml:space="preserve">Ejecución presupuestaria de iniciativas de inversión del Instituto Nacional de Hidráulica del Ministerio de Obras Públicas  </t>
  </si>
  <si>
    <t xml:space="preserve">Ejecución presupuestaria de iniciativas de inversión de la Dirección de Obras Portuarias del Ministerio de Obras Públicas  </t>
  </si>
  <si>
    <t xml:space="preserve">Ejecución presupuestaria de iniciativas de inversión de la Dirección de Obras Hidráulicas del Ministerio de Obras Públicas  </t>
  </si>
  <si>
    <t xml:space="preserve">Ejecución presupuestaria de iniciativas de inversión de la Dirección de Planeamiento del Ministerio de Obras Públicas  </t>
  </si>
  <si>
    <t xml:space="preserve">Ejecución presupuestaria de iniciativas de inversión de la Dirección de Vialidad del Ministerio de Obras Públicas  </t>
  </si>
  <si>
    <t>34.01.03</t>
  </si>
  <si>
    <t>34.01.04</t>
  </si>
  <si>
    <t>34.01.05</t>
  </si>
  <si>
    <t>34.01.06</t>
  </si>
  <si>
    <t>34.01.07</t>
  </si>
  <si>
    <t>34.01.08</t>
  </si>
  <si>
    <t>34.01.09</t>
  </si>
  <si>
    <t>34.01.10</t>
  </si>
  <si>
    <t>34.01.11</t>
  </si>
  <si>
    <t>34.01.12</t>
  </si>
  <si>
    <t>34.01.13</t>
  </si>
  <si>
    <t>34.01.14</t>
  </si>
  <si>
    <t>34.01.15</t>
  </si>
  <si>
    <t>34.01.16</t>
  </si>
  <si>
    <t>34.01.17</t>
  </si>
  <si>
    <t>34.01.18</t>
  </si>
  <si>
    <t>34.01.19</t>
  </si>
  <si>
    <t>34.01.20</t>
  </si>
  <si>
    <t>34.01.21</t>
  </si>
  <si>
    <t>34.01.22</t>
  </si>
  <si>
    <t>34.01.23</t>
  </si>
  <si>
    <t>34.01.24</t>
  </si>
  <si>
    <t>34.01.25</t>
  </si>
  <si>
    <t>34.01.26</t>
  </si>
  <si>
    <t>34.01.27</t>
  </si>
  <si>
    <t>34.01.28</t>
  </si>
  <si>
    <t>34.01.29</t>
  </si>
  <si>
    <t>34.01.30</t>
  </si>
  <si>
    <t>34.01.31</t>
  </si>
  <si>
    <t>34.01.32</t>
  </si>
  <si>
    <t>34.01.33</t>
  </si>
  <si>
    <t>34.01.34</t>
  </si>
  <si>
    <t>34.01.35</t>
  </si>
  <si>
    <t>34.01.36</t>
  </si>
  <si>
    <t>34.01.37</t>
  </si>
  <si>
    <t>34.01.38</t>
  </si>
  <si>
    <t>34.01.39</t>
  </si>
  <si>
    <t>34.01.40</t>
  </si>
  <si>
    <t>34.01.41</t>
  </si>
  <si>
    <t>34.01.42</t>
  </si>
  <si>
    <t>34.01.43</t>
  </si>
  <si>
    <t>34.01.44</t>
  </si>
  <si>
    <t>34.01.45</t>
  </si>
  <si>
    <t>34.01.46</t>
  </si>
  <si>
    <t>34.01.47</t>
  </si>
  <si>
    <t>34.01.48</t>
  </si>
  <si>
    <t>34.01.49</t>
  </si>
  <si>
    <t>34.01.50</t>
  </si>
  <si>
    <t>34.01.51</t>
  </si>
  <si>
    <t>34.01.52</t>
  </si>
  <si>
    <t>34.01.53</t>
  </si>
  <si>
    <t>34.01.54</t>
  </si>
  <si>
    <t>34.01.55</t>
  </si>
  <si>
    <t>34.01.56</t>
  </si>
  <si>
    <t>34.01.57</t>
  </si>
  <si>
    <t>34.01.58</t>
  </si>
  <si>
    <t>34.01.59</t>
  </si>
  <si>
    <t>Generación de energía eléctrica</t>
  </si>
  <si>
    <t>Generación de energía Eólica</t>
  </si>
  <si>
    <t>Generación de energía Hidráulica</t>
  </si>
  <si>
    <t>Generación de energía Solar</t>
  </si>
  <si>
    <t>Generación de energía Térmica</t>
  </si>
  <si>
    <t>Cantidad de otro tipo de organizaciones comunitarias funcionales</t>
  </si>
  <si>
    <t>Cantidad de personas enviadas a un empleo por parte de la municipalidad</t>
  </si>
  <si>
    <t>Cantidad de Femicidios (según Ministerio de la Mujer)</t>
  </si>
  <si>
    <t>Cantidad de Postas de Salud Rurales</t>
  </si>
  <si>
    <t>Cantidad de SAPU</t>
  </si>
  <si>
    <t>Hombres en situación de Pobreza PROVISIONAL</t>
  </si>
  <si>
    <t>Mujeres en situación de Pobreza PROVISIONAL</t>
  </si>
  <si>
    <t>Personas en situación de Pobreza Extrema PROVISIONAL</t>
  </si>
  <si>
    <t>Personas en situación de Pobreza No Extrema PROVISIONAL</t>
  </si>
  <si>
    <t>Personas en situación de Pobreza PROVISIONAL</t>
  </si>
  <si>
    <t>Migrantes en situación de Pobreza PROVISIONAL</t>
  </si>
  <si>
    <t>Cantidad de Conexiones a Internet Fijo</t>
  </si>
  <si>
    <t>cantidad de Suscriptores a Televisión de Pago</t>
  </si>
  <si>
    <t xml:space="preserve">Volumen de carga efectiva de comercio exterior - contenedores </t>
  </si>
  <si>
    <t>Volumen de carga efectiva de comercio exterior -  granel sólido</t>
  </si>
  <si>
    <t>Volumen de carga efectiva de comercio exterior - suelta o general</t>
  </si>
  <si>
    <t>Volumen de carga efectiva de comercio exterior - granel</t>
  </si>
  <si>
    <t>Volumen de carga efectiva de comercio exterior - granel líquido-gaseoso</t>
  </si>
  <si>
    <t>Volumen de carga efectiva de comercio exterior - otro</t>
  </si>
  <si>
    <t>Volumen de Emisiones de CO2 equivalente en el sector Agricultura</t>
  </si>
  <si>
    <t>Volumen de Emisiones de CO2 equivalente en el sector  Energía</t>
  </si>
  <si>
    <t>Volumen de Emisiones de CO2 equivalente en el sector Procesos industriales y uso de productos</t>
  </si>
  <si>
    <t>Volumen de Emisiones de CO2 equivalente en el sector Residuos</t>
  </si>
  <si>
    <t>Volumen de Emisiones de CO2 equivalente en el sector  Uso de la tierra, cambio de uso de la tierra y silvicultura</t>
  </si>
  <si>
    <t>Volumen de Emisiones de CO2 (CO2eq)</t>
  </si>
  <si>
    <t>Volumen de Emisiones de CH4 (CO2eq)</t>
  </si>
  <si>
    <t>Volumen de Emisiones de N2O (CO2eq)</t>
  </si>
  <si>
    <t>Volumen de Emisiones de HFC (CO2eq)</t>
  </si>
  <si>
    <t>Volumen de Emisiones de SF6 (CO2eq)</t>
  </si>
  <si>
    <t>Volumen de Emisiones de CO2 por combustible del tipo Carbón</t>
  </si>
  <si>
    <t>Volumen de Emisiones de CO2 por combustible del tipo Gas</t>
  </si>
  <si>
    <t>Volumen de Emisiones de CO2 por combustible del tipo Petróleo</t>
  </si>
  <si>
    <t>Número de Aprehensiones por Violencia Intrafamiliar</t>
  </si>
  <si>
    <t>Número de Casos Policiales por Violencia Intrafamiliar</t>
  </si>
  <si>
    <t>Número de Denuncias por Violación por Violencia Intrafamiliar</t>
  </si>
  <si>
    <t>Número de Detenciones por Violencia Intrafamiliar</t>
  </si>
  <si>
    <t>Tasa de Superficie Afectada por Incendio según la causa general: Accidentes eléctricos</t>
  </si>
  <si>
    <t>Tasa de Superficie Afectada por Incendio según la causa general: Actividades extinción incendios forestales, estructurales u otros</t>
  </si>
  <si>
    <t>Tasa de Superficie Afectada por Incendio según la causa general: Actividades recreativas</t>
  </si>
  <si>
    <t>Tasa de Superficie Afectada por Incendio según la causa general: Confección y/o extracción productos secundarios del bosque</t>
  </si>
  <si>
    <t>Tasa de Superficie Afectada por Incendio según la causa general: Faenas agríolas y pecuarias</t>
  </si>
  <si>
    <t>Tasa de Superficie Afectada por Incendio según la causa general: Faenas forestales</t>
  </si>
  <si>
    <t>Tasa de Tasa de Superficie Afectada por Incendio según la causa general: Incendios de causa desconocida</t>
  </si>
  <si>
    <t>Tasa de Tasa de Superficie Afectada por Incendio según la causa general: Incendios intencionales</t>
  </si>
  <si>
    <t>Tasa de Superficie Afectada por Incendio según la causa general: Incendios naturales</t>
  </si>
  <si>
    <t>Tasa de Superficie Afectada por Incendio según la causa general: Operaciones en vías férreas</t>
  </si>
  <si>
    <t>Tasa de Superficie Afectada por Incendio según la causa general: Otras actividades</t>
  </si>
  <si>
    <t>Tasa de Superficie Afectada por Incendio según la causa general: Quema de desechos</t>
  </si>
  <si>
    <t>Tasa de Superficie Afectada por Incendio según la causa general: Tránsito de personas  vehículos o aeronaves</t>
  </si>
  <si>
    <t>Tasa de Superficie Afectada por Incendio en plataciones según la causa general: Accidentes eléctricos</t>
  </si>
  <si>
    <t>Tasa de Superficie Afectada por Incendio en plataciones según la causa general: Actividades extinción incendios forestales, estructurales u otros</t>
  </si>
  <si>
    <t>Tasa de Superficie Afectada por Incendio en plataciones según la causa general: Actividades recreativas</t>
  </si>
  <si>
    <t>Tasa de Superficie Afectada por Incendio en plataciones según la causa general: Confección y/o extracción productos secundarios del bosque</t>
  </si>
  <si>
    <t>Tasa de Superficie Afectada por Incendio en plataciones según la causa general: Faenas agríolas y pecuarias</t>
  </si>
  <si>
    <t>Tasa de Superficie Afectada por Incendio en plataciones según la causa general: Faenas forestales</t>
  </si>
  <si>
    <t>Tasa de Superficie Afectada por Incendio en plataciones según la causa general: Incendios de causa desconocida</t>
  </si>
  <si>
    <t>Tasa de Superficie Afectada por Incendio en plataciones según la causa general: Incendios intencionales</t>
  </si>
  <si>
    <t>Tasa de Superficie Afectada por Incendio en plataciones según la causa general: Incendios naturales</t>
  </si>
  <si>
    <t>Tasa de Superficie Afectada por Incendio en plataciones según la causa general: Operaciones en vías férreas</t>
  </si>
  <si>
    <t>Tasa de Superficie Afectada por Incendio en plataciones según la causa general: Otras actividades</t>
  </si>
  <si>
    <t>Tasa de Superficie Afectada por Incendio en plataciones según la causa general: Quema de desechos</t>
  </si>
  <si>
    <t>Tasa de Superficie Afectada por Incendio en plataciones según la causa general: Tránsito de personas  vehículos o aeronaves</t>
  </si>
  <si>
    <t>Personas que no se ausentaron temporalmente de su trabajo por licencia, permiso postnatal parental, huelga, enfermedad, vacaciones, suspensión temporal u otra razon</t>
  </si>
  <si>
    <t>Personas que se ausentaron temporalmente de su trabajo por licencia, permiso postnatal parental, huelga, enfermedad, vacaciones, suspensión temporal u otra razon</t>
  </si>
  <si>
    <t>28.04 Salud</t>
  </si>
  <si>
    <t>24.05.01 Nacionalidad</t>
  </si>
  <si>
    <t>04.01.05</t>
  </si>
  <si>
    <t>04.01.05.01</t>
  </si>
  <si>
    <t>14.06.02 Egresos</t>
  </si>
  <si>
    <t>14.06.03 Ingresos</t>
  </si>
  <si>
    <t>14.01.01 Ingresos</t>
  </si>
  <si>
    <t>14.06.04 Presupuesto</t>
  </si>
  <si>
    <t>15.04 Producción</t>
  </si>
  <si>
    <t>27.01.01 Emergencias</t>
  </si>
  <si>
    <t>28.02.01 Aprehensiones</t>
  </si>
  <si>
    <t>28.02.02 Casos Policiales</t>
  </si>
  <si>
    <t>28.02.03 Denuncias</t>
  </si>
  <si>
    <t>28.02.04 Detenciones</t>
  </si>
  <si>
    <t>28.03.01 Aprehensiones</t>
  </si>
  <si>
    <t>28.03.02 Casos Policiales</t>
  </si>
  <si>
    <t>28.03.03 Denuncias</t>
  </si>
  <si>
    <t>28.03.04 Detenciones</t>
  </si>
  <si>
    <t>28.02.01.01</t>
  </si>
  <si>
    <t>28.03.01.01</t>
  </si>
  <si>
    <t>28.03.01.02</t>
  </si>
  <si>
    <t>28.02.02.01</t>
  </si>
  <si>
    <t>28.02.03.01</t>
  </si>
  <si>
    <t>28.02.04.01</t>
  </si>
  <si>
    <t>28.03.02.01</t>
  </si>
  <si>
    <t>28.03.03.01</t>
  </si>
  <si>
    <t>28.03.04.01</t>
  </si>
  <si>
    <t>28.03.02.02</t>
  </si>
  <si>
    <t>28.03.03.02</t>
  </si>
  <si>
    <t>28.03.04.02</t>
  </si>
  <si>
    <t>28.03.01.01 Número de Aprehensiones</t>
  </si>
  <si>
    <t>28.03.02.01 Número de Casos Policiales</t>
  </si>
  <si>
    <t>28.03.04.01 Número de Detenciones</t>
  </si>
  <si>
    <t>Sentencias por Infracciones Ley Orgánica Constitucional Sobre Votación</t>
  </si>
  <si>
    <t>Sentencias por Injuria (Acción Privada)</t>
  </si>
  <si>
    <t>Sentencias por Injurias y Calumnias por Medios de Comunicación Social</t>
  </si>
  <si>
    <t>Sentencias por Lesiones con Motivo de Espectáculo de Fútbol Profesional</t>
  </si>
  <si>
    <t>Sentencias por Malversación de Caudales Públicos</t>
  </si>
  <si>
    <t>Sentencias por Muertes y Hallazgo de Cadáver</t>
  </si>
  <si>
    <t>Sentencias Sin Información/No Aplica</t>
  </si>
  <si>
    <t>Sentencias por Otras Infracciones a la Ordenanza Aduanas</t>
  </si>
  <si>
    <t>Sentencias por Producción de Material Pornográfico Utilizando Menores 18 Años</t>
  </si>
  <si>
    <t>Sentencias por Promover o Facilitar Prostitución de Menores</t>
  </si>
  <si>
    <t>Sentencias por Propagación de Enfermedad Que Afecten la Salud Animal o Vegetal</t>
  </si>
  <si>
    <t>Sentencias por Receptación</t>
  </si>
  <si>
    <t>Sentencias por Robo con Retención de Victimas o Lesiones Graves</t>
  </si>
  <si>
    <t>Sentencias por Soborno, Persona Jurídica</t>
  </si>
  <si>
    <t>Sentencias por Tráfico de Migrantes</t>
  </si>
  <si>
    <t>Sentencias por Transporte o Distribución de Gas E Instalaciones Clandestinas</t>
  </si>
  <si>
    <t>Sentencias por Delitos Contra la Fe Pública</t>
  </si>
  <si>
    <t>Sentencias por Delitos de Tenencia y Porte de Armas</t>
  </si>
  <si>
    <t>Cantidad de personas que no buscan trabajo porque tienen otra fuente de ingreso (seguro de cesantía, rentas, etc)</t>
  </si>
  <si>
    <t>Cantidad de personas que no están afiliadas a un sistema previsional</t>
  </si>
  <si>
    <t>Impuesto a derechos de extracción de la ley de pesca</t>
  </si>
  <si>
    <t>Cantidad de extranjeros nacidos en Otro país de África</t>
  </si>
  <si>
    <t>Cantidad de mujeres que en los últimos 3 años no se hicieron el examen Papanicolau</t>
  </si>
  <si>
    <t>Cantidad de mujeres que se hicieron el examen Papanicolau durante el último año</t>
  </si>
  <si>
    <t>Cantidad de mujeres que se hicieron el examen Papanicolau hace más de 2 años y hasta 3 años</t>
  </si>
  <si>
    <t>Cantidad de mujeres que se hicieron el examen Papanicolau hace más de un año y hasta 2 años</t>
  </si>
  <si>
    <t>Cantidad de mujeres que no se han hecho el examen Papanicolau porque el horario del consultorio no les sirve o no han podido conseguir hora</t>
  </si>
  <si>
    <t>Cantidad de mujeres que no se han hecho el examen Papanicolau porque les da miedo o les disgusta</t>
  </si>
  <si>
    <t>Cantidad de mujeres que no se han hecho el examen Papanicolau porque no conocen ese examen</t>
  </si>
  <si>
    <t>Cantidad de mujeres que no se han hecho el examen Papanicolau porque no creen necesitarlo</t>
  </si>
  <si>
    <t>Cantidad de mujeres que no se han hecho el examen Papanicolau porque no les corresponde</t>
  </si>
  <si>
    <t>Cantidad de mujeres que no se han hecho el examen Papanicolau porque no saben dónde hacérselo</t>
  </si>
  <si>
    <t>Cantidad de mujeres que no se han hecho el examen Papanicolau porque no sabían que tenían que hacerse ese examen</t>
  </si>
  <si>
    <t>Cantidad de mujeres que no se han hecho el examen Papanicolau porque no tienen dinero o tiempo</t>
  </si>
  <si>
    <t>Cantidad de mujeres que no se han hecho el examen Papanicolau porque se les olvida hacérselo</t>
  </si>
  <si>
    <t>Personas en el Decil I del ingreso autónomo nacional</t>
  </si>
  <si>
    <t>Personas en el Decil II del ingreso autónomo nacional</t>
  </si>
  <si>
    <t>Personas en el Decil III del ingreso autónomo nacional</t>
  </si>
  <si>
    <t>Personas en el Decil IV del ingreso autónomo nacional</t>
  </si>
  <si>
    <t>Personas en el Decil IX del ingreso autónomo nacional</t>
  </si>
  <si>
    <t>Personas en el Decil V del ingreso autónomo nacional</t>
  </si>
  <si>
    <t>Personas en el Decil VI del ingreso autónomo nacional</t>
  </si>
  <si>
    <t>Personas en el Decil VII del ingreso autónomo nacional</t>
  </si>
  <si>
    <t>Personas en el Decil VIII del ingreso autónomo nacional</t>
  </si>
  <si>
    <t>Personas en el Decil X del ingreso autónomo nacional</t>
  </si>
  <si>
    <t>Personas en el Quintil I del ingreso autónomo nacional</t>
  </si>
  <si>
    <t>Personas en el Quintil II del ingreso autónomo nacional</t>
  </si>
  <si>
    <t>Personas en el Quintil III del ingreso autónomo nacional</t>
  </si>
  <si>
    <t>Personas en el Quintil IV del ingreso autónomo nacional</t>
  </si>
  <si>
    <t>Personas en el Quintil V del ingreso autónomo nacional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</si>
</sst>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
    <numFmt numFmtId="166" formatCode="0.############"/>
    <numFmt numFmtId="167" formatCode="0.000"/>
    <numFmt numFmtId="168" formatCode="#,##0.0"/>
  </numFmts>
  <fonts count="4" x14ac:knownFonts="1">
    <font>
      <sz val="11"/>
      <color theme="1"/>
      <name val="Calibri"/>
      <family val="2"/>
      <scheme val="minor"/>
    </font>
    <font>
      <sz val="8"/>
      <name val="Calibri"/>
      <family val="2"/>
      <scheme val="minor"/>
    </font>
    <font>
      <sz val="11"/>
      <color rgb="FF000000"/>
      <name val="Calibri"/>
      <family val="2"/>
      <scheme val="minor"/>
    </font>
    <font>
      <sz val="11"/>
      <color rgb="FF444444"/>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applyFill="1"/>
    <xf numFmtId="164" fontId="0" fillId="0" borderId="0" xfId="0" applyNumberFormat="1" applyFill="1"/>
    <xf numFmtId="166" fontId="0" fillId="0" borderId="0" xfId="0" applyNumberFormat="1" applyFill="1"/>
    <xf numFmtId="165" fontId="0" fillId="0" borderId="0" xfId="0" applyNumberFormat="1" applyFill="1"/>
    <xf numFmtId="167" fontId="0" fillId="0" borderId="0" xfId="0" applyNumberFormat="1" applyFill="1"/>
    <xf numFmtId="168" fontId="0" fillId="0" borderId="0" xfId="0" applyNumberFormat="1" applyFill="1"/>
    <xf numFmtId="0" fontId="0" fillId="2" borderId="0" xfId="0" applyFill="1"/>
    <xf numFmtId="0" fontId="2" fillId="0" borderId="0" xfId="0" applyFont="1"/>
    <xf numFmtId="1" fontId="0" fillId="0" borderId="0" xfId="0" applyNumberFormat="1"/>
    <xf numFmtId="0" fontId="0" fillId="0" borderId="0" xfId="0" applyAlignment="1">
      <alignment vertical="center"/>
    </xf>
    <xf numFmtId="0" fontId="0" fillId="0" borderId="0" xfId="0" applyAlignment="1">
      <alignment vertical="center" wrapText="1"/>
    </xf>
    <xf numFmtId="0" fontId="0" fillId="3" borderId="0" xfId="0" applyFill="1"/>
    <xf numFmtId="2" fontId="0" fillId="0" borderId="0" xfId="0" applyNumberFormat="1"/>
    <xf numFmtId="0" fontId="0" fillId="0" borderId="0" xfId="0" quotePrefix="1"/>
    <xf numFmtId="0" fontId="0" fillId="4" borderId="0" xfId="0" applyFill="1"/>
    <xf numFmtId="0" fontId="0" fillId="0" borderId="0" xfId="0" quotePrefix="1" applyAlignment="1">
      <alignment horizontal="left"/>
    </xf>
    <xf numFmtId="0" fontId="0" fillId="0" borderId="0" xfId="0" quotePrefix="1" applyAlignment="1">
      <alignment horizontal="left" vertical="center"/>
    </xf>
    <xf numFmtId="0" fontId="0" fillId="4" borderId="0" xfId="0" quotePrefix="1" applyFill="1"/>
    <xf numFmtId="0" fontId="0" fillId="0" borderId="0" xfId="0" applyFill="1" applyAlignment="1">
      <alignment horizontal="center"/>
    </xf>
    <xf numFmtId="0" fontId="0" fillId="0" borderId="0" xfId="0" pivotButton="1"/>
    <xf numFmtId="0" fontId="0" fillId="0" borderId="0" xfId="0" applyNumberFormat="1"/>
    <xf numFmtId="0" fontId="0" fillId="4" borderId="0" xfId="0" applyFill="1" applyAlignment="1">
      <alignment horizontal="center"/>
    </xf>
    <xf numFmtId="0" fontId="0" fillId="0" borderId="0" xfId="0" applyAlignment="1">
      <alignment horizontal="center"/>
    </xf>
    <xf numFmtId="14" fontId="2" fillId="0" borderId="0" xfId="0" applyNumberFormat="1" applyFont="1"/>
    <xf numFmtId="0" fontId="3" fillId="0" borderId="0" xfId="0" applyFont="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504.444745833331" createdVersion="7" refreshedVersion="7" minRefreshableVersion="3" recordCount="2714" xr:uid="{D12A5CCE-579A-4C93-B38D-55D7F55C2BB2}">
  <cacheSource type="worksheet">
    <worksheetSource name="Tabla1"/>
  </cacheSource>
  <cacheFields count="37">
    <cacheField name="ID" numFmtId="0">
      <sharedItems containsSemiMixedTypes="0" containsString="0" containsNumber="1" containsInteger="1" minValue="1" maxValue="2714"/>
    </cacheField>
    <cacheField name="Variable" numFmtId="0">
      <sharedItems/>
    </cacheField>
    <cacheField name="ID Sector" numFmtId="0">
      <sharedItems/>
    </cacheField>
    <cacheField name="ID Contenido" numFmtId="0">
      <sharedItems/>
    </cacheField>
    <cacheField name="ID Tema" numFmtId="0">
      <sharedItems/>
    </cacheField>
    <cacheField name="ID Muestra" numFmtId="0">
      <sharedItems/>
    </cacheField>
    <cacheField name="Sector" numFmtId="0">
      <sharedItems count="33">
        <s v="Agricultura"/>
        <s v="Medioambiente"/>
        <s v="Gestión Territorial"/>
        <s v="Arte y Cultura"/>
        <s v="Comercio Exterior"/>
        <s v="Comercio, Restaurantes y Hoteles"/>
        <s v="Construcción"/>
        <s v="Delincuencia"/>
        <s v="Socioeconómico"/>
        <s v="Educación"/>
        <s v="Energía"/>
        <s v="Forestal"/>
        <s v="Gobiernos Locales"/>
        <s v="Industria Manufacturera"/>
        <s v="Extranjería"/>
        <s v="Minería"/>
        <s v="Violencia Contra la Mujer"/>
        <s v="Pecuario"/>
        <s v="Acuicultura"/>
        <s v="Pesca"/>
        <s v="Salud"/>
        <s v="Servicios"/>
        <s v="Telecomunicaciones"/>
        <s v="Transporte"/>
        <s v="Utilidad Pública"/>
        <s v="Empresa"/>
        <s v="Política y Gobierno"/>
        <s v="Ingresos Tributarios"/>
        <s v="Vivienda"/>
        <s v="Banco Central"/>
        <s v="Ganadería"/>
        <s v="Aguas y Aguas Residuales"/>
        <s v="Transparencia"/>
      </sharedItems>
    </cacheField>
    <cacheField name="Contenido" numFmtId="0">
      <sharedItems count="94">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Ingreso Promedio por Persona"/>
        <s v="Empresas por Tramo (13)"/>
        <s v="Empresas por Tramo (5)"/>
        <s v="Tipo Contribuyente"/>
        <s v="VIF"/>
        <s v="Violación"/>
        <s v="Incendios Plantaciones"/>
        <s v="Dinámica de Glaciares"/>
        <s v="Programas Gubernamentales"/>
        <s v="Sentencias Dictadas por Delito"/>
        <s v="Sentencias Dictadas por Tipo de Delito"/>
        <s v="Educación"/>
        <s v="Trabajo"/>
        <s v="Pensiones"/>
        <s v="Finanzas"/>
        <s v="Identidad"/>
        <s v="Impuestos"/>
        <s v="Deudas"/>
        <s v="Cuentas no trobutarias"/>
        <s v="Superficie plantada"/>
        <s v="Superficie cosechada"/>
        <s v="Subsidio habitacional"/>
        <s v="Tasa de Interés y Estadísticas Monetarias"/>
        <s v="Balance Contable"/>
        <s v="Tipo de Cambio"/>
        <s v="Actividad y Demanda"/>
        <s v="Balanza de Pagos"/>
        <s v="Sector Externo"/>
        <s v="Precios"/>
        <s v="Finanzas Públicas"/>
        <s v="Faena"/>
        <s v="Recursos hídricos"/>
        <s v="Salud Reproductiva y Sexual"/>
        <s v="Ingreso Autónomo Nacional"/>
        <s v="Admisión Universitaria"/>
        <s v="Partidos Políticos"/>
      </sharedItems>
    </cacheField>
    <cacheField name="Tema" numFmtId="0">
      <sharedItems count="368">
        <s v="Fruta"/>
        <s v="Gases de Efecto Invernadero"/>
        <s v="Áreas Verdes"/>
        <s v="Parques Urbanos"/>
        <s v="Plazas"/>
        <s v="Centros Culturales"/>
        <s v="Global"/>
        <s v="Agrícola"/>
        <s v="Minería"/>
        <s v="Bienes"/>
        <s v="Industria"/>
        <s v="Combustibles"/>
        <s v="Capital"/>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Sexo"/>
        <s v="Etnia"/>
        <s v="Grande 1 (100000-200000 UF)"/>
        <s v="Grande 2 (200000-600000 UF)"/>
        <s v="Grande 3 (600000-1000000 UF)"/>
        <s v="Grande 4 (1000000 UF y más)"/>
        <s v="Mediana 1 (25000-50000 UF)"/>
        <s v="Mediana 2 (50000-100000 UF)"/>
        <s v="Micro 1 (0,01-200 UF)"/>
        <s v="Micro 2 (200-600 UF)"/>
        <s v="Micro 3 (600-2400 UF)"/>
        <s v="Pequeña 1 (2400-5000 UF)"/>
        <s v="Pequeña 2 (5000-10000 UF)"/>
        <s v="Pequeña 3 (10000-25000 UF)"/>
        <s v="Sin Ventas"/>
        <s v="Grande (100000-200000 UF)"/>
        <s v="Mediana (25000-100000 UF)"/>
        <s v="Micro (0,01-2400 UF)"/>
        <s v="Pequeña (2400-25000 UF)"/>
        <s v="Instituciones Fiscales"/>
        <s v="Municipalidades"/>
        <s v="No Clasificados"/>
        <s v="Organismos Internacionales"/>
        <s v="Organización sin fines de lucro"/>
        <s v="Persona Jurídica Comercial"/>
        <s v="Sin Persona Jurídica"/>
        <s v="Sociedades Extranjeras"/>
        <s v="Por Sector"/>
        <s v="CO2 (CO2eq)"/>
        <s v="CH4 (CO2eq)"/>
        <s v="N2O (CO2eq)"/>
        <s v="HFC (CO2eq)"/>
        <s v="SF6 (CO2eq)"/>
        <s v="Carbón"/>
        <s v="Gas"/>
        <s v="Petróleo"/>
        <s v="Sentencias"/>
        <s v="Causas Generales"/>
        <s v="Ganancia (ha)"/>
        <s v="Pérdida (ha)"/>
        <s v="Sin Cambio (ha)"/>
        <s v="Sin Nieve (ha)"/>
        <s v="Nieve (ha)"/>
        <s v="Nacional"/>
        <s v="Ministerio Secretaría General de Gobierno"/>
        <s v="Ministerio Secretaría General de la Presidencia de la República"/>
        <s v="Ministerio de Agricultura"/>
        <s v="Ministerio de Bienes Nacionales"/>
        <s v="Ministerio de Defensa Nacional"/>
        <s v="Ministerio de Desarrollo Social"/>
        <s v="Ministerio de Economía, Fomento y Turismo"/>
        <s v="Ministerio de Educación"/>
        <s v="Ministerio de Energía"/>
        <s v="Ministerio de Hacienda"/>
        <s v="Ministerio de Justicia y Derechos Humanos"/>
        <s v="Ministerio de Minería"/>
        <s v="Ministerio de Obras Públicas"/>
        <s v="Ministerio de Relaciones Exteriores"/>
        <s v="Ministerio de Salud"/>
        <s v="Ministerio de Transportes y Telecomunicaciones"/>
        <s v="Ministerio de Vivienda y Urbanismo"/>
        <s v="Ministerio de la Mujer y la Equidad de Género"/>
        <s v="Ministerio de las Culturas, las Artes y el Patrimonio"/>
        <s v="Ministerio del Deporte"/>
        <s v="Ministerio del Interior y Seguridad Pública"/>
        <s v="Ministerio del Medio Ambiente"/>
        <s v="Ministerio del Trabajo y Previsión Social"/>
        <s v="Lectura"/>
        <s v="Matemáticas"/>
        <s v="Ciencias Naturales"/>
        <s v="Ciencias Sociales"/>
        <s v="Rural"/>
        <s v="Urbano"/>
        <s v="Pobre"/>
        <s v="No Pobre"/>
        <s v="Pobre Extremo"/>
        <s v="Analfabeta"/>
        <s v="Alfabeta"/>
        <s v="Trabajó"/>
        <s v="No Trabajó"/>
        <s v="Ausente"/>
        <s v="No Ausente"/>
        <s v="Delitos de Tenecia y Porte de Armas"/>
        <s v="Delitos Contra las Personas"/>
        <s v="Delitos Contra el Medioambientales y Seres Vivos"/>
        <s v="Delitos Contra la Propiedad y el Patrimonio"/>
        <s v="Delitos Contra la Vida, Integridad o Dignidad Personal"/>
        <s v="Delitos Económicos"/>
        <s v="Delitos Sexuales"/>
        <s v="Delitos Cometidos por Empleados y Funcionarios Públicos"/>
        <s v="Delitos Contra la Intimidad y la Libertad"/>
        <s v="Delitos Violentos "/>
        <s v="Corrupción"/>
        <s v="Delitos Contra el Orden Público, Funcionarios o Agentes del Estado"/>
        <s v="Crimen Organizado y Lavado de Dinero"/>
        <s v="Delitos Contra el Estado Civil y la Familia"/>
        <s v="Delitos Contra el Honor"/>
        <s v="Delitos e Infracciones de Tránsito"/>
        <s v="Delitos Tributarios"/>
        <s v="Drogas "/>
        <s v="Delitos Contra la Salud Pública"/>
        <s v="Delitos Migratorios"/>
        <s v="Delitos Informáticos"/>
        <s v="Delitos Contra la Seguridad"/>
        <s v="Delitos Militares"/>
        <s v="Delitos Contra la Fé Pública"/>
        <s v="Delitos Electorales"/>
        <s v="Delitos Laborales"/>
        <s v="Delitos Urbanísticos y de Servicios Públicos"/>
        <s v="Delitos Contra la Administración de la Justicia"/>
        <s v="Tipo de Delito"/>
        <s v="Carreras"/>
        <s v="Alfabetismo"/>
        <s v="Por qué No Asiste a Establecimiento Educacional"/>
        <s v="Por qué No Busca Trabajo"/>
        <s v="Contrato de Trabajo"/>
        <s v="Jornada de Trabajo"/>
        <s v="Sistemas Previsionales"/>
        <s v="Situación Ocupacional"/>
        <s v="Productos Financieros"/>
        <s v="Nacionalidad"/>
        <s v="Pueblos Indígenas"/>
        <s v="Valor"/>
        <s v="Proporción del total"/>
        <s v="Indice (Base 2009=100)"/>
        <s v="Impuesto al Valor Agregado"/>
        <s v="Impuesto a Productos Específicos"/>
        <s v="Impuestos Varios"/>
        <s v="Impuestos a la Renta"/>
        <s v="Frutas"/>
        <s v="Cultivos"/>
        <s v="DS49"/>
        <s v="DS01"/>
        <s v="Hortalizas"/>
        <s v="Colocaciones Reales"/>
        <s v="Colocaciones Reales de Consumo"/>
        <s v="Colocaciones Reales de Vivienda"/>
        <s v="Colocaciones Reales Comerciales"/>
        <s v="Tasa de Interés de Política Monetaria"/>
        <s v="Activos"/>
        <s v="Pasivos"/>
        <s v="Patrimonio"/>
        <s v="IPSA"/>
        <s v="Nominal"/>
        <s v="Real"/>
        <s v="PIB Per Cápita"/>
        <s v="PIB Per Cápita PPP"/>
        <s v="Cobre"/>
        <s v="Agropecuario-silvícola y Pesquero"/>
        <s v="Consumo Durable"/>
        <s v="No Combustibles"/>
        <s v="Combustibles y Lubricantes"/>
        <s v="Cuenta Corriente"/>
        <s v="Balanza Comercial"/>
        <s v="Reservas Internacionales Netas"/>
        <s v="Deuda Externa"/>
        <s v="Posición de Inversión Internacional"/>
        <s v="Índice de Producción Industrial"/>
        <s v="Deuda Bruta"/>
        <s v="Deuda Neta"/>
        <s v="UF"/>
        <s v="UTM"/>
        <s v="General Industrias"/>
        <s v="Industria Manufacturera"/>
        <s v="Electricidad, Gas y Agua"/>
        <s v="Agricultura y Ganadería"/>
        <s v="Bovino"/>
        <s v="Avicultura"/>
        <s v="Porcino"/>
        <s v="Monitoreo de Extracciones Efectivas"/>
        <s v="Derechos concedidos"/>
        <s v="Atenciones medícas"/>
        <s v="Maternidad"/>
        <s v="Papanicolau"/>
        <s v="Ha Trabajado Alguna Vez"/>
        <s v="Disponibilidad para Trabajar"/>
        <s v="Quintiles"/>
        <s v="Deciles"/>
        <s v="Proceso de Admisión"/>
        <s v="Estado Civil"/>
        <s v="Región de Domicilio"/>
        <s v="Comuna de Domicilio"/>
        <s v="Año de Egreso de la Educación Media "/>
        <s v="Región del Establecimiento de Egreso"/>
        <s v="Rama Educacional del Establecimiento de Egreso"/>
        <s v="Dependencia del Establecimiento de Egreso"/>
        <s v="Ingreso Bruto Mensual"/>
        <s v="Trabajo"/>
        <s v="Promedio Educación Media"/>
        <s v="NEM"/>
        <s v="Ranking"/>
        <s v="Beca de Excelencia Académica"/>
        <s v="Programa de Acceso a la Educación Superior"/>
        <s v="Postulaciones"/>
        <s v="Matrículas"/>
        <s v="Ingresos Partido Amplitud"/>
        <s v="Ingresos Partido ANDHA Chile"/>
        <s v="Ingresos Partido Ciudadanos"/>
        <s v="Ingresos Partido Comunista de Chile (PCCH)"/>
        <s v="Ingresos Partido Conservador Cristiano"/>
        <s v="Ingresos Partido Convergencia Social"/>
        <s v="Ingresos Partido de Trabajadores Revolucionarios (PTR)"/>
        <s v="Ingresos Partido Demócrata Cristiano (PDC)"/>
        <s v="Ingresos Partido Ecologista Verde (PEV)"/>
        <s v="Ingresos Partido Evolución Política (Evópoli)"/>
        <s v="Ingresos Partido Federación Regionalista Verde Social  (FREVS)"/>
        <s v="Ingresos Partido Humanista (PH)"/>
        <s v="Ingresos Partido Igualdad (PI)"/>
        <s v="Ingresos Partido Izquierda Ciudadana"/>
        <s v="Ingresos Partido Liberal de Chile(PL)"/>
        <s v="Ingresos Partido Nuevo Tiempo"/>
        <s v="Ingresos Partido Pais"/>
        <s v="Ingresos Partido Político Comunes"/>
        <s v="Ingresos Partido Por la Democracia (PPD)"/>
        <s v="Ingresos Partido Progresista (PRO)"/>
        <s v="Ingresos Partido Radical de Chile"/>
        <s v="Ingresos Partido Regionalista Independiente Demócrata (PRI)"/>
        <s v="Ingresos Partido Renovación Nacional (RN)"/>
        <s v="Ingresos Partido Republicano de Chile"/>
        <s v="Ingresos Partido Revolución Democrática (RD)"/>
        <s v="Ingresos Partido Socialista de Chile PS"/>
        <s v="Ingresos Partido Todos"/>
        <s v="Ingresos Partido Unión Demócrata Independiente - UDI"/>
        <s v="Ingresos Partido Unión Patriótica"/>
        <s v="Aportes, donaciones, asignaciones y otros al Partido Amplitud"/>
        <s v="Aportes, donaciones, asignaciones y otros al Partido Ciudadanos"/>
        <s v="Aportes, donaciones, asignaciones y otros al Partido Comunista de Chile (PCCH)"/>
        <s v="Aportes, donaciones, asignaciones y otros al Partido Conservador Cristiano"/>
        <s v="Aportes, donaciones, asignaciones y otros al Partido Convergencia Social"/>
        <s v="Aportes, donaciones, asignaciones y otros al Partido de Trabajadores Revolucionarios (PTR)"/>
        <s v="Aportes, donaciones, asignaciones y otros al Partido Demócrata Cristiano (PDC)"/>
        <s v="Aportes, donaciones, asignaciones y otros al Partido Ecologista Verde (PEV)"/>
        <s v="Aportes, donaciones, asignaciones y otros al Partido Evolución Política (Evópoli)"/>
        <s v="Aportes, donaciones, asignaciones y otros al Partido Federación Regionalista Verde Social  (FREVS)"/>
        <s v="Aportes, donaciones, asignaciones y otros al Partido Humanista (PH)"/>
        <s v="Aportes, donaciones, asignaciones y otros al Partido Igualdad (PI)"/>
        <s v="Aportes, donaciones, asignaciones y otros al Partido Izquierda Ciudadana"/>
        <s v="Aportes, donaciones, asignaciones y otros al Partido Liberal de Chile(PL)"/>
        <s v="Aportes, donaciones, asignaciones y otros al Partido Movimiento Independiente Regionalista Agrario y Social (MIRAS)"/>
        <s v="Aportes, donaciones, asignaciones y otros al Partido Nuevo Tiempo"/>
        <s v="Aportes, donaciones, asignaciones y otros al Partido Político Comunes"/>
        <s v="Aportes, donaciones, asignaciones y otros al Partido Por la Democracia (PPD)"/>
        <s v="Aportes, donaciones, asignaciones y otros al Partido Progresista de Chile"/>
        <s v="Aportes, donaciones, asignaciones y otros al Partido Radical de Chile"/>
        <s v="Aportes, donaciones, asignaciones y otros al Partido Regionalista Independiente Demócrata (PRI)"/>
        <s v="Aportes, donaciones, asignaciones y otros al Partido Renovación Nacional (RN)"/>
        <s v="Aportes, donaciones, asignaciones y otros al Partido Republicano de Chile"/>
        <s v="Aportes, donaciones, asignaciones y otros al Partido Revolución Democrática (RD)"/>
        <s v="Aportes, donaciones, asignaciones y otros al Partido Socialista de Chile PS"/>
        <s v="Aportes, donaciones, asignaciones y otros al Partido Todos"/>
        <s v="Aportes, donaciones, asignaciones y otros al Partido Unión Demócrata Independiente - UDI"/>
        <s v="Aportes, donaciones, asignaciones y otros al Partido Unión Patriótica"/>
        <s v="Ingresos Partido"/>
        <s v="Aportes, donaciones, asignaciones y otros"/>
      </sharedItems>
    </cacheField>
    <cacheField name="Muestra" numFmtId="0">
      <sharedItems count="1777">
        <s v="Uva de mesa"/>
        <s v="Uva pisquera"/>
        <s v="Uva vinífera"/>
        <s v="CO2 equivalente"/>
        <s v="Superficie de áreas verdes"/>
        <s v="Cantidad de parques urbanos"/>
        <s v="Superficie de parques urbanos"/>
        <s v="Cantidad de plazas"/>
        <s v="Superficie de plazas"/>
        <s v="Cantidad de centros culturales"/>
        <s v="Exportaciones"/>
        <s v="Exportaciones agrícolas"/>
        <s v="Exportaciones de cobre"/>
        <s v="Exportaciones de bienes"/>
        <s v="Exportaciones industriales"/>
        <s v="Exportaciones mineras"/>
        <s v="Importaciones de combustibles"/>
        <s v="Importaciones de bienes"/>
        <s v="Importaciones de capital"/>
        <s v="Importaciones de consumo"/>
        <s v="Importaciones intermedias no combustibles"/>
        <s v="Precios de alojamiento hoteleros"/>
        <s v="Estancia en hoteles"/>
        <s v="Llegadas a hoteles"/>
        <s v="Pernoctaciones en hoteles"/>
        <s v="Rendimiento de ingresos por alojamiento hotelero"/>
        <s v="Ocupación en habitaciones hoteleras"/>
        <s v="Ocupación en plazas hoteleras"/>
        <s v="Supermercados"/>
        <s v="Ventas de supermercados"/>
        <s v="Índice de ventas de supermercados"/>
        <s v="Inversión MOP"/>
        <s v="Inversión Programa Agua Potable Rural"/>
        <s v="Inversión Dirección General de Concesiones"/>
        <s v="Inversión Dirección de Aeropuertos"/>
        <s v="Inversión Dirección de Arquitectura"/>
        <s v="Inversión Dirección General de Aguas"/>
        <s v="Inversión Dirección General de Obras Públicas"/>
        <s v="Inversión Instituto Nacional de Hidráulica"/>
        <s v="Inversión Dirección de Obras Portuarias"/>
        <s v="Inversión Dirección de Obras Hidráulicas"/>
        <s v="Inversión Dirección de Planeamiento"/>
        <s v="Inversión Dirección de Vialidad"/>
        <s v="Viviendas autorizadas"/>
        <s v="Superficie autorizada no habitacional"/>
        <s v="Superficie autorizada habitacional"/>
        <s v="Aprehensiones"/>
        <s v="Casos Policiales"/>
        <s v="Denuncias"/>
        <s v="Detenciones"/>
        <s v="Población"/>
        <s v="PSU"/>
        <s v="Becas de Educación"/>
        <s v="Distribución eléctrica"/>
        <s v="Distribución eléctrica agrícola"/>
        <s v="Distribución eléctrica comercial"/>
        <s v="Distribución eléctrica industrial"/>
        <s v="Distribución eléctrica minera"/>
        <s v="Distribución eléctrica residencial"/>
        <s v="Generación eléctrica"/>
        <s v="Generación eólica"/>
        <s v="Generación hidráulica"/>
        <s v="Generación solar"/>
        <s v="Generación térmica"/>
        <s v="Despacho de energía eléctrica"/>
        <s v="Daño por incendios"/>
        <s v="Ocurrencia de incendios"/>
        <s v="Troza aserrable y palpable"/>
        <s v="Madera aserrada"/>
        <s v="Superficie forestal plantada"/>
        <s v="Clubes deportivos"/>
        <s v="Gasto total municipal en sector salud"/>
        <s v="Avalúo fiscal de propiedades municipales"/>
        <s v="Juntas de vecinos"/>
        <s v="Ópticas municipales"/>
        <s v="Centros de madres"/>
        <s v="Centros de padres y apoderados"/>
        <s v="Centros del adulto mayor"/>
        <s v="Exámenes preventivos"/>
        <s v="Salud Primaria"/>
        <s v="Enfermeras/os"/>
        <s v="Farmacias municipales"/>
        <s v="Gasto municipal en personal"/>
        <s v="Gasto total municipal"/>
        <s v="Ingreso municipal en sector salud"/>
        <s v="Ingreso municipal total"/>
        <s v="Ingreso municipal por impuestos"/>
        <s v="Ingreso municipal por permisos de circulación"/>
        <s v="Ingreso propio permanente municipal"/>
        <s v="Laboratorios de salud municipales"/>
        <s v="Médicas/os"/>
        <s v="Organizaciones comunitarias funcionales"/>
        <s v="Establecimientos municipales de salud"/>
        <s v="Patentes Mineras"/>
        <s v="Pensiones básicas solidarias"/>
        <s v="Pensiones solidarias de vejez"/>
        <s v="Pensiones solidarias de invalidez"/>
        <s v="Personas enviadas a un empleo"/>
        <s v="Personas en busca de empleo"/>
        <s v="Personas inscritas para capacitación"/>
        <s v="Personas egresadas de capacitación"/>
        <s v="Predios agrícolas municipales"/>
        <s v="Predios no agrícolas municipales"/>
        <s v="Presupuesto de gastos municipales"/>
        <s v="Presupuesto municipal en sector de salud"/>
        <s v="Propiedades municipales"/>
        <s v="Propiedades de municipalidades"/>
        <s v="Subsidios de agua potable rural"/>
        <s v="Subsidios de agua potable urbana"/>
        <s v="Subsidios familiares"/>
        <s v="Tasa de egreso de capacitación"/>
        <s v="Transferencias municipales a sector salud"/>
        <s v="Uniones Comunales"/>
        <s v="Vacunatorios"/>
        <s v="Elaboración de productos alimenticios"/>
        <s v="Elaboración de bebidas"/>
        <s v="Elaboración de productos de tabaco"/>
        <s v="Elaboración de productos de madera"/>
        <s v="Elaboración de productos de papel"/>
        <s v="Elaboración de grabaciones"/>
        <s v="Elaboración de coque y derivados del petróleo"/>
        <s v="Elaboración de sustancias químicas"/>
        <s v="Elaboración de productos farmacéuticos"/>
        <s v="Elaboración de productos de caucho y plástico"/>
        <s v="Elaboración de productos minerales no metálicos"/>
        <s v="Elaboración de metales comunes"/>
        <s v="Elaboración de productos de metal"/>
        <s v="Elaboración de equipos eléctricos"/>
        <s v="Elaboración de maquinaria n.c.p"/>
        <s v="Elaboración de vehículos"/>
        <s v="Elaboración de equipos de transporte"/>
        <s v="Elaboración de muebles"/>
        <s v="Índice de producción manufacturera"/>
        <s v="Molienda de trigo"/>
        <s v="Producción de crema fresca"/>
        <s v="Producción de leche en polvo"/>
        <s v="Producción de leche fluida"/>
        <s v="Producción de manjar"/>
        <s v="Producción de mantequilla"/>
        <s v="Producción de queso fresco o quesillo"/>
        <s v="Producción de queso"/>
        <s v="Producción de suero en polvo"/>
        <s v="Producción de yogurt"/>
        <s v="Producción de yodo"/>
        <s v="Refugiados"/>
        <s v="Solicitantes de Refugio"/>
        <s v="Producción de carbón"/>
        <s v="Producción de cloruro de sodio"/>
        <s v="Producción de cobre"/>
        <s v="Producción de hierro"/>
        <s v="Índice de producción minera"/>
        <s v="Índice de producción de minería metálica"/>
        <s v="Índice de producción de minería no metálica"/>
        <s v="Producción de molibdeno"/>
        <s v="Producción de oro"/>
        <s v="Producción de plata"/>
        <s v="Femicidios"/>
        <s v="Leche"/>
        <s v="Acuicultura de Algas"/>
        <s v="Acuicultura de choritos"/>
        <s v="Acuicultura de moluscos"/>
        <s v="Acuicultura de peces"/>
        <s v="Acuicultura"/>
        <s v="Acuicultura del Salmón del Atlántico"/>
        <s v="Acuicultura del Salmón Plateado o Coho"/>
        <s v="Acuicultura de la Trucha Arcoiris"/>
        <s v="Pesca de algas"/>
        <s v="Pesca de almejas"/>
        <s v="Pesca de anchovetas"/>
        <s v="Pesca de bacaladillo"/>
        <s v="Pesca de centollas"/>
        <s v="Pesca de centollones"/>
        <s v="Pesca de cholgas"/>
        <s v="Pesca de choritos"/>
        <s v="Pesca de choros"/>
        <s v="Pesca de cochayuyo"/>
        <s v="Pesca de crustáceos"/>
        <s v="Pesca de erizos"/>
        <s v="Pesca de huiro"/>
        <s v="Pesca de jaiba marmolada"/>
        <s v="Pesca de jibia"/>
        <s v="Pesca de juliana"/>
        <s v="Pesca de jurel"/>
        <s v="Pesca de luga negra"/>
        <s v="Pesca de luga roja"/>
        <s v="Pesca de machuelo"/>
        <s v="Pesca de merluza austral"/>
        <s v="Pesca de moluscos"/>
        <s v="Pesca de otras especies"/>
        <s v="Pesca de pampanito"/>
        <s v="Pesca de peces"/>
        <s v="Pesca de pelillo"/>
        <s v="Pesca de reineta"/>
        <s v="Pesca del resto de las especies"/>
        <s v="Pesca de sardina austral"/>
        <s v="Pesca de sardina común"/>
        <s v="Pesca de sierra"/>
        <s v="Pesca artesanal"/>
        <s v="Pesca industrial"/>
        <s v="Pesca de caballa"/>
        <s v="Pesca de merluza común"/>
        <s v="Pesca de merluza de cola"/>
        <s v="Ambulancias"/>
        <s v="CESFAM"/>
        <s v="Clínicas dentales móviles"/>
        <s v="Casos positivos"/>
        <s v="CECOF"/>
        <s v="Centros de salud rurales"/>
        <s v="Centros de salud urbanos"/>
        <s v="Consultorios generales rurales"/>
        <s v="Consultorios generales urbanos"/>
        <s v="COSAM"/>
        <s v="Actividad de atención primaria"/>
        <s v="VIH/SIDA"/>
        <s v="Personas integrantes"/>
        <s v="Postas de salud rurales"/>
        <s v="SAPU"/>
        <s v="Electricidad, gas y agua"/>
        <s v="Electricidad, gas y agua potable"/>
        <s v="Pobreza Hombres"/>
        <s v="Pobreza Mujeres"/>
        <s v="Pobreza extrema"/>
        <s v="Pobreza no extrema"/>
        <s v="Pobreza"/>
        <s v="Pobreza Migrantes"/>
        <s v="Conexiones a internet fijo"/>
        <s v="Suscriptores a televisión de pago"/>
        <s v="Carga efectiva de comercio exterior"/>
        <s v="Movimiento de carga portuaria"/>
        <s v="Contenedores de 20 pies"/>
        <s v="Contenedores de 40 pies"/>
        <s v="Buses"/>
        <s v="Buses escolares"/>
        <s v="Minibuses"/>
        <s v="Taxis"/>
        <s v="Trolebuses"/>
        <s v="Pasada de vehículos por autopistas"/>
        <s v="Compañías de bomberos"/>
        <s v="Pensión Básica de Vejez"/>
        <s v="Pensión Básica Solidaria"/>
        <s v="Invalidez"/>
        <s v="Ingreso Hombres"/>
        <s v="Ingreso Mujeres"/>
        <s v="Ingreso Nacional"/>
        <s v="Ingreso Alacalufes"/>
        <s v="Ingresos Atacameños"/>
        <s v="Ingresos Aymaras"/>
        <s v="Ingresos Collas"/>
        <s v="Ingresos Diaguitas"/>
        <s v="Ingresos Mapuches"/>
        <s v="Ingresos - No pertenecen a Etnia"/>
        <s v="Ingresos Pascuenses"/>
        <s v="Ingresos Quechuas"/>
        <s v="Ingresos Yaganes"/>
        <s v="Número de Empresas"/>
        <s v="Número de Trabajadores"/>
        <s v="Renta Neta Informada Anual"/>
        <s v="Número de Empresas con Inicio Actividades"/>
        <s v="Número de Empresas Vigentes"/>
        <s v="Agricultura"/>
        <s v="Energía"/>
        <s v="Procesos industriales y uso de productos"/>
        <s v="Residuos"/>
        <s v="Uso de la tierra, cambio de uso de la tierra y silvicultura"/>
        <s v="Emisiones Gas CO2 (CO2eq)"/>
        <s v="Emisiones Gas CH4 (CO2eq)"/>
        <s v="Emisiones Gas N2O (CO2eq)"/>
        <s v="Emisiones Gas HFC (CO2eq)"/>
        <s v="Emisiones Gas SF6 (CO2eq)"/>
        <s v="Emisiones por combustible tipo Carbón"/>
        <s v="Emisiones por combustible tipo Gas"/>
        <s v="Emisiones por combustible tipo Petróleo"/>
        <s v="Aborto Cometido Por Facultativo Por Causales No Reguladas"/>
        <s v="Aborto Consentido Causales No Reguladas"/>
        <s v="Aborto Sin Consentimiento"/>
        <s v="Femicidio Intimo"/>
        <s v="Maltrato Habitual (Violencia Intrafamiliar)"/>
        <s v="Secuestro Con Homicidio, Violación O Lesiones"/>
        <s v="Número de Aprehensiones"/>
        <s v="Número de Casos Policiales"/>
        <s v="Número de Denuncias por Violación"/>
        <s v="Número de Detenciones"/>
        <s v="Número de Denuncias"/>
        <s v="Tasa de Aprehensiones"/>
        <s v="Tasa de Casos Policiales"/>
        <s v="Tasa de Denuncias"/>
        <s v="Tasa de Detenciones"/>
        <s v="Accidentes eléctricos"/>
        <s v="Actividades extinción incendios forestales, estructurales u otros"/>
        <s v="Actividades recreativas"/>
        <s v="Confección y/o extracción productos secundarios del bosque"/>
        <s v="Faenas agríolas y pecuarias"/>
        <s v="Faenas forestales"/>
        <s v="Incendios de causa desconocida"/>
        <s v="Incendios intencionales"/>
        <s v="Incendios naturales"/>
        <s v="Operaciones en vías férreas"/>
        <s v="Otras actividades"/>
        <s v="Quema de desechos"/>
        <s v="Tránsito de personas  vehículos o aeronaves"/>
        <s v="q1 (Ene-Abr)"/>
        <s v="q2 (May-Dic)"/>
        <s v="Bueno"/>
        <s v="Malo"/>
        <s v="Medio"/>
        <s v="No Aplica"/>
        <s v="Todos"/>
        <s v="2º Básico"/>
        <s v="4º Básico"/>
        <s v="6º Básico"/>
        <s v="8º Básico"/>
        <s v="2º Medio"/>
        <s v="Población Rural"/>
        <s v="Población Urbana"/>
        <s v="Población Pobre"/>
        <s v="Población No Pobre"/>
        <s v="Población Pobre Extrema"/>
        <s v="Población Analfabeta"/>
        <s v="Población Alfabeta"/>
        <s v="Población que Trabajó"/>
        <s v="Población que No Trabajó"/>
        <s v="Población con Ausencia laboral"/>
        <s v="Población sin Ausencia laboral"/>
        <s v="Homicidios"/>
        <s v="Hurtos"/>
        <s v="Lesiones"/>
        <s v="Otros Robos con Fuerza"/>
        <s v="Robo Accesorio Vehículo"/>
        <s v="Robo con Violencia o Intimidación"/>
        <s v="Robo de Vehículo"/>
        <s v="Robo Lugar Habitado"/>
        <s v="Robo Lugar No Habitado"/>
        <s v="Robo por Sorpresa"/>
        <s v="Violación"/>
        <s v="Abandono de Armas o Elementos Sujetas a Control"/>
        <s v="Abandono de Conyuge o de parientes Enfermos"/>
        <s v="Abandono de Destino"/>
        <s v="Abandono de Niños"/>
        <s v="Abandono o Maltrato Animal"/>
        <s v="Abigeato"/>
        <s v="Aborto"/>
        <s v="Abuso de Firma en Blanco"/>
        <s v="Abuso Sexual (Sólo Crimen)"/>
        <s v="Abuso Sexual Adulto"/>
        <s v="Abuso Sexual Calificado c/Introduccion Objetos o Uso Animal"/>
        <s v="Abuso Sexual con Contacto de Menor de 14 Años"/>
        <s v="Abuso Sexual de 14 Años a Menor de 18 Años con Circunstancia Estupro"/>
        <s v="Abuso Sexual de Mayor de 14 (Con Circunstancias de Violación)"/>
        <s v="Abuso Sexual Mayor 14 /Sorpresa Sin Consentimiento"/>
        <s v="Abuso Sexual Sin Contacto"/>
        <s v="Abusos Contra Particulares"/>
        <s v="Abusos Deshonestos"/>
        <s v="Acceso, Divulgacion y Uso Indebido de Información Génetica."/>
        <s v="Accidente con Resultado de Muerte o Lesiones Graves"/>
        <s v="Acoso Sexual Lugares Públicos /Libre Acceso Público"/>
        <s v="Administración Desleal de Persona Jurídica"/>
        <s v="Adquisición Material de Guerra Instituciones Armadas"/>
        <s v="Adquisición o Almacenamiento Material Pornográfico Infantil"/>
        <s v="Adquisición y Venta Indebida de Cartuchos y Municiones"/>
        <s v="Allanamientos Irregulares"/>
        <s v="Alteracion Fraudulenta de Precios"/>
        <s v="Alteración Orden Público"/>
        <s v="Alteración, Ocultación, Destrucción de Balance de Libros"/>
        <s v="Amenaza a Fiscales o Defensores en el Desempeño de Funciones"/>
        <s v="Amenaza a Gendarme en el Desempeño de sus Funciones"/>
        <s v="Amenaza con Arma (Falta)"/>
        <s v="Amenazar Simple o Condicionalmente u Ofender Personal de Investigaciones"/>
        <s v="Amenazas a Carabineros"/>
        <s v="Amenazas Condicionales Contra Personas y Propiedades"/>
        <s v="Amenazas de Atentados Contra Personas y Propiedades"/>
        <s v="Amenazas Simples Contra Personas y Propiedades"/>
        <s v="Anticipación y Prolongacion Indebida de Funciones Públicas"/>
        <s v="Apertura, Registro o Interceptación de Correspondencia"/>
        <s v="Apoderamiento o Atentado al Transporte Público"/>
        <s v="Apremios Ilegítimos Cometidos por Empleados Públicos"/>
        <s v="Apremios Ilegítimos con Cuasidelito"/>
        <s v="Apremios Ilegítimos con Homicidio"/>
        <s v="Apremios Ilegítimos Violación, Abuso Sexual Agravado, Otros"/>
        <s v="Apropiación de Cables Tendido Eléctrico o de Comunicaciones"/>
        <s v="Apropiación de Cotizaciones Previsionales y Declaraciones Inexactas"/>
        <s v="Apropiación de Monumentos Nacionales"/>
        <s v="Apropiación Indebida"/>
        <s v="Apropiación Indebida (Incluye Depositario Alzado)"/>
        <s v="Apropiación Indebida Cometido por Persona Jurídica"/>
        <s v="Arrojamiento de Piedras u Otros Objetos"/>
        <s v="Arrojar Basura/Desechos en Playas, Parques Nacionales u Otros"/>
        <s v="Asociación Ilícita"/>
        <s v="Asociación Ilícita para Tráfico de Personas"/>
        <s v="Asociación Ilícita Terrorista"/>
        <s v="Asociaciones Ilícitas"/>
        <s v="Atentado a Vehículo Motorizado en Circulación con Objeto Contundente"/>
        <s v="Atentado Contra Jefe de Estado o Autoridad Pública"/>
        <s v="Atentado Explosivo o Incendiario"/>
        <s v="Atentados y Amenazas Contra la Autoridad"/>
        <s v="Auxilio al Suicidio"/>
        <s v="Bigamia"/>
        <s v="Calumnia (Acción Privada)"/>
        <s v="Captura, Grabación, Difusión Registro Audiovisuales Partes Íntimas"/>
        <s v="Castración y Mutilación"/>
        <s v="Causar la Muerte a Personal de la Policia de Investigaciones"/>
        <s v="Caza y Comercializacion de Especies Prohibidas"/>
        <s v="Caza y Pesca con Violencia"/>
        <s v="Celebración de Contrato Simulado"/>
        <s v="Cohecho Cometido por Empleado Público"/>
        <s v="Cohecho o Soborno Cometido por Particular"/>
        <s v="Colocación Bomba Artefacto"/>
        <s v="Colusión"/>
        <s v="Comercialización Dispositivos Falsificados"/>
        <s v="Comercialización Material Pornógrafico Elaborado Utilizando Menores de 18 años"/>
        <s v="Comercialización o Distribución Señal Protegida de Televisión"/>
        <s v="Comercializar, Distribuir, Instalar Máquinas Juegos Ilegales"/>
        <s v="Comercio Clandestino"/>
        <s v="Conducción Bajo la Influencia del Alcohol"/>
        <s v="Conducción Bajo la Influencia del Alcohol Causando Lesiones"/>
        <s v="Conducción Bajo la Influencia del Alcohol Causando Lesiones Graves o Gravísimas"/>
        <s v="Conducción Bajo la Influencia del Alcohol Causando Muerte"/>
        <s v="Conducción Bajo la Influencia del Alcohol con o Sin Daños o Lesiones Leves"/>
        <s v="Conducción Ebriedad con Resultado de Lesiones Grave"/>
        <s v="Conducción Ebriedad con Resultado de Lesiones Menos Graves"/>
        <s v="Conducción Ebriedad con Resultado de Muerte"/>
        <s v="Conducción Ebriedad Suspención Licencia"/>
        <s v="Conducción Estado de Ebriedad con o Sin Daños o Lesiones Leves"/>
        <s v="Conducción Estado de Ebriedad con Resultado de Daños"/>
        <s v="Conducción Estado Ebriedad con Resultado de Lesiones Graves o Menos Graves"/>
        <s v="Conducción Estado Ebriedad con Resultado de Muerte o Lesion Graves Gravísimas"/>
        <s v="Conducción Sin la Licencia Debida"/>
        <s v="Conducción Vehículo Durante Vigencia Alguna Sanción Impuesta"/>
        <s v="Connivencia en la Fuga y Evasión Culpable de Detenidos"/>
        <s v="Conspiración de la Ley 20.000"/>
        <s v="Consumo de Drogas"/>
        <s v="Consumo y Otras Faltas Ley de Drogas"/>
        <s v="Consumo/Porte de Drogas en Lugares Calificados"/>
        <s v="Consumo/Porte en Lugares Públicos o Privados c/Previo Concierto"/>
        <s v="Contra Salud Pública"/>
        <s v="Contrabando de Especies Exóticas"/>
        <s v="Contrabando Infracción a la Orden de Aduanas"/>
        <s v="Corrupción Entre Particulares Cometido Persona Jurídica"/>
        <s v="Corte/Destrucción de Arbol/Arbusto Regulados por Art. 21 Ley de Bosques"/>
        <s v="Crimenes Lesa Humanidad y Genocidio"/>
        <s v="Crímenes y Simples Delitos c/Soberanía Nacional y Seguridad del Estado"/>
        <s v="Crimenes y Simples Delitos Seguridad Interior del Estado"/>
        <s v="Cuasidelito de Homicidio"/>
        <s v="Cuasidelito de Homicidio Cometido por Profesionales de la Salud"/>
        <s v="Cuasidelito de Lesiones"/>
        <s v="Cuasidelito de Lesiones Cometidos por Profesionales de la Salud"/>
        <s v="Cuasidelito Vehículo Motorizado"/>
        <s v="Cultivo/Cosecha Especies Vegetales Productoras de Estupefacientes"/>
        <s v="Daño Falta"/>
        <s v="Daños"/>
        <s v="Daños a Monumentos Nacionales"/>
        <s v="Daños Calificados"/>
        <s v="Daños o Apropiación Sobre Monumentos Nacionales"/>
        <s v="Daños Simples"/>
        <s v="Declaración Maliciosa de Impuesto"/>
        <s v="Dejar Animales Sueltos"/>
        <s v="Delito Desordenes Públicos"/>
        <s v="Delitos Contemplados en Otros Textos Legales"/>
        <s v="Delitos Contenidos en el Decreto Ley 1,094 de Extranjería"/>
        <s v="Delitos Contenidos en la Ley 19.620 de Adopción de Menores"/>
        <s v="Delitos Contenidos en Leyes de Prenda Especiales Ley 20.190"/>
        <s v="Delitos Contra la Ley de Bosque Nativo Ley 20.283"/>
        <s v="Delitos Contra la Libertad Ambulatoria y el Derecho de Asociación"/>
        <s v="Delitos Contra la Vida y la Privacidad de Las Conversaciones"/>
        <s v="Delitos Contra Ley de Propiedad Industrial"/>
        <s v="Delitos Contra Ley de Propiedad Intelectual"/>
        <s v="Delitos de la Ley de Sociedades Anónimas"/>
        <s v="Delitos de Signifación Sexual"/>
        <s v="Delitos del Decreto Ley 3,538 de 1979 Que Regula Mercado Financiero"/>
        <s v="Delitos Informaticos"/>
        <s v="Delitos Marcarios"/>
        <s v="Delitos Que Contempla el Codigo Tributario"/>
        <s v="Delitos Relativos al Pago de Pensiones Alimenticias"/>
        <s v="Denegacion de Auxilio"/>
        <s v="Depositario Alzado"/>
        <s v="Desacato"/>
        <s v="Desatender el Llamado a Reclamo"/>
        <s v="Desordenes en Espectáculos Públicos"/>
        <s v="Destrucción o Alteración de Deslindes"/>
        <s v="Detención, Destierro o Arresto Irregular"/>
        <s v="Deudor, Gerente, Director, Administrador o Representante Actúen en Perjuicio de Acreedor"/>
        <s v="Difusión de Material Pornográfico"/>
        <s v="Difusión Indebida Entrevista Videograbada"/>
        <s v="Dirigir Reuniones Tumultuosas"/>
        <s v="Disensiones Domésticas"/>
        <s v="Disparos Injustificados Vía Pública"/>
        <s v="Divulgación Datos Militante de Partido Pólitico"/>
        <s v="Divulgación Identidad Menores por Medio Comunicación Social"/>
        <s v="Ejercicio Ilegal de la Profesión"/>
        <s v="Ejercicio Irregular de Martillero Público"/>
        <s v="Elaboración Ilegal de Drogas o Sustancias Sicotrópicas"/>
        <s v="Empleado Público Que Expropie Bienes o Pertenencias"/>
        <s v="Enriquecimiento Ilícito"/>
        <s v="Enseñanza No Autorizada de Artes Marciales"/>
        <s v="Entrega o Puesta a Disposición Armas a Menores"/>
        <s v="Envío Explosivos, Homicidio, Lesiones y Secuestro Terrorista"/>
        <s v="Espionaje Informático"/>
        <s v="Estafa (Sólo Crimen)"/>
        <s v="Estafas y Otras Defraudaciones Contra Particulares"/>
        <s v="Estupro"/>
        <s v="Exacciones Ilegales Cometidas por Funcionario Público"/>
        <s v="Exacciones Ilegales Cometidas por Particulares"/>
        <s v="Expendio de Bebidas Alcohólicas a Menores"/>
        <s v="Extorsión"/>
        <s v="Extranjeros Que Ingresan o Intentan Egresar c/Documentos Falsificados"/>
        <s v="Extranjeros Que Ingresan o Intentan Egresar Clandestinamente"/>
        <s v="Fabricación, Acopio o Comercialización de Hilo Curado"/>
        <s v="Facilitación de Bienes al Tráfico de Drogas"/>
        <s v="Facilitación Facturas Falsas"/>
        <s v="Falsa Alarma de Incendio, Emergencia o Calamidad Pública"/>
        <s v="Falsedades"/>
        <s v="Falsificación de Billetes"/>
        <s v="Falsificación de Licencias Medicas o Pensión"/>
        <s v="Falsificación de Moneda y Otros"/>
        <s v="Falsificación de Obras Protegidas por Ley de Propiedad Intelectual"/>
        <s v="Falsificación de Placas, Tarjetas, Timbres y Sellos de Investigación"/>
        <s v="Falsificación de Rótulos o Certificados"/>
        <s v="Falsificación Licencia de Conducir y Otras Falsificaciones"/>
        <s v="Falsificación Medios de Pago Transporte"/>
        <s v="Falsificación o Uso de Pasaportes o Permisos para Porte de Armas"/>
        <s v="Falsificación o Uso Malicioso de Documentos Privados"/>
        <s v="Falsificación o Uso Malicioso de Documentos Públicos"/>
        <s v="Falso testimonio, Perjurio o Denuncia Calumniosa"/>
        <s v="Falta de Respeto a Autoridad Pública"/>
        <s v="Faltas al Régimen Penitenciario"/>
        <s v="Faltas Código Penal Conocidas por Juzgados del Crimen"/>
        <s v="Femicidio No Íntimo"/>
        <s v="Fingimiento de Cargos o Profesiones"/>
        <s v="Fraude Aduana Infraccción a la Ordenanza Aduanera"/>
        <s v="Fraude de Subvenciones"/>
        <s v="Fraudes al Fisco y Organismos del Estado"/>
        <s v="Fraudulenta Atribución Calidad de Indígena"/>
        <s v="Ganado Que Entra a Predio Ajeno Causando Daños"/>
        <s v="Giro Doloso de Cheques"/>
        <s v="Giro Doloso de Cheques (Cuenta Cerrada)"/>
        <s v="Giro Doloso de Cheques (Falta de Fondos)"/>
        <s v="Giro Doloso de Cheques (Sólo Crimen)"/>
        <s v="Hallazgo de Drogas"/>
        <s v="Hallazgo de Vehículo"/>
        <s v="Homicidio"/>
        <s v="Homicidio Calificado"/>
        <s v="Homicidio de Fiscales o Defensores en Desempeño de Funciones"/>
        <s v="Homicidio de Gendarme en el Desempeño de sus Funciones"/>
        <s v="Homicidio en Riña o Pelea"/>
        <s v="Homicidio Simple"/>
        <s v="Hurto (Sólo Crimen)"/>
        <s v="Hurto Agravado"/>
        <s v="Hurto de Bienes Pertenecientes a Redes de Suministro Público"/>
        <s v="Hurto de Hallazgo"/>
        <s v="Hurto Falta"/>
        <s v="Hurto Simple"/>
        <s v="Hurto Simple por Un Valor de 4 a 40 Utm"/>
        <s v="Hurto Simple por Un Valor de Media a Menos de a 4 Utm"/>
        <s v="Hurto Simple por Un Valor Sobre 40 Utm"/>
        <s v="Impedir Ejercicio de Funciones a Inspectores Municipales"/>
        <s v="Incendio"/>
        <s v="Incendio c/Peligro para Las Personas"/>
        <s v="Incendio con Resultado de Muerte y/o Lesiones"/>
        <s v="Incendio de Bosques"/>
        <s v="Incendio Solo c/Daños o Sin Peligro Propagación"/>
        <s v="Incesto"/>
        <s v="Inducir a Un Menor a Abandonar el Hogar"/>
        <s v="Inducir, Permitir, Facilitar, Ocultar Infraccción Derechos Autor/Conexos"/>
        <s v="Infanticidio"/>
        <s v="Infidelidad en la Custodia de Documentos"/>
        <s v="Infracción a la Ley 19.496 de Protección al Consumidor"/>
        <s v="Infracción a la Ley de Administración Provicional de Sostenedores Educacionales"/>
        <s v="Infracción a la Ley Electoral"/>
        <s v="Infracción a la Ley Mercado de Valores"/>
        <s v="Infracción a Ley 11.564 de Mataderos Clandestinos"/>
        <s v="Infracción al Artículo 454 del Código Penal"/>
        <s v="Infracción al Artículo 9 del Decreto Ley 2.695"/>
        <s v="Infracción al Deber de Información de la Ley 19.913"/>
        <s v="Infracción al Estatuto de Capacitación y Empleo"/>
        <s v="Infracción en el Otorgamiento Prestaciones de Isapre"/>
        <s v="Infracción Inversión Extranjera Directa en Chile"/>
        <s v="Infracción L.O.C del Banco Central"/>
        <s v="Infracción Ley 18.175 de Quiebras"/>
        <s v="Infracción Ley 18.892 de Pesca"/>
        <s v="Infracción Ley General Telecomunicaciones"/>
        <s v="Infracción Normas Inhumaciones y Exhumaciones"/>
        <s v="Infracción Ordenanza Aduanas (Fraude y Contrabando)"/>
        <s v="Infracción por Contaminación"/>
        <s v="Infracciones a la Ley de Identidad de Género"/>
        <s v="Infracciones a la Ley de Seguridad Nuclear"/>
        <s v="Infracciones a la Ley Orgánica Constitucional Sobre Votación"/>
        <s v="Infracciones a la Seguridad Social"/>
        <s v="Infracciones al Código Aeronáutico"/>
        <s v="Infracciones Tributarias Contempladas en Otras Leyes"/>
        <s v="Infringir Normas Higiénicas y de Salubridad"/>
        <s v="Injuria (Accion Privada)"/>
        <s v="Injurias y Calumnias por Medios de Comunicacion Social"/>
        <s v="Insolvencia Punible (Alzamiento de Bienes)"/>
        <s v="Instalación Indebida de Señales del Tránsito o Barreras"/>
        <s v="Interrupción de Servicio Eléctrico"/>
        <s v="Inutilización de Dispositivos de Monitoreo Telemático"/>
        <s v="Invasión de Derechos Ajenos"/>
        <s v="Lanzar Objeto a Vía Pública con Muerte o Lesiones"/>
        <s v="Lavado de Dinero Persona Jurídica"/>
        <s v="Lavado de Dinero Persona Natural"/>
        <s v="Lesionar o Amenazar Fiscalizador Transporte"/>
        <s v="Lesiones (Sólo Crimen)"/>
        <s v="Lesiones Corporales"/>
        <s v="Lesiones Daño con Motivo de Espectáculo de Fútbol Profesional"/>
        <s v="Lesiones Graves"/>
        <s v="Lesiones Graves Gravísimas"/>
        <s v="Lesiones Leves"/>
        <s v="Lesiones Menos Graves"/>
        <s v="Ley 8.314 de Conductas Terroristas"/>
        <s v="Ley Responsabilidad Penal Personas Jurídicas"/>
        <s v="Loteos Irregulares"/>
        <s v="Lotería Ilegal, Casas de Juego y Prestamos Sobre Prenda"/>
        <s v="Mal Uso de Información de Medio Tecnológico de Acceso a Transporte Público"/>
        <s v="Maltrato Cometido por Persona con Deber Especial de Cuidado"/>
        <s v="Maltrato Corporal a Menores o Personas Vulnerables"/>
        <s v="Maltrato de Obra a Gendarme en el Desempeño de sus Funciones"/>
        <s v="Maltrato de Obra Personal Investigaciones con o Sin Lesiones"/>
        <s v="Maltrato Obra a Carabineros"/>
        <s v="Maltrato Obra a Fiscales o Defensores en Desempeño Funciones"/>
        <s v="Malversación de Caudales Publicos"/>
        <s v="Malversación, Defraudación E Incendio por Menos de 1 Utm"/>
        <s v="Manejo en Estado de Ebriedad (Sólo Crimen)"/>
        <s v="Marcha del Sitio del Suceso Sin Prestar Auxilio a la Víctima"/>
        <s v="Matar a Carabinero en Ejercicio de Funciones"/>
        <s v="Muertes y Hallazgo de Cadaver"/>
        <s v="NA"/>
        <s v="Negativa a Efectuarse Examen"/>
        <s v="Negligencia Médica"/>
        <s v="Negociación Incompatible"/>
        <s v="No Dar Cuenta de Accidente de Tránsito"/>
        <s v="No Existen Resultados para la Consulta Seleccionada"/>
        <s v="Nombramientos Ilegales"/>
        <s v="Obstrucción a la Investigación"/>
        <s v="Obstrucción a la Justicia con Ocasión de Tratamiento de ADN"/>
        <s v="Obstrucción a la Justicia por Fiscal o Asistente de Fiscal del Ministerio Público"/>
        <s v="Obstrucción o Infracción Ley de Violencia en Los Estadios"/>
        <s v="Obtención de Declaraciones Forzadas"/>
        <s v="Obtención de Servicios Sexuales de Menores"/>
        <s v="Obtención Fraudulenta de Créditos"/>
        <s v="Obtención Indebida de Devolución de Impuestos"/>
        <s v="Ocultación de Identidad"/>
        <s v="Ocultación de Identidad en Control Investigación"/>
        <s v="Ocultación de Identidad en Control Preventivo"/>
        <s v="Ocultación o Entrega de Información Falsa a Fiscal Nacional Económico"/>
        <s v="Ocultamiento de Placa Patente"/>
        <s v="Ofensas al Pudor"/>
        <s v="Omisión de Denunciar por Funcionario Público"/>
        <s v="Oponerse a la Acción de la Autoridad Pública o sus Agentes"/>
        <s v="Otorgamiento de Patentes de Alcoholes"/>
        <s v="Otorgamiento Irregular de Documentos"/>
        <s v="Otras Faltas Código Penal"/>
        <s v="Otras Faltas Leyes Especiales"/>
        <s v="Otras Faltas y Delitos de la Ley 19.733"/>
        <s v="Otras Infraccciones a la Ordenanza Aduanas"/>
        <s v="Otras Infracciones a la Ley 19.913"/>
        <s v="Otras Infracciones a la Ley del Banco Central"/>
        <s v="Otras Infracciones al Código de Justicia Militar"/>
        <s v="Otras Infracciones Ley 18.892 de Pesca"/>
        <s v="Otros de Los Cuasidelitos"/>
        <s v="Otros Delitos Cometidos por Empleados Públicos en el Desempeño de sus Cargos"/>
        <s v="Otros Delitos Contra la Fe Pública, Falsificación, Falso Testimonio y Perjuicio"/>
        <s v="Otros Delitos Contra la Ley de Propiedad Intelectual"/>
        <s v="Otros Delitos Contra la Ley del Tránsito"/>
        <s v="Otros Delitos Contra la Propiedad"/>
        <s v="Otros Delitos Contra Las Personas"/>
        <s v="Otros Delitos Contra Ley de Propiedad Industrial"/>
        <s v="Otros Delitos Contra Orden de Familias, Moralidad Pública e Integración Sexual"/>
        <s v="Otros Delitos Contra Orden y Seguridad Pública Cometidos por Particulares"/>
        <s v="Otros Delitos de la Ley 20.000"/>
        <s v="Otros Delitos de la Ley de Control de Armas"/>
        <s v="Otros Delitos L.O.C. de Investigaciones"/>
        <s v="Otros Delitos Ley 18.314"/>
        <s v="Otros Delitos Ley 19.327 Sobre Violencia en Los Estadios"/>
        <s v="Otros Delitos Ley de Cuentas Corrientes Bancarias y Cheque"/>
        <s v="Otros Delitos Ley General de Bancos"/>
        <s v="Otros Delitos Que Afectan Los Derechos Garantizados por la Constitución"/>
        <s v="Otros Estragos"/>
        <s v="Otros Hechos Que No Constituyan Delito: Agrup.1008, 1009, 1011"/>
        <s v="Parricidio"/>
        <s v="Peleas de Animales Como Espectáculo"/>
        <s v="Perro Potencialmente Peligroso No Inscrito"/>
        <s v="Portar Elemento Conocidamente Destinados a Cometer Delito de Robo"/>
        <s v="Porte de Arma Cortante o Punzante"/>
        <s v="Porte de Drogas"/>
        <s v="Porte Ilegal de Arma de Fuego, Municiones y Otros Sujetas a Control"/>
        <s v="Posesión o Tenencia Armas de Guerra, Químicas, Biológicas o Nucleares"/>
        <s v="Posesión o Tenencia de Armas Prohibidas"/>
        <s v="Posesión o Tenencia o Porte de Munición y Sustancias Químicas"/>
        <s v="Posesión, Tenencia o Porte de Armas Sujetas a Control"/>
        <s v="Prescripción Médica Abusiva de Drogas Estupefacientes o Sicotrópicos"/>
        <s v="Presentación de Peritos, Testigos o Interpretes Que Faltaren a la Verdad"/>
        <s v="Presunta Desgracia"/>
        <s v="Presunta Desgracia Infantil"/>
        <s v="Prevaricación del Abogado y Procurador"/>
        <s v="Prevaricación Judicial y Administrativa"/>
        <s v="Producción de Material Pornógrafico Utilizando Menores 18 Años"/>
        <s v="Producción y Tráfico por Desvío de Precursores"/>
        <s v="Promover o Facilitar la Entrada o Salida de Personas del País para Prostitución"/>
        <s v="Promover o Facilitar Prostitucion de Menores"/>
        <s v="Propagación de Enfermed Que Afecten la Salud Animal o Vegetal"/>
        <s v="Quebrantamiento"/>
        <s v="Recaudación Aduanas Infracción Ordenanza de Aduanas"/>
        <s v="Recaudar/Proveer Fondo para Comisión de Delitos Terroristas Persona Jurídica"/>
        <s v="Recaudar/Proveer Fondo para Comisión de Delitos Terroristas Persona Natural"/>
        <s v="Receptacion"/>
        <s v="Receptación Cometida por Persona Jurídica"/>
        <s v="Receptación de Vehículos Motorizados"/>
        <s v="Receta Innecesaria de Drogas"/>
        <s v="Remisos (Reclutamiento)"/>
        <s v="Revelar Información Obtenida en Aplicación de Monitoreo Telemático"/>
        <s v="Riña Pública"/>
        <s v="Robo (Sólo Crimen)"/>
        <s v="Robo Calificado"/>
        <s v="Robo con Castración, Mutilación o Lesiones Graves Gravísimas"/>
        <s v="Robo con Fuerza de Cajeros Automáticos"/>
        <s v="Robo con Fuerza en Las Cosas"/>
        <s v="Robo con Homicidio"/>
        <s v="Robo con Intimidación"/>
        <s v="Robo con Lesiones Graves Gravísimas"/>
        <s v="Robo con Retención de Víctimas o con Lesiones Graves"/>
        <s v="Robo con Retencion de Victimas o Lesiones Graves"/>
        <s v="Robo con Violación"/>
        <s v="Robo con Violencia"/>
        <s v="Robo con Violencia, Intimidación de Vehículo Motorizado"/>
        <s v="Robo de Vehículo Motorizado"/>
        <s v="Robo en Bienes Nacionales de Uso Público o Sitios no Destino a la Habitación"/>
        <s v="Robo en Lugar Habitado o Destinado a la Habitación"/>
        <s v="Robo en Lugar No Habitado"/>
        <s v="Robo o Hurto de Material de Guerra"/>
        <s v="Rotura de Sellos"/>
        <s v="Sabotaje Informático"/>
        <s v="Secuestro"/>
        <s v="Secuestro con Homicidio"/>
        <s v="Secuestro con Lesiones"/>
        <s v="Secuestro con Violación"/>
        <s v="Soborno Funcionario Público Extranjero, Persona Jurídica"/>
        <s v="Soborno Funcionario Público Extranjero, Persona Natural"/>
        <s v="Soborno, Persona Juridica"/>
        <s v="Sodomía"/>
        <s v="Suministro de Hidrocarburos Aromáticos a Menores"/>
        <s v="Suministro Indebido de Drogas"/>
        <s v="Sustracción de Menores"/>
        <s v="Tacha Falsa de Firma Auténtica"/>
        <s v="Tacha Falsa de Firma Auténtica Acción Penal Pública"/>
        <s v="Tolerancia al Tráfico o Consumo de Drogas"/>
        <s v="Tormentos a Detenidos"/>
        <s v="Tortura con Cuasidelito"/>
        <s v="Tortura con Homicidio"/>
        <s v="Tortura con Violación, Abuso Sexual Agravado/Otros"/>
        <s v="Tortura para Anular Voluntad"/>
        <s v="Torturas Cometidas por Funcionarios Público"/>
        <s v="Torturas por Particulares en Ejercicio de Funciones Públicas o Consentimiento de un Agente del Estado"/>
        <s v="Tráfico de Armas"/>
        <s v="Tráfico de Especies Vegetales"/>
        <s v="Tráfico de Influencias"/>
        <s v="Tráfico de Inmigrantes Cometidos por Funcionarios Público"/>
        <s v="Trafico de Migrantes"/>
        <s v="Tráfico de Órganos Incluyendo los Provenientes de Aborto"/>
        <s v="Tráfico de Pequeñas Cantidades"/>
        <s v="Tráfico de Residuos Peligrosos"/>
        <s v="Tráfico Ilícito de Drogas"/>
        <s v="Traición, Espionaje y Demás Delitos Contra Soberanía y Seguridad Estado"/>
        <s v="Transporte de Desechos a Vertederos Clandestinos"/>
        <s v="Transporte o Distribucion de Gas E Instalaciones Clandestinas"/>
        <s v="Trata de Personas"/>
        <s v="Trata de Personas para la Explotación Sexual"/>
        <s v="Trata Personas Menores de 18 Años"/>
        <s v="Trata Personas para Trabajos Forzados y Otros"/>
        <s v="Tratos Degradantes a Personas Vulnerables"/>
        <s v="Ultraje Público a Las Buenas Costumbres"/>
        <s v="Ultraje Público Buenas Costumbres por Medio Comunicación Social"/>
        <s v="Uso de Uniforme o Insignias de FF.AA. o Carabineros de Chile"/>
        <s v="Uso Fraudulento de Tarjetas o Medios de Pago"/>
        <s v="Uso Ilícito Fuego"/>
        <s v="Uso, Facilitación o Transporte de Hilo Curado"/>
        <s v="Usura"/>
        <s v="Usurpación"/>
        <s v="Usurpación de Aguas"/>
        <s v="Usurpación de Atribuciones de Empleados Públicos y Judiciales"/>
        <s v="Usurpación de Estado Civil"/>
        <s v="Usurpación de Nombre"/>
        <s v="Usurpación de Propiedad, Descubrimiento o Producción"/>
        <s v="Usurpación No Violenta"/>
        <s v="Usurpación Violenta"/>
        <s v="Utilización Sin Autorización de Obras de Dominio Ajeno Protegidas por la Ley"/>
        <s v="Veedor/Liquidador Realice Conducta Señalada"/>
        <s v="Venta Ilícita de Obras Protegidas por Ley de Propiedad Intelectual"/>
        <s v="Vigilancia Privada No Autorizada"/>
        <s v="Violación con Homicidio o Femicidio"/>
        <s v="Violación de Mayor de 14 Años"/>
        <s v="Violación de Menor de 14 Años"/>
        <s v="Violación de Morada"/>
        <s v="Violación de Secretos"/>
        <s v="Violación de Secretos de Fábrica"/>
        <s v="Violencia en Los Estadios"/>
        <s v="Corrupción"/>
        <s v="Crimen Organizado y Lavado de Dinero"/>
        <s v="Delitos Cometidos por Empleados y Funcionarios Públicos"/>
        <s v="Delitos Contra el Estado Civil y la Familia"/>
        <s v="Delitos Contra el Honor"/>
        <s v="Delitos Contra el Medioambientales y Seres Vivos"/>
        <s v="Delitos Contra el Orden Público, Funcionarios o Agentes del Estado"/>
        <s v="Delitos Contra la Administración de la Justicia"/>
        <s v="Delitos Contra la Fé Pública"/>
        <s v="Delitos Contra la Intimidad y la Libertad"/>
        <s v="Delitos Contra la Propiedad y el Patrimonio"/>
        <s v="Delitos Contra la Salud Pública"/>
        <s v="Delitos Contra la Seguridad"/>
        <s v="Delitos Contra la Vida, Integridad o Dignidad Personal"/>
        <s v="Delitos Contra las Personas"/>
        <s v="Delitos de Tenecia y Porte de Armas"/>
        <s v="Delitos e Infracciones de Tránsito"/>
        <s v="Delitos Económicos"/>
        <s v="Delitos Electorales"/>
        <s v="Delitos Informáticos"/>
        <s v="Delitos Laborales"/>
        <s v="Delitos Migratorios"/>
        <s v="Delitos Militares"/>
        <s v="Delitos Sexuales"/>
        <s v="Delitos Tributarios"/>
        <s v="Delitos Urbanísticos y de Servicios Públicos"/>
        <s v="Delitos Violentos "/>
        <s v="Drogas "/>
        <s v="Otros"/>
        <s v="Carrera del área de agricultura"/>
        <s v="Carrera del área de arquitectura y construcción"/>
        <s v="Carrera del área de artes"/>
        <s v="Carrera del área de bachilleratos y carreras no bien especificadas"/>
        <s v="Carrera del área de ciencias biológicas y afines"/>
        <s v="Carrera del área de ciencias sociales y del comportamiento"/>
        <s v="Carrera del área de derecho"/>
        <s v="Carrera del área de educación comercial y administración"/>
        <s v="Carrera del área de humanidades"/>
        <s v="Carrera del área de ingeniería y profesiones afines"/>
        <s v="Carrera del área de matemáticas y estadísticas"/>
        <s v="Carrera del área de medio ambiente"/>
        <s v="Carrera del área de periodismo e información"/>
        <s v="Postgrado en área de educación"/>
        <s v="Pregrado en área de educación"/>
        <s v="Carrera del área de salud"/>
        <s v="Carrera del área de tecnología de la información y la comunicación"/>
        <s v="Carrera del área de turismo, hotelería y gastronomía"/>
        <s v="Carrera del área de veterinaria"/>
        <s v="Carrera del área de bienestar"/>
        <s v="Carrera del área de ciencias físicas"/>
        <s v="Carrera del área de ciencias naturales, matemáticas y estadísticas sin mayor definición"/>
        <s v="Carrera del área de competencias personales y desarrollo"/>
        <s v="Carrera del área de educación"/>
        <s v="Carrera del área de industria y producción"/>
        <s v="Carrera del área de lenguajes"/>
        <s v="Carrera del área de pesca"/>
        <s v="Carrera del área de servicios de higiene y salud ocupacional"/>
        <s v="Carrera del área de servicios de seguridad"/>
        <s v="Carrera del área de servicios de transportes"/>
        <s v="Carrera del área de servicios personales"/>
        <s v="Carrera del área de silvicultura"/>
        <s v="Analfabetismo"/>
        <s v="Alfabetismo"/>
        <s v="No asiste a establecimiento educacional"/>
        <s v="No busca trabajo"/>
        <s v="Contrato de trabajo"/>
        <s v="Sin contrato de trabajo"/>
        <s v="Contrato de trabajo firmado"/>
        <s v="Contrato de trabajo no firmado"/>
        <s v="Jornada de trabajo completa"/>
        <s v="Jornada de trabajo parcial"/>
        <s v="Jornada de trabajo prolongada"/>
        <s v="No cotizantes en sistema previsional"/>
        <s v="No afiliados a sistema previsional"/>
        <s v="AFP"/>
        <s v="CAPREDENA"/>
        <s v="DIPRECA"/>
        <s v="Instituto de Previsión Social"/>
        <s v="Otras instituciones previsionales"/>
        <s v="Empleados de empresas públicas"/>
        <s v="Empleados del sector privado"/>
        <s v="Empleados del sector público"/>
        <s v="Trabajadores familiares no remunerados"/>
        <s v="Trabajadores de las Fuerzas Armadas y del Orden"/>
        <s v="Patrones o empleadores"/>
        <s v="Trabajadores de servicio doméstico puertas adentro"/>
        <s v="Trabajadores de servicio doméstico puertas afuera"/>
        <s v="Trabajadores por cuenta propia"/>
        <s v="Cuenta de ahorro o depósito a plazo"/>
        <s v="Tarjeta de crédito"/>
        <s v="Nacionalidad chilena"/>
        <s v="Doble nacionalidad"/>
        <s v="Extranjeros"/>
        <s v="Alacalufes"/>
        <s v="Atacameños"/>
        <s v="Aymaras"/>
        <s v="Coyas"/>
        <s v="Diaguitas"/>
        <s v="Mapuches"/>
        <s v="No pertenecientes a pueblos indígenas"/>
        <s v="Pascuenses"/>
        <s v="Quechuas"/>
        <s v="Yaganes"/>
        <s v="Changos"/>
        <s v="Lengua aymara"/>
        <s v="Lengua kawésqar"/>
        <s v="Lengua mapudungún"/>
        <s v="Lengua quechua"/>
        <s v="Lengua rapa nui"/>
        <s v="Lengua yagán"/>
        <s v="Impuestos a la renta"/>
        <s v="Impuesto al valor agregado"/>
        <s v="Impuesto a productos específicos"/>
        <s v="Impuesto a los actos jurídicos"/>
        <s v="Impuesto al comercio exterior"/>
        <s v="Impuestos varios"/>
        <s v="Fluctuación deudores"/>
        <s v="Cuentas no tributarias"/>
        <s v="Impuesto por crédito especial a empresas constructoras"/>
        <s v="Impuesto a combustibles"/>
        <s v="Impuesto por derechos de extracción de la Ley de Pesca"/>
        <s v="Impuesto al tabaco"/>
        <s v="Impuesto a herencias y donaciones"/>
        <s v="Impuesto a juegos de azar"/>
        <s v="Impuesto a multas e intereses"/>
        <s v="Impuesto a patentes de minas"/>
        <s v="Impuesto a la renta adicional"/>
        <s v="Impuesto específico de actividad minera"/>
        <s v="Impuesto a la renta global complementario"/>
        <s v="Impuesto a la renta de primera categoría"/>
        <s v="Impuesto a al renta de segunda categoría"/>
        <s v="Impuesto a la renta tasa 40%"/>
        <s v="Impuesto por término de giro"/>
        <s v="Impuesto por devoluciones"/>
        <s v="Berries"/>
        <s v="Cítricos"/>
        <s v="Frutos de hueso (carozo)"/>
        <s v="Frutos de pepita"/>
        <s v="Frutos Oleaginosos"/>
        <s v="Frutos secos"/>
        <s v="Tropicales y subtropicales"/>
        <s v="Uva"/>
        <s v="Industrial"/>
        <s v="Hortalizas"/>
        <s v="Tubérculos"/>
        <s v="Cereales"/>
        <s v="Industriales"/>
        <s v="Legumbres"/>
        <s v="Seleccionados"/>
        <s v="Postulaciones"/>
        <s v="Postulantes"/>
        <s v="Pagados"/>
        <s v="Renunciados"/>
        <s v="Acelga"/>
        <s v="Achicoria industrial"/>
        <s v="Ají"/>
        <s v="Ajo"/>
        <s v="Alcachofa"/>
        <s v="Apio"/>
        <s v="Arveja verde"/>
        <s v="Betarraga"/>
        <s v="Brócoli"/>
        <s v="Cebolla de Guarda"/>
        <s v="Cebolla Temprana"/>
        <s v="Choclo"/>
        <s v="Coliflor"/>
        <s v="Espárrago"/>
        <s v="Espinaca"/>
        <s v="Haba"/>
        <s v="Lechuga"/>
        <s v="Melón"/>
        <s v="Orégano"/>
        <s v="Otras Hortalizas"/>
        <s v="Pepino de ensalada"/>
        <s v="Pimiento"/>
        <s v="Poroto granado"/>
        <s v="Poroto Verde"/>
        <s v="Repollo"/>
        <s v="Sandía"/>
        <s v="Tomate"/>
        <s v="Zanahoria"/>
        <s v="Zapallo Italiano"/>
        <s v="Zapallo Temprano y de Guarda"/>
        <s v="Achicoria"/>
        <s v="Arroz"/>
        <s v="Avena"/>
        <s v="Cebada"/>
        <s v="Garbanzos"/>
        <s v="Lentejas"/>
        <s v="Lupino"/>
        <s v="Maíz"/>
        <s v="Maravilla"/>
        <s v="Otras industriales"/>
        <s v="Otras Legumbres"/>
        <s v="Otros cereales"/>
        <s v="Papa"/>
        <s v="Porotos"/>
        <s v="Raps"/>
        <s v="Remolacha (caña de azúcar)"/>
        <s v="Tabaco"/>
        <s v="Trigo"/>
        <s v="Triticale"/>
        <s v="Colocaciones reales"/>
        <s v="Colocaciones reales de consumo"/>
        <s v="Colocaciones reales de vivienda"/>
        <s v="Colocaciones reales comerciales"/>
        <s v="Tasa de interés de política monetaria"/>
        <s v="Activos del Banco Central"/>
        <s v="Pasivos del Banco Central"/>
        <s v="Patrimonio del Banco Central"/>
        <s v="IPSA"/>
        <s v="Tipo de cambio nominal"/>
        <s v="Tipo de cambio real"/>
        <s v="PIB per cápita"/>
        <s v="PIB per cápita PPP"/>
        <s v="Exportaciones del sector agropecuario-silvícola y pesquero"/>
        <s v="Importaciones de consumo durable"/>
        <s v="Importaciones de combustibles y lubricantes"/>
        <s v="Cuenta corriente"/>
        <s v="Balanza comercial"/>
        <s v="Reservas internacionales netas"/>
        <s v="Deuda Externa"/>
        <s v="Posición de inversión internacional"/>
        <s v="Índice de producción industrial"/>
        <s v="Precio del cobre"/>
        <s v="Precio del petróleo"/>
        <s v="Deuda bruta gobierno central"/>
        <s v="Deuda neta gobierno central"/>
        <s v="Deuda bruta banco central"/>
        <s v="Deuda neta banco central"/>
        <s v="Deuda bruta sector público"/>
        <s v="Deuda neta sector público"/>
        <s v="Deuda bruta empresas públicas"/>
        <s v="Deuda neta empresas públicas"/>
        <s v="UF"/>
        <s v="UTM"/>
        <s v="Índice de precios del productor industrias"/>
        <s v="Índice de precios del productor manufactura"/>
        <s v="Índice de precios del productor minería"/>
        <s v="Índice de precios del productor servicios básicos"/>
        <s v="Índice de precios del productor agropecuario"/>
        <s v="Carne"/>
        <s v="Carne de ave broiler"/>
        <s v="Carne de ave total"/>
        <s v="Carne de bovino total "/>
        <s v="Carne de cerdo total"/>
        <s v="Carne de novillo"/>
        <s v="Carne de pavo"/>
        <s v="Carne de vaca"/>
        <s v="Bueyes"/>
        <s v="Novillos"/>
        <s v="Terneros y terneras"/>
        <s v="Toros y torunos"/>
        <s v="Total vacas"/>
        <s v="Vaquillas"/>
        <s v="Vacas"/>
        <s v="Dren"/>
        <s v="Noria"/>
        <s v="Pozo"/>
        <s v="Bebida/Uso Domestico/Saneamiento        "/>
        <s v="Energia Hidroeléctrica                  "/>
        <s v="Otros Usos                              "/>
        <s v="Piscicultura                            "/>
        <s v="Riego                                   "/>
        <s v="Silvoagropecuario                       "/>
        <s v="Sin información"/>
        <s v="Uso Industrial                          "/>
        <s v="Uso Minero                              "/>
        <s v="Abuso Sexual"/>
        <s v="Atención por violación (con entrega de anticoncepción de emergencia)"/>
        <s v="Atención por violación (sin entrega de anticoncepción de emergencia )"/>
        <s v="Otra violencia"/>
        <s v="Alemania"/>
        <s v="Argentina"/>
        <s v="Australia"/>
        <s v="Austria"/>
        <s v="Bélgica"/>
        <s v="Bolivia"/>
        <s v="Brasil"/>
        <s v="Canadá"/>
        <s v="China"/>
        <s v="Colombia"/>
        <s v="Costa Rica"/>
        <s v="Cuba"/>
        <s v="Ecuador"/>
        <s v="El Salvador"/>
        <s v="Eslovenia"/>
        <s v="España"/>
        <s v="Estados Unidos"/>
        <s v="Filipinas"/>
        <s v="Francia"/>
        <s v="Grecia"/>
        <s v="Guatemala"/>
        <s v="Haití"/>
        <s v="Holanda"/>
        <s v="Honduras"/>
        <s v="Hungría"/>
        <s v="India"/>
        <s v="Indonesia"/>
        <s v="Irlanda"/>
        <s v="Italia"/>
        <s v="Japón"/>
        <s v="Kenia"/>
        <s v="Libia"/>
        <s v="Marruecos"/>
        <s v="México"/>
        <s v="No bien especificado"/>
        <s v="No sabe o no responde"/>
        <s v="Noruega"/>
        <s v="Otro país de Asia"/>
        <s v="Otro país de Europa"/>
        <s v="Pakistán"/>
        <s v="Panamá"/>
        <s v="Paraguay"/>
        <s v="Perú"/>
        <s v="Polonia"/>
        <s v="Portugal"/>
        <s v="Reino Unido"/>
        <s v="República Dominicana"/>
        <s v="Rumanía"/>
        <s v="Rusia"/>
        <s v="Serbia"/>
        <s v="Siria"/>
        <s v="Suecia"/>
        <s v="Suiza"/>
        <s v="Uruguay"/>
        <s v="Venezuela"/>
        <s v="Albania"/>
        <s v="Corea del Sur"/>
        <s v="Croacia"/>
        <s v="Israel"/>
        <s v="Jordania"/>
        <s v="Kirguistán"/>
        <s v="Líbano"/>
        <s v="Nicaragua"/>
        <s v="Nueva Zelanda"/>
        <s v="Otro país de Africa"/>
        <s v="Puerto Rico"/>
        <s v="Tailandia"/>
        <s v="Turquía"/>
        <s v="Ucrania"/>
        <s v="Angola"/>
        <s v="Argelia"/>
        <s v="Dinamarca"/>
        <s v="Egipto"/>
        <s v="Eslovaquia"/>
        <s v="Etiopía"/>
        <s v="Lituania"/>
        <s v="Qatar"/>
        <s v="República Checa"/>
        <s v="Finlandia"/>
        <s v="Ghana"/>
        <s v="Nigeria"/>
        <s v="Palestina"/>
        <s v="República Democrática Del Congo"/>
        <s v="Sri Lanka"/>
        <s v="Sudáfrica"/>
        <s v="Hijos nacidos vivos"/>
        <s v="Madres primerizas"/>
        <s v="Examen papanicolau"/>
        <s v="Trabajo"/>
        <s v="Disponibilidad para trabajar"/>
        <s v="Quintil I"/>
        <s v="Quintil II"/>
        <s v="Quintil III"/>
        <s v="Quintil IV"/>
        <s v="Quintil V"/>
        <s v="Decil I"/>
        <s v="Decil II"/>
        <s v="Decil III"/>
        <s v="Decil IV"/>
        <s v="Decil IX"/>
        <s v="Decil V"/>
        <s v="Decil VI"/>
        <s v="Decil VII"/>
        <s v="Decil VIII"/>
        <s v="Decil X"/>
        <s v="Proceso de Admisión"/>
        <s v="Nacionalidad chilena "/>
        <s v="Nacionalidad extranjera "/>
        <s v="Sexo masculino"/>
        <s v="Sexo femenino"/>
        <s v="Soltero"/>
        <s v="Casado"/>
        <s v="Separado"/>
        <s v="Viudo"/>
        <s v="Tarapacá"/>
        <s v="Antofagasta"/>
        <s v="Atacama"/>
        <s v="Coquimbo"/>
        <s v="Valparaíso"/>
        <s v="O'Higgins"/>
        <s v="Maule"/>
        <s v="Biobío"/>
        <s v="La Araucanía"/>
        <s v="Los Lagos"/>
        <s v="Aysén"/>
        <s v="Magallanes"/>
        <s v="Metropolitana"/>
        <s v="Los Ríos"/>
        <s v="Arica y Parinacota"/>
        <s v="Ñuble"/>
        <s v="Iquique"/>
        <s v="Alto Hospicio"/>
        <s v="Pozo Almonte"/>
        <s v="Camiña"/>
        <s v="Colchane"/>
        <s v="Huara"/>
        <s v="Pica"/>
        <s v="Mejillones"/>
        <s v="Sierra Gorda"/>
        <s v="Taltal"/>
        <s v="Calama"/>
        <s v="Ollagüe"/>
        <s v="San Pedro de Atacama"/>
        <s v="Tocopilla"/>
        <s v="María Elena"/>
        <s v="Copiapó"/>
        <s v="Caldera"/>
        <s v="Tierra Amarilla"/>
        <s v="Chañaral"/>
        <s v="Diego de Almagro"/>
        <s v="Vallenar"/>
        <s v="Alto del Carmen"/>
        <s v="Freirina"/>
        <s v="Huasco"/>
        <s v="La Serena"/>
        <s v="Andacollo"/>
        <s v="La Higuera"/>
        <s v="Paiguano"/>
        <s v="Vicuña"/>
        <s v="Illapel"/>
        <s v="Canela"/>
        <s v="Los Vilos"/>
        <s v="Salamanca"/>
        <s v="Ovalle"/>
        <s v="Combarbalá"/>
        <s v="Monte Patria"/>
        <s v="Punitaqui"/>
        <s v="Río Hurtado"/>
        <s v="Casablanca"/>
        <s v="Concón"/>
        <s v="Juan Fernández"/>
        <s v="Puchuncaví"/>
        <s v="Quintero"/>
        <s v="Viña del Mar"/>
        <s v="Isla de Pascua"/>
        <s v="Los Andes"/>
        <s v="Calle Larga"/>
        <s v="Rinconada"/>
        <s v="San Esteban"/>
        <s v="La Ligua"/>
        <s v="Cabildo"/>
        <s v="Papudo"/>
        <s v="Petorca"/>
        <s v="Zapallar"/>
        <s v="Quillota"/>
        <s v="Calera"/>
        <s v="Hijuelas"/>
        <s v="La Cruz"/>
        <s v="Nogales"/>
        <s v="San Antonio"/>
        <s v="Algarrobo"/>
        <s v="Cartagena"/>
        <s v="El Quisco"/>
        <s v="El Tabo"/>
        <s v="Santo Domingo"/>
        <s v="San Felipe"/>
        <s v="Catemu"/>
        <s v="Llaillay"/>
        <s v="Panquehue"/>
        <s v="Putaendo"/>
        <s v="Santa María"/>
        <s v="Quilpué"/>
        <s v="Limache"/>
        <s v="Olmué"/>
        <s v="Villa Alemana"/>
        <s v="Rancagua"/>
        <s v="Codegua"/>
        <s v="Coinco"/>
        <s v="Coltauco"/>
        <s v="Doñihue"/>
        <s v="Graneros"/>
        <s v="Las Cabras"/>
        <s v="Machalí"/>
        <s v="Malloa"/>
        <s v="Mostazal"/>
        <s v="Olivar"/>
        <s v="Peumo"/>
        <s v="Pichidegua"/>
        <s v="Quinta de Tilcoco"/>
        <s v="Rengo"/>
        <s v="Requínoa"/>
        <s v="San Vicente"/>
        <s v="Pichilemu"/>
        <s v="La Estrella"/>
        <s v="Litueche"/>
        <s v="Marchihue"/>
        <s v="Navidad"/>
        <s v="Paredones"/>
        <s v="San Fernando"/>
        <s v="Chépica"/>
        <s v="Chimbarongo"/>
        <s v="Lolol"/>
        <s v="Nancagua"/>
        <s v="Palmilla"/>
        <s v="Peralillo"/>
        <s v="Placilla"/>
        <s v="Pumanque"/>
        <s v="Santa Cruz"/>
        <s v="Talca"/>
        <s v="Constitución"/>
        <s v="Curepto"/>
        <s v="Empedrado"/>
        <s v="Pelarco"/>
        <s v="Pencahue"/>
        <s v="Río Claro"/>
        <s v="San Clemente"/>
        <s v="San Rafael"/>
        <s v="Cauquenes"/>
        <s v="Chanco"/>
        <s v="Pelluhue"/>
        <s v="Curicó"/>
        <s v="Hualañé"/>
        <s v="Licantén"/>
        <s v="Molina"/>
        <s v="Rauco"/>
        <s v="Romeral"/>
        <s v="Sagrada Familia"/>
        <s v="Teno"/>
        <s v="Vichuquén"/>
        <s v="Linares"/>
        <s v="Colbún"/>
        <s v="Longaví"/>
        <s v="Parral"/>
        <s v="Retiro"/>
        <s v="San Javier"/>
        <s v="Villa Alegre"/>
        <s v="Yerbas Buenas"/>
        <s v="Concepción"/>
        <s v="Coronel"/>
        <s v="Chiguayante"/>
        <s v="Florida"/>
        <s v="Hualqui"/>
        <s v="Lota"/>
        <s v="Penco"/>
        <s v="San Pedro de la Paz"/>
        <s v="Santa Juana"/>
        <s v="Talcahuano"/>
        <s v="Tomé"/>
        <s v="Hualpén"/>
        <s v="Lebu"/>
        <s v="Arauco"/>
        <s v="Cañete"/>
        <s v="Contulmo"/>
        <s v="Curanilahue"/>
        <s v="Los Álamos"/>
        <s v="Tirúa"/>
        <s v="Los Angeles"/>
        <s v="Antuco"/>
        <s v="Cabrero"/>
        <s v="Laja"/>
        <s v="Mulchén"/>
        <s v="Nacimiento"/>
        <s v="Negrete"/>
        <s v="Quilaco"/>
        <s v="Quilleco"/>
        <s v="San Rosendo"/>
        <s v="Santa Bárbara"/>
        <s v="Tucapel"/>
        <s v="Yumbel"/>
        <s v="Alto Biobío"/>
        <s v="Chillán"/>
        <s v="Bulnes"/>
        <s v="Cobquecura"/>
        <s v="Coelemu"/>
        <s v="Coihueco"/>
        <s v="Chillán Viejo"/>
        <s v="El Carmen"/>
        <s v="Ninhue"/>
        <s v="Ñiquén"/>
        <s v="Pemuco"/>
        <s v="Pinto"/>
        <s v="Portezuelo"/>
        <s v="Quillón"/>
        <s v="Quirihue"/>
        <s v="Ránquil"/>
        <s v="San Carlos"/>
        <s v="San Fabián"/>
        <s v="San Ignacio"/>
        <s v="San Nicolás"/>
        <s v="Treguaco"/>
        <s v="Yungay"/>
        <s v="Temuco"/>
        <s v="Carahue"/>
        <s v="Cunco"/>
        <s v="Curarrehue"/>
        <s v="Freire"/>
        <s v="Galvarino"/>
        <s v="Gorbea"/>
        <s v="Lautaro"/>
        <s v="Loncoche"/>
        <s v="Melipeuco"/>
        <s v="Nueva Imperial"/>
        <s v="Padre Las Casas"/>
        <s v="Perquenco"/>
        <s v="Pitrufquen"/>
        <s v="Pucón"/>
        <s v="Saavedra"/>
        <s v="Teodoro Schmidt"/>
        <s v="Toltén"/>
        <s v="Vilcún"/>
        <s v="Villarrica"/>
        <s v="Cholchol"/>
        <s v="Angol"/>
        <s v="Collipulli"/>
        <s v="Curacautín"/>
        <s v="Ercilla"/>
        <s v="Lonquimay"/>
        <s v="Los Sauces"/>
        <s v="Lumaco"/>
        <s v="Purén"/>
        <s v="Renaico"/>
        <s v="Traiguén"/>
        <s v="Victoria"/>
        <s v="Puerto Montt"/>
        <s v="Calbuco"/>
        <s v="Cochamó"/>
        <s v="Fresia"/>
        <s v="Frutillar"/>
        <s v="Los Muermos"/>
        <s v="Llanquihue"/>
        <s v="Maullín"/>
        <s v="Puerto Varas"/>
        <s v="Castro"/>
        <s v="Ancud"/>
        <s v="Chonchi"/>
        <s v="Curaco de Vélez"/>
        <s v="Dalcahue"/>
        <s v="Puqueldón"/>
        <s v="Queilén"/>
        <s v="Quellón"/>
        <s v="Quemchi"/>
        <s v="Quinchao"/>
        <s v="Osorno"/>
        <s v="Puerto Octay"/>
        <s v="Purranque"/>
        <s v="Puyehue"/>
        <s v="Río Negro"/>
        <s v="San Juan de la Costa"/>
        <s v="San Pablo"/>
        <s v="Chaitén"/>
        <s v="Futaleufú"/>
        <s v="Hualaihué"/>
        <s v="Palena"/>
        <s v="Coyhaique"/>
        <s v="Lago Verde"/>
        <s v="Cisnes"/>
        <s v="Guaitecas"/>
        <s v="Cochrane"/>
        <s v="Tortel"/>
        <s v="Chile Chico"/>
        <s v="Río Ibáñez"/>
        <s v="Punta Arenas"/>
        <s v="Laguna Blanca"/>
        <s v="Río Verde"/>
        <s v="San Gregorio"/>
        <s v="Cabo de Hornos"/>
        <s v="Antártica"/>
        <s v="Porvenir"/>
        <s v="Natales"/>
        <s v="Torres del Paine"/>
        <s v="Santiago"/>
        <s v="Cerrillos"/>
        <s v="Cerro Navia"/>
        <s v="Conchalí"/>
        <s v="El Bosque"/>
        <s v="Estación Central"/>
        <s v="Huechuraba"/>
        <s v="Independencia"/>
        <s v="La Cisterna"/>
        <s v="La Florida"/>
        <s v="La Granja"/>
        <s v="La Pintana"/>
        <s v="La Reina"/>
        <s v="Las Condes"/>
        <s v="Lo Barnechea"/>
        <s v="Lo Espejo"/>
        <s v="Lo Prado"/>
        <s v="Macul"/>
        <s v="Maipú"/>
        <s v="Ñuñoa"/>
        <s v="Pedro Aguirre Cerda"/>
        <s v="Peñalolén"/>
        <s v="Providencia"/>
        <s v="Pudahuel"/>
        <s v="Quilicura"/>
        <s v="Quinta Normal"/>
        <s v="Recoleta"/>
        <s v="Renca"/>
        <s v="San Joaquín"/>
        <s v="San Miguel"/>
        <s v="San Ramón"/>
        <s v="Vitacura"/>
        <s v="Puente Alto"/>
        <s v="Pirque"/>
        <s v="San José de Maipo"/>
        <s v="Colina"/>
        <s v="Lampa"/>
        <s v="Tiltil"/>
        <s v="San Bernardo"/>
        <s v="Buin"/>
        <s v="Calera de Tango"/>
        <s v="Paine"/>
        <s v="Melipilla"/>
        <s v="Alhué"/>
        <s v="Curacaví"/>
        <s v="María Pinto"/>
        <s v="San Pedro"/>
        <s v="Talagante"/>
        <s v="El Monte"/>
        <s v="Isla de Maipo"/>
        <s v="Padre Hurtado"/>
        <s v="Peñaflor"/>
        <s v="Valdivia"/>
        <s v="Corral"/>
        <s v="Lanco"/>
        <s v="Máfil"/>
        <s v="Mariquina"/>
        <s v="Paillaco"/>
        <s v="Panguipulli"/>
        <s v="La Unión"/>
        <s v="Futrono"/>
        <s v="Lago Ranco"/>
        <s v="Río Bueno"/>
        <s v="Arica"/>
        <s v="Camarones"/>
        <s v="Putre"/>
        <s v="General Lagos"/>
        <s v="Egreso de educación media"/>
        <s v="Aymara"/>
        <s v="Atacameño"/>
        <s v="Colla"/>
        <s v="Kawéscar"/>
        <s v="Mapuche"/>
        <s v="Quechua"/>
        <s v="Rapa Nui"/>
        <s v="Yagán o Yámana"/>
        <s v="Diaguita "/>
        <s v="Humanista Científico Diurno "/>
        <s v="Humanista Científico Nocturno "/>
        <s v="Humanista Científico – Validación de estudios "/>
        <s v="Humanista Científico – Reconocimiento de estudios "/>
        <s v="Técnico Profesional Comercial "/>
        <s v="Técnico Profesional Industrial "/>
        <s v="Técnico Profesional Servicios "/>
        <s v="Técnico Profesional Agrícola "/>
        <s v="Técnico Profesional Marítima "/>
        <s v="Particular Pagado "/>
        <s v="Particular Subvencionado "/>
        <s v="Municipal "/>
        <s v="Servicio Local de Educación (SLE)"/>
        <s v="Ingreso bruto mensual familiar"/>
        <s v="Promedio Educación Media"/>
        <s v="NEM"/>
        <s v="Ranking"/>
        <s v="Beca de Excelencia Académica"/>
        <s v="Programa de Acceso a la Educación Superior"/>
        <s v="Universidad de Chile"/>
        <s v="Pontificia Universidad Católica de Chile"/>
        <s v="Universidad de Concepción"/>
        <s v="Pontificia Universidad Católica de Valparaiso"/>
        <s v="Universidad Tecnica Federico Santa María"/>
        <s v="Universidad de Santiago de Chile"/>
        <s v="Universidad Austral de Chile"/>
        <s v="Universidad Católica del Norte"/>
        <s v="Universidad de Valparaiso"/>
        <s v="Universidad Metropolitana de Ciencias de la Educación"/>
        <s v="Universidad Tecnologica Metropolitana"/>
        <s v="Universidad de Tarapacá"/>
        <s v="Universidad Arturo Prat"/>
        <s v="Universidad de Antofagasta"/>
        <s v="Universidad de la Serena"/>
        <s v="Universidad de Playa Ancha "/>
        <s v="Universidad de Atacama"/>
        <s v="Universidad del Biobío"/>
        <s v="Universidad de la Frontera"/>
        <s v="Universidad de Los Lagos"/>
        <s v="Universidad de Magallanes"/>
        <s v="Universidad de Talca"/>
        <s v="Universidad Católica del Maule"/>
        <s v="Universidad Católica de la Santísima Concepción"/>
        <s v="Universidad Católica de Temuco"/>
        <s v="Universidad Diego Portales"/>
        <s v="Universidad Mayor"/>
        <s v="Universidad Finis Terrae"/>
        <s v="Universidad Andres Bello"/>
        <s v="Universidad Adolfo Ibañez"/>
        <s v="Universidad de Los Andes"/>
        <s v="Universidad del Desarrollo"/>
        <s v="Universidad Alberto Hurtado"/>
        <s v="Universidad Católica Silva Henriquez"/>
        <s v="Universidad de O'Higgins"/>
        <s v="Universidad de Aysen"/>
        <s v="Universidad Autónoma "/>
        <s v="Universidad San Sebastián"/>
        <s v="Universidad Central "/>
        <s v="Universidad Academia de Humanismo Cristiano"/>
        <s v="Universidad Bernardo O'Higgins"/>
        <s v="Matrículas de educación superior"/>
        <s v="Aportes del Estado (art. 33 bis Ley N°18.603)"/>
        <s v="Cuantía global de las cuotas y aportes de sus afiliados"/>
        <s v="Ingresos procedentes de los aportes de personas naturales"/>
        <s v="Rendimientos procedentes de las actividades del partido"/>
        <s v="Rendimientos procedentes de su propio patrimonio"/>
        <s v="Aportes personas naturales"/>
        <s v="Cuotas y aportes de afiliados"/>
        <s v="Otros Ingresos"/>
        <s v="Rendimiento por actividades"/>
        <s v="Ingresos Plebiscito 2020"/>
        <s v="Ingresos Plebiscito 2021"/>
        <s v="Ingresos Plebiscito 2022"/>
        <s v="Rendimientos procedentes de las actividades del partido (reembolso por campaña de Convencionales Constiuyentes para pagar deudas de dicha campaña)"/>
        <s v="Remanente Concejales Municipales 2016"/>
        <s v="Remanentes Alcaldes Municipales 2016"/>
        <s v="Reembolso y/o Remanente de Senador, Diputado, CORE"/>
        <s v="Devolución exceso de aportes de candidatos"/>
        <s v="Otras transferencias públicas y privadas"/>
        <s v="Ingresos Plebiscito 2020 aportes personas naturales"/>
        <s v="Otras transferencias de Privados"/>
        <s v="Aportes del Estado (art. 33 bis Ley N°18603)"/>
        <s v="Asignaciones testamentarias"/>
        <s v="Cotizaciones"/>
        <s v="Donaciones"/>
        <s v="Frutos y productos de los Bienes Patrimoniales"/>
        <s v="Otras Transferencias privadas"/>
        <s v="Otras Transferencias públicas"/>
        <s v="Otras Transferencias publicas"/>
        <s v="Otras Transferencias privadas (Plebiscito)"/>
        <s v="Donaciones de candidatos que no utilizaron montos"/>
        <s v="Otras Transferencias públicas (reembolso por campaña Convencional Constituyente para pagar deudas de esta campaña)"/>
        <s v="Frutos y productos de los Bienes Patrimoniales (Arriendo)"/>
        <s v="Elecciones parlamentarias y cores"/>
        <s v="Ingresos militantes"/>
        <s v="Partido Amplitud"/>
        <s v="Partido ANDHA Chile"/>
        <s v="Partido Ciudadanos"/>
        <s v="Partido Comunista de Chile (PCCH)"/>
        <s v="Partido Conservador Cristiano"/>
        <s v="Partido Convergencia Social"/>
        <s v="Partido de Trabajadores Revolucionarios (PTR)"/>
        <s v="Partido Demócrata Cristiano (PDC)"/>
        <s v="Partido Ecologista Verde (PEV)"/>
        <s v="Partido Evolución Política (Evópoli)"/>
        <s v="Partido Federación Regionalista Verde Social  (FREVS)"/>
        <s v="Partido Humanista (PH)"/>
        <s v="Partido Igualdad (PI)"/>
        <s v="Partido Izquierda Ciudadana"/>
        <s v="Partido Liberal de Chile(PL)"/>
        <s v="Partido Nuevo Tiempo"/>
        <s v="Partido Pais"/>
        <s v="Partido Político Comunes"/>
        <s v="Partido Por la Democracia (PPD)"/>
        <s v="Partido Progresista de Chile"/>
        <s v="Partido Radical de Chile"/>
        <s v="Partido Regionalista Independiente Demócrata (PRI)"/>
        <s v="Partido Renovación Nacional (RN)"/>
        <s v="Partido Republicano de Chile"/>
        <s v="Partido Revolución Democrática (RD)"/>
        <s v="Partido Socialista de Chile PS"/>
        <s v="Partido Todos"/>
        <s v="Partido Unión Demócrata Independiente - UDI"/>
        <s v="Partido Unión Patriótica"/>
        <s v="Partido Movimiento Independiente Regionalista Agrario y Social (MIRAS)"/>
        <s v="Administración"/>
        <s v="Administración de Empresas"/>
        <s v="Agroindustria"/>
        <s v="Agronomía"/>
        <s v="Alimentos"/>
        <s v="Análisis"/>
        <s v="Animación"/>
        <s v="Antropología"/>
        <s v="Arqueología"/>
        <s v="Arquitectura"/>
        <s v="Artes"/>
        <s v="Astrofísica"/>
        <s v="Astronomía"/>
        <s v="Auditoría"/>
        <s v="Automatización y Control"/>
        <s v="Bibliotecología"/>
        <s v="Biblioteconomía"/>
        <s v="Biología"/>
        <s v="Bioquímica"/>
        <s v="Biotecnología"/>
        <s v="Cartografía"/>
        <s v="Castellano y Comunicación"/>
        <s v="Ciencia Política"/>
        <s v="Ciencias"/>
        <s v="Comunicación"/>
        <s v="Construcción"/>
        <s v="Contador Auditor"/>
        <s v="Control"/>
        <s v="Creación"/>
        <s v="Derecho"/>
        <s v="Dibujante"/>
        <s v="Dirección"/>
        <s v="Diseño"/>
        <s v="Ecología"/>
        <s v="Economía"/>
        <s v="Ecoturismo"/>
        <s v="Educación"/>
        <s v="Electricidad"/>
        <s v="Electrónica"/>
        <s v="Enfermería"/>
        <s v="Envases y Embalajes"/>
        <s v="Estadísticas"/>
        <s v="Estudios Internacionales"/>
        <s v="Estudios Pastorales"/>
        <s v="Filosofía"/>
        <s v="Física"/>
        <s v="Fonoaudiología"/>
        <s v="Forestal"/>
        <s v="General"/>
        <s v="Geofísica"/>
        <s v="Geografía"/>
        <s v="Geología"/>
        <s v="Gestión"/>
        <s v="Gestión de Calidad"/>
        <s v="Gestión de Información"/>
        <s v="Historia"/>
        <s v="Humanidades"/>
        <s v="Industrias"/>
        <s v="Informática"/>
        <s v="Ingeniería"/>
        <s v="Inglés"/>
        <s v="Kinesiología"/>
        <s v="Lengua y Literatura"/>
        <s v="Literatura"/>
        <s v="Mantención"/>
        <s v="Matemáticas"/>
        <s v="Matricería"/>
        <s v="Mecánica"/>
        <s v="Medicina"/>
        <s v="Metalurgia"/>
        <s v="Meteorología"/>
        <s v="Minas"/>
        <s v="Minería y Metalurgia"/>
        <s v="Monitoreo"/>
        <s v="Obras Civiles"/>
        <s v="Obstetricia"/>
        <s v="Oceanografía"/>
        <s v="Odontología"/>
        <s v="Óptico"/>
        <s v="Pedagogía"/>
        <s v="Periodismo"/>
        <s v="Piloto"/>
        <s v="Preparación Física"/>
        <s v="Prevención de Riesgos"/>
        <s v="Producción"/>
        <s v="Proyecto"/>
        <s v="Proyecto y Diseño"/>
        <s v="Psicología"/>
        <s v="Psicopedagogía"/>
        <s v="Publicidad"/>
        <s v="Química"/>
        <s v="Química y Farmacia"/>
        <s v="Recursos"/>
        <s v="Relaciones Públicas"/>
        <s v="Robótica"/>
        <s v="Servicio Social"/>
        <s v="Sistemas Computacionales"/>
        <s v="Socieconomía"/>
        <s v="Sociología"/>
        <s v="Teatro"/>
        <s v="Tecnología"/>
        <s v="Tecnología Médica"/>
        <s v="Telecomunaciónes"/>
        <s v="Teología"/>
        <s v="Terapia Ocupacional"/>
        <s v="Topografía"/>
        <s v="Trabajo Social"/>
        <s v="Traducción"/>
        <s v="Turismo"/>
      </sharedItems>
    </cacheField>
    <cacheField name="Unidad Medida" numFmtId="0">
      <sharedItems/>
    </cacheField>
    <cacheField name="Periodo" numFmtId="0">
      <sharedItems containsMixedTypes="1" containsNumber="1" containsInteger="1" minValue="2011" maxValue="2020"/>
    </cacheField>
    <cacheField name="Territorio" numFmtId="0">
      <sharedItems containsNonDate="0" containsString="0" containsBlank="1"/>
    </cacheField>
    <cacheField name="Descripción" numFmtId="0">
      <sharedItems containsBlank="1" longText="1"/>
    </cacheField>
    <cacheField name="Fuente" numFmtId="0">
      <sharedItems/>
    </cacheField>
    <cacheField name="2000" numFmtId="0">
      <sharedItems containsString="0" containsBlank="1" containsNumber="1" minValue="-73364.256011699239" maxValue="32316399914.848461"/>
    </cacheField>
    <cacheField name="2001" numFmtId="0">
      <sharedItems containsString="0" containsBlank="1" containsNumber="1" minValue="-75068.729190491897" maxValue="15999471111.079777"/>
    </cacheField>
    <cacheField name="2002" numFmtId="0">
      <sharedItems containsString="0" containsBlank="1" containsNumber="1" minValue="-62073.009428481564" maxValue="34615616504.43856"/>
    </cacheField>
    <cacheField name="2003" numFmtId="0">
      <sharedItems containsString="0" containsBlank="1" containsNumber="1" minValue="-78436.585326499742" maxValue="22014733070.076603"/>
    </cacheField>
    <cacheField name="2004" numFmtId="0">
      <sharedItems containsString="0" containsBlank="1" containsNumber="1" minValue="-73132.994413357563" maxValue="84913933726.282562"/>
    </cacheField>
    <cacheField name="2005" numFmtId="0">
      <sharedItems containsString="0" containsBlank="1" containsNumber="1" minValue="-72580.152627680378" maxValue="34424497466.177322"/>
    </cacheField>
    <cacheField name="2006" numFmtId="0">
      <sharedItems containsString="0" containsBlank="1" containsNumber="1" minValue="-76677.736745285263" maxValue="105956230104.43605"/>
    </cacheField>
    <cacheField name="2007" numFmtId="0">
      <sharedItems containsString="0" containsBlank="1" containsNumber="1" minValue="-63104.952132546969" maxValue="65078572188.647179"/>
    </cacheField>
    <cacheField name="2008" numFmtId="0">
      <sharedItems containsString="0" containsBlank="1" containsNumber="1" minValue="-63920.870983737484" maxValue="125671628107.08318"/>
    </cacheField>
    <cacheField name="2009" numFmtId="0">
      <sharedItems containsString="0" containsBlank="1" containsNumber="1" minValue="-3383926.6931379996" maxValue="132443477487.85913"/>
    </cacheField>
    <cacheField name="2010" numFmtId="0">
      <sharedItems containsString="0" containsBlank="1" containsNumber="1" minValue="-3572233.5933760004" maxValue="56805940425.919334"/>
    </cacheField>
    <cacheField name="2011" numFmtId="0">
      <sharedItems containsString="0" containsBlank="1" containsNumber="1" minValue="-4290499.6406579996" maxValue="9571620900.4739056"/>
    </cacheField>
    <cacheField name="2012" numFmtId="0">
      <sharedItems containsString="0" containsBlank="1" containsNumber="1" minValue="-4994651.6097109988" maxValue="39955121081.466194"/>
    </cacheField>
    <cacheField name="2013" numFmtId="0">
      <sharedItems containsString="0" containsBlank="1" containsNumber="1" minValue="-5178116.3556999993" maxValue="50605189675.12915"/>
    </cacheField>
    <cacheField name="2014" numFmtId="0">
      <sharedItems containsString="0" containsBlank="1" containsNumber="1" minValue="-5390090.7352860002" maxValue="50146072530.654716"/>
    </cacheField>
    <cacheField name="2015" numFmtId="0">
      <sharedItems containsString="0" containsBlank="1" containsNumber="1" minValue="-5342880.6407829998" maxValue="112707056625.33495"/>
    </cacheField>
    <cacheField name="2016" numFmtId="0">
      <sharedItems containsString="0" containsBlank="1" containsNumber="1" minValue="-5097477.0468570003" maxValue="36160784883.490501"/>
    </cacheField>
    <cacheField name="2017" numFmtId="0">
      <sharedItems containsString="0" containsBlank="1" containsNumber="1" minValue="-5074350.3162389994" maxValue="116890687327.68686"/>
    </cacheField>
    <cacheField name="2018" numFmtId="0">
      <sharedItems containsString="0" containsBlank="1" containsNumber="1" minValue="-5659934.7683463711" maxValue="58620343659.184868"/>
    </cacheField>
    <cacheField name="2019" numFmtId="0">
      <sharedItems containsString="0" containsBlank="1" containsNumber="1" minValue="-6808426.7699529994" maxValue="11275668543.396004"/>
    </cacheField>
    <cacheField name="2020" numFmtId="0">
      <sharedItems containsString="0" containsBlank="1" containsNumber="1" minValue="-7096752" maxValue="10922359713.789995"/>
    </cacheField>
    <cacheField name="2021" numFmtId="0">
      <sharedItems containsString="0" containsBlank="1" containsNumber="1" minValue="0" maxValue="27457360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14">
  <r>
    <n v="1"/>
    <s v="Volumen de producción de uva de mesa"/>
    <s v="02 Agricultura"/>
    <s v="02.03 Producción"/>
    <s v="02.03.01 Fruta"/>
    <s v="02.03.01.01 Uva de mesa"/>
    <x v="0"/>
    <x v="0"/>
    <x v="0"/>
    <x v="0"/>
    <s v="Toneladas"/>
    <s v="2014-2020"/>
    <m/>
    <s v="Producción de fruta obtenida de la vid para consumo fresco expresada en toneladas"/>
    <s v="Instituto Nacional de Estadísticas (INE)"/>
    <m/>
    <m/>
    <m/>
    <m/>
    <m/>
    <m/>
    <m/>
    <m/>
    <m/>
    <m/>
    <m/>
    <m/>
    <m/>
    <m/>
    <n v="103519"/>
    <n v="80751"/>
    <n v="105447"/>
    <n v="67888"/>
    <n v="84886.508000000002"/>
    <n v="78100"/>
    <n v="77643"/>
    <m/>
  </r>
  <r>
    <n v="2"/>
    <s v="Volumen de producción de uva pisquera"/>
    <s v="02 Agricultura"/>
    <s v="02.03 Producción"/>
    <s v="02.03.01 Fruta"/>
    <s v="02.03.01.02 Uva pisquera"/>
    <x v="0"/>
    <x v="0"/>
    <x v="0"/>
    <x v="1"/>
    <s v="Toneladas"/>
    <s v="2014-2020"/>
    <m/>
    <s v="Producción de fruta obtenida de la vid para producir pisco expresada en toneladas"/>
    <s v="Instituto Nacional de Estadísticas (INE)"/>
    <m/>
    <m/>
    <m/>
    <m/>
    <m/>
    <m/>
    <m/>
    <m/>
    <m/>
    <m/>
    <m/>
    <m/>
    <m/>
    <m/>
    <n v="189155"/>
    <n v="180933"/>
    <n v="150981"/>
    <n v="179405"/>
    <n v="203788"/>
    <n v="191444"/>
    <n v="190321.63099999999"/>
    <m/>
  </r>
  <r>
    <n v="3"/>
    <s v="Volumen de producción de uva vinífera"/>
    <s v="02 Agricultura"/>
    <s v="02.03 Producción"/>
    <s v="02.03.01 Fruta"/>
    <s v="02.03.01.03 Uva vinífera"/>
    <x v="0"/>
    <x v="0"/>
    <x v="0"/>
    <x v="2"/>
    <s v="Toneladas"/>
    <s v="2014-2020"/>
    <m/>
    <s v="Producción de fruta obtenida de la vid para producir vino expresada en toneladas"/>
    <s v="Instituto Nacional de Estadísticas (INE)"/>
    <m/>
    <m/>
    <m/>
    <m/>
    <m/>
    <m/>
    <m/>
    <m/>
    <m/>
    <m/>
    <m/>
    <m/>
    <m/>
    <m/>
    <n v="18313"/>
    <n v="21590"/>
    <n v="18405"/>
    <n v="18353"/>
    <n v="18750"/>
    <n v="22842"/>
    <n v="19266.707999999999"/>
    <m/>
  </r>
  <r>
    <n v="4"/>
    <s v="Promedio de emisiones netas de CO2 equivalente"/>
    <s v="16 Medioambiente"/>
    <s v="16.02 Emisiones"/>
    <s v="16.02.05 Gases de Efecto Invernadero"/>
    <s v="16.02.05.01 CO2 equivalente"/>
    <x v="1"/>
    <x v="1"/>
    <x v="1"/>
    <x v="3"/>
    <s v="Kilotoneladas"/>
    <s v="2000-2018"/>
    <m/>
    <m/>
    <s v="Sistema Nacional de Inventario de Gases de Efecto Invernadero (SNI)"/>
    <n v="-22.679790296967553"/>
    <n v="-247.70916854347087"/>
    <n v="643.23708837144579"/>
    <n v="-333.48472539205113"/>
    <n v="377.54019650188854"/>
    <n v="482.26630424841807"/>
    <n v="384.03866562077638"/>
    <n v="1778.0183785390252"/>
    <n v="1717.0646142247833"/>
    <n v="1342.4964199847898"/>
    <n v="685.97804422627382"/>
    <n v="1253.1746431581416"/>
    <n v="2131.238826048756"/>
    <n v="1569.8032967652184"/>
    <n v="2080.4147240109401"/>
    <n v="3114.24732485291"/>
    <n v="2216.1360541530184"/>
    <n v="6219.0841798310894"/>
    <n v="3020.0448324375802"/>
    <m/>
    <m/>
    <m/>
  </r>
  <r>
    <n v="5"/>
    <s v="Superficie de áreas verdes con mantenimiento por habitante "/>
    <s v="13 Gestión Territorial"/>
    <s v="13.01 Infraestructura Verde"/>
    <s v="13.01.01 Áreas Verdes"/>
    <s v="13.01.01.01 Superficie de áreas verdes"/>
    <x v="2"/>
    <x v="2"/>
    <x v="2"/>
    <x v="4"/>
    <s v="Metros cuadrados/hab"/>
    <s v="2001-2020"/>
    <m/>
    <m/>
    <s v="Sistema Nacional de Información Municipal (SINIM)"/>
    <m/>
    <m/>
    <m/>
    <m/>
    <m/>
    <m/>
    <m/>
    <m/>
    <m/>
    <m/>
    <m/>
    <m/>
    <m/>
    <m/>
    <m/>
    <m/>
    <m/>
    <m/>
    <m/>
    <m/>
    <m/>
    <m/>
  </r>
  <r>
    <n v="6"/>
    <s v="Cantidad de parques urbanos"/>
    <s v="13 Gestión Territorial"/>
    <s v="13.01 Infraestructura Verde"/>
    <s v="13.01.02 Parques Urbanos"/>
    <s v="13.01.02.01 Cantidad de parques urbanos"/>
    <x v="2"/>
    <x v="2"/>
    <x v="3"/>
    <x v="5"/>
    <s v="N° de parques urbanos"/>
    <s v="2010-2020"/>
    <m/>
    <m/>
    <s v="Sistema Nacional de Información Municipal (SINIM)"/>
    <m/>
    <m/>
    <m/>
    <m/>
    <m/>
    <m/>
    <m/>
    <m/>
    <m/>
    <m/>
    <n v="801"/>
    <n v="731"/>
    <n v="745"/>
    <n v="824"/>
    <n v="816"/>
    <n v="712"/>
    <n v="776"/>
    <n v="800"/>
    <n v="663"/>
    <n v="621"/>
    <n v="704"/>
    <m/>
  </r>
  <r>
    <n v="7"/>
    <s v="Superficie total de parques urbanos"/>
    <s v="13 Gestión Territorial"/>
    <s v="13.01 Infraestructura Verde"/>
    <s v="13.01.02 Parques Urbanos"/>
    <s v="13.01.02.02 Superficie de parques urbanos"/>
    <x v="2"/>
    <x v="2"/>
    <x v="3"/>
    <x v="6"/>
    <s v="Hectáreas"/>
    <s v="2010-2020"/>
    <m/>
    <m/>
    <s v="Sistema Nacional de Información Municipal (SINIM)"/>
    <m/>
    <m/>
    <m/>
    <m/>
    <m/>
    <m/>
    <m/>
    <m/>
    <m/>
    <m/>
    <n v="32542.837200000016"/>
    <n v="12523.195500000007"/>
    <n v="14295.517000000007"/>
    <n v="2558.8576000000003"/>
    <n v="142193.16139999998"/>
    <n v="2681.9670000000001"/>
    <n v="2712.2299999999973"/>
    <n v="3014.7264999999993"/>
    <n v="2768.2796999999987"/>
    <n v="4355.3698000000022"/>
    <n v="5030.3406000000004"/>
    <m/>
  </r>
  <r>
    <n v="8"/>
    <s v="Cantidad de plazas"/>
    <s v="13 Gestión Territorial"/>
    <s v="13.01 Infraestructura Verde"/>
    <s v="13.01.03 Plazas"/>
    <s v="13.01.03.01 Cantidad de plazas"/>
    <x v="2"/>
    <x v="2"/>
    <x v="4"/>
    <x v="7"/>
    <s v="N° de plazas"/>
    <s v="2010-2020"/>
    <m/>
    <m/>
    <s v="Sistema Nacional de Información Municipal (SINIM)"/>
    <m/>
    <m/>
    <m/>
    <m/>
    <m/>
    <m/>
    <m/>
    <m/>
    <m/>
    <m/>
    <n v="16767"/>
    <n v="20201"/>
    <n v="17761"/>
    <n v="17635"/>
    <n v="20095"/>
    <n v="25282"/>
    <n v="25410"/>
    <n v="27520"/>
    <n v="30047"/>
    <n v="32724"/>
    <n v="32854"/>
    <m/>
  </r>
  <r>
    <n v="9"/>
    <s v="Superficie total de plazas"/>
    <s v="13 Gestión Territorial"/>
    <s v="13.01 Infraestructura Verde"/>
    <s v="13.01.03 Plazas"/>
    <s v="13.01.03.02 Superficie de plazas"/>
    <x v="2"/>
    <x v="2"/>
    <x v="4"/>
    <x v="8"/>
    <s v="Hectáreas"/>
    <s v="2010-2020"/>
    <m/>
    <m/>
    <s v="Sistema Nacional de Información Municipal (SINIM)"/>
    <m/>
    <m/>
    <m/>
    <m/>
    <m/>
    <m/>
    <m/>
    <m/>
    <m/>
    <m/>
    <n v="4448.9005000000016"/>
    <n v="4187.8896999999988"/>
    <n v="3781.3233000000009"/>
    <n v="8763.0175999999992"/>
    <n v="5258.5459000000001"/>
    <n v="4479.9593000000004"/>
    <n v="4819.755900000001"/>
    <n v="5007.5299000000023"/>
    <n v="5481.6070000000009"/>
    <n v="5307.5812000000024"/>
    <n v="5426.9677000000001"/>
    <m/>
  </r>
  <r>
    <n v="10"/>
    <s v="Cantidad de centros culturales"/>
    <s v="03 Arte y Cultura"/>
    <s v="03.01 Infraestructura"/>
    <s v="03.01.01 Centros Culturales"/>
    <s v="03.01.01.01 Cantidad de centros culturales"/>
    <x v="3"/>
    <x v="3"/>
    <x v="5"/>
    <x v="9"/>
    <s v="N° de centros culturales"/>
    <s v="2012-2020"/>
    <m/>
    <m/>
    <s v="Sistema Nacional de Información Municipal (SINIM)"/>
    <m/>
    <m/>
    <m/>
    <m/>
    <m/>
    <m/>
    <m/>
    <m/>
    <m/>
    <m/>
    <m/>
    <m/>
    <n v="6618"/>
    <n v="7336"/>
    <n v="8969"/>
    <n v="9498"/>
    <n v="10027"/>
    <n v="8851"/>
    <n v="9426"/>
    <n v="8833"/>
    <n v="9623"/>
    <m/>
  </r>
  <r>
    <n v="11"/>
    <s v="Valor de exportaciones"/>
    <s v="04 Comercio Exterior"/>
    <s v="04.01 Exportaciones"/>
    <s v="REVISAR"/>
    <s v="REVISAR"/>
    <x v="4"/>
    <x v="4"/>
    <x v="6"/>
    <x v="10"/>
    <s v="MMUSD FOB"/>
    <s v="2014-2020"/>
    <m/>
    <s v="Total de exportaciones medidas en valor FOB (&quot;Free on board&quot;), es decir,  cuando están embarcadas y listas para salir hacia su destino, expresado en millones de dólares estadounidenses"/>
    <s v="Instituto Nacional de Estadísticas (INE)"/>
    <m/>
    <m/>
    <m/>
    <m/>
    <m/>
    <m/>
    <m/>
    <m/>
    <m/>
    <m/>
    <m/>
    <m/>
    <m/>
    <m/>
    <n v="61532.026415869972"/>
    <n v="52235.801617969999"/>
    <n v="48955.037210940005"/>
    <n v="56441.458063520004"/>
    <n v="64774.822681780024"/>
    <n v="59509.634427389959"/>
    <n v="58939.547118900024"/>
    <m/>
  </r>
  <r>
    <n v="12"/>
    <s v="Índice de exportaciones agrícolas"/>
    <s v="04 Comercio Exterior"/>
    <s v="04.01 Exportaciones"/>
    <s v="04.01.01 Agrícola"/>
    <s v="04.01.01.01 Exportaciones agrícolas"/>
    <x v="4"/>
    <x v="4"/>
    <x v="7"/>
    <x v="11"/>
    <s v="Índice"/>
    <s v="2008-2020"/>
    <m/>
    <m/>
    <s v="Banco Central de Chile"/>
    <m/>
    <m/>
    <m/>
    <m/>
    <m/>
    <m/>
    <m/>
    <m/>
    <n v="82.3"/>
    <n v="81.8"/>
    <n v="84.1"/>
    <n v="94.5"/>
    <n v="93.9"/>
    <n v="100"/>
    <n v="91.8"/>
    <n v="95.8"/>
    <n v="110.2"/>
    <n v="104.2"/>
    <n v="123.5"/>
    <n v="126.4"/>
    <n v="122.1"/>
    <m/>
  </r>
  <r>
    <n v="13"/>
    <s v="Índice de exportaciones de cobre"/>
    <s v="04 Comercio Exterior"/>
    <s v="04.01 Exportaciones"/>
    <s v="04.01.04 Minería"/>
    <s v="04.01.04.01 Exportaciones de cobre"/>
    <x v="4"/>
    <x v="4"/>
    <x v="8"/>
    <x v="12"/>
    <s v="Índice"/>
    <s v="2008-2020"/>
    <m/>
    <m/>
    <s v="Banco Central de Chile"/>
    <m/>
    <m/>
    <m/>
    <m/>
    <m/>
    <m/>
    <m/>
    <m/>
    <n v="92.1"/>
    <n v="93.3"/>
    <n v="93.8"/>
    <n v="92.2"/>
    <n v="94.3"/>
    <n v="100"/>
    <n v="101.7"/>
    <n v="101.3"/>
    <n v="98"/>
    <n v="94.7"/>
    <n v="99.5"/>
    <n v="98.1"/>
    <n v="99.2"/>
    <m/>
  </r>
  <r>
    <n v="14"/>
    <s v="Volumen de exportaciones de bienes"/>
    <s v="04 Comercio Exterior"/>
    <s v="04.01 Exportaciones"/>
    <s v="04.01.02 Bienes"/>
    <s v="04.01.02.01 Exportaciones de bienes"/>
    <x v="4"/>
    <x v="4"/>
    <x v="9"/>
    <x v="13"/>
    <s v="Índice"/>
    <s v="2008-2020"/>
    <m/>
    <m/>
    <s v="Banco Central de Chile"/>
    <m/>
    <m/>
    <m/>
    <m/>
    <m/>
    <m/>
    <m/>
    <m/>
    <n v="93.1"/>
    <n v="90.2"/>
    <n v="90.5"/>
    <n v="94.4"/>
    <n v="96.3"/>
    <n v="100"/>
    <n v="101.6"/>
    <n v="100.3"/>
    <n v="100.7"/>
    <n v="98.8"/>
    <n v="104.8"/>
    <n v="102.2"/>
    <n v="105.3"/>
    <m/>
  </r>
  <r>
    <n v="15"/>
    <s v="Volumen de exportaciones industriales"/>
    <s v="04 Comercio Exterior"/>
    <s v="04.01 Exportaciones"/>
    <s v="04.01.03 Industria"/>
    <s v="04.01.03.01 Exportaciones industriales"/>
    <x v="4"/>
    <x v="4"/>
    <x v="10"/>
    <x v="14"/>
    <s v="Índice"/>
    <s v="2008-2020"/>
    <m/>
    <m/>
    <s v="Banco Central de Chile"/>
    <m/>
    <m/>
    <m/>
    <m/>
    <m/>
    <m/>
    <m/>
    <m/>
    <n v="95.1"/>
    <n v="86.4"/>
    <n v="85.6"/>
    <n v="97.3"/>
    <n v="98.9"/>
    <n v="100"/>
    <n v="103.6"/>
    <n v="100"/>
    <n v="101.9"/>
    <n v="102.4"/>
    <n v="107.6"/>
    <n v="104.4"/>
    <n v="108.8"/>
    <m/>
  </r>
  <r>
    <n v="16"/>
    <s v="Volumen de exportaciones mineras"/>
    <s v="04 Comercio Exterior"/>
    <s v="04.01 Exportaciones"/>
    <s v="04.01.04 Minería"/>
    <s v="04.01.04.02 Exportaciones mineras"/>
    <x v="4"/>
    <x v="4"/>
    <x v="8"/>
    <x v="15"/>
    <s v="Índice"/>
    <s v="2008-2020"/>
    <m/>
    <m/>
    <s v="Banco Central de Chile"/>
    <m/>
    <m/>
    <m/>
    <m/>
    <m/>
    <m/>
    <m/>
    <m/>
    <n v="91.9"/>
    <n v="93"/>
    <n v="93.8"/>
    <n v="92.7"/>
    <n v="95.2"/>
    <n v="100"/>
    <n v="101.7"/>
    <n v="101.2"/>
    <n v="98"/>
    <n v="95"/>
    <n v="99.6"/>
    <n v="96.8"/>
    <n v="99.9"/>
    <m/>
  </r>
  <r>
    <n v="17"/>
    <s v="Volumen de importaciones de combustibles"/>
    <s v="04 Comercio Exterior"/>
    <s v="04.02 Importaciones"/>
    <s v="04.02.03 Combustibles"/>
    <s v="04.02.03.01 Importaciones de combustibles"/>
    <x v="4"/>
    <x v="5"/>
    <x v="11"/>
    <x v="16"/>
    <s v="Índice"/>
    <s v="2008-2020"/>
    <m/>
    <m/>
    <s v="Banco Central de Chile"/>
    <m/>
    <m/>
    <m/>
    <m/>
    <m/>
    <m/>
    <m/>
    <m/>
    <n v="100"/>
    <n v="86.7"/>
    <n v="93"/>
    <n v="100.6"/>
    <n v="97.3"/>
    <n v="100"/>
    <n v="95.6"/>
    <n v="94.3"/>
    <n v="101.2"/>
    <n v="102.5"/>
    <n v="104.5"/>
    <n v="105.8"/>
    <n v="96.5"/>
    <m/>
  </r>
  <r>
    <n v="18"/>
    <s v="Volumen de importaciones de bienes"/>
    <s v="04 Comercio Exterior"/>
    <s v="04.02 Importaciones"/>
    <s v="04.01.02 Bienes"/>
    <s v="04.02.01.01 Importaciones de bienes"/>
    <x v="4"/>
    <x v="5"/>
    <x v="9"/>
    <x v="17"/>
    <s v="Índice"/>
    <s v="2008-2020"/>
    <m/>
    <m/>
    <s v="Banco Central de Chile"/>
    <m/>
    <m/>
    <m/>
    <m/>
    <m/>
    <m/>
    <m/>
    <m/>
    <n v="75.7"/>
    <n v="60.4"/>
    <n v="79.3"/>
    <n v="93"/>
    <n v="98.7"/>
    <n v="100"/>
    <n v="93.5"/>
    <n v="93"/>
    <n v="94"/>
    <n v="98.6"/>
    <n v="107"/>
    <n v="104.3"/>
    <n v="93.6"/>
    <m/>
  </r>
  <r>
    <n v="19"/>
    <s v="Volumen de importaciones de capital"/>
    <s v="04 Comercio Exterior"/>
    <s v="04.02 Importaciones"/>
    <s v="04.02.02 Capital"/>
    <s v="04.02.02.01 Importaciones de capital"/>
    <x v="4"/>
    <x v="5"/>
    <x v="12"/>
    <x v="18"/>
    <s v="Índice"/>
    <s v="2008-2020"/>
    <m/>
    <m/>
    <s v="Banco Central de Chile"/>
    <m/>
    <m/>
    <m/>
    <m/>
    <m/>
    <m/>
    <m/>
    <m/>
    <n v="74.599999999999994"/>
    <n v="54.5"/>
    <n v="72.599999999999994"/>
    <n v="90.9"/>
    <n v="107.2"/>
    <n v="100"/>
    <n v="86.4"/>
    <n v="81.099999999999994"/>
    <n v="82.1"/>
    <n v="83.9"/>
    <n v="94.3"/>
    <n v="94.9"/>
    <n v="82.6"/>
    <m/>
  </r>
  <r>
    <n v="20"/>
    <s v="Volumen de importaciones de consumo"/>
    <s v="04 Comercio Exterior"/>
    <s v="04.02 Importaciones"/>
    <s v="04.02.04 Consumo"/>
    <s v="04.02.04.01 Importaciones de consumo"/>
    <x v="4"/>
    <x v="5"/>
    <x v="13"/>
    <x v="19"/>
    <s v="Índice"/>
    <s v="2008-2020"/>
    <m/>
    <m/>
    <s v="Banco Central de Chile"/>
    <m/>
    <m/>
    <m/>
    <m/>
    <m/>
    <m/>
    <m/>
    <m/>
    <n v="61.5"/>
    <n v="48.9"/>
    <n v="73.5"/>
    <n v="86.1"/>
    <n v="91.4"/>
    <n v="100"/>
    <n v="93.9"/>
    <n v="94.3"/>
    <n v="97.8"/>
    <n v="111"/>
    <n v="119.5"/>
    <n v="110.4"/>
    <n v="91.7"/>
    <m/>
  </r>
  <r>
    <n v="21"/>
    <s v="Volumen de importaciones intermedias no combustibles"/>
    <s v="04 Comercio Exterior"/>
    <s v="04.02 Importaciones"/>
    <s v="04.02.05 Importaciones Intermedias"/>
    <s v="04.02.05.01 Importaciones intermedias no combustibles"/>
    <x v="4"/>
    <x v="5"/>
    <x v="14"/>
    <x v="20"/>
    <s v="Índice"/>
    <s v="2008-2020"/>
    <m/>
    <m/>
    <s v="Banco Central de Chile"/>
    <m/>
    <m/>
    <m/>
    <m/>
    <m/>
    <m/>
    <m/>
    <m/>
    <n v="78"/>
    <n v="61.3"/>
    <n v="80.7"/>
    <n v="95.2"/>
    <n v="100.3"/>
    <n v="100"/>
    <n v="96.6"/>
    <n v="98.8"/>
    <n v="95.7"/>
    <n v="96.3"/>
    <n v="105.6"/>
    <n v="103.9"/>
    <n v="100.1"/>
    <m/>
  </r>
  <r>
    <n v="22"/>
    <s v="Valor promedio por habitación ocupada en hoteles"/>
    <s v="05 Comercio, Restaurantes y Hoteles"/>
    <s v="05.02 Hoteles"/>
    <s v="05.02.03 Precios"/>
    <s v="05.02.03.01 Precios de alojamiento hoteleros"/>
    <x v="5"/>
    <x v="6"/>
    <x v="15"/>
    <x v="21"/>
    <s v="CLP"/>
    <s v="2016-2020"/>
    <m/>
    <s v="Aproximación del precio promedio por habitación ocupada. Se expresa en pesos chilenos."/>
    <s v="Instituto Nacional de Estadísticas (INE)"/>
    <m/>
    <m/>
    <m/>
    <m/>
    <m/>
    <m/>
    <m/>
    <m/>
    <m/>
    <m/>
    <m/>
    <m/>
    <m/>
    <m/>
    <m/>
    <m/>
    <n v="50708.150227000006"/>
    <n v="50226.749693222191"/>
    <n v="49879.038763750003"/>
    <n v="51021.049023749998"/>
    <n v="42423.728262708311"/>
    <m/>
  </r>
  <r>
    <n v="23"/>
    <s v="Estancia media en hoteles"/>
    <s v="05 Comercio, Restaurantes y Hoteles"/>
    <s v="05.02 Hoteles"/>
    <s v="05.02.01 Alojamiento"/>
    <s v="05.02.01.01 Estancia en hoteles"/>
    <x v="5"/>
    <x v="6"/>
    <x v="16"/>
    <x v="22"/>
    <s v="Noches"/>
    <s v="2016-2020"/>
    <m/>
    <s v="Aproximación de la cantidad de noches que en promedio los pasajeros permanecen en los establecimientos de alojamiento turístico."/>
    <s v="Instituto Nacional de Estadísticas (INE)"/>
    <m/>
    <m/>
    <m/>
    <m/>
    <m/>
    <m/>
    <m/>
    <m/>
    <m/>
    <m/>
    <m/>
    <m/>
    <m/>
    <m/>
    <m/>
    <m/>
    <n v="1.9626389098555557"/>
    <n v="1.9848832453111114"/>
    <n v="1.9943772856630431"/>
    <n v="1.9708810383333335"/>
    <n v="2.4369513985937501"/>
    <m/>
  </r>
  <r>
    <n v="24"/>
    <s v="Cantidad de llegadas a hoteles"/>
    <s v="05 Comercio, Restaurantes y Hoteles"/>
    <s v="05.02 Hoteles"/>
    <s v="05.02.01 Alojamiento"/>
    <s v="05.02.01.02 Llegadas a hoteles"/>
    <x v="5"/>
    <x v="6"/>
    <x v="16"/>
    <x v="23"/>
    <s v="N° de pasajeros"/>
    <s v="2014-2020"/>
    <m/>
    <s v="Número total de pasajeros que realizan una o más pernoctaciones seguidas en el mismo establecimiento de alojamiento turístico. Se clasifican según el origen de residencia (chilenos y extranjeros)."/>
    <s v="Instituto Nacional de Estadísticas (INE)"/>
    <m/>
    <m/>
    <m/>
    <m/>
    <m/>
    <m/>
    <m/>
    <m/>
    <m/>
    <m/>
    <m/>
    <m/>
    <m/>
    <m/>
    <m/>
    <m/>
    <n v="5918414.9264999991"/>
    <n v="12331578.582659002"/>
    <n v="12054237.588282006"/>
    <n v="11502143.152239995"/>
    <n v="4366355.5249856012"/>
    <m/>
  </r>
  <r>
    <n v="25"/>
    <s v="Cantidad de pernoctaciones en hoteles"/>
    <s v="05 Comercio, Restaurantes y Hoteles"/>
    <s v="05.02 Hoteles"/>
    <s v="05.02.01 Alojamiento"/>
    <s v="05.02.01.03 Pernoctaciones en hoteles"/>
    <x v="5"/>
    <x v="6"/>
    <x v="16"/>
    <x v="24"/>
    <s v="Noches"/>
    <s v="2014-2020"/>
    <m/>
    <s v="Número total de noches que los pasajeros se alojan en el establecimiento, se clasifican según origen de residencia (chilenos y extranjeros)."/>
    <s v="Instituto Nacional de Estadísticas (INE)"/>
    <m/>
    <m/>
    <m/>
    <m/>
    <m/>
    <m/>
    <m/>
    <m/>
    <m/>
    <m/>
    <m/>
    <m/>
    <m/>
    <m/>
    <m/>
    <m/>
    <n v="11923390.5536"/>
    <n v="25130894.578650013"/>
    <n v="24475163.839389995"/>
    <n v="23175062.128109995"/>
    <n v="9312537.1339224987"/>
    <m/>
  </r>
  <r>
    <n v="26"/>
    <s v="Rendimiento del ingreso por alojamiento"/>
    <s v="05 Comercio, Restaurantes y Hoteles"/>
    <s v="05.02 Hoteles"/>
    <s v="05.02.02 Ingresos"/>
    <s v="05.02.02.01 Rendimiento de ingresos por alojamiento hotelero"/>
    <x v="5"/>
    <x v="6"/>
    <x v="17"/>
    <x v="25"/>
    <s v="CLP"/>
    <s v="2016-2020"/>
    <m/>
    <s v="Rendimiento del ingreso por alojamiento, según el total de habitaciones disponibles por días de funcionamiento. Se expresa en pesos chilenos."/>
    <s v="Instituto Nacional de Estadísticas (INE)"/>
    <m/>
    <m/>
    <m/>
    <m/>
    <m/>
    <m/>
    <m/>
    <m/>
    <m/>
    <m/>
    <m/>
    <m/>
    <m/>
    <m/>
    <m/>
    <m/>
    <n v="16903.681654544445"/>
    <n v="18204.975066911113"/>
    <n v="18027.410118043477"/>
    <n v="17461.326391463539"/>
    <n v="11034.072137239584"/>
    <m/>
  </r>
  <r>
    <n v="27"/>
    <s v="Tasa de ocupación de habitaciones en hoteles"/>
    <s v="05 Comercio, Restaurantes y Hoteles"/>
    <s v="05.02 Hoteles"/>
    <s v="05.02.01 Alojamiento"/>
    <s v="05.02.01.04 Ocupación en habitaciones hoteleras"/>
    <x v="5"/>
    <x v="6"/>
    <x v="16"/>
    <x v="26"/>
    <s v="Porcentaje"/>
    <s v="2016-2020"/>
    <m/>
    <s v="Grado de ocupación de las habitaciones disponibles. Se expresa en porcentaje."/>
    <s v="Instituto Nacional de Estadísticas (INE)"/>
    <m/>
    <m/>
    <m/>
    <m/>
    <m/>
    <m/>
    <m/>
    <m/>
    <m/>
    <m/>
    <m/>
    <m/>
    <m/>
    <m/>
    <m/>
    <m/>
    <n v="31.783480570666672"/>
    <n v="34.716503893111117"/>
    <n v="34.669015762608694"/>
    <n v="32.936714236614556"/>
    <n v="23.740128933552072"/>
    <m/>
  </r>
  <r>
    <n v="28"/>
    <s v="Tasa de ocupación de plazas (camas fijas) en hoteles"/>
    <s v="05 Comercio, Restaurantes y Hoteles"/>
    <s v="05.02 Hoteles"/>
    <s v="05.02.01 Alojamiento"/>
    <s v="05.02.01.05 Ocupación en plazas hoteleras"/>
    <x v="5"/>
    <x v="6"/>
    <x v="16"/>
    <x v="27"/>
    <s v="Porcentaje"/>
    <s v="2016-2020"/>
    <m/>
    <s v="Grado de ocupación de las plazas disponibles. Se expresa en porcentaje."/>
    <s v="Instituto Nacional de Estadísticas (INE)"/>
    <m/>
    <m/>
    <m/>
    <m/>
    <m/>
    <m/>
    <m/>
    <m/>
    <m/>
    <m/>
    <m/>
    <m/>
    <m/>
    <m/>
    <m/>
    <m/>
    <n v="22.209848209444452"/>
    <n v="23.869683260588904"/>
    <n v="22.773540589483687"/>
    <n v="21.38404446152084"/>
    <n v="14.784774291020844"/>
    <m/>
  </r>
  <r>
    <n v="29"/>
    <s v="Cantidad de supermercados con 3 o más cajas instaladas"/>
    <s v="05 Comercio, Restaurantes y Hoteles"/>
    <s v="05.01 Comercio"/>
    <s v="05.01.01 Supermercados"/>
    <s v="05.01.01.02 Supermercados"/>
    <x v="5"/>
    <x v="7"/>
    <x v="18"/>
    <x v="28"/>
    <s v="N° de supermercados"/>
    <s v="2014-2020"/>
    <m/>
    <s v="Número de establecimientos clasificados como supermercados, que cuentan con tres o más cajas instaladas."/>
    <s v="Instituto Nacional de Estadísticas (INE)"/>
    <m/>
    <m/>
    <m/>
    <m/>
    <m/>
    <m/>
    <m/>
    <m/>
    <m/>
    <m/>
    <m/>
    <m/>
    <m/>
    <m/>
    <n v="16050"/>
    <n v="16563"/>
    <n v="16355"/>
    <n v="16378"/>
    <n v="16582"/>
    <n v="16382"/>
    <n v="15971"/>
    <m/>
  </r>
  <r>
    <n v="30"/>
    <s v="Superficie de la sala de ventas de supermercados con 3 o más cajas instaladas"/>
    <s v="05 Comercio, Restaurantes y Hoteles"/>
    <s v="05.01 Comercio"/>
    <s v="05.01.01 Supermercados"/>
    <s v="05.01.01.02 Supermercados"/>
    <x v="5"/>
    <x v="7"/>
    <x v="18"/>
    <x v="28"/>
    <s v="Metros cuadrados"/>
    <s v="2014-2020"/>
    <m/>
    <s v="Superficie donde se realiza la actividad económica del establecimiento (sala de venta), excluyendo el área de estacionamientos."/>
    <s v="Instituto Nacional de Estadísticas (INE)"/>
    <m/>
    <m/>
    <m/>
    <m/>
    <m/>
    <m/>
    <m/>
    <m/>
    <m/>
    <m/>
    <m/>
    <m/>
    <m/>
    <m/>
    <n v="28064418"/>
    <n v="29392315"/>
    <n v="29635363"/>
    <n v="30105210"/>
    <n v="30889143"/>
    <n v="31062235"/>
    <n v="30457846"/>
    <m/>
  </r>
  <r>
    <n v="31"/>
    <s v="Ventas totales netas de supermercados a precios corrientes"/>
    <s v="05 Comercio, Restaurantes y Hoteles"/>
    <s v="05.01 Comercio"/>
    <s v="05.01.01 Supermercados"/>
    <s v="05.01.01.03 Ventas de supermercados"/>
    <x v="5"/>
    <x v="7"/>
    <x v="18"/>
    <x v="29"/>
    <s v="Millones de CLP"/>
    <s v="2014-2020"/>
    <m/>
    <s v="Ventas totales netas (sin IVA) de supermercados a precios corrientes."/>
    <s v="Instituto Nacional de Estadísticas (INE)"/>
    <m/>
    <m/>
    <m/>
    <m/>
    <m/>
    <m/>
    <m/>
    <m/>
    <m/>
    <m/>
    <m/>
    <m/>
    <m/>
    <m/>
    <n v="8651499.3681679983"/>
    <n v="9377228.2109720055"/>
    <n v="9946903.9417320024"/>
    <n v="10391564.250921996"/>
    <n v="10902975.623085001"/>
    <n v="11038035.202513011"/>
    <n v="12194971.936593002"/>
    <m/>
  </r>
  <r>
    <n v="32"/>
    <s v="Índice de ventas de supermercados (base año 2014=100)"/>
    <s v="05 Comercio, Restaurantes y Hoteles"/>
    <s v="05.01 Comercio"/>
    <s v="05.01.01 Supermercados"/>
    <s v="05.01.01.01 Índice de ventas de supermercados"/>
    <x v="5"/>
    <x v="7"/>
    <x v="18"/>
    <x v="30"/>
    <s v="Índice"/>
    <s v="2014-2020"/>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INE)"/>
    <m/>
    <m/>
    <m/>
    <m/>
    <m/>
    <m/>
    <m/>
    <m/>
    <m/>
    <m/>
    <m/>
    <m/>
    <m/>
    <m/>
    <n v="100.0000000010417"/>
    <n v="102.09754101713538"/>
    <n v="103.88186745380212"/>
    <n v="105.91685098713542"/>
    <n v="109.49587520677075"/>
    <n v="110.89163026739578"/>
    <n v="118.17602429026039"/>
    <n v="128.73229388687497"/>
  </r>
  <r>
    <n v="33"/>
    <s v="Ejecución presupuestaria de iniciativas de inversión del Ministerio de Obras Públicas"/>
    <s v="06 Construcción"/>
    <s v="06.03 Ejecución Presupuestaria"/>
    <s v="06.03.01 Inversión"/>
    <s v="06.03.01.01 Inversión MOP"/>
    <x v="6"/>
    <x v="8"/>
    <x v="19"/>
    <x v="31"/>
    <s v="Miles de CLP"/>
    <s v="2014-2020"/>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INE)"/>
    <m/>
    <m/>
    <m/>
    <m/>
    <m/>
    <m/>
    <m/>
    <m/>
    <m/>
    <m/>
    <m/>
    <m/>
    <m/>
    <m/>
    <n v="8552512231"/>
    <n v="10679094316"/>
    <n v="10530167249"/>
    <n v="8967793124"/>
    <n v="8900919764.8640003"/>
    <n v="11275668543.396004"/>
    <n v="10922359713.789995"/>
    <m/>
  </r>
  <r>
    <n v="34"/>
    <s v="Ejecución presupuestaria de iniciativas de inversión del Programa de Agua Potable Rural del Ministerio de Obras Públicas"/>
    <s v="06 Construcción"/>
    <s v="06.03 Ejecución Presupuestaria"/>
    <s v="06.03.01 Inversión"/>
    <s v="06.03.01.02 Inversión Programa Agua Potable Rural"/>
    <x v="6"/>
    <x v="8"/>
    <x v="19"/>
    <x v="32"/>
    <s v="Miles de CLP"/>
    <s v="2014-2020"/>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INE)"/>
    <m/>
    <m/>
    <m/>
    <m/>
    <m/>
    <m/>
    <m/>
    <m/>
    <m/>
    <m/>
    <m/>
    <m/>
    <m/>
    <m/>
    <n v="261096922"/>
    <n v="493846529"/>
    <n v="456832556"/>
    <n v="525054132"/>
    <n v="485762252.41800016"/>
    <n v="708475648.66700029"/>
    <n v="908126136.54799998"/>
    <m/>
  </r>
  <r>
    <n v="35"/>
    <s v="Ejecución presupuestaria de iniciativas de inversión de la Dirección General de Concesiones del Ministerio de Obras Públicas"/>
    <s v="06 Construcción"/>
    <s v="06.03 Ejecución Presupuestaria"/>
    <s v="06.03.01 Inversión"/>
    <s v="06.03.01.03 Inversión Dirección General de Concesiones"/>
    <x v="6"/>
    <x v="8"/>
    <x v="19"/>
    <x v="33"/>
    <s v="Miles de CLP"/>
    <s v="2014-2020"/>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INE)"/>
    <m/>
    <m/>
    <m/>
    <m/>
    <m/>
    <m/>
    <m/>
    <m/>
    <m/>
    <m/>
    <m/>
    <m/>
    <m/>
    <m/>
    <n v="439296909"/>
    <n v="562340255"/>
    <n v="702195593"/>
    <n v="569109001"/>
    <n v="521761591.41800004"/>
    <n v="923120209.48899996"/>
    <n v="1257417529.2690003"/>
    <m/>
  </r>
  <r>
    <n v="36"/>
    <s v="Ejecución presupuestaria de iniciativas de inversión de la Dirección de Aeropuertos del Ministerio de Obras Públicas"/>
    <s v="06 Construcción"/>
    <s v="06.03 Ejecución Presupuestaria"/>
    <s v="06.03.01 Inversión"/>
    <s v="06.03.01.04 Inversión Dirección de Aeropuertos"/>
    <x v="6"/>
    <x v="8"/>
    <x v="19"/>
    <x v="34"/>
    <s v="Miles de CLP"/>
    <s v="2014-2020"/>
    <m/>
    <s v="Ejecución presupuestaria Subtítulo 31 de Iniciativas de Inversión, realizada por la Dirección de Aeropuertos, reportada por el Ministerio de Obras Públicas (MOP). Comprende los gastos mensuales acumulados desde enero de cada año."/>
    <s v="Instituto Nacional de Estadísticas (INE)"/>
    <m/>
    <m/>
    <m/>
    <m/>
    <m/>
    <m/>
    <m/>
    <m/>
    <m/>
    <m/>
    <m/>
    <m/>
    <m/>
    <m/>
    <n v="286532666"/>
    <n v="190811429"/>
    <n v="215708712"/>
    <n v="229155056"/>
    <n v="112900350.00899999"/>
    <n v="316706323.71899992"/>
    <n v="241919084.037"/>
    <m/>
  </r>
  <r>
    <n v="37"/>
    <s v="Ejecución presupuestaria de iniciativas de inversión de la Dirección de Arquitectura del Ministerio de Obras Públicas"/>
    <s v="06 Construcción"/>
    <s v="06.03 Ejecución Presupuestaria"/>
    <s v="06.03.01 Inversión"/>
    <s v="06.03.01.05 Inversión Dirección de Arquitectura"/>
    <x v="6"/>
    <x v="8"/>
    <x v="19"/>
    <x v="35"/>
    <s v="Miles de CLP"/>
    <s v="2014-2020"/>
    <m/>
    <s v="Ejecución presupuestaria Subtítulo 31 de Iniciativas de Inversión, realizada por la  Dirección de Arquitectura, reportada por el Ministerio de Obras Públicas (MOP). Comprende los gastos mensuales acumulados desde enero de cada año."/>
    <s v="Instituto Nacional de Estadísticas (INE)"/>
    <m/>
    <m/>
    <m/>
    <m/>
    <m/>
    <m/>
    <m/>
    <m/>
    <m/>
    <m/>
    <m/>
    <m/>
    <m/>
    <m/>
    <n v="681082"/>
    <n v="56589972"/>
    <n v="49755530"/>
    <n v="23628100"/>
    <n v="91309987.150999993"/>
    <n v="59386328.541000016"/>
    <n v="13845761.200999996"/>
    <m/>
  </r>
  <r>
    <n v="38"/>
    <s v="Ejecución presupuestaria de iniciativas de inversión de la Dirección General de Aguas del Ministerio de Obras Públicas"/>
    <s v="06 Construcción"/>
    <s v="06.03 Ejecución Presupuestaria"/>
    <s v="06.03.01 Inversión"/>
    <s v="06.03.01.06 Inversión Dirección General de Aguas"/>
    <x v="6"/>
    <x v="8"/>
    <x v="19"/>
    <x v="36"/>
    <s v="Miles de CLP"/>
    <s v="2014-2020"/>
    <m/>
    <s v="Ejecución presupuestaria Subtítulo 31 de Iniciativas de Inversión, realizada por la Dirección General de Aguas, reportada por el Ministerio de Obras Públicas (MOP). Comprende los gastos mensuales acumulados desde enero de cada año."/>
    <s v="Instituto Nacional de Estadísticas (INE)"/>
    <m/>
    <m/>
    <m/>
    <m/>
    <m/>
    <m/>
    <m/>
    <m/>
    <m/>
    <m/>
    <m/>
    <m/>
    <m/>
    <m/>
    <n v="3997697"/>
    <n v="9328306"/>
    <n v="5561597"/>
    <n v="5801995"/>
    <n v="5449629.4680000003"/>
    <n v="1682106.7700000005"/>
    <n v="614341.37599999993"/>
    <m/>
  </r>
  <r>
    <n v="39"/>
    <s v="Ejecución presupuestaria de iniciativas de inversión de la Dirección General de Obras Públicas del Ministerio de Obras Públicas"/>
    <s v="06 Construcción"/>
    <s v="06.03 Ejecución Presupuestaria"/>
    <s v="06.03.01 Inversión"/>
    <s v="06.03.01.07 Inversión Dirección General de Obras Públicas"/>
    <x v="6"/>
    <x v="8"/>
    <x v="19"/>
    <x v="37"/>
    <s v="Miles de CLP"/>
    <s v="2014-2020"/>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INE)"/>
    <m/>
    <m/>
    <m/>
    <m/>
    <m/>
    <m/>
    <m/>
    <m/>
    <m/>
    <m/>
    <m/>
    <m/>
    <m/>
    <m/>
    <n v="0"/>
    <n v="0"/>
    <n v="0"/>
    <n v="0"/>
    <n v="0"/>
    <n v="0"/>
    <n v="0"/>
    <m/>
  </r>
  <r>
    <n v="40"/>
    <s v="Ejecución presupuestaria de iniciativas de inversión del Instituto Nacional de Hidráulica del Ministerio de Obras Públicas"/>
    <s v="06 Construcción"/>
    <s v="06.03 Ejecución Presupuestaria"/>
    <s v="06.03.01 Inversión"/>
    <s v="06.03.01.08 Inversión Instituto Nacional de Hidráulica"/>
    <x v="6"/>
    <x v="8"/>
    <x v="19"/>
    <x v="38"/>
    <s v="Miles de CLP"/>
    <s v="2015-2016"/>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INE)"/>
    <m/>
    <m/>
    <m/>
    <m/>
    <m/>
    <m/>
    <m/>
    <m/>
    <m/>
    <m/>
    <m/>
    <m/>
    <m/>
    <m/>
    <n v="0"/>
    <n v="55789"/>
    <n v="1067787"/>
    <n v="0"/>
    <n v="0"/>
    <n v="0"/>
    <n v="0"/>
    <m/>
  </r>
  <r>
    <n v="41"/>
    <s v="Ejecución presupuestaria de iniciativas de inversión de la Dirección de Obras Portuarias del Ministerio de Obras Públicas"/>
    <s v="06 Construcción"/>
    <s v="06.03 Ejecución Presupuestaria"/>
    <s v="06.03.01 Inversión"/>
    <s v="06.03.01.09 Inversión Dirección de Obras Portuarias"/>
    <x v="6"/>
    <x v="8"/>
    <x v="19"/>
    <x v="39"/>
    <s v="Miles de CLP"/>
    <s v="2014-2020"/>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INE)"/>
    <m/>
    <m/>
    <m/>
    <m/>
    <m/>
    <m/>
    <m/>
    <m/>
    <m/>
    <m/>
    <m/>
    <m/>
    <m/>
    <m/>
    <n v="463477726"/>
    <n v="374786321"/>
    <n v="487446854"/>
    <n v="450902009"/>
    <n v="396289804.18800002"/>
    <n v="323843768.49100006"/>
    <n v="502554464.11000007"/>
    <m/>
  </r>
  <r>
    <n v="42"/>
    <s v="Ejecución presupuestaria de iniciativas de inversión de la Dirección de Obras Hidráulicas del Ministerio de Obras Públicas"/>
    <s v="06 Construcción"/>
    <s v="06.03 Ejecución Presupuestaria"/>
    <s v="06.03.01 Inversión"/>
    <s v="06.03.01.10 Inversión Dirección de Obras Hidráulicas"/>
    <x v="6"/>
    <x v="8"/>
    <x v="19"/>
    <x v="40"/>
    <s v="Miles de CLP"/>
    <s v="2014-2020"/>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INE)"/>
    <m/>
    <m/>
    <m/>
    <m/>
    <m/>
    <m/>
    <m/>
    <m/>
    <m/>
    <m/>
    <m/>
    <m/>
    <m/>
    <m/>
    <n v="487236405"/>
    <n v="740034175"/>
    <n v="548838794"/>
    <n v="707295460"/>
    <n v="608292645.54999983"/>
    <n v="578673812.79400003"/>
    <n v="746561531.70500028"/>
    <m/>
  </r>
  <r>
    <n v="43"/>
    <s v="Ejecución presupuestaria de iniciativas de inversión de la Dirección de Planeamiento del Ministerio de Obras Públicas"/>
    <s v="06 Construcción"/>
    <s v="06.03 Ejecución Presupuestaria"/>
    <s v="06.03.01 Inversión"/>
    <s v="06.03.01.11 Inversión Dirección de Planeamiento"/>
    <x v="6"/>
    <x v="8"/>
    <x v="19"/>
    <x v="41"/>
    <s v="Miles de CLP"/>
    <s v="2014-2020"/>
    <m/>
    <s v="Ejecución presupuestaria Subtítulo 31 de Iniciativas de Inversión, realizada por la Dirección de Planeamiento, reportada por el Ministerio de Obras Públicas (MOP). Comprende los gastos mensuales acumulados desde enero de cada año."/>
    <s v="Instituto Nacional de Estadísticas (INE)"/>
    <m/>
    <m/>
    <m/>
    <m/>
    <m/>
    <m/>
    <m/>
    <m/>
    <m/>
    <m/>
    <m/>
    <m/>
    <m/>
    <m/>
    <n v="451892"/>
    <n v="0"/>
    <n v="0"/>
    <n v="0"/>
    <n v="0"/>
    <n v="100117.16999999998"/>
    <n v="32550"/>
    <m/>
  </r>
  <r>
    <n v="44"/>
    <s v="Ejecución presupuestaria de iniciativas de inversión de la Dirección de Vialidad del Ministerio de Obras Públicas"/>
    <s v="06 Construcción"/>
    <s v="06.03 Ejecución Presupuestaria"/>
    <s v="06.03.01 Inversión"/>
    <s v="06.03.01.12 Inversión Dirección de Vialidad"/>
    <x v="6"/>
    <x v="8"/>
    <x v="19"/>
    <x v="42"/>
    <s v="Miles de CLP"/>
    <s v="2014-2020"/>
    <m/>
    <s v="Ejecución presupuestaria Subtítulo 31 de Iniciativas de Inversión, realizada por la Dirección de Vialidad, reportada por el Ministerio de Obras Públicas (MOP). Comprende los gastos mensuales acumulados desde enero de cada año."/>
    <s v="Instituto Nacional de Estadísticas (INE)"/>
    <m/>
    <m/>
    <m/>
    <m/>
    <m/>
    <m/>
    <m/>
    <m/>
    <m/>
    <m/>
    <m/>
    <m/>
    <m/>
    <m/>
    <n v="6609740932"/>
    <n v="8251301540"/>
    <n v="8062759826"/>
    <n v="6456847372"/>
    <n v="6679153500.6729994"/>
    <n v="8363680227.2839994"/>
    <n v="7251288316.2299986"/>
    <m/>
  </r>
  <r>
    <n v="45"/>
    <s v="Número de viviendas autorizadas"/>
    <s v="06 Construcción"/>
    <s v="06.06 Vivienda"/>
    <s v="06.06.01 Obras Nuevas y Ampliaciones"/>
    <s v="06.06.01.01 Viviendas autorizadas"/>
    <x v="6"/>
    <x v="9"/>
    <x v="20"/>
    <x v="43"/>
    <s v="N° de viviendas"/>
    <s v="2014-2020"/>
    <m/>
    <s v="Cantidad de viviendas autorizadas para construcción de obras nuevas y ampliaciones en un mes determinado"/>
    <s v="Instituto Nacional de Estadísticas (INE)"/>
    <m/>
    <m/>
    <m/>
    <m/>
    <m/>
    <m/>
    <m/>
    <m/>
    <m/>
    <m/>
    <m/>
    <m/>
    <m/>
    <m/>
    <n v="175569"/>
    <n v="204083"/>
    <n v="149107"/>
    <n v="160580"/>
    <n v="183659"/>
    <n v="189132"/>
    <n v="140468"/>
    <m/>
  </r>
  <r>
    <n v="46"/>
    <s v="Superficie autorizada no habitacional"/>
    <s v="06 Construcción"/>
    <s v="06.02 Edificación No Habitacional"/>
    <s v="06.01.03 Total"/>
    <s v="06.02.01.01 Superficie autorizada no habitacional"/>
    <x v="6"/>
    <x v="10"/>
    <x v="21"/>
    <x v="44"/>
    <s v="Metros cuadrados"/>
    <s v="2014-2020"/>
    <m/>
    <s v="Superficie en metros cuadrados, de las solicitudes de edificación no habitacional autorizadas en un mes determinado."/>
    <s v="Instituto Nacional de Estadísticas (INE)"/>
    <m/>
    <m/>
    <m/>
    <m/>
    <m/>
    <m/>
    <m/>
    <m/>
    <m/>
    <m/>
    <m/>
    <m/>
    <m/>
    <m/>
    <n v="8189977"/>
    <n v="6732490"/>
    <n v="6689779"/>
    <n v="5956677"/>
    <n v="5782907"/>
    <n v="5942072"/>
    <n v="4236581"/>
    <m/>
  </r>
  <r>
    <n v="47"/>
    <s v="Superficie autorizada no habitacional para ampliaciones (ICET)"/>
    <s v="06 Construcción"/>
    <s v="06.04 Industria, comercio y establecimientos financieros"/>
    <s v="06.01.01 Ampliaciones"/>
    <s v="06.02.01.01 Superficie autorizada no habitacional"/>
    <x v="6"/>
    <x v="11"/>
    <x v="22"/>
    <x v="44"/>
    <s v="Metros cuadrados"/>
    <s v="2014-2020"/>
    <m/>
    <s v="Superficie en metros cuadrados destinados a la construcción de ampliaciones de la industria, comercio y establecimientos financieros (ICEF), de las solicitudes de edificación habitacional autorizadas en un mes determinado."/>
    <s v="Instituto Nacional de Estadísticas (INE)"/>
    <m/>
    <m/>
    <m/>
    <m/>
    <m/>
    <m/>
    <m/>
    <m/>
    <m/>
    <m/>
    <m/>
    <m/>
    <m/>
    <m/>
    <n v="1300564"/>
    <n v="1022364"/>
    <n v="1104524"/>
    <n v="967754"/>
    <n v="850981"/>
    <n v="967999"/>
    <n v="693808"/>
    <m/>
  </r>
  <r>
    <n v="48"/>
    <s v="Superficie autorizada no habitacional para obras nuevas (ICET)"/>
    <s v="06 Construcción"/>
    <s v="06.04 Industria, comercio y establecimientos financieros"/>
    <s v="06.01.02 Obras Nuevas"/>
    <s v="06.02.01.01 Superficie autorizada no habitacional"/>
    <x v="6"/>
    <x v="11"/>
    <x v="23"/>
    <x v="44"/>
    <s v="Metros cuadrados"/>
    <s v="2014-2020"/>
    <m/>
    <s v="Superficie en metros cuadrados destinados a la construcción de obras nuevas de la industria, comercio y establecimientos financieros (ICEF), de las solicitudes de edificación habitacional autorizadas en un mes determinado."/>
    <s v="Instituto Nacional de Estadísticas (INE)"/>
    <m/>
    <m/>
    <m/>
    <m/>
    <m/>
    <m/>
    <m/>
    <m/>
    <m/>
    <m/>
    <m/>
    <m/>
    <m/>
    <m/>
    <n v="4875234"/>
    <n v="3805035"/>
    <n v="3235056"/>
    <n v="3248281"/>
    <n v="3208256"/>
    <n v="3372301"/>
    <n v="2422805"/>
    <m/>
  </r>
  <r>
    <n v="49"/>
    <s v="Superficie autorizada no habitacional para ampliaciones (Servicios)"/>
    <s v="06 Construcción"/>
    <s v="06.05 Servicios"/>
    <s v="06.01.01 Ampliaciones"/>
    <s v="06.02.01.01 Superficie autorizada no habitacional"/>
    <x v="6"/>
    <x v="12"/>
    <x v="22"/>
    <x v="44"/>
    <s v="Metros cuadrados"/>
    <s v="2014-2020"/>
    <m/>
    <s v="Superficie en metros cuadrados destinados a la construcción de ampliaciones de servicios, de las solicitudes de edificación habitacional autorizadas en un mes determinado."/>
    <s v="Instituto Nacional de Estadísticas (INE)"/>
    <m/>
    <m/>
    <m/>
    <m/>
    <m/>
    <m/>
    <m/>
    <m/>
    <m/>
    <m/>
    <m/>
    <m/>
    <m/>
    <m/>
    <n v="637970"/>
    <n v="449633"/>
    <n v="590805"/>
    <n v="388518"/>
    <n v="621997"/>
    <n v="377129"/>
    <n v="230328"/>
    <m/>
  </r>
  <r>
    <n v="50"/>
    <s v="Superficie autorizada no habitacional para obras nuevas (Servicios)"/>
    <s v="06 Construcción"/>
    <s v="06.05 Servicios"/>
    <s v="06.01.02 Obras Nuevas"/>
    <s v="06.02.01.01 Superficie autorizada no habitacional"/>
    <x v="6"/>
    <x v="12"/>
    <x v="23"/>
    <x v="44"/>
    <s v="Metros cuadrados"/>
    <s v="2014-2020"/>
    <m/>
    <s v="Superficie en metros cuadrados destinados a la construcción de obras nuevas de servicios, de las solicitudes de edificación habitacional autorizadas en un mes determinado."/>
    <s v="Instituto Nacional de Estadísticas (INE)"/>
    <m/>
    <m/>
    <m/>
    <m/>
    <m/>
    <m/>
    <m/>
    <m/>
    <m/>
    <m/>
    <m/>
    <m/>
    <m/>
    <m/>
    <n v="1376209"/>
    <n v="1455458"/>
    <n v="1759394"/>
    <n v="1352124"/>
    <n v="1101673"/>
    <n v="1224643"/>
    <n v="889640"/>
    <m/>
  </r>
  <r>
    <n v="51"/>
    <s v="Superficie autorizada habitacional"/>
    <s v="06 Construcción"/>
    <s v="06.01 Edificación Habitacional"/>
    <s v="06.01.03 Total"/>
    <s v="06.01.01.01 Superficie autorizada habitacional"/>
    <x v="6"/>
    <x v="13"/>
    <x v="21"/>
    <x v="45"/>
    <s v="Metros cuadrados"/>
    <s v="2014-2020"/>
    <m/>
    <s v="Superficie en metros cuadrados, de las solicitudes de edificación habitacional autorizadas en un mes determinado."/>
    <s v="Instituto Nacional de Estadísticas (INE)"/>
    <m/>
    <m/>
    <m/>
    <m/>
    <m/>
    <m/>
    <m/>
    <m/>
    <m/>
    <m/>
    <m/>
    <m/>
    <m/>
    <m/>
    <n v="13322575"/>
    <n v="15397498"/>
    <n v="10925125"/>
    <n v="11660362"/>
    <n v="13436273"/>
    <n v="14144350"/>
    <n v="10374405"/>
    <m/>
  </r>
  <r>
    <n v="52"/>
    <s v="Superficie autorizada habitacional para ampliaciones"/>
    <s v="06 Construcción"/>
    <s v="06.01 Edificación Habitacional"/>
    <s v="06.01.01 Ampliaciones"/>
    <s v="06.01.01.01 Superficie autorizada habitacional"/>
    <x v="6"/>
    <x v="13"/>
    <x v="22"/>
    <x v="45"/>
    <s v="Metros cuadrados"/>
    <s v="2014-2020"/>
    <m/>
    <s v="Superficie en metros cuadrados con destino a ampliaciones, de las solicitudes de edificación habitacional autorizadas en un mes determinado."/>
    <s v="Instituto Nacional de Estadísticas (INE)"/>
    <m/>
    <m/>
    <m/>
    <m/>
    <m/>
    <m/>
    <m/>
    <m/>
    <m/>
    <m/>
    <m/>
    <m/>
    <m/>
    <m/>
    <n v="822171"/>
    <n v="781563"/>
    <n v="921038"/>
    <n v="895609"/>
    <n v="1083274"/>
    <n v="1002675"/>
    <n v="597691"/>
    <m/>
  </r>
  <r>
    <n v="53"/>
    <s v="Superficie autorizada habitacional para obras nuevas"/>
    <s v="06 Construcción"/>
    <s v="06.01 Edificación Habitacional"/>
    <s v="06.01.02 Obras Nuevas"/>
    <s v="06.01.01.01 Superficie autorizada habitacional"/>
    <x v="6"/>
    <x v="13"/>
    <x v="23"/>
    <x v="45"/>
    <s v="Metros cuadrados"/>
    <s v="2014-2020"/>
    <m/>
    <s v="Superficie en metros cuadrados con destino a la construcción de obras nuevas, de las solicitudes de edificación habitacional autorizadas en un mes determinado."/>
    <s v="Instituto Nacional de Estadísticas (INE)"/>
    <m/>
    <m/>
    <m/>
    <m/>
    <m/>
    <m/>
    <m/>
    <m/>
    <m/>
    <m/>
    <m/>
    <m/>
    <m/>
    <m/>
    <n v="12500404"/>
    <n v="14615894"/>
    <n v="10004087"/>
    <n v="10764753"/>
    <n v="12353011"/>
    <n v="13141675"/>
    <n v="9776714"/>
    <m/>
  </r>
  <r>
    <n v="54"/>
    <s v="Cantidad de aprehensiones"/>
    <s v="07 Delincuencia"/>
    <s v="07.01 Delitos de Mayor Connotación Social"/>
    <s v="07.01.01 Aprehensiones"/>
    <s v="07.01.01.01 Aprehensiones"/>
    <x v="7"/>
    <x v="14"/>
    <x v="24"/>
    <x v="46"/>
    <s v="N° de aprehensiones"/>
    <s v="2008-2020"/>
    <m/>
    <m/>
    <s v="Centro de Estudios y Análisis del Delito (CEAD) de la Subsecretaría de Prevención del Delito"/>
    <m/>
    <m/>
    <m/>
    <m/>
    <m/>
    <m/>
    <m/>
    <m/>
    <n v="144164"/>
    <n v="160260"/>
    <n v="154743"/>
    <n v="168850"/>
    <n v="156058"/>
    <n v="147835"/>
    <n v="147042"/>
    <n v="140449"/>
    <n v="132253"/>
    <n v="131688"/>
    <n v="133837"/>
    <n v="132887"/>
    <n v="95230"/>
    <m/>
  </r>
  <r>
    <n v="55"/>
    <s v="Cantidad de casos policiales"/>
    <s v="07 Delincuencia"/>
    <s v="07.01 Delitos de Mayor Connotación Social"/>
    <s v="07.01.02 Casos Policiales"/>
    <s v="07.01.02.01 Casos Policiales"/>
    <x v="7"/>
    <x v="14"/>
    <x v="25"/>
    <x v="47"/>
    <s v="N° de casos policiales"/>
    <s v="2008-2020"/>
    <m/>
    <m/>
    <s v="Centro de Estudios y Análisis del Delito (CEAD) de la Subsecretaría de Prevención del Delito"/>
    <m/>
    <m/>
    <m/>
    <m/>
    <m/>
    <m/>
    <m/>
    <m/>
    <n v="569029"/>
    <n v="614497"/>
    <n v="596035"/>
    <n v="654489"/>
    <n v="597347"/>
    <n v="596755"/>
    <n v="614814"/>
    <n v="596722"/>
    <n v="562759"/>
    <n v="557119"/>
    <n v="550104"/>
    <n v="555235"/>
    <n v="438578"/>
    <m/>
  </r>
  <r>
    <n v="56"/>
    <s v="Cantidad de denuncias"/>
    <s v="07 Delincuencia"/>
    <s v="07.01 Delitos de Mayor Connotación Social"/>
    <s v="07.01.03 Denuncias"/>
    <s v="07.01.03.01 Denuncias"/>
    <x v="7"/>
    <x v="14"/>
    <x v="26"/>
    <x v="48"/>
    <s v="N° de denuncias"/>
    <s v="2008-2020"/>
    <m/>
    <m/>
    <s v="Centro de Estudios y Análisis del Delito (CEAD) de la Subsecretaría de Prevención del Delito"/>
    <m/>
    <m/>
    <m/>
    <m/>
    <m/>
    <m/>
    <m/>
    <m/>
    <n v="463505"/>
    <n v="497056"/>
    <n v="482382"/>
    <n v="529846"/>
    <n v="482409"/>
    <n v="487949"/>
    <n v="494689"/>
    <n v="481168"/>
    <n v="453581"/>
    <n v="446758"/>
    <n v="436883"/>
    <n v="446228"/>
    <n v="361922"/>
    <m/>
  </r>
  <r>
    <n v="57"/>
    <s v="Cantidad de detenciones"/>
    <s v="07 Delincuencia"/>
    <s v="07.01 Delitos de Mayor Connotación Social"/>
    <s v="07.01.04 Detenciones"/>
    <s v="07.01.04.01 Detenciones"/>
    <x v="7"/>
    <x v="14"/>
    <x v="27"/>
    <x v="49"/>
    <s v="N° de detenciones"/>
    <s v="2008-2020"/>
    <m/>
    <m/>
    <s v="Centro de Estudios y Análisis del Delito (CEAD) de la Subsecretaría de Prevención del Delito"/>
    <m/>
    <m/>
    <m/>
    <m/>
    <m/>
    <m/>
    <m/>
    <m/>
    <n v="114677"/>
    <n v="127175"/>
    <n v="122723"/>
    <n v="135633"/>
    <n v="124212"/>
    <n v="117718"/>
    <n v="117912"/>
    <n v="113292"/>
    <n v="107089"/>
    <n v="108005"/>
    <n v="111242"/>
    <n v="106888"/>
    <n v="76730"/>
    <m/>
  </r>
  <r>
    <n v="58"/>
    <s v="Tasa de aprehensiones"/>
    <s v="07 Delincuencia"/>
    <s v="07.01 Delitos de Mayor Connotación Social"/>
    <s v="07.01.01 Aprehensiones"/>
    <s v="07.01.01.01 Aprehensiones"/>
    <x v="7"/>
    <x v="14"/>
    <x v="24"/>
    <x v="46"/>
    <s v="Tasa por 100 mil habitantes"/>
    <s v="2008-2020"/>
    <m/>
    <m/>
    <s v="Centro de Estudios y Análisis del Delito (CEAD) de la Subsecretaría de Prevención del Delito"/>
    <m/>
    <m/>
    <m/>
    <m/>
    <m/>
    <m/>
    <m/>
    <m/>
    <n v="11.287167325428191"/>
    <n v="12.826462450592878"/>
    <n v="13.473418972332004"/>
    <n v="14.589486166007918"/>
    <n v="14.555164690382094"/>
    <n v="13.120191040843212"/>
    <n v="12.978840579710141"/>
    <n v="12.429472990777329"/>
    <n v="11.762911725955192"/>
    <n v="11.754321475625844"/>
    <n v="12.590223978919626"/>
    <n v="11.787213438735177"/>
    <n v="9.1742028985507211"/>
    <m/>
  </r>
  <r>
    <n v="59"/>
    <s v="Tasa de casos policiales"/>
    <s v="07 Delincuencia"/>
    <s v="07.01 Delitos de Mayor Connotación Social"/>
    <s v="07.01.02 Casos Policiales"/>
    <s v="07.01.02.01 Casos Policiales"/>
    <x v="7"/>
    <x v="14"/>
    <x v="25"/>
    <x v="47"/>
    <s v="Tasa por 100 mil habitantes"/>
    <s v="2008-2020"/>
    <m/>
    <m/>
    <s v="Centro de Estudios y Análisis del Delito (CEAD) de la Subsecretaría de Prevención del Delito"/>
    <m/>
    <m/>
    <m/>
    <m/>
    <m/>
    <m/>
    <m/>
    <m/>
    <n v="53.818353096179095"/>
    <n v="59.883570487483517"/>
    <n v="57.858412384716821"/>
    <n v="61.532924901185751"/>
    <n v="56.959795783926232"/>
    <n v="54.055138339920902"/>
    <n v="56.719993412384611"/>
    <n v="55.559374176548147"/>
    <n v="53.272536231884096"/>
    <n v="51.76527667984189"/>
    <n v="52.165974967061892"/>
    <n v="53.072325428194993"/>
    <n v="41.106712779973613"/>
    <m/>
  </r>
  <r>
    <n v="60"/>
    <s v="Tasa de denuncias"/>
    <s v="07 Delincuencia"/>
    <s v="07.01 Delitos de Mayor Connotación Social"/>
    <s v="07.01.03 Denuncias"/>
    <s v="07.01.03.01 Denuncias"/>
    <x v="7"/>
    <x v="14"/>
    <x v="26"/>
    <x v="48"/>
    <s v="Tasa por 100 mil habitantes"/>
    <s v="2008-2020"/>
    <m/>
    <m/>
    <s v="Centro de Estudios y Análisis del Delito (CEAD) de la Subsecretaría de Prevención del Delito"/>
    <m/>
    <m/>
    <m/>
    <m/>
    <m/>
    <m/>
    <m/>
    <m/>
    <n v="46.247187088274032"/>
    <n v="51.302325428195012"/>
    <n v="48.904743083004014"/>
    <n v="51.664703557312187"/>
    <n v="47.49434782608693"/>
    <n v="45.068432147562518"/>
    <n v="46.806594202898523"/>
    <n v="45.981554677206852"/>
    <n v="44.208267457180526"/>
    <n v="42.544802371541479"/>
    <n v="42.611014492753675"/>
    <n v="43.755408432147512"/>
    <n v="34.267233201580986"/>
    <m/>
  </r>
  <r>
    <n v="61"/>
    <s v="Tasa de detenciones"/>
    <s v="07 Delincuencia"/>
    <s v="07.01 Delitos de Mayor Connotación Social"/>
    <s v="07.01.04 Detenciones"/>
    <s v="07.01.04.01 Detenciones"/>
    <x v="7"/>
    <x v="14"/>
    <x v="27"/>
    <x v="49"/>
    <s v="Tasa por 100 mil habitantes"/>
    <s v="2008-2020"/>
    <m/>
    <m/>
    <s v="Centro de Estudios y Análisis del Delito (CEAD) de la Subsecretaría de Prevención del Delito"/>
    <m/>
    <m/>
    <m/>
    <m/>
    <m/>
    <m/>
    <m/>
    <m/>
    <n v="8.2363899868247721"/>
    <n v="9.283610013175231"/>
    <n v="9.7126284584980151"/>
    <n v="10.813056653491437"/>
    <n v="10.84044795783926"/>
    <n v="9.7342555994729896"/>
    <n v="9.8387615283267476"/>
    <n v="9.4751251646903842"/>
    <n v="8.9785704874835268"/>
    <n v="9.1197364953886595"/>
    <n v="10.060579710144914"/>
    <n v="9.2508234519104064"/>
    <n v="6.8708036890645596"/>
    <m/>
  </r>
  <r>
    <n v="62"/>
    <s v="Número de habitantes"/>
    <s v="24 Socioeconómico"/>
    <s v="24.01 Demografía"/>
    <s v="24.01.12 Población"/>
    <s v="24.01.12.01 Población"/>
    <x v="8"/>
    <x v="15"/>
    <x v="28"/>
    <x v="50"/>
    <s v="N° de habitantes"/>
    <s v="2008-2020"/>
    <m/>
    <m/>
    <s v="Instituto Nacional de Estadísticas (INE)"/>
    <m/>
    <m/>
    <m/>
    <m/>
    <m/>
    <m/>
    <m/>
    <m/>
    <n v="16697754"/>
    <n v="16881078"/>
    <n v="17063927"/>
    <n v="17254159"/>
    <n v="17443491"/>
    <n v="17611902"/>
    <n v="17787617"/>
    <n v="17971423"/>
    <n v="18167147"/>
    <n v="18419192"/>
    <n v="18751405"/>
    <n v="19107216"/>
    <n v="19458310"/>
    <m/>
  </r>
  <r>
    <n v="63"/>
    <s v="Porcentaje de alumnos que obtuvieron más de 450 puntos en la PSU"/>
    <s v="08 Educación"/>
    <s v="08.02 Métricas de la Educación"/>
    <s v="08.02.01 Prueba de Selección Universitaria"/>
    <s v="08.02.01.01 PSU"/>
    <x v="9"/>
    <x v="16"/>
    <x v="29"/>
    <x v="51"/>
    <s v="Porcentaje"/>
    <s v="2008-2020"/>
    <m/>
    <m/>
    <s v="Sistema Nacional de Información Municipal (SINIM)"/>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n v="64"/>
    <s v="Becas Indígenas Enseñanza Básica"/>
    <s v="08 Educación"/>
    <s v="08.01 Apoyo Económico"/>
    <s v="08.01.01 Becas"/>
    <s v="08.01.01.01 Becas de Educación"/>
    <x v="9"/>
    <x v="17"/>
    <x v="30"/>
    <x v="52"/>
    <s v="N° de becas"/>
    <s v="2007-2020"/>
    <m/>
    <s v="Indica en Número de becas entregadas a población indígena, que cursa enseñanza básica."/>
    <s v="Sistema Nacional de Información Municipal (SINIM)"/>
    <m/>
    <m/>
    <m/>
    <m/>
    <m/>
    <m/>
    <m/>
    <n v="13506"/>
    <n v="12975"/>
    <n v="10333"/>
    <n v="19503"/>
    <n v="16161"/>
    <n v="16917"/>
    <n v="22858"/>
    <n v="22484"/>
    <n v="25905"/>
    <n v="24020"/>
    <n v="25967"/>
    <n v="24242"/>
    <n v="23349"/>
    <n v="22871"/>
    <m/>
  </r>
  <r>
    <n v="65"/>
    <s v="Becas Indígenas Enseñanza Media"/>
    <s v="08 Educación"/>
    <s v="08.01 Apoyo Económico"/>
    <s v="08.01.01 Becas"/>
    <s v="08.01.01.01 Becas de Educación"/>
    <x v="9"/>
    <x v="17"/>
    <x v="30"/>
    <x v="52"/>
    <s v="N° de becas"/>
    <s v="2007-2020"/>
    <m/>
    <s v="Becas entregadas a la población indígena que se encuentra cursando enseñanza media."/>
    <s v="Sistema Nacional de Información Municipal (SINIM)"/>
    <m/>
    <m/>
    <m/>
    <m/>
    <m/>
    <m/>
    <m/>
    <n v="12477"/>
    <n v="12109"/>
    <n v="10330"/>
    <n v="13268"/>
    <n v="14784"/>
    <n v="16992"/>
    <n v="19433"/>
    <n v="20985"/>
    <n v="22985"/>
    <n v="22948"/>
    <n v="23059"/>
    <n v="22564"/>
    <n v="20808"/>
    <n v="24364"/>
    <m/>
  </r>
  <r>
    <n v="66"/>
    <s v="Becas Presidente de la República a Enseñanza Media Asignadas"/>
    <s v="08 Educación"/>
    <s v="08.01 Apoyo Económico"/>
    <s v="08.01.01 Becas"/>
    <s v="08.01.01.01 Becas de Educación"/>
    <x v="9"/>
    <x v="17"/>
    <x v="30"/>
    <x v="52"/>
    <s v="N° de becas"/>
    <s v="2001-2020"/>
    <m/>
    <s v="Número total de becas Presidente de la República que fueron asignadas a la comuna en el año."/>
    <s v="Sistema Nacional de Información Municipal (SINIM)"/>
    <m/>
    <n v="14105"/>
    <n v="14838"/>
    <n v="14180"/>
    <n v="15921"/>
    <n v="13365"/>
    <n v="16538"/>
    <n v="22232"/>
    <n v="20253"/>
    <n v="17262"/>
    <n v="45505"/>
    <n v="17497"/>
    <n v="18832"/>
    <n v="30159"/>
    <n v="30924"/>
    <n v="34000"/>
    <n v="36001"/>
    <n v="33753"/>
    <n v="27851"/>
    <n v="25517"/>
    <n v="28372"/>
    <m/>
  </r>
  <r>
    <n v="67"/>
    <s v="Distribución eléctrica"/>
    <s v="10 Energía"/>
    <s v="10.01 Energía Eléctrica"/>
    <s v="10.01.01 Distribución Eléctrica"/>
    <s v="10.01.01.01 Distribución eléctrica"/>
    <x v="10"/>
    <x v="18"/>
    <x v="31"/>
    <x v="53"/>
    <s v="MWh"/>
    <s v="2014-2020"/>
    <m/>
    <s v="Distribución electrica por parte de empresas distribuidoras de electricidad, empresas generadoras y autoproducción, expresada en MWh."/>
    <s v="Instituto Nacional de Estadísticas (INE)"/>
    <m/>
    <m/>
    <m/>
    <m/>
    <m/>
    <m/>
    <m/>
    <m/>
    <m/>
    <m/>
    <m/>
    <m/>
    <m/>
    <m/>
    <n v="37339909"/>
    <n v="39855168"/>
    <n v="40427460"/>
    <n v="38298014"/>
    <n v="39085738"/>
    <n v="38834506"/>
    <n v="41851141"/>
    <m/>
  </r>
  <r>
    <n v="68"/>
    <s v="Distribución eléctrica agrícola"/>
    <s v="10 Energía"/>
    <s v="10.01 Energía Eléctrica"/>
    <s v="10.01.01 Distribución Eléctrica"/>
    <s v="10.01.01.02 Distribución eléctrica agrícola"/>
    <x v="10"/>
    <x v="18"/>
    <x v="31"/>
    <x v="54"/>
    <s v="MWh"/>
    <s v="2014-2020"/>
    <m/>
    <s v="Corresponde a la energía eléctrica distribuida en MWH a entidades y particulares que se dedican al cultivo y trabajo de la tierra. "/>
    <s v="Instituto Nacional de Estadísticas (INE)"/>
    <m/>
    <m/>
    <m/>
    <m/>
    <m/>
    <m/>
    <m/>
    <m/>
    <m/>
    <m/>
    <m/>
    <m/>
    <m/>
    <m/>
    <n v="581373"/>
    <n v="565999"/>
    <n v="588432"/>
    <n v="577742"/>
    <n v="610186"/>
    <n v="639188"/>
    <n v="628716"/>
    <m/>
  </r>
  <r>
    <n v="69"/>
    <s v="Distribución eléctrica comercial"/>
    <s v="10 Energía"/>
    <s v="10.01 Energía Eléctrica"/>
    <s v="10.01.01 Distribución Eléctrica"/>
    <s v="10.01.01.03 Distribución eléctrica comercial"/>
    <x v="10"/>
    <x v="18"/>
    <x v="31"/>
    <x v="55"/>
    <s v="MWh"/>
    <s v="2014-2020"/>
    <m/>
    <s v="Corresponde a la energía eléctrica distribuida en MWH a los locales y empresas dedicadas al comercio."/>
    <s v="Instituto Nacional de Estadísticas (INE)"/>
    <m/>
    <m/>
    <m/>
    <m/>
    <m/>
    <m/>
    <m/>
    <m/>
    <m/>
    <m/>
    <m/>
    <m/>
    <m/>
    <m/>
    <n v="1330074"/>
    <n v="1333390"/>
    <n v="1404528"/>
    <n v="1404950"/>
    <n v="1229614"/>
    <n v="1110483"/>
    <n v="1031715"/>
    <m/>
  </r>
  <r>
    <n v="70"/>
    <s v="Distribución eléctrica industrial"/>
    <s v="10 Energía"/>
    <s v="10.01 Energía Eléctrica"/>
    <s v="10.01.01 Distribución Eléctrica"/>
    <s v="10.01.01.04 Distribución eléctrica industrial"/>
    <x v="10"/>
    <x v="18"/>
    <x v="31"/>
    <x v="56"/>
    <s v="MWh"/>
    <s v="2014-2020"/>
    <m/>
    <s v="Corresponde a la energía eléctrica distribuida en MWH a las empresas industriales. "/>
    <s v="Instituto Nacional de Estadísticas (INE)"/>
    <m/>
    <m/>
    <m/>
    <m/>
    <m/>
    <m/>
    <m/>
    <m/>
    <m/>
    <m/>
    <m/>
    <m/>
    <m/>
    <m/>
    <n v="2377254"/>
    <n v="2516564"/>
    <n v="2512364"/>
    <n v="2698209"/>
    <n v="2479642"/>
    <n v="2522697"/>
    <n v="2870992"/>
    <m/>
  </r>
  <r>
    <n v="71"/>
    <s v="Distribución eléctrica minería"/>
    <s v="10 Energía"/>
    <s v="10.01 Energía Eléctrica"/>
    <s v="10.01.01 Distribución Eléctrica"/>
    <s v="10.01.01.05 Distribución eléctrica minera"/>
    <x v="10"/>
    <x v="18"/>
    <x v="31"/>
    <x v="57"/>
    <s v="MWh"/>
    <s v="2014-2020"/>
    <m/>
    <s v="Corresponde a la energía eléctrica distribuida en MWH a las empresas dedicadas al rubro de la minería. "/>
    <s v="Instituto Nacional de Estadísticas (INE)"/>
    <m/>
    <m/>
    <m/>
    <m/>
    <m/>
    <m/>
    <m/>
    <m/>
    <m/>
    <m/>
    <m/>
    <m/>
    <m/>
    <m/>
    <n v="1741510"/>
    <n v="1614599"/>
    <n v="1590565"/>
    <n v="1590333"/>
    <n v="1541857"/>
    <n v="1452317"/>
    <n v="2353299"/>
    <m/>
  </r>
  <r>
    <n v="72"/>
    <s v="Distribución eléctrica residencial"/>
    <s v="10 Energía"/>
    <s v="10.01 Energía Eléctrica"/>
    <s v="10.01.01 Distribución Eléctrica"/>
    <s v="10.01.01.06 Distribución eléctrica residencial"/>
    <x v="10"/>
    <x v="18"/>
    <x v="31"/>
    <x v="58"/>
    <s v="MWh"/>
    <s v="2014-2020"/>
    <m/>
    <s v="Corresponde a la energía eléctrica distribuida en MWH a los clientes residenciales. "/>
    <s v="Instituto Nacional de Estadísticas (INE)"/>
    <m/>
    <m/>
    <m/>
    <m/>
    <m/>
    <m/>
    <m/>
    <m/>
    <m/>
    <m/>
    <m/>
    <m/>
    <m/>
    <m/>
    <n v="2440766"/>
    <n v="2501750"/>
    <n v="2574723"/>
    <n v="2669620"/>
    <n v="2773662"/>
    <n v="2850178"/>
    <n v="3026462"/>
    <m/>
  </r>
  <r>
    <n v="73"/>
    <s v="Distribución eléctrica varios"/>
    <s v="10 Energía"/>
    <s v="10.01 Energía Eléctrica"/>
    <s v="10.01.01 Distribución Eléctrica"/>
    <s v="10.01.01.01 Distribución eléctrica"/>
    <x v="10"/>
    <x v="18"/>
    <x v="31"/>
    <x v="53"/>
    <s v="MWh"/>
    <s v="2014-2020"/>
    <m/>
    <s v="Corresponde a la energía eléctrica distribuida en MWH hacia los sectores de transporte, alumbrado público, fiscal, municipal y otros. "/>
    <s v="Instituto Nacional de Estadísticas (INE)"/>
    <m/>
    <m/>
    <m/>
    <m/>
    <m/>
    <m/>
    <m/>
    <m/>
    <m/>
    <m/>
    <m/>
    <m/>
    <m/>
    <m/>
    <n v="1535264"/>
    <n v="1708680"/>
    <n v="1825790"/>
    <n v="1804511"/>
    <n v="1749444"/>
    <n v="1758475"/>
    <n v="1831523"/>
    <m/>
  </r>
  <r>
    <n v="74"/>
    <s v="Generación eléctrica"/>
    <s v="10 Energía"/>
    <s v="10.01 Energía Eléctrica"/>
    <s v="10.01.02 Generación Eléctrica"/>
    <s v="10.01.02.01 Generación eléctrica"/>
    <x v="10"/>
    <x v="18"/>
    <x v="32"/>
    <x v="59"/>
    <s v="MWh"/>
    <s v="2014-2020"/>
    <m/>
    <s v="Producción real medida en MWh, de las distintas centrales generadoras reportadas en el cordinador electrico nacional."/>
    <s v="Instituto Nacional de Estadísticas (INE)"/>
    <m/>
    <m/>
    <m/>
    <m/>
    <m/>
    <m/>
    <m/>
    <m/>
    <m/>
    <m/>
    <m/>
    <m/>
    <m/>
    <m/>
    <n v="66825646.357000001"/>
    <n v="67987041.936969995"/>
    <n v="68848587.989999995"/>
    <n v="69995291.762400001"/>
    <n v="73662576.284000009"/>
    <n v="73406857"/>
    <n v="74404869"/>
    <m/>
  </r>
  <r>
    <n v="75"/>
    <s v="Generación Eólica"/>
    <s v="10 Energía"/>
    <s v="10.01 Energía Eléctrica"/>
    <s v="10.01.02 Generación Eléctrica"/>
    <s v="10.01.02.02 Generación eólica"/>
    <x v="10"/>
    <x v="18"/>
    <x v="32"/>
    <x v="60"/>
    <s v="MWh"/>
    <s v="2014-2020"/>
    <m/>
    <s v="Producción real medida en MWh, generada por centrales del tipo eólica"/>
    <s v="Instituto Nacional de Estadísticas (INE)"/>
    <m/>
    <m/>
    <m/>
    <m/>
    <m/>
    <m/>
    <m/>
    <m/>
    <m/>
    <m/>
    <m/>
    <m/>
    <m/>
    <m/>
    <n v="100113.60000000001"/>
    <n v="109224.79999999999"/>
    <n v="291105.7"/>
    <n v="528537.59999999998"/>
    <n v="544445"/>
    <n v="742169"/>
    <n v="1359760"/>
    <m/>
  </r>
  <r>
    <n v="76"/>
    <s v="Generación Hidráulica"/>
    <s v="10 Energía"/>
    <s v="10.01 Energía Eléctrica"/>
    <s v="10.01.02 Generación Eléctrica"/>
    <s v="10.01.02.03 Generación hidráulica"/>
    <x v="10"/>
    <x v="18"/>
    <x v="32"/>
    <x v="61"/>
    <s v="MWh"/>
    <s v="2014-2020"/>
    <m/>
    <s v="Producción real medida en MWh, generada por centrales de los tipos hidráulica pasada e hidráulica embalse"/>
    <s v="Instituto Nacional de Estadísticas (INE)"/>
    <m/>
    <m/>
    <m/>
    <m/>
    <m/>
    <m/>
    <m/>
    <m/>
    <m/>
    <m/>
    <m/>
    <m/>
    <m/>
    <m/>
    <n v="12682562.742000004"/>
    <n v="12782706.402999999"/>
    <n v="8880906.5600000005"/>
    <n v="11862855.134399999"/>
    <n v="12808774.573999999"/>
    <n v="12426964"/>
    <n v="11302609"/>
    <m/>
  </r>
  <r>
    <n v="77"/>
    <s v="Generación Solar"/>
    <s v="10 Energía"/>
    <s v="10.01 Energía Eléctrica"/>
    <s v="10.01.02 Generación Eléctrica"/>
    <s v="10.01.02.04 Generación solar"/>
    <x v="10"/>
    <x v="18"/>
    <x v="32"/>
    <x v="62"/>
    <s v="MWh"/>
    <s v="2016-2020"/>
    <m/>
    <s v="Producción real medida en MWh, generada por centrales del tipo solar"/>
    <s v="Instituto Nacional de Estadísticas (INE)"/>
    <m/>
    <m/>
    <m/>
    <m/>
    <m/>
    <m/>
    <m/>
    <m/>
    <m/>
    <m/>
    <m/>
    <m/>
    <m/>
    <m/>
    <n v="0"/>
    <n v="0"/>
    <n v="3515"/>
    <n v="22809"/>
    <n v="82635"/>
    <n v="223934"/>
    <n v="318067"/>
    <m/>
  </r>
  <r>
    <n v="78"/>
    <s v="Generación Térmica"/>
    <s v="10 Energía"/>
    <s v="10.01 Energía Eléctrica"/>
    <s v="10.01.02 Generación Eléctrica"/>
    <s v="10.01.02.05 Generación térmica"/>
    <x v="10"/>
    <x v="18"/>
    <x v="32"/>
    <x v="63"/>
    <s v="MWh"/>
    <s v="2014-2020"/>
    <m/>
    <s v="Producción real medida en MWh, generada por centrales de los tipos petróleo diesel, gas natural, carbón, fuel oil, petcoke, cogeneración, biomasa, gas natural licuado y geotérmica"/>
    <s v="Instituto Nacional de Estadísticas (INE)"/>
    <m/>
    <m/>
    <m/>
    <m/>
    <m/>
    <m/>
    <m/>
    <m/>
    <m/>
    <m/>
    <m/>
    <m/>
    <m/>
    <m/>
    <n v="20034913.035"/>
    <n v="18637072.280000001"/>
    <n v="22619179.219999999"/>
    <n v="21110473.027999997"/>
    <n v="21171830.68"/>
    <n v="19509919"/>
    <n v="18695959"/>
    <m/>
  </r>
  <r>
    <n v="79"/>
    <s v="Despacho de energía eléctrica del Centro de Despacho Económico de Carga (CDEC)"/>
    <s v="10 Energía"/>
    <s v="10.01 Energía Eléctrica"/>
    <s v="10.01.03 Operación del Sistema Eléctrico"/>
    <s v="10.01.03.01 Despacho de energía eléctrica"/>
    <x v="10"/>
    <x v="18"/>
    <x v="33"/>
    <x v="64"/>
    <s v="GWh"/>
    <s v="2008-2020"/>
    <m/>
    <m/>
    <s v="Centro de Despacho Económico de Carga (CDEC)"/>
    <m/>
    <m/>
    <m/>
    <m/>
    <m/>
    <m/>
    <m/>
    <m/>
    <n v="56376.2"/>
    <n v="56696.5"/>
    <n v="58336.6"/>
    <n v="62009.599999999999"/>
    <n v="65610.600000000006"/>
    <n v="68119.8"/>
    <n v="69907"/>
    <n v="71705.3"/>
    <n v="73364"/>
    <n v="74265.399999999994"/>
    <n v="76732.800000000003"/>
    <n v="77223.100000000006"/>
    <n v="77698.8"/>
    <m/>
  </r>
  <r>
    <n v="80"/>
    <s v="Superficie afectada por incendios"/>
    <s v="12 Forestal"/>
    <s v="12.02 Incendios"/>
    <s v="12.02.03 Superficie Afectada"/>
    <s v="12.02.03.01 Daño por incendios"/>
    <x v="11"/>
    <x v="19"/>
    <x v="34"/>
    <x v="65"/>
    <s v="Hectáreas"/>
    <s v="2010-2020"/>
    <m/>
    <m/>
    <s v="Corporación Nacional Forestal (CONAF)"/>
    <m/>
    <m/>
    <m/>
    <m/>
    <m/>
    <m/>
    <m/>
    <m/>
    <m/>
    <m/>
    <n v="13436.790000000063"/>
    <n v="76865.790000000285"/>
    <n v="40604.930799999791"/>
    <n v="36739.72449999948"/>
    <n v="87912.624399999346"/>
    <n v="128303.10749999885"/>
    <n v="102042.24030000005"/>
    <n v="514124.7674000031"/>
    <n v="35460.21199999941"/>
    <n v="91960.16959999979"/>
    <n v="84875.691800000059"/>
    <m/>
  </r>
  <r>
    <n v="81"/>
    <s v="Ocurrencia de incendios"/>
    <s v="12 Forestal"/>
    <s v="12.02 Incendios"/>
    <s v="12.02.02 Ocurrencia"/>
    <s v="12.02.02.01 Ocurrencia de incendios"/>
    <x v="11"/>
    <x v="19"/>
    <x v="35"/>
    <x v="66"/>
    <s v="N° de incendios"/>
    <s v="2010-2020"/>
    <m/>
    <m/>
    <s v="Corporación Nacional Forestal (CONAF)"/>
    <m/>
    <m/>
    <m/>
    <m/>
    <m/>
    <m/>
    <m/>
    <m/>
    <m/>
    <m/>
    <n v="1310"/>
    <n v="5594"/>
    <n v="4858"/>
    <n v="6625"/>
    <n v="6157"/>
    <n v="7331"/>
    <n v="7476"/>
    <n v="4911"/>
    <n v="6214"/>
    <n v="8032"/>
    <n v="5466"/>
    <m/>
  </r>
  <r>
    <n v="82"/>
    <s v="Cosecha de troza aserrable y pulpable"/>
    <s v="12 Forestal"/>
    <s v="12.04 Industria Maderera"/>
    <s v="12.04.01 Cosecha de Troza"/>
    <s v="12.04.01.01 Troza aserrable y palpable"/>
    <x v="11"/>
    <x v="20"/>
    <x v="36"/>
    <x v="67"/>
    <s v="Metros cúbicos"/>
    <s v="2014-2020"/>
    <m/>
    <s v="Suma de cosecha de troza de madera sin corteza, destinada a aserradero y a industria de la celulosa expresada en m3"/>
    <s v="Instituto Nacional de Estadísticas (INE)"/>
    <m/>
    <m/>
    <m/>
    <m/>
    <m/>
    <m/>
    <m/>
    <m/>
    <m/>
    <m/>
    <m/>
    <m/>
    <m/>
    <m/>
    <n v="30697973.445600003"/>
    <n v="31774252.783700012"/>
    <n v="35296155.998800009"/>
    <n v="34276941.425300002"/>
    <n v="32412715.48740001"/>
    <n v="28188637.747478999"/>
    <n v="26704884.49266699"/>
    <m/>
  </r>
  <r>
    <n v="83"/>
    <s v="Producción de Madera Aserrada"/>
    <s v="12 Forestal"/>
    <s v="12.04 Industria Maderera"/>
    <s v="12.04.02 Producción de Madera"/>
    <s v="12.04.02.01 Madera aserrada"/>
    <x v="11"/>
    <x v="20"/>
    <x v="37"/>
    <x v="68"/>
    <s v="Miles de m3"/>
    <s v="2000-2019"/>
    <m/>
    <m/>
    <s v="Instituto Forestal (INFOR)"/>
    <n v="5698.0999999999985"/>
    <n v="5872.0000000000009"/>
    <n v="6438.8999999999978"/>
    <n v="7004.5000000000009"/>
    <n v="8014.8"/>
    <n v="8298.5"/>
    <n v="8718.1999999999989"/>
    <n v="8341.2999999999993"/>
    <n v="7307"/>
    <n v="5836.8"/>
    <n v="6353.7999999999993"/>
    <n v="6785"/>
    <n v="7161.5"/>
    <n v="7721"/>
    <n v="7998.8"/>
    <n v="8372.0999999999985"/>
    <n v="8451.9"/>
    <n v="8150.9999999999991"/>
    <n v="8307.2000000000007"/>
    <n v="8030.3"/>
    <m/>
    <m/>
  </r>
  <r>
    <n v="84"/>
    <s v="Superficie Forestal Plantada"/>
    <s v="12 Forestal"/>
    <s v="12.01 Forestación"/>
    <s v="12.01.01 Superficie Plantada"/>
    <s v="12.01.01.01 Superficie forestal plantada"/>
    <x v="11"/>
    <x v="21"/>
    <x v="38"/>
    <x v="69"/>
    <s v="Hectáreas"/>
    <s v="2000-2019"/>
    <m/>
    <m/>
    <s v="Instituto Forestal (INFOR)"/>
    <n v="102350"/>
    <n v="94856"/>
    <n v="88091"/>
    <n v="119496"/>
    <n v="130641"/>
    <n v="133784"/>
    <n v="122003"/>
    <n v="115514"/>
    <n v="85622"/>
    <n v="86183"/>
    <n v="89017"/>
    <n v="99920"/>
    <n v="103567"/>
    <n v="52473"/>
    <n v="80283"/>
    <n v="90579"/>
    <n v="98464"/>
    <n v="83111"/>
    <n v="57798"/>
    <n v="126984"/>
    <m/>
    <m/>
  </r>
  <r>
    <n v="85"/>
    <s v="Cantidad de clubes deportivos"/>
    <s v="14 Gobiernos Locales"/>
    <s v="14.02 Comunidad"/>
    <s v="14.02.01 Organizaciones Comunitarias"/>
    <s v="14.02.01.01 Clubes deportivos"/>
    <x v="12"/>
    <x v="22"/>
    <x v="39"/>
    <x v="70"/>
    <s v="N° de clubes deportivos"/>
    <s v="2002-2020"/>
    <m/>
    <m/>
    <s v="Sistema Nacional de Información Municipal (SINIM)"/>
    <m/>
    <m/>
    <n v="16797"/>
    <n v="19366"/>
    <n v="21380"/>
    <n v="20029"/>
    <n v="18914"/>
    <n v="20549"/>
    <n v="17672"/>
    <n v="18884"/>
    <n v="19911"/>
    <n v="20079"/>
    <n v="23826"/>
    <n v="20235"/>
    <n v="22019"/>
    <n v="23407"/>
    <n v="24910"/>
    <n v="21664"/>
    <n v="23957"/>
    <n v="22617"/>
    <n v="23726"/>
    <m/>
  </r>
  <r>
    <n v="86"/>
    <s v="Gasto total devengado municipal en el sector de salud"/>
    <s v="14 Gobiernos Locales"/>
    <s v="14.06 Salud"/>
    <s v="14.01.01 Egresos"/>
    <s v="14.06.02.01 Gasto total municipal en sector salud"/>
    <x v="12"/>
    <x v="23"/>
    <x v="40"/>
    <x v="71"/>
    <s v="Miles de CLP"/>
    <s v="2001-2020"/>
    <m/>
    <m/>
    <s v="Sistema Nacional de Información Municipal (SINIM)"/>
    <m/>
    <n v="149365184"/>
    <n v="175249500"/>
    <n v="199756535"/>
    <n v="227449828"/>
    <n v="270879913"/>
    <n v="314596270"/>
    <n v="388697363"/>
    <n v="470370228"/>
    <n v="558868132"/>
    <n v="635664516"/>
    <n v="710015108"/>
    <n v="811518181"/>
    <n v="937735283"/>
    <n v="1092145800"/>
    <n v="1248431879"/>
    <n v="1390808047"/>
    <n v="1557719498"/>
    <n v="1730261106"/>
    <n v="1895546748"/>
    <n v="2503630624"/>
    <m/>
  </r>
  <r>
    <n v="87"/>
    <s v="Avalúo fiscal de propiedades de dominio municipal (municipales y corporaciones)"/>
    <s v="14 Gobiernos Locales"/>
    <s v="14.01 Administración"/>
    <s v="14.01.07 Valoración Catastral"/>
    <s v="14.01.07.01 Avalúo fiscal de propiedades municipales"/>
    <x v="12"/>
    <x v="24"/>
    <x v="41"/>
    <x v="72"/>
    <s v="Miles de CLP"/>
    <s v="2010-2019"/>
    <m/>
    <m/>
    <s v="Sistema Nacional de Información Municipal (SINIM)"/>
    <m/>
    <m/>
    <m/>
    <m/>
    <m/>
    <m/>
    <m/>
    <m/>
    <m/>
    <m/>
    <n v="1898884477"/>
    <n v="1892573923"/>
    <n v="1985222473"/>
    <n v="2675760946"/>
    <n v="2851011135"/>
    <n v="3096779097"/>
    <n v="3407027764"/>
    <n v="3827950475"/>
    <n v="5071161757"/>
    <n v="5722333213"/>
    <m/>
    <m/>
  </r>
  <r>
    <n v="88"/>
    <s v="Avalúo fiscal de propiedades de municipalidades"/>
    <s v="14 Gobiernos Locales"/>
    <s v="14.01 Administración"/>
    <s v="14.01.07 Valoración Catastral"/>
    <s v="14.01.07.01 Avalúo fiscal de propiedades municipales"/>
    <x v="12"/>
    <x v="24"/>
    <x v="41"/>
    <x v="72"/>
    <s v="Miles de CLP"/>
    <s v="2010-2019"/>
    <m/>
    <m/>
    <s v="Sistema Nacional de Información Municipal (SINIM)"/>
    <m/>
    <m/>
    <m/>
    <m/>
    <m/>
    <m/>
    <m/>
    <m/>
    <m/>
    <m/>
    <n v="1805975841"/>
    <n v="1892452010"/>
    <n v="1985097380"/>
    <n v="2553834903"/>
    <n v="2850869001"/>
    <n v="3096629833"/>
    <n v="3406872317"/>
    <n v="3602477531"/>
    <n v="4788119689"/>
    <n v="5677566895"/>
    <m/>
    <m/>
  </r>
  <r>
    <n v="89"/>
    <s v="Cantidad de juntas de vecinos"/>
    <s v="14 Gobiernos Locales"/>
    <s v="14.02 Comunidad"/>
    <s v="14.02.01 Organizaciones Comunitarias"/>
    <s v="14.02.01.02 Juntas de vecinos"/>
    <x v="12"/>
    <x v="22"/>
    <x v="39"/>
    <x v="73"/>
    <s v="N° de juntas de vecinos"/>
    <s v="2002-2020"/>
    <m/>
    <m/>
    <s v="Sistema Nacional de Información Municipal (SINIM)"/>
    <m/>
    <m/>
    <n v="13964"/>
    <n v="14915"/>
    <n v="15962"/>
    <n v="15673"/>
    <n v="15611"/>
    <n v="16152"/>
    <n v="15384"/>
    <n v="15047"/>
    <n v="16654"/>
    <n v="17150"/>
    <n v="16609"/>
    <n v="17067"/>
    <n v="17005"/>
    <n v="18149"/>
    <n v="18356"/>
    <n v="18081"/>
    <n v="18655"/>
    <n v="17231"/>
    <n v="17670"/>
    <m/>
  </r>
  <r>
    <n v="90"/>
    <s v="Cantidad de ópticas municipales"/>
    <s v="14 Gobiernos Locales"/>
    <s v="14.06 Salud"/>
    <s v="14.06.06 Red Asistencial"/>
    <s v="14.06.06.01 Ópticas municipales"/>
    <x v="12"/>
    <x v="23"/>
    <x v="42"/>
    <x v="74"/>
    <s v="N° de ópticas"/>
    <n v="2020"/>
    <m/>
    <m/>
    <s v="Sistema Nacional de Información Municipal (SINIM)"/>
    <m/>
    <m/>
    <m/>
    <m/>
    <m/>
    <m/>
    <m/>
    <m/>
    <m/>
    <m/>
    <m/>
    <m/>
    <m/>
    <m/>
    <m/>
    <m/>
    <m/>
    <m/>
    <m/>
    <m/>
    <n v="22"/>
    <m/>
  </r>
  <r>
    <n v="91"/>
    <s v="Cantidad de centros de madres"/>
    <s v="14 Gobiernos Locales"/>
    <s v="14.02 Comunidad"/>
    <s v="14.02.01 Organizaciones Comunitarias"/>
    <s v="14.02.01.03 Centros de madres"/>
    <x v="12"/>
    <x v="22"/>
    <x v="39"/>
    <x v="75"/>
    <s v="N° de centros de madres"/>
    <s v="2002-2020"/>
    <m/>
    <m/>
    <s v="Sistema Nacional de Información Municipal (SINIM)"/>
    <m/>
    <m/>
    <n v="5036"/>
    <n v="5295"/>
    <n v="5949"/>
    <n v="5556"/>
    <n v="5572"/>
    <n v="6206"/>
    <n v="5780"/>
    <n v="6295"/>
    <n v="5350"/>
    <n v="5863"/>
    <n v="5650"/>
    <n v="5551"/>
    <n v="5715"/>
    <n v="5522"/>
    <n v="5955"/>
    <n v="4895"/>
    <n v="5567"/>
    <n v="5517"/>
    <n v="5177"/>
    <m/>
  </r>
  <r>
    <n v="92"/>
    <s v="Cantidad de centros de padres y apoderados"/>
    <s v="14 Gobiernos Locales"/>
    <s v="14.02 Comunidad"/>
    <s v="14.02.01 Organizaciones Comunitarias"/>
    <s v="14.02.01.04 Centros de padres y apoderados"/>
    <x v="12"/>
    <x v="22"/>
    <x v="39"/>
    <x v="76"/>
    <s v="N° de centros de padres y apoderados"/>
    <s v="2002-2020"/>
    <m/>
    <m/>
    <s v="Sistema Nacional de Información Municipal (SINIM)"/>
    <m/>
    <m/>
    <n v="3384"/>
    <n v="4522"/>
    <n v="4810"/>
    <n v="6181"/>
    <n v="5415"/>
    <n v="5886"/>
    <n v="5616"/>
    <n v="6766"/>
    <n v="7000"/>
    <n v="7022"/>
    <n v="12652"/>
    <n v="6888"/>
    <n v="7059"/>
    <n v="7496"/>
    <n v="7591"/>
    <n v="6778"/>
    <n v="8497"/>
    <n v="7121"/>
    <n v="7306"/>
    <m/>
  </r>
  <r>
    <n v="93"/>
    <s v="Cantidad de centros u organizaciones del adulto mayor"/>
    <s v="14 Gobiernos Locales"/>
    <s v="14.02 Comunidad"/>
    <s v="14.02.01 Organizaciones Comunitarias"/>
    <s v="14.02.01.05 Centros del adulto mayor"/>
    <x v="12"/>
    <x v="22"/>
    <x v="39"/>
    <x v="77"/>
    <s v="N° de centros del adulto mayor"/>
    <s v="2002-2020"/>
    <m/>
    <m/>
    <s v="Sistema Nacional de Información Municipal (SINIM)"/>
    <m/>
    <m/>
    <n v="5937"/>
    <n v="6329"/>
    <n v="7415"/>
    <n v="7773"/>
    <n v="8305"/>
    <n v="8983"/>
    <n v="9024"/>
    <n v="9548"/>
    <n v="10858"/>
    <n v="11186"/>
    <n v="15003"/>
    <n v="11759"/>
    <n v="12364"/>
    <n v="13157"/>
    <n v="13965"/>
    <n v="13338"/>
    <n v="13986"/>
    <n v="13870"/>
    <n v="14090"/>
    <m/>
  </r>
  <r>
    <n v="94"/>
    <s v="Cobertura de exámenes preventivos del adulto"/>
    <s v="14 Gobiernos Locales"/>
    <s v="14.06 Salud"/>
    <s v="14.06.01 Cobertura en Salud Municipal"/>
    <s v="14.06.01.01 Exámenes preventivos"/>
    <x v="12"/>
    <x v="23"/>
    <x v="43"/>
    <x v="78"/>
    <s v="Porcentaje"/>
    <s v="2001-2019"/>
    <m/>
    <m/>
    <s v="Sistema Nacional de Información Municipal (SINIM)"/>
    <m/>
    <n v="8.1319827586206905"/>
    <n v="7.4685114503816781"/>
    <n v="13.811857142857148"/>
    <n v="10.302147887323947"/>
    <n v="18.029896907216486"/>
    <n v="9.7850479233226846"/>
    <n v="9.1339935064935016"/>
    <n v="10.76266423357664"/>
    <n v="10.29173076923078"/>
    <n v="8.4092708333333306"/>
    <n v="9.4560273972602804"/>
    <n v="9.5971724137931052"/>
    <n v="9.7462857142857189"/>
    <n v="12.003461538461542"/>
    <n v="10.608219178082186"/>
    <n v="11.033500000000009"/>
    <n v="11.761449814126388"/>
    <n v="11.995233333333337"/>
    <n v="13.936824817518257"/>
    <m/>
    <m/>
  </r>
  <r>
    <n v="95"/>
    <s v="Cobertura de salud primaria municipal"/>
    <s v="14 Gobiernos Locales"/>
    <s v="14.06 Salud"/>
    <s v="14.06.01 Cobertura en Salud Municipal"/>
    <s v="14.06.01.02 Salud Primaria"/>
    <x v="12"/>
    <x v="23"/>
    <x v="43"/>
    <x v="79"/>
    <s v="Porcentaje"/>
    <s v="2001-2019"/>
    <m/>
    <m/>
    <s v="Sistema Nacional de Información Municipal (SINIM)"/>
    <m/>
    <n v="63.05722891566262"/>
    <n v="65.175495867768603"/>
    <n v="64.200040983606598"/>
    <n v="66.375020576131732"/>
    <n v="67.137634854771761"/>
    <n v="68.016554621848769"/>
    <n v="70.014999999999986"/>
    <n v="66.82783132530119"/>
    <n v="68.64508196721313"/>
    <n v="75.535573770491823"/>
    <n v="75.430913043478228"/>
    <n v="75.094913793103416"/>
    <n v="74.690042735042724"/>
    <n v="68.545364963503658"/>
    <n v="70.305263157894728"/>
    <n v="70.106177606177553"/>
    <n v="66.711062271062261"/>
    <n v="63.53645614035085"/>
    <n v="68.396536964980527"/>
    <m/>
    <m/>
  </r>
  <r>
    <n v="96"/>
    <s v="Cantidad de enfermeras/os con contrato al 31 de diciembre"/>
    <s v="14 Gobiernos Locales"/>
    <s v="14.06 Salud"/>
    <s v="14.06.05 Recursos Humanos"/>
    <s v="14.06.05.01 Enfermeras/os"/>
    <x v="12"/>
    <x v="23"/>
    <x v="44"/>
    <x v="80"/>
    <s v="N° de enfermeras/os"/>
    <s v="2007-2020"/>
    <m/>
    <m/>
    <s v="Sistema Nacional de Información Municipal (SINIM)"/>
    <m/>
    <m/>
    <m/>
    <m/>
    <m/>
    <m/>
    <m/>
    <n v="2113"/>
    <n v="1889"/>
    <n v="4113"/>
    <n v="2727"/>
    <n v="2729"/>
    <n v="2992"/>
    <n v="3155"/>
    <n v="3462"/>
    <n v="3957"/>
    <n v="4061"/>
    <n v="4395"/>
    <n v="4678"/>
    <n v="5258"/>
    <n v="6308"/>
    <m/>
  </r>
  <r>
    <n v="97"/>
    <s v="Cantidad de farmacias municipales"/>
    <s v="14 Gobiernos Locales"/>
    <s v="14.06 Salud"/>
    <s v="14.06.06 Red Asistencial"/>
    <s v="14.06.06.02 Farmacias municipales"/>
    <x v="12"/>
    <x v="23"/>
    <x v="42"/>
    <x v="81"/>
    <s v="N° de farmacias"/>
    <n v="2020"/>
    <m/>
    <m/>
    <s v="Sistema Nacional de Información Municipal (SINIM)"/>
    <m/>
    <m/>
    <m/>
    <m/>
    <m/>
    <m/>
    <m/>
    <m/>
    <m/>
    <m/>
    <m/>
    <m/>
    <m/>
    <m/>
    <m/>
    <m/>
    <m/>
    <m/>
    <m/>
    <m/>
    <n v="183"/>
    <m/>
  </r>
  <r>
    <n v="98"/>
    <s v="Gastos en personal municipal"/>
    <s v="14 Gobiernos Locales"/>
    <s v="14.01 Administración"/>
    <s v="14.01.01 Egresos"/>
    <s v="14.01.01.01 Gasto municipal en personal"/>
    <x v="12"/>
    <x v="24"/>
    <x v="40"/>
    <x v="82"/>
    <s v="Miles de CLP"/>
    <s v="2001-2020"/>
    <m/>
    <m/>
    <s v="Sistema Nacional de Información Municipal (SINIM)"/>
    <m/>
    <n v="193902443"/>
    <n v="208133299"/>
    <n v="223994094"/>
    <n v="236955889"/>
    <n v="250330808"/>
    <n v="279472450"/>
    <n v="312761276"/>
    <n v="450075150"/>
    <n v="499869352"/>
    <n v="526386170"/>
    <n v="564799561"/>
    <n v="639170035"/>
    <n v="715443134"/>
    <n v="830371552"/>
    <n v="946802312"/>
    <n v="1098028559"/>
    <n v="1194984478"/>
    <n v="1280259348"/>
    <n v="1406713085"/>
    <n v="1477406143"/>
    <m/>
  </r>
  <r>
    <n v="99"/>
    <s v="Gasto total devengado municipal"/>
    <s v="14 Gobiernos Locales"/>
    <s v="14.01 Administración"/>
    <s v="14.01.01 Egresos"/>
    <s v="14.01.01.02 Gasto total municipal"/>
    <x v="12"/>
    <x v="24"/>
    <x v="40"/>
    <x v="83"/>
    <s v="Miles de CLP"/>
    <s v="2001-2020"/>
    <m/>
    <m/>
    <s v="Sistema Nacional de Información Municipal (SINIM)"/>
    <m/>
    <n v="989579854"/>
    <n v="1067084722"/>
    <n v="1127985798"/>
    <n v="1274435402"/>
    <n v="1304286558"/>
    <n v="1434375375"/>
    <n v="1620712053"/>
    <n v="1879906835"/>
    <n v="1989062147"/>
    <n v="2129134521"/>
    <n v="2325957040"/>
    <n v="2658962875"/>
    <n v="2876839279"/>
    <n v="3380672581"/>
    <n v="3816395795"/>
    <n v="4213167299"/>
    <n v="4384094335"/>
    <n v="4722550301"/>
    <n v="5095304959"/>
    <n v="5135345863"/>
    <m/>
  </r>
  <r>
    <n v="100"/>
    <s v="Ingreso total percibido municipal en el sector de salud"/>
    <s v="14 Gobiernos Locales"/>
    <s v="14.06 Salud"/>
    <s v="05.02.02 Ingresos"/>
    <s v="14.06.03.01 Ingreso municipal en sector salud"/>
    <x v="12"/>
    <x v="23"/>
    <x v="17"/>
    <x v="84"/>
    <s v="Miles de CLP"/>
    <s v="2001-2020"/>
    <m/>
    <m/>
    <s v="Sistema Nacional de Información Municipal (SINIM)"/>
    <m/>
    <n v="147930774"/>
    <n v="173990453"/>
    <n v="198756034"/>
    <n v="225139133"/>
    <n v="277778561"/>
    <n v="320844966"/>
    <n v="383910307"/>
    <n v="490750623"/>
    <n v="560921195"/>
    <n v="641914019"/>
    <n v="740315973"/>
    <n v="846272341"/>
    <n v="956787265"/>
    <n v="1092397045"/>
    <n v="1242072199"/>
    <n v="1388008881"/>
    <n v="1554870196"/>
    <n v="1728227925"/>
    <n v="1899281068"/>
    <n v="2172918412"/>
    <m/>
  </r>
  <r>
    <n v="101"/>
    <s v="Ingreso total percibido municipal"/>
    <s v="14 Gobiernos Locales"/>
    <s v="14.01 Administración"/>
    <s v="05.02.02 Ingresos"/>
    <s v="14.01.02.01 Ingreso municipal total"/>
    <x v="12"/>
    <x v="24"/>
    <x v="17"/>
    <x v="85"/>
    <s v="Miles de CLP"/>
    <s v="2001-2020"/>
    <m/>
    <m/>
    <s v="Sistema Nacional de Información Municipal (SINIM)"/>
    <m/>
    <n v="1034057162"/>
    <n v="1109328832"/>
    <n v="1212633745"/>
    <n v="1317998330"/>
    <n v="1360231117"/>
    <n v="1511614106"/>
    <n v="1704607291"/>
    <n v="1845808061"/>
    <n v="2046048967"/>
    <n v="2218187175"/>
    <n v="2504444830"/>
    <n v="2857092083"/>
    <n v="3015017887"/>
    <n v="3473254619"/>
    <n v="3790385072"/>
    <n v="4062296728"/>
    <n v="4358869291"/>
    <n v="4725524112"/>
    <n v="5077995023"/>
    <n v="5066772914"/>
    <m/>
  </r>
  <r>
    <n v="102"/>
    <s v="Ingresos municipales por impuestos"/>
    <s v="14 Gobiernos Locales"/>
    <s v="14.01 Administración"/>
    <s v="05.02.02 Ingresos"/>
    <s v="14.01.02.02 Ingreso municipal por impuestos"/>
    <x v="12"/>
    <x v="24"/>
    <x v="17"/>
    <x v="86"/>
    <s v="Miles de CLP"/>
    <s v="2001-2020"/>
    <m/>
    <m/>
    <s v="Sistema Nacional de Información Municipal (SINIM)"/>
    <m/>
    <n v="289044140"/>
    <n v="311507858"/>
    <n v="345067829"/>
    <n v="372451401"/>
    <n v="389927509"/>
    <n v="429285583"/>
    <n v="462171210"/>
    <n v="486273453"/>
    <n v="546043318"/>
    <n v="569066086"/>
    <n v="638457902"/>
    <n v="706502910"/>
    <n v="769076934"/>
    <n v="851798993"/>
    <n v="950711749"/>
    <n v="1055470035"/>
    <n v="1117221358"/>
    <n v="1221468349"/>
    <n v="1306623239"/>
    <n v="1351448287"/>
    <m/>
  </r>
  <r>
    <n v="103"/>
    <s v="Ingresos municipales por permisos de circulación"/>
    <s v="14 Gobiernos Locales"/>
    <s v="14.01 Administración"/>
    <s v="05.02.02 Ingresos"/>
    <s v="14.01.02.03 Ingreso municipal por permisos de circulación"/>
    <x v="12"/>
    <x v="24"/>
    <x v="17"/>
    <x v="87"/>
    <s v="Miles de CLP"/>
    <s v="2008-2020"/>
    <m/>
    <m/>
    <s v="Sistema Nacional de Información Municipal (SINIM)"/>
    <m/>
    <m/>
    <m/>
    <m/>
    <m/>
    <m/>
    <m/>
    <m/>
    <n v="68299867"/>
    <n v="69711365"/>
    <n v="80074214"/>
    <n v="95260087"/>
    <n v="109646310"/>
    <n v="121239790"/>
    <n v="133262979"/>
    <n v="143897634"/>
    <n v="157547175"/>
    <n v="176092326"/>
    <n v="197418170"/>
    <n v="215645358"/>
    <n v="211026296"/>
    <m/>
  </r>
  <r>
    <n v="104"/>
    <s v="Ingresos propios permanentes municipales"/>
    <s v="14 Gobiernos Locales"/>
    <s v="14.01 Administración"/>
    <s v="05.02.02 Ingresos"/>
    <s v="14.01.02.04 Ingreso propio permanente municipal"/>
    <x v="12"/>
    <x v="24"/>
    <x v="17"/>
    <x v="88"/>
    <s v="Miles de CLP"/>
    <s v="2001-2020"/>
    <m/>
    <m/>
    <s v="Sistema Nacional de Información Municipal (SINIM)"/>
    <m/>
    <n v="446198311"/>
    <n v="476107965"/>
    <n v="518347392"/>
    <n v="556934500"/>
    <n v="595723388"/>
    <n v="661390372"/>
    <n v="721628880"/>
    <n v="764127361"/>
    <n v="849348792"/>
    <n v="889339139"/>
    <n v="1033924053"/>
    <n v="1136809619"/>
    <n v="1201898051"/>
    <n v="1336920357"/>
    <n v="1489256154"/>
    <n v="1616342550"/>
    <n v="1721037194"/>
    <n v="1895839942"/>
    <n v="1981873412"/>
    <n v="1852240835"/>
    <m/>
  </r>
  <r>
    <n v="105"/>
    <s v="Cantidad de laboratorios de salud municipales"/>
    <s v="14 Gobiernos Locales"/>
    <s v="14.06 Salud"/>
    <s v="14.06.06 Red Asistencial"/>
    <s v="14.06.06.03 Laboratorios de salud municipales"/>
    <x v="12"/>
    <x v="23"/>
    <x v="42"/>
    <x v="89"/>
    <s v="N° de laboratorios de salud"/>
    <s v="2001-2020"/>
    <m/>
    <m/>
    <s v="Sistema Nacional de Información Municipal (SINIM)"/>
    <m/>
    <n v="58"/>
    <n v="82"/>
    <n v="87"/>
    <n v="78"/>
    <n v="78"/>
    <n v="78"/>
    <n v="114"/>
    <n v="129"/>
    <n v="112"/>
    <n v="117"/>
    <n v="116"/>
    <n v="108"/>
    <n v="113"/>
    <n v="113"/>
    <n v="109"/>
    <n v="108"/>
    <n v="109"/>
    <n v="115"/>
    <n v="100"/>
    <n v="114"/>
    <m/>
  </r>
  <r>
    <n v="106"/>
    <s v="Cantidad de médicas/os con contrato al 31 de diciembre"/>
    <s v="14 Gobiernos Locales"/>
    <s v="14.06 Salud"/>
    <s v="14.06.05 Recursos Humanos"/>
    <s v="14.06.05.02 Médicas/os"/>
    <x v="12"/>
    <x v="23"/>
    <x v="44"/>
    <x v="90"/>
    <s v="N° de médicas/os"/>
    <s v="2001-2020"/>
    <m/>
    <m/>
    <s v="Sistema Nacional de Información Municipal (SINIM)"/>
    <m/>
    <n v="2222"/>
    <n v="2336"/>
    <n v="3337"/>
    <n v="3513"/>
    <n v="2834"/>
    <n v="2838"/>
    <n v="3091"/>
    <n v="2954"/>
    <n v="3276"/>
    <n v="4204"/>
    <n v="4257"/>
    <n v="4093"/>
    <n v="4432"/>
    <n v="4262"/>
    <n v="4829"/>
    <n v="5004"/>
    <n v="5068"/>
    <n v="5253"/>
    <n v="5490"/>
    <n v="6596"/>
    <m/>
  </r>
  <r>
    <n v="107"/>
    <s v="Cantidad de otras organizaciones comunitarias funcionales"/>
    <s v="14 Gobiernos Locales"/>
    <s v="14.02 Comunidad"/>
    <s v="14.02.01 Organizaciones Comunitarias"/>
    <s v="14.02.01.06 Organizaciones comunitarias funcionales"/>
    <x v="12"/>
    <x v="22"/>
    <x v="39"/>
    <x v="91"/>
    <s v="N° de organizaciones comunitarias"/>
    <s v="2002-2020"/>
    <m/>
    <m/>
    <s v="Sistema Nacional de Información Municipal (SINIM)"/>
    <m/>
    <m/>
    <n v="34820"/>
    <n v="42702"/>
    <n v="45536"/>
    <n v="49525"/>
    <n v="51412"/>
    <n v="59614"/>
    <n v="56474"/>
    <n v="58403"/>
    <n v="67090"/>
    <n v="71240"/>
    <n v="78644"/>
    <n v="70771"/>
    <n v="73629"/>
    <n v="81556"/>
    <n v="92202"/>
    <n v="85760"/>
    <n v="82684"/>
    <n v="85062"/>
    <n v="90816"/>
    <m/>
  </r>
  <r>
    <n v="108"/>
    <s v="Cantidad de otros establecimientos municipales de salud"/>
    <s v="14 Gobiernos Locales"/>
    <s v="14.06 Salud"/>
    <s v="14.06.06 Red Asistencial"/>
    <s v="14.06.06.04 Establecimientos municipales de salud"/>
    <x v="12"/>
    <x v="23"/>
    <x v="42"/>
    <x v="92"/>
    <s v="N° de establecimientos"/>
    <s v="2001-2020"/>
    <m/>
    <m/>
    <s v="Sistema Nacional de Información Municipal (SINIM)"/>
    <m/>
    <n v="61"/>
    <n v="445"/>
    <n v="458"/>
    <n v="628"/>
    <n v="596"/>
    <n v="574"/>
    <n v="198"/>
    <n v="205"/>
    <n v="251"/>
    <n v="262"/>
    <n v="164"/>
    <n v="164"/>
    <n v="156"/>
    <n v="160"/>
    <n v="235"/>
    <n v="188"/>
    <n v="221"/>
    <n v="232"/>
    <n v="262"/>
    <n v="251"/>
    <m/>
  </r>
  <r>
    <n v="109"/>
    <s v="Ingresos municipales por patentes mineras (Ley Nº19.143)"/>
    <s v="14 Gobiernos Locales"/>
    <s v="14.01 Administración"/>
    <s v="05.02.02 Ingresos"/>
    <s v="14.01.02.05 Patentes Mineras"/>
    <x v="12"/>
    <x v="24"/>
    <x v="17"/>
    <x v="93"/>
    <s v="Miles de CLP"/>
    <s v="2001-2020"/>
    <m/>
    <m/>
    <s v="Sistema Nacional de Información Municipal (SINIM)"/>
    <m/>
    <n v="4275322"/>
    <n v="4047167"/>
    <n v="5479769"/>
    <n v="5504060"/>
    <n v="5895669"/>
    <n v="9092302"/>
    <n v="12375479"/>
    <n v="14308797"/>
    <n v="16494542"/>
    <n v="17957863"/>
    <n v="21566090"/>
    <n v="24474035"/>
    <n v="24995301"/>
    <n v="25651257"/>
    <n v="26003243"/>
    <n v="25834772"/>
    <n v="24417050"/>
    <n v="27139661"/>
    <n v="27537894"/>
    <n v="27324148"/>
    <m/>
  </r>
  <r>
    <n v="110"/>
    <s v="Cantidad de pensiones básicas solidarias pagadas"/>
    <s v="14 Gobiernos Locales"/>
    <s v="14.01 Administración"/>
    <s v="14.01.03 Pensiones"/>
    <s v="14.01.03.01 Pensiones básicas solidarias"/>
    <x v="12"/>
    <x v="24"/>
    <x v="45"/>
    <x v="94"/>
    <s v="N° de pensiones básicas solidarias"/>
    <s v="2011-2020"/>
    <m/>
    <m/>
    <s v="Sistema Nacional de Información Municipal (SINIM)"/>
    <m/>
    <m/>
    <m/>
    <m/>
    <m/>
    <m/>
    <m/>
    <m/>
    <m/>
    <m/>
    <m/>
    <n v="7445007"/>
    <n v="7318269"/>
    <n v="7138884"/>
    <n v="581973"/>
    <n v="578120"/>
    <n v="6955977"/>
    <n v="6971223"/>
    <n v="7022544"/>
    <n v="7071186"/>
    <n v="7084385"/>
    <m/>
  </r>
  <r>
    <n v="111"/>
    <s v="Cantidad de pensiones básicas solidarias de invalidez pagadas"/>
    <s v="14 Gobiernos Locales"/>
    <s v="14.01 Administración"/>
    <s v="14.01.03 Pensiones"/>
    <s v="14.01.03.02 Pensiones solidarias de vejez"/>
    <x v="12"/>
    <x v="24"/>
    <x v="45"/>
    <x v="95"/>
    <s v="N° de pensiones solidarias de vejez"/>
    <s v="2011-2020"/>
    <m/>
    <m/>
    <s v="Sistema Nacional de Información Municipal (SINIM)"/>
    <m/>
    <m/>
    <m/>
    <m/>
    <m/>
    <m/>
    <m/>
    <m/>
    <m/>
    <m/>
    <m/>
    <n v="2579148"/>
    <n v="2464524"/>
    <n v="4831193"/>
    <n v="182726"/>
    <n v="179293"/>
    <n v="2170159"/>
    <n v="2182425"/>
    <n v="2195569"/>
    <n v="2192877"/>
    <n v="2184113"/>
    <m/>
  </r>
  <r>
    <n v="112"/>
    <s v="Cantidad de pensiones básicas solidarias de vejez pagadas"/>
    <s v="14 Gobiernos Locales"/>
    <s v="14.01 Administración"/>
    <s v="14.01.03 Pensiones"/>
    <s v="14.01.03.03 Pensiones solidarias de invalidez"/>
    <x v="12"/>
    <x v="24"/>
    <x v="45"/>
    <x v="96"/>
    <s v="N° de pensiones solidarias de invalidez"/>
    <s v="2011-2020"/>
    <m/>
    <m/>
    <s v="Sistema Nacional de Información Municipal (SINIM)"/>
    <m/>
    <m/>
    <m/>
    <m/>
    <m/>
    <m/>
    <m/>
    <m/>
    <m/>
    <m/>
    <m/>
    <n v="4865859"/>
    <n v="4853745"/>
    <n v="2307691"/>
    <n v="399257"/>
    <n v="398827"/>
    <n v="4785818"/>
    <n v="4788798"/>
    <n v="4826975"/>
    <n v="4878309"/>
    <n v="4900272"/>
    <m/>
  </r>
  <r>
    <n v="113"/>
    <s v="Cantidad de personas enviadas a un empleo"/>
    <s v="14 Gobiernos Locales"/>
    <s v="14.05 Intermediación Laboral"/>
    <s v="14.05.02 Empleados"/>
    <s v="14.05.01.01 Personas enviadas a un empleo"/>
    <x v="12"/>
    <x v="25"/>
    <x v="46"/>
    <x v="97"/>
    <s v="N° de personas"/>
    <s v="2001-2020"/>
    <m/>
    <m/>
    <s v="Sistema Nacional de Información Municipal (SINIM)"/>
    <m/>
    <n v="188699"/>
    <n v="182819"/>
    <n v="176823"/>
    <n v="179134"/>
    <n v="183989"/>
    <n v="225077"/>
    <n v="463131"/>
    <n v="235017"/>
    <n v="282196"/>
    <n v="317666"/>
    <n v="305865"/>
    <n v="279918"/>
    <n v="297337"/>
    <n v="340816"/>
    <n v="330769"/>
    <n v="1272865"/>
    <n v="418391"/>
    <n v="431303"/>
    <n v="385208"/>
    <n v="278113"/>
    <m/>
  </r>
  <r>
    <n v="114"/>
    <s v="Cantidad de personas inscritas en la municipalidad en busca de empleo"/>
    <s v="14 Gobiernos Locales"/>
    <s v="14.05 Intermediación Laboral"/>
    <s v="14.05.03 Inscripciones"/>
    <s v="14.05.02.01 Personas en busca de empleo"/>
    <x v="12"/>
    <x v="25"/>
    <x v="47"/>
    <x v="98"/>
    <s v="N° de personas"/>
    <s v="2001-2020"/>
    <m/>
    <m/>
    <s v="Sistema Nacional de Información Municipal (SINIM)"/>
    <m/>
    <n v="418647"/>
    <n v="396277"/>
    <n v="379000"/>
    <n v="388336"/>
    <n v="376757"/>
    <n v="392969"/>
    <n v="706147"/>
    <n v="319768"/>
    <n v="450996"/>
    <n v="376985"/>
    <n v="354671"/>
    <n v="350101"/>
    <n v="348785"/>
    <n v="346805"/>
    <n v="396478"/>
    <n v="1413125"/>
    <n v="517256"/>
    <n v="532831"/>
    <n v="507233"/>
    <n v="358579"/>
    <m/>
  </r>
  <r>
    <n v="115"/>
    <s v="Cantidad de personas inscritas en la municipalidad para capacitación"/>
    <s v="14 Gobiernos Locales"/>
    <s v="14.05 Intermediación Laboral"/>
    <s v="14.05.03 Inscripciones"/>
    <s v="14.05.02.02 Personas inscritas para capacitación"/>
    <x v="12"/>
    <x v="25"/>
    <x v="47"/>
    <x v="99"/>
    <s v="N° de personas"/>
    <s v="2001-2020"/>
    <m/>
    <m/>
    <s v="Sistema Nacional de Información Municipal (SINIM)"/>
    <m/>
    <n v="67438"/>
    <n v="80746"/>
    <n v="77082"/>
    <n v="96808"/>
    <n v="103898"/>
    <n v="95751"/>
    <n v="103432"/>
    <n v="97970"/>
    <n v="121958"/>
    <n v="110105"/>
    <n v="105731"/>
    <n v="90770"/>
    <n v="87946"/>
    <n v="82517"/>
    <n v="124208"/>
    <n v="118404"/>
    <n v="111570"/>
    <n v="108241"/>
    <n v="100013"/>
    <n v="58969"/>
    <m/>
  </r>
  <r>
    <n v="116"/>
    <s v="Cantidad de personas que efectivamente egresan de cursos de capacitación laboral"/>
    <s v="14 Gobiernos Locales"/>
    <s v="14.05 Intermediación Laboral"/>
    <s v="14.05.01 Egresos de Capacitaciones"/>
    <s v="14.05.03.01 Personas egresadas de capacitación"/>
    <x v="12"/>
    <x v="25"/>
    <x v="48"/>
    <x v="100"/>
    <s v="N° de personas"/>
    <s v="2001-2020"/>
    <m/>
    <m/>
    <s v="Sistema Nacional de Información Municipal (SINIM)"/>
    <m/>
    <n v="23992"/>
    <n v="22391"/>
    <n v="29006"/>
    <n v="31496"/>
    <n v="47316"/>
    <n v="42598"/>
    <n v="50066"/>
    <n v="43967"/>
    <n v="43198"/>
    <n v="43568"/>
    <n v="50865"/>
    <n v="46416"/>
    <n v="46467"/>
    <n v="43046"/>
    <n v="63331"/>
    <n v="62994"/>
    <n v="57075"/>
    <n v="54819"/>
    <n v="42070"/>
    <n v="23900"/>
    <m/>
  </r>
  <r>
    <n v="117"/>
    <s v="Cantidad de predios agrícolas"/>
    <s v="14 Gobiernos Locales"/>
    <s v="14.04 Gestión Territorial"/>
    <s v="14.04.01 Predios Municipales"/>
    <s v="14.04.01.01 Predios agrícolas municipales"/>
    <x v="12"/>
    <x v="26"/>
    <x v="49"/>
    <x v="101"/>
    <s v="N° de predios"/>
    <s v="2006-2019"/>
    <m/>
    <m/>
    <s v="Sistema Nacional de Información Municipal (SINIM)"/>
    <m/>
    <m/>
    <m/>
    <m/>
    <m/>
    <m/>
    <n v="694346"/>
    <n v="712304"/>
    <n v="737628"/>
    <n v="752107"/>
    <n v="773272"/>
    <n v="795658"/>
    <n v="814807"/>
    <n v="831344"/>
    <n v="848458"/>
    <n v="861962"/>
    <n v="883584"/>
    <n v="907800"/>
    <n v="927687"/>
    <n v="947746"/>
    <m/>
    <m/>
  </r>
  <r>
    <n v="118"/>
    <s v="Cantidad de predios no agrícolas"/>
    <s v="14 Gobiernos Locales"/>
    <s v="14.04 Gestión Territorial"/>
    <s v="14.04.01 Predios Municipales"/>
    <s v="14.04.01.02 Predios no agrícolas municipales"/>
    <x v="12"/>
    <x v="26"/>
    <x v="49"/>
    <x v="102"/>
    <s v="N° de predios"/>
    <s v="2006-2019"/>
    <m/>
    <m/>
    <s v="Sistema Nacional de Información Municipal (SINIM)"/>
    <m/>
    <m/>
    <m/>
    <m/>
    <m/>
    <m/>
    <n v="4583249"/>
    <n v="4774588"/>
    <n v="4987440"/>
    <n v="5173763"/>
    <n v="5357171"/>
    <n v="5548606"/>
    <n v="5669116"/>
    <n v="5781066"/>
    <n v="5946045"/>
    <n v="6157708"/>
    <n v="6395833"/>
    <n v="6616540"/>
    <n v="6858423"/>
    <n v="7080423"/>
    <m/>
    <m/>
  </r>
  <r>
    <n v="119"/>
    <s v="Cantidad de predios no agrícolas habitacionales"/>
    <s v="14 Gobiernos Locales"/>
    <s v="14.04 Gestión Territorial"/>
    <s v="14.04.01 Predios Municipales"/>
    <s v="14.04.01.02 Predios no agrícolas municipales"/>
    <x v="12"/>
    <x v="26"/>
    <x v="49"/>
    <x v="102"/>
    <s v="N° de predios"/>
    <s v="2006-2019"/>
    <m/>
    <m/>
    <s v="Sistema Nacional de Información Municipal (SINIM)"/>
    <m/>
    <m/>
    <m/>
    <m/>
    <m/>
    <m/>
    <n v="3654895"/>
    <n v="3798715"/>
    <n v="3947658"/>
    <n v="4076513"/>
    <n v="4201306"/>
    <n v="4332910"/>
    <n v="4413336"/>
    <n v="4498526"/>
    <n v="4602185"/>
    <n v="4729881"/>
    <n v="4872375"/>
    <n v="5000347"/>
    <n v="5144266"/>
    <n v="5273683"/>
    <m/>
    <m/>
  </r>
  <r>
    <n v="120"/>
    <s v="Cantidad de predios no agrícolas no habitacionales"/>
    <s v="14 Gobiernos Locales"/>
    <s v="14.04 Gestión Territorial"/>
    <s v="14.04.01 Predios Municipales"/>
    <s v="14.04.01.02 Predios no agrícolas municipales"/>
    <x v="12"/>
    <x v="26"/>
    <x v="49"/>
    <x v="102"/>
    <s v="N° de predios"/>
    <s v="2006-2019"/>
    <m/>
    <m/>
    <s v="Sistema Nacional de Información Municipal (SINIM)"/>
    <m/>
    <m/>
    <m/>
    <m/>
    <m/>
    <m/>
    <n v="928354"/>
    <n v="975873"/>
    <n v="1039782"/>
    <n v="1097250"/>
    <n v="1155865"/>
    <n v="1215696"/>
    <n v="1255780"/>
    <n v="1282540"/>
    <n v="1343860"/>
    <n v="1427827"/>
    <n v="1523458"/>
    <n v="1616193"/>
    <n v="1714157"/>
    <n v="1806740"/>
    <m/>
    <m/>
  </r>
  <r>
    <n v="121"/>
    <s v="Presupuesto vigente de gastos municipales"/>
    <s v="14 Gobiernos Locales"/>
    <s v="14.01 Administración"/>
    <s v="14.01.04 Presupuesto"/>
    <s v="14.01.04.01 Presupuesto de gastos municipales"/>
    <x v="12"/>
    <x v="24"/>
    <x v="50"/>
    <x v="103"/>
    <s v="Miles de CLP"/>
    <s v="2008-2020"/>
    <m/>
    <m/>
    <s v="Sistema Nacional de Información Municipal (SINIM)"/>
    <m/>
    <m/>
    <m/>
    <m/>
    <m/>
    <m/>
    <m/>
    <m/>
    <n v="1758482709"/>
    <n v="1836861073"/>
    <n v="2466487337"/>
    <n v="2717963394"/>
    <n v="2448742605"/>
    <n v="0"/>
    <n v="4054670008"/>
    <n v="4496925398"/>
    <n v="4921014498"/>
    <n v="4591704114"/>
    <n v="5242090257"/>
    <n v="5117438309"/>
    <n v="6290339698"/>
    <m/>
  </r>
  <r>
    <n v="122"/>
    <s v="Presupuesto vigente municipal en sector de salud"/>
    <s v="14 Gobiernos Locales"/>
    <s v="14.06 Salud"/>
    <s v="14.01.04 Presupuesto"/>
    <s v="14.06.04.01 Presupuesto municipal en sector de salud"/>
    <x v="12"/>
    <x v="23"/>
    <x v="50"/>
    <x v="104"/>
    <s v="Miles de CLP"/>
    <s v="2008-2020"/>
    <m/>
    <m/>
    <s v="Sistema Nacional de Información Municipal (SINIM)"/>
    <m/>
    <m/>
    <m/>
    <m/>
    <m/>
    <m/>
    <m/>
    <m/>
    <n v="469525578"/>
    <n v="548450791"/>
    <n v="643313083"/>
    <n v="736462308"/>
    <n v="846511354"/>
    <n v="970758769"/>
    <n v="1142132225"/>
    <n v="1292469964"/>
    <n v="1455837667"/>
    <n v="1627862514"/>
    <n v="1835818852"/>
    <n v="2006420741"/>
    <n v="2314755814"/>
    <m/>
  </r>
  <r>
    <n v="123"/>
    <s v="Cantidad de propiedades de dominio municipal (municipales y corporaciones)"/>
    <s v="14 Gobiernos Locales"/>
    <s v="14.01 Administración"/>
    <s v="14.01.05 Propiedades"/>
    <s v="14.01.05.01 Propiedades municipales"/>
    <x v="12"/>
    <x v="24"/>
    <x v="51"/>
    <x v="105"/>
    <s v="N° de propiedades"/>
    <s v="2010-2019"/>
    <m/>
    <m/>
    <s v="Sistema Nacional de Información Municipal (SINIM)"/>
    <m/>
    <m/>
    <m/>
    <m/>
    <m/>
    <m/>
    <m/>
    <m/>
    <m/>
    <m/>
    <n v="43761"/>
    <n v="41310"/>
    <n v="40320"/>
    <n v="41201"/>
    <n v="39583"/>
    <n v="39614"/>
    <n v="40601"/>
    <n v="42076"/>
    <n v="41989"/>
    <n v="45283"/>
    <m/>
    <m/>
  </r>
  <r>
    <n v="124"/>
    <s v="Cantidad de propiedades de municipalidades"/>
    <s v="14 Gobiernos Locales"/>
    <s v="14.01 Administración"/>
    <s v="14.01.05 Propiedades"/>
    <s v="14.01.05.02 Propiedades de municipalidades"/>
    <x v="12"/>
    <x v="24"/>
    <x v="51"/>
    <x v="106"/>
    <s v="N° de propiedades"/>
    <s v="2010-2019"/>
    <m/>
    <m/>
    <s v="Sistema Nacional de Información Municipal (SINIM)"/>
    <m/>
    <m/>
    <m/>
    <m/>
    <m/>
    <m/>
    <m/>
    <m/>
    <m/>
    <m/>
    <n v="42164"/>
    <n v="41309"/>
    <n v="40319"/>
    <n v="39682"/>
    <n v="39582"/>
    <n v="39613"/>
    <n v="40600"/>
    <n v="40611"/>
    <n v="40390"/>
    <n v="45122"/>
    <m/>
    <m/>
  </r>
  <r>
    <n v="125"/>
    <s v="Cantidad de subsidios de agua potable otorgados a zonas rurales"/>
    <s v="14 Gobiernos Locales"/>
    <s v="14.01 Administración"/>
    <s v="14.01.06 Subsidios"/>
    <s v="14.01.06.01 Subsidios de agua potable rural"/>
    <x v="12"/>
    <x v="24"/>
    <x v="52"/>
    <x v="107"/>
    <s v="N° de subsidios"/>
    <s v="2001-2020"/>
    <m/>
    <m/>
    <s v="Sistema Nacional de Información Municipal (SINIM)"/>
    <m/>
    <n v="69695"/>
    <n v="57460"/>
    <n v="60572"/>
    <m/>
    <n v="79282"/>
    <n v="64956"/>
    <n v="81787"/>
    <n v="66946"/>
    <n v="107234"/>
    <n v="120853"/>
    <n v="123404"/>
    <n v="117116"/>
    <n v="138828"/>
    <n v="143578"/>
    <n v="103143"/>
    <n v="224878"/>
    <n v="128806"/>
    <n v="131828"/>
    <n v="43121904"/>
    <n v="106605"/>
    <m/>
  </r>
  <r>
    <n v="126"/>
    <s v="Cantidad de subsidios de agua potable otorgados a zonas urbanas"/>
    <s v="14 Gobiernos Locales"/>
    <s v="14.01 Administración"/>
    <s v="14.01.06 Subsidios"/>
    <s v="14.01.06.02 Subsidios de agua potable urbana"/>
    <x v="12"/>
    <x v="24"/>
    <x v="52"/>
    <x v="108"/>
    <s v="N° de subsidios"/>
    <s v="2001-2020"/>
    <m/>
    <m/>
    <s v="Sistema Nacional de Información Municipal (SINIM)"/>
    <m/>
    <n v="390423"/>
    <n v="466756"/>
    <n v="319559"/>
    <m/>
    <m/>
    <m/>
    <n v="428580"/>
    <n v="441675"/>
    <n v="346149"/>
    <n v="414119"/>
    <n v="492996"/>
    <n v="449108"/>
    <n v="418816"/>
    <n v="478503"/>
    <n v="377661"/>
    <n v="382895"/>
    <n v="486343"/>
    <n v="404690"/>
    <n v="71145849"/>
    <n v="443666"/>
    <m/>
  </r>
  <r>
    <n v="127"/>
    <s v="Cantidad de subsidios familiares otorgados"/>
    <s v="14 Gobiernos Locales"/>
    <s v="14.01 Administración"/>
    <s v="14.01.06 Subsidios"/>
    <s v="14.01.06.03 Subsidios familiares"/>
    <x v="12"/>
    <x v="24"/>
    <x v="52"/>
    <x v="109"/>
    <s v="N° de subsidios"/>
    <s v="2001-2020"/>
    <m/>
    <m/>
    <s v="Sistema Nacional de Información Municipal (SINIM)"/>
    <m/>
    <n v="393665"/>
    <n v="438784"/>
    <n v="425769"/>
    <m/>
    <n v="390725"/>
    <n v="430291"/>
    <n v="689005"/>
    <n v="892383"/>
    <n v="1021045"/>
    <n v="890254"/>
    <n v="1024048"/>
    <n v="1083364"/>
    <n v="836368"/>
    <n v="1065200"/>
    <n v="902949"/>
    <n v="830941"/>
    <n v="872711"/>
    <n v="921378"/>
    <n v="752020"/>
    <n v="949043"/>
    <m/>
  </r>
  <r>
    <n v="128"/>
    <s v="Tasa de logros de egresos de capacitación"/>
    <s v="14 Gobiernos Locales"/>
    <s v="14.05 Intermediación Laboral"/>
    <s v="14.05.01 Egresos de Capacitaciones"/>
    <s v="14.05.03.02 Tasa de egreso de capacitación"/>
    <x v="12"/>
    <x v="25"/>
    <x v="48"/>
    <x v="110"/>
    <s v="Porcentaje"/>
    <s v="2001-2020"/>
    <m/>
    <m/>
    <s v="Sistema Nacional de Información Municipal (SINIM)"/>
    <m/>
    <n v="34.219271255060733"/>
    <n v="36.518475177304971"/>
    <n v="32.993485342019532"/>
    <n v="33.421325301204817"/>
    <n v="43.661047904191612"/>
    <n v="45.551632047477746"/>
    <n v="47.206498422712926"/>
    <n v="41.902671009771986"/>
    <n v="43.321307420494691"/>
    <n v="41.907138364779861"/>
    <n v="46.893726708074539"/>
    <n v="44.82517799352749"/>
    <n v="46.589235880398668"/>
    <n v="41.083202614379083"/>
    <n v="50.90048780487804"/>
    <n v="54.317987616099089"/>
    <n v="52.507289719626158"/>
    <n v="49.656330275229365"/>
    <n v="41.062483660130724"/>
    <n v="28.005605095541402"/>
    <m/>
  </r>
  <r>
    <n v="129"/>
    <s v="Transferencias municipales al sector de salud sobre los ingresos propios municipales"/>
    <s v="14 Gobiernos Locales"/>
    <s v="14.06 Salud"/>
    <s v="14.06.07 Transferencias Municipales"/>
    <s v="14.06.07.01 Transferencias municipales a sector salud"/>
    <x v="12"/>
    <x v="23"/>
    <x v="53"/>
    <x v="111"/>
    <s v="Miles de CLP"/>
    <s v="2001-2020"/>
    <m/>
    <m/>
    <s v="Sistema Nacional de Información Municipal (SINIM)"/>
    <m/>
    <n v="6.8755517241379263"/>
    <n v="8.1260409556313995"/>
    <n v="6.4618241042345241"/>
    <n v="6.6101923076923077"/>
    <n v="5.9292721518987301"/>
    <n v="5.7643533123028403"/>
    <n v="5.4055660377358468"/>
    <n v="4.9394006309148235"/>
    <n v="5.100253164556964"/>
    <n v="5.5220560747663532"/>
    <n v="5.4946105919003063"/>
    <n v="5.1218867924528277"/>
    <n v="5.3005607476635506"/>
    <n v="5.458348909657321"/>
    <n v="6.0741744548286594"/>
    <n v="5.9510591900311542"/>
    <n v="5.6569687499999972"/>
    <n v="5.8676875000000024"/>
    <n v="5.2171875000000014"/>
    <n v="5.9661006289308167"/>
    <m/>
  </r>
  <r>
    <n v="130"/>
    <s v="Cantidad de uniones comunales"/>
    <s v="14 Gobiernos Locales"/>
    <s v="14.02 Comunidad"/>
    <s v="14.02.01 Organizaciones Comunitarias"/>
    <s v="14.02.01.07 Uniones Comunales"/>
    <x v="12"/>
    <x v="22"/>
    <x v="39"/>
    <x v="112"/>
    <s v="N° de uniones comunales"/>
    <s v="2002-2020"/>
    <m/>
    <m/>
    <s v="Sistema Nacional de Información Municipal (SINIM)"/>
    <m/>
    <m/>
    <n v="921"/>
    <n v="925"/>
    <n v="1176"/>
    <n v="1229"/>
    <n v="1166"/>
    <n v="2392"/>
    <n v="961"/>
    <n v="908"/>
    <n v="1133"/>
    <n v="1076"/>
    <n v="1107"/>
    <n v="1048"/>
    <n v="1073"/>
    <n v="1088"/>
    <n v="1176"/>
    <n v="502"/>
    <n v="1092"/>
    <n v="1060"/>
    <n v="1099"/>
    <m/>
  </r>
  <r>
    <n v="131"/>
    <s v="Cantidad de vacunatorios"/>
    <s v="14 Gobiernos Locales"/>
    <s v="14.06 Salud"/>
    <s v="14.06.06 Red Asistencial"/>
    <s v="14.06.06.05 Vacunatorios"/>
    <x v="12"/>
    <x v="23"/>
    <x v="42"/>
    <x v="113"/>
    <s v="N° de vacunatorios"/>
    <s v="2011-2020"/>
    <m/>
    <m/>
    <s v="Sistema Nacional de Información Municipal (SINIM)"/>
    <m/>
    <m/>
    <m/>
    <m/>
    <m/>
    <m/>
    <m/>
    <m/>
    <m/>
    <m/>
    <m/>
    <n v="582"/>
    <n v="460"/>
    <n v="494"/>
    <n v="531"/>
    <n v="529"/>
    <n v="495"/>
    <n v="541"/>
    <n v="542"/>
    <n v="512"/>
    <n v="528"/>
    <m/>
  </r>
  <r>
    <n v="132"/>
    <s v="Índice de elaboración de productos alimenticios (base promedio año 2014=100)"/>
    <s v="15 Industria Manufacturera"/>
    <s v="02.03 Producción"/>
    <s v="15.04.01 Productos Alimenticios"/>
    <s v="15.04.01.01 Elaboración de productos alimenticios"/>
    <x v="13"/>
    <x v="0"/>
    <x v="54"/>
    <x v="114"/>
    <s v="Índice"/>
    <s v="2014-2020"/>
    <m/>
    <s v="Índice de la división 10 &quot;Elaboración de productos alimenticios&quot; según el clasificador CIIU4.CL2012, que forma parte del IPMan."/>
    <s v="Instituto Nacional de Estadísticas (INE)"/>
    <m/>
    <m/>
    <m/>
    <m/>
    <m/>
    <m/>
    <m/>
    <m/>
    <m/>
    <m/>
    <m/>
    <m/>
    <m/>
    <m/>
    <n v="99.999999994583334"/>
    <n v="96.874533269999986"/>
    <n v="95.268197208541665"/>
    <n v="99.736834602916645"/>
    <n v="104.95006451666666"/>
    <n v="100.884275415625"/>
    <n v="102.89201208958336"/>
    <m/>
  </r>
  <r>
    <n v="133"/>
    <s v="Índice de elaboración de bebidas alcohólicas y no alcohólicas (base promedio año 2014=100)"/>
    <s v="15 Industria Manufacturera"/>
    <s v="02.03 Producción"/>
    <s v="15.04.02 Bebidas"/>
    <s v="15.04.02.02 Elaboración de bebidas"/>
    <x v="13"/>
    <x v="0"/>
    <x v="55"/>
    <x v="115"/>
    <s v="Índice"/>
    <s v="2014-2020"/>
    <m/>
    <s v="Índice de producción de la división 11 &quot;Elaboración de bebidas alcohólicas y no alcohólicas&quot; Base promedio año 2014=100, según el clasificador CIIU4.CL2012, que forma parte del IPMan."/>
    <s v="Instituto Nacional de Estadísticas (INE)"/>
    <m/>
    <m/>
    <m/>
    <m/>
    <m/>
    <m/>
    <m/>
    <m/>
    <m/>
    <m/>
    <m/>
    <m/>
    <m/>
    <m/>
    <n v="100.00000000395829"/>
    <n v="105.51301114937498"/>
    <n v="105.58580658979163"/>
    <n v="95.855651433250003"/>
    <n v="101.21048844175"/>
    <n v="101.43131085179169"/>
    <n v="100.40711615643748"/>
    <m/>
  </r>
  <r>
    <n v="134"/>
    <s v="Índice de elaboración de productos de tabaco (base promedio año 2014=100)"/>
    <s v="15 Industria Manufacturera"/>
    <s v="02.03 Producción"/>
    <s v="15.04.03 Tabaco"/>
    <s v="15.04.03.03 Elaboración de productos de tabaco"/>
    <x v="13"/>
    <x v="0"/>
    <x v="56"/>
    <x v="116"/>
    <s v="Índice"/>
    <s v="2014-2020"/>
    <m/>
    <s v="Índice de producción de la división 12 &quot;Elaboración de productos de tabaco&quot; Base promedio año 2014=100, según el clasificador CIIU4.CL2012, que forma parte del IPMan."/>
    <s v="Instituto Nacional de Estadísticas (INE)"/>
    <m/>
    <m/>
    <m/>
    <m/>
    <m/>
    <m/>
    <m/>
    <m/>
    <m/>
    <m/>
    <m/>
    <m/>
    <m/>
    <m/>
    <n v="99.999999997500012"/>
    <n v="93.530980957500006"/>
    <n v="82.96003299249999"/>
    <n v="80.863046360833337"/>
    <n v="88.146295308749984"/>
    <n v="79.74604647291666"/>
    <n v="74.184730581250008"/>
    <m/>
  </r>
  <r>
    <n v="135"/>
    <s v="Índice de producción de madera y fabricación de productos de madera y corcho, excepto muebles; fabricación de artículos de paja y de materiales trenzables (base promedio año 2014=100)"/>
    <s v="15 Industria Manufacturera"/>
    <s v="02.03 Producción"/>
    <s v="15.04.04 Madera y Derivados"/>
    <s v="15.04.04.04 Elaboración de productos de madera"/>
    <x v="13"/>
    <x v="0"/>
    <x v="57"/>
    <x v="117"/>
    <s v="Índice"/>
    <s v="2014-2020"/>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INE)"/>
    <m/>
    <m/>
    <m/>
    <m/>
    <m/>
    <m/>
    <m/>
    <m/>
    <m/>
    <m/>
    <m/>
    <m/>
    <m/>
    <m/>
    <n v="99.999999997083322"/>
    <n v="105.12380545041667"/>
    <n v="101.79548550833333"/>
    <n v="104.02126378083334"/>
    <n v="108.54806070125001"/>
    <n v="106.28038718999998"/>
    <n v="100.6435007908333"/>
    <m/>
  </r>
  <r>
    <n v="136"/>
    <s v="Índice de fabricación de papel y productos de papel (base promedio año 2014=100)"/>
    <s v="15 Industria Manufacturera"/>
    <s v="02.03 Producción"/>
    <s v="15.04.05 Papel"/>
    <s v="15.04.05.05 Elaboración de productos de papel"/>
    <x v="13"/>
    <x v="0"/>
    <x v="58"/>
    <x v="118"/>
    <s v="Índice"/>
    <s v="2014-2020"/>
    <m/>
    <s v="Índice de producción de la división 17 &quot;Fabricación de papel y productos de papel&quot; Base promedio año 2014=100, según el clasificador CIIU4.CL2012, que forma parte del IPMan."/>
    <s v="Instituto Nacional de Estadísticas (INE)"/>
    <m/>
    <m/>
    <m/>
    <m/>
    <m/>
    <m/>
    <m/>
    <m/>
    <m/>
    <m/>
    <m/>
    <m/>
    <m/>
    <m/>
    <n v="99.99999999895833"/>
    <n v="101.34816078395831"/>
    <n v="109.94383286104166"/>
    <n v="107.88544907187496"/>
    <n v="125.17916119166665"/>
    <n v="117.35122086254165"/>
    <n v="133.79081421437502"/>
    <m/>
  </r>
  <r>
    <n v="137"/>
    <s v="Índice de impresión y reproducción de grabaciones (base promedio año 2014=100)"/>
    <s v="15 Industria Manufacturera"/>
    <s v="02.03 Producción"/>
    <s v="15.04.06 Grabaciones"/>
    <s v="15.04.06.06 Elaboración de grabaciones"/>
    <x v="13"/>
    <x v="0"/>
    <x v="59"/>
    <x v="119"/>
    <s v="Índice"/>
    <s v="2014-2020"/>
    <m/>
    <s v="Índice de producción de la división 18 &quot;Impresión y reproducción de grabaciones&quot; Base promedio año 2014=100, según el clasificador CIIU4.CL2012, que forma parte del IPMan."/>
    <s v="Instituto Nacional de Estadísticas (INE)"/>
    <m/>
    <m/>
    <m/>
    <m/>
    <m/>
    <m/>
    <m/>
    <m/>
    <m/>
    <m/>
    <m/>
    <m/>
    <m/>
    <m/>
    <n v="99.999999991666655"/>
    <n v="79.761066515833321"/>
    <n v="65.498895894166665"/>
    <n v="56.701105454166658"/>
    <n v="44.504233834166676"/>
    <n v="35.73700285666667"/>
    <n v="40.73528512"/>
    <m/>
  </r>
  <r>
    <n v="138"/>
    <s v="Índice de fabricación de coque y productos de la refinación del petróleo (base promedio año 2014=100)"/>
    <s v="15 Industria Manufacturera"/>
    <s v="02.03 Producción"/>
    <s v="15.04.07 Derivados del Petróleo"/>
    <s v="15.04.07.07 Elaboración de coque y derivados del petróleo"/>
    <x v="13"/>
    <x v="0"/>
    <x v="60"/>
    <x v="120"/>
    <s v="Índice"/>
    <s v="2014-2020"/>
    <m/>
    <s v="Índice de producción de la división 19 &quot;Fabricación de coque y productos de la refinación del petróleo&quot; Base promedio año 2014=100, según el clasificador CIIU4.CL2012, que forma parte del IPMan."/>
    <s v="Instituto Nacional de Estadísticas (INE)"/>
    <m/>
    <m/>
    <m/>
    <m/>
    <m/>
    <m/>
    <m/>
    <m/>
    <m/>
    <m/>
    <m/>
    <m/>
    <m/>
    <m/>
    <n v="99.999999994583348"/>
    <n v="100.69611133458331"/>
    <n v="98.35946784541666"/>
    <n v="101.28098894333334"/>
    <n v="102.41564550375"/>
    <n v="111.75148519125003"/>
    <n v="86.45695293025004"/>
    <m/>
  </r>
  <r>
    <n v="139"/>
    <s v="Índice de fabricación de sustancias y productos químicos (base promedio año 2014=100)"/>
    <s v="15 Industria Manufacturera"/>
    <s v="02.03 Producción"/>
    <s v="15.04.08 Sustancias Químicas"/>
    <s v="15.04.08.08 Elaboración de sustancias químicas"/>
    <x v="13"/>
    <x v="0"/>
    <x v="61"/>
    <x v="121"/>
    <s v="Índice"/>
    <s v="2014-2020"/>
    <m/>
    <s v="Índice de producción de la división 20 &quot;Fabricación de sustancias y productos químicos&quot; Base promedio año 2014=100, según el clasificador CIIU4.CL2012, que forma parte del IPMan."/>
    <s v="Instituto Nacional de Estadísticas (INE)"/>
    <m/>
    <m/>
    <m/>
    <m/>
    <m/>
    <m/>
    <m/>
    <m/>
    <m/>
    <m/>
    <m/>
    <m/>
    <m/>
    <m/>
    <n v="100.00000000611109"/>
    <n v="108.37415199388887"/>
    <n v="120.50142278749998"/>
    <n v="123.43355195055554"/>
    <n v="120.93229753305553"/>
    <n v="117.18179898777778"/>
    <n v="106.1219187663889"/>
    <m/>
  </r>
  <r>
    <n v="140"/>
    <s v="Índice de fabricación de productos farmacéuticos, sustancias químicas medicinales y productos botánicos de uso farmacéutico (base promedio año 2014=100)"/>
    <s v="15 Industria Manufacturera"/>
    <s v="02.03 Producción"/>
    <s v="15.04.09 Productos Farmacéuticos"/>
    <s v="15.04.09.09 Elaboración de productos farmacéuticos"/>
    <x v="13"/>
    <x v="0"/>
    <x v="62"/>
    <x v="122"/>
    <s v="Índice"/>
    <s v="2014-2020"/>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INE)"/>
    <m/>
    <m/>
    <m/>
    <m/>
    <m/>
    <m/>
    <m/>
    <m/>
    <m/>
    <m/>
    <m/>
    <m/>
    <m/>
    <m/>
    <n v="99.999999999166675"/>
    <n v="108.39376956083335"/>
    <n v="110.49768208333334"/>
    <n v="112.50619877583334"/>
    <n v="127.03139502916667"/>
    <n v="143.43354259166665"/>
    <n v="157.64802416666666"/>
    <m/>
  </r>
  <r>
    <n v="141"/>
    <s v="Índice de fabricación de productos de caucho y plástico (base promedio año 2014=100)"/>
    <s v="15 Industria Manufacturera"/>
    <s v="02.03 Producción"/>
    <s v="15.04.10 Caucho y Plástico"/>
    <s v="15.04.10.10 Elaboración de productos de caucho y plástico"/>
    <x v="13"/>
    <x v="0"/>
    <x v="63"/>
    <x v="123"/>
    <s v="Índice"/>
    <s v="2014-2020"/>
    <m/>
    <s v="Índice de producción de la división 22 &quot;Fabricación de productos de caucho y de plástico&quot; Base promedio año 2014=100, según el clasificador CIIU4.CL2012, que forma parte del IPMan."/>
    <s v="Instituto Nacional de Estadísticas (INE)"/>
    <m/>
    <m/>
    <m/>
    <m/>
    <m/>
    <m/>
    <m/>
    <m/>
    <m/>
    <m/>
    <m/>
    <m/>
    <m/>
    <m/>
    <n v="99.999999994444451"/>
    <n v="110.92425624916665"/>
    <n v="99.122424559166689"/>
    <n v="93.072792912222226"/>
    <n v="99.615212582222242"/>
    <n v="106.79541114027776"/>
    <n v="86.164761504166663"/>
    <m/>
  </r>
  <r>
    <n v="142"/>
    <s v="Índice de fabricación de otros productos minerales no metálicos (base promedio año 2014=100)"/>
    <s v="15 Industria Manufacturera"/>
    <s v="02.03 Producción"/>
    <s v="15.04.11 Productos Minerales No Metálicos"/>
    <s v="15.04.11.11 Elaboración de productos minerales no metálicos"/>
    <x v="13"/>
    <x v="0"/>
    <x v="64"/>
    <x v="124"/>
    <s v="Índice"/>
    <s v="2014-2020"/>
    <m/>
    <s v="Índice de producción la división 23 &quot;Fabricación de otros productos minerales no metálicos&quot; Base promedio año 2014=100, según el clasificador CIIU4.CL2012, que forma parte del IPMan."/>
    <s v="Instituto Nacional de Estadísticas (INE)"/>
    <m/>
    <m/>
    <m/>
    <m/>
    <m/>
    <m/>
    <m/>
    <m/>
    <m/>
    <m/>
    <m/>
    <m/>
    <m/>
    <m/>
    <n v="100.00000000383328"/>
    <n v="110.4490256715"/>
    <n v="107.15284967016669"/>
    <n v="98.064437232833328"/>
    <n v="95.145662538499991"/>
    <n v="110.37789588983331"/>
    <n v="106.18992352100004"/>
    <m/>
  </r>
  <r>
    <n v="143"/>
    <s v="Índice de fabricación de metales comunes (base promedio año 2014=100)"/>
    <s v="15 Industria Manufacturera"/>
    <s v="02.03 Producción"/>
    <s v="15.04.12 Metales"/>
    <s v="15.04.12.12 Elaboración de metales comunes"/>
    <x v="13"/>
    <x v="0"/>
    <x v="65"/>
    <x v="125"/>
    <s v="Índice"/>
    <s v="2014-2020"/>
    <m/>
    <s v="Índice de producción de la división 24 &quot;Fabricación de metales comunes&quot; Base promedio año 2014=100, según el clasificador CIIU4.CL2012, que forma parte del IPMan."/>
    <s v="Instituto Nacional de Estadísticas (INE)"/>
    <m/>
    <m/>
    <m/>
    <m/>
    <m/>
    <m/>
    <m/>
    <m/>
    <m/>
    <m/>
    <m/>
    <m/>
    <m/>
    <m/>
    <n v="100.00000000083334"/>
    <n v="90.133333144999995"/>
    <n v="98.388057697500003"/>
    <n v="102.88066594166668"/>
    <n v="102.08826348833333"/>
    <n v="100.68722962"/>
    <n v="96.26745598250001"/>
    <m/>
  </r>
  <r>
    <n v="144"/>
    <s v="Índice de fabricación de productos elaborados de metal, excepto maquinaria y equipo (base promedio año 2014=100)"/>
    <s v="15 Industria Manufacturera"/>
    <s v="02.03 Producción"/>
    <s v="15.04.13 Productos de Metal"/>
    <s v="15.04.13.13 Elaboración de productos de metal"/>
    <x v="13"/>
    <x v="0"/>
    <x v="66"/>
    <x v="126"/>
    <s v="Índice"/>
    <s v="2014-2020"/>
    <m/>
    <s v="Índice de producción de la división 25 &quot;Fabricación de productos elaborados de metal, excepto maquinaria y equipo&quot; Base promedio año 2014=100, según el clasificador CIIU4.CL2012, que forma parte del IPMan."/>
    <s v="Instituto Nacional de Estadísticas (INE)"/>
    <m/>
    <m/>
    <m/>
    <m/>
    <m/>
    <m/>
    <m/>
    <m/>
    <m/>
    <m/>
    <m/>
    <m/>
    <m/>
    <m/>
    <n v="100.00000000249999"/>
    <n v="98.055023695833327"/>
    <n v="100.40869469375001"/>
    <n v="88.848456848750018"/>
    <n v="77.882749341666667"/>
    <n v="69.592723735416683"/>
    <n v="72.556956444583335"/>
    <m/>
  </r>
  <r>
    <n v="145"/>
    <s v="Índice de fabricación de equipo eléctrico (base promedio año 2014=100)"/>
    <s v="15 Industria Manufacturera"/>
    <s v="02.03 Producción"/>
    <s v="15.04.14 Equipos Eléctricos"/>
    <s v="15.04.14.14 Elaboración de equipos eléctricos"/>
    <x v="13"/>
    <x v="0"/>
    <x v="67"/>
    <x v="127"/>
    <s v="Índice"/>
    <s v="2014-2020"/>
    <m/>
    <s v="Índice de producción de la división 27 &quot;Fabricación de equipo eléctrico&quot; Base promedio año 2014=100,  según el clasificador CIIU4.CL2012, que forma parte del IPMan."/>
    <s v="Instituto Nacional de Estadísticas (INE)"/>
    <m/>
    <m/>
    <m/>
    <m/>
    <m/>
    <m/>
    <m/>
    <m/>
    <m/>
    <m/>
    <m/>
    <m/>
    <m/>
    <m/>
    <n v="100.00000000416668"/>
    <n v="104.77306779458335"/>
    <n v="96.561595275833326"/>
    <n v="102.11911166874997"/>
    <n v="113.93768175916665"/>
    <n v="86.532124224583342"/>
    <n v="70.989543569166656"/>
    <m/>
  </r>
  <r>
    <n v="146"/>
    <s v="Índice de fabricación de maquinaria y equipo n.c.p (base promedio año 2014=100)"/>
    <s v="15 Industria Manufacturera"/>
    <s v="02.03 Producción"/>
    <s v="15.04.15 Maquinaria n.c.p"/>
    <s v="15.04.15.15 Elaboración de maquinaria n.c.p"/>
    <x v="13"/>
    <x v="0"/>
    <x v="68"/>
    <x v="128"/>
    <s v="Índice"/>
    <s v="2014-2020"/>
    <m/>
    <s v="Índice de producción de la división 28 &quot;Fabricación de maquinaria y equipo n.c.p&quot; Base promedio año 2014=100, según el clasificador CIIU4.CL2012, que forma parte del IPMan."/>
    <s v="Instituto Nacional de Estadísticas (INE)"/>
    <m/>
    <m/>
    <m/>
    <m/>
    <m/>
    <m/>
    <m/>
    <m/>
    <m/>
    <m/>
    <m/>
    <m/>
    <m/>
    <m/>
    <n v="100.00000001166667"/>
    <n v="98.680946705833335"/>
    <n v="98.848529985833309"/>
    <n v="104.10213270583334"/>
    <n v="108.18830508000001"/>
    <n v="104.9516868"/>
    <n v="60.045021379583339"/>
    <m/>
  </r>
  <r>
    <n v="147"/>
    <s v="Índice de fabricación de vehículos automotores, remolques y semiremolques (base promedio año 2014=100)"/>
    <s v="15 Industria Manufacturera"/>
    <s v="02.03 Producción"/>
    <s v="15.04.16 Vehículos"/>
    <s v="15.04.16.16 Elaboración de vehículos"/>
    <x v="13"/>
    <x v="0"/>
    <x v="69"/>
    <x v="129"/>
    <s v="Índice"/>
    <s v="2014-2020"/>
    <m/>
    <s v="Índice de producción de la división 29 &quot;Fabricación de vehículos automotores, remolques y semiremolques&quot; Base promedio año 2014=100, según el clasificador CIIU4.CL2012, que forma parte del IPMan."/>
    <s v="Instituto Nacional de Estadísticas (INE)"/>
    <m/>
    <m/>
    <m/>
    <m/>
    <m/>
    <m/>
    <m/>
    <m/>
    <m/>
    <m/>
    <m/>
    <m/>
    <m/>
    <m/>
    <n v="99.999999998333337"/>
    <n v="608.15689032000012"/>
    <n v="1269.4703344333332"/>
    <n v="1767.6743740583333"/>
    <n v="1224.1229868916664"/>
    <n v="1480.4096751083334"/>
    <n v="1313.9377430749998"/>
    <m/>
  </r>
  <r>
    <n v="148"/>
    <s v="Índice de fabricación de otros tipos de equipo de transporte (base promedio año 2014=100)"/>
    <s v="15 Industria Manufacturera"/>
    <s v="02.03 Producción"/>
    <s v="15.04.17 Equipo de Transporte"/>
    <s v="15.04.17.17 Elaboración de equipos de transporte"/>
    <x v="13"/>
    <x v="0"/>
    <x v="70"/>
    <x v="130"/>
    <s v="Índice"/>
    <s v="2014-2020"/>
    <m/>
    <s v="Índice de producción de la división 30 &quot;Fabricación de otros tipos de equipo de transporte&quot; Base promedio año 2014=100, según el clasificador CIIU4.CL2012, que forma parte del IPMan."/>
    <s v="Instituto Nacional de Estadísticas (INE)"/>
    <m/>
    <m/>
    <m/>
    <m/>
    <m/>
    <m/>
    <m/>
    <m/>
    <m/>
    <m/>
    <m/>
    <m/>
    <m/>
    <m/>
    <n v="99.999999999583352"/>
    <n v="81.490206033333337"/>
    <n v="88.070667371250011"/>
    <n v="73.561193692916675"/>
    <n v="65.202446758749986"/>
    <n v="81.603422101250004"/>
    <n v="60.70674910666667"/>
    <m/>
  </r>
  <r>
    <n v="149"/>
    <s v="Índice de fabricación de muebles (base promedio año 2014=100)"/>
    <s v="15 Industria Manufacturera"/>
    <s v="02.03 Producción"/>
    <s v="15.04.18 Muebles"/>
    <s v="15.04.18.18 Elaboración de muebles"/>
    <x v="13"/>
    <x v="0"/>
    <x v="71"/>
    <x v="131"/>
    <s v="Índice"/>
    <s v="2014-2020"/>
    <m/>
    <s v="Índice de producción de la división 31 &quot;Fabricación de muebles&quot; Base promedio año 2014=100, según el clasificador CIIU4.CL2012, que forma parte del IPMan."/>
    <s v="Instituto Nacional de Estadísticas (INE)"/>
    <m/>
    <m/>
    <m/>
    <m/>
    <m/>
    <m/>
    <m/>
    <m/>
    <m/>
    <m/>
    <m/>
    <m/>
    <m/>
    <m/>
    <n v="100.00000000249999"/>
    <n v="99.35188708041666"/>
    <n v="107.98523317958332"/>
    <n v="94.66126241500001"/>
    <n v="99.474969712083336"/>
    <n v="97.637044769166678"/>
    <n v="93.445290720833327"/>
    <m/>
  </r>
  <r>
    <n v="150"/>
    <s v="Índice de Producción Manufacturera (base promedio año 2014=100)"/>
    <s v="15 Industria Manufacturera"/>
    <s v="15.02 Industria Manufacturera"/>
    <s v="15.02.01 Actividad Productiva"/>
    <s v="15.02.01.01 Índice de producción manufacturera"/>
    <x v="13"/>
    <x v="27"/>
    <x v="72"/>
    <x v="132"/>
    <s v="Índice"/>
    <s v="2014-2020"/>
    <m/>
    <s v="Índice de Producción Manufacturera (IPMan) Base promedio año 2014=100. Este índice mide la evolución de la actividad productiva de la industria manufacturera desde el punto de vista de la oferta."/>
    <s v="Instituto Nacional de Estadísticas (INE)"/>
    <m/>
    <m/>
    <m/>
    <m/>
    <m/>
    <m/>
    <m/>
    <m/>
    <m/>
    <m/>
    <m/>
    <m/>
    <m/>
    <m/>
    <n v="99.999999999666713"/>
    <n v="103.38995062266666"/>
    <n v="107.70074192800003"/>
    <n v="114.39003587133331"/>
    <n v="114.22690144783334"/>
    <n v="115.22950604966668"/>
    <n v="115.66808797566662"/>
    <m/>
  </r>
  <r>
    <n v="151"/>
    <s v="Volumen de molienda de trigo blanco y candeal"/>
    <s v="15 Industria Manufacturera"/>
    <s v="15.01 Alimentos"/>
    <s v="15.01.01 Cereales"/>
    <s v="15.01.01.01 Molienda de trigo"/>
    <x v="13"/>
    <x v="28"/>
    <x v="73"/>
    <x v="133"/>
    <s v="Toneladas"/>
    <s v="2018-2020"/>
    <m/>
    <s v="Cantidad de molienda de trigo, medido en toneladas, de los establecimientos que cuentan con 10 o más trabajadores."/>
    <s v="Instituto Nacional de Estadísticas (INE)"/>
    <m/>
    <m/>
    <m/>
    <m/>
    <m/>
    <m/>
    <m/>
    <m/>
    <m/>
    <m/>
    <m/>
    <m/>
    <m/>
    <m/>
    <m/>
    <m/>
    <m/>
    <m/>
    <n v="1764068"/>
    <n v="1790946"/>
    <n v="1709427"/>
    <m/>
  </r>
  <r>
    <n v="152"/>
    <s v="Volumen de producción de crema fresca en industria láctea menor"/>
    <s v="15 Industria Manufacturera"/>
    <s v="15.01 Alimentos"/>
    <s v="15.01.02 Lácteos"/>
    <s v="15.01.02.02 Producción de crema fresca"/>
    <x v="13"/>
    <x v="28"/>
    <x v="74"/>
    <x v="134"/>
    <s v="Kilogramos"/>
    <s v="2014-2019"/>
    <m/>
    <s v="Cantidad producida de crema fresca de láctea menor medida en kilogramos (kg)"/>
    <s v="Instituto Nacional de Estadísticas (INE)"/>
    <m/>
    <m/>
    <m/>
    <m/>
    <m/>
    <m/>
    <m/>
    <m/>
    <m/>
    <m/>
    <m/>
    <m/>
    <m/>
    <m/>
    <n v="8284"/>
    <n v="42138"/>
    <n v="0"/>
    <n v="0"/>
    <n v="0"/>
    <n v="733"/>
    <n v="0"/>
    <m/>
  </r>
  <r>
    <n v="153"/>
    <s v="Volumen de producción de leche en polvo en industria láctea menor"/>
    <s v="15 Industria Manufacturera"/>
    <s v="15.01 Alimentos"/>
    <s v="15.01.02 Lácteos"/>
    <s v="15.01.02.03 Producción de leche en polvo"/>
    <x v="13"/>
    <x v="28"/>
    <x v="74"/>
    <x v="135"/>
    <s v="Kilogramos"/>
    <s v="2014-2020"/>
    <m/>
    <s v="Cantidad producida de leche en polvo de láctea menor medida en kilogramos (kg)"/>
    <s v="Instituto Nacional de Estadísticas (INE)"/>
    <m/>
    <m/>
    <m/>
    <m/>
    <m/>
    <m/>
    <m/>
    <m/>
    <m/>
    <m/>
    <m/>
    <m/>
    <m/>
    <m/>
    <n v="0"/>
    <n v="0"/>
    <n v="0"/>
    <n v="0"/>
    <n v="0"/>
    <n v="0"/>
    <n v="0"/>
    <m/>
  </r>
  <r>
    <n v="154"/>
    <s v="Volumen de producción de leche fluida en industria láctea menor"/>
    <s v="15 Industria Manufacturera"/>
    <s v="15.01 Alimentos"/>
    <s v="15.01.02 Lácteos"/>
    <s v="15.01.02.04 Producción de leche fluida"/>
    <x v="13"/>
    <x v="28"/>
    <x v="74"/>
    <x v="136"/>
    <s v="Litros"/>
    <s v="2019-2020"/>
    <m/>
    <s v="Cantidad producida de leche fluida de láctea menor medida en litros."/>
    <s v="Instituto Nacional de Estadísticas (INE)"/>
    <m/>
    <m/>
    <m/>
    <m/>
    <m/>
    <m/>
    <m/>
    <m/>
    <m/>
    <m/>
    <m/>
    <m/>
    <m/>
    <m/>
    <n v="0"/>
    <n v="0"/>
    <n v="0"/>
    <n v="0"/>
    <n v="0"/>
    <n v="6500"/>
    <n v="9210"/>
    <m/>
  </r>
  <r>
    <n v="155"/>
    <s v="Volumen de producción de manjar en industria láctea menor"/>
    <s v="15 Industria Manufacturera"/>
    <s v="15.01 Alimentos"/>
    <s v="15.01.02 Lácteos"/>
    <s v="15.01.02.05 Producción de manjar"/>
    <x v="13"/>
    <x v="28"/>
    <x v="74"/>
    <x v="137"/>
    <s v="Kilogramos"/>
    <s v="2016-2020"/>
    <m/>
    <s v="Cantidad producida de manjar de láctea menor medida en kilogramos (kg)"/>
    <s v="Instituto Nacional de Estadísticas (INE)"/>
    <m/>
    <m/>
    <m/>
    <m/>
    <m/>
    <m/>
    <m/>
    <m/>
    <m/>
    <m/>
    <m/>
    <m/>
    <m/>
    <m/>
    <n v="0"/>
    <n v="0"/>
    <n v="20480"/>
    <n v="75941"/>
    <n v="95412"/>
    <n v="54605"/>
    <n v="84218"/>
    <m/>
  </r>
  <r>
    <n v="156"/>
    <s v="Volumen de producción de mantequilla en industria láctea menor"/>
    <s v="15 Industria Manufacturera"/>
    <s v="15.01 Alimentos"/>
    <s v="15.01.02 Lácteos"/>
    <s v="15.01.02.06 Producción de mantequilla"/>
    <x v="13"/>
    <x v="28"/>
    <x v="74"/>
    <x v="138"/>
    <s v="Kilogramos"/>
    <s v="2014-2020"/>
    <m/>
    <s v="Cantidad producida de mantequilla de láctea menor medida en kilogramos (kg)"/>
    <s v="Instituto Nacional de Estadísticas (INE)"/>
    <m/>
    <m/>
    <m/>
    <m/>
    <m/>
    <m/>
    <m/>
    <m/>
    <m/>
    <m/>
    <m/>
    <m/>
    <m/>
    <m/>
    <n v="704144"/>
    <n v="771748"/>
    <n v="683251"/>
    <n v="287796"/>
    <n v="423296"/>
    <n v="411940"/>
    <n v="435597"/>
    <m/>
  </r>
  <r>
    <n v="157"/>
    <s v="Volumen de producción de queso fresco o quesillo en industria láctea menor"/>
    <s v="15 Industria Manufacturera"/>
    <s v="15.01 Alimentos"/>
    <s v="15.01.02 Lácteos"/>
    <s v="15.01.02.07 Producción de queso fresco o quesillo"/>
    <x v="13"/>
    <x v="28"/>
    <x v="74"/>
    <x v="139"/>
    <s v="Kilogramos"/>
    <s v="2014-2020"/>
    <m/>
    <s v="Cantidad producida de queso fresco o quisllo de láctea menor medida en kilogramos (kg)"/>
    <s v="Instituto Nacional de Estadísticas (INE)"/>
    <m/>
    <m/>
    <m/>
    <m/>
    <m/>
    <m/>
    <m/>
    <m/>
    <m/>
    <m/>
    <m/>
    <m/>
    <m/>
    <m/>
    <n v="11645"/>
    <n v="1307"/>
    <n v="4567"/>
    <n v="3251"/>
    <n v="5863"/>
    <n v="4002"/>
    <n v="3172"/>
    <m/>
  </r>
  <r>
    <n v="158"/>
    <s v="Volumen de producción de queso en industria láctea menor"/>
    <s v="15 Industria Manufacturera"/>
    <s v="15.01 Alimentos"/>
    <s v="15.01.02 Lácteos"/>
    <s v="15.01.02.08 Producción de queso"/>
    <x v="13"/>
    <x v="28"/>
    <x v="74"/>
    <x v="140"/>
    <s v="Kilogramos"/>
    <s v="2014-2020"/>
    <m/>
    <s v="Cantidad producida de queso de láctea menor medida en kilogramos (kg)"/>
    <s v="Instituto Nacional de Estadísticas (INE)"/>
    <m/>
    <m/>
    <m/>
    <m/>
    <m/>
    <m/>
    <m/>
    <m/>
    <m/>
    <m/>
    <m/>
    <m/>
    <m/>
    <m/>
    <n v="16102667"/>
    <n v="16498716"/>
    <n v="15584461"/>
    <n v="5510090"/>
    <n v="4846682"/>
    <n v="4561776"/>
    <n v="4328360"/>
    <m/>
  </r>
  <r>
    <n v="159"/>
    <s v="Volumen de producción de suero en polvo en industria láctea menor"/>
    <s v="15 Industria Manufacturera"/>
    <s v="15.01 Alimentos"/>
    <s v="15.01.02 Lácteos"/>
    <s v="15.01.02.09 Producción de suero en polvo"/>
    <x v="13"/>
    <x v="28"/>
    <x v="74"/>
    <x v="141"/>
    <s v="Kilogramos"/>
    <s v="2014-2020"/>
    <m/>
    <s v="Cantidad producida de suero en polvo de láctea menor medida en kilogramos (kg)"/>
    <s v="Instituto Nacional de Estadísticas (INE)"/>
    <m/>
    <m/>
    <m/>
    <m/>
    <m/>
    <m/>
    <m/>
    <m/>
    <m/>
    <m/>
    <m/>
    <m/>
    <m/>
    <m/>
    <n v="0"/>
    <n v="0"/>
    <n v="0"/>
    <n v="0"/>
    <n v="0"/>
    <n v="0"/>
    <n v="0"/>
    <m/>
  </r>
  <r>
    <n v="160"/>
    <s v="Volumen de producción de yogurt en industria láctea menor"/>
    <s v="15 Industria Manufacturera"/>
    <s v="15.01 Alimentos"/>
    <s v="15.01.02 Lácteos"/>
    <s v="15.01.02.10 Producción de yogurt"/>
    <x v="13"/>
    <x v="28"/>
    <x v="74"/>
    <x v="142"/>
    <s v="Litros"/>
    <s v="2014-2015"/>
    <m/>
    <s v="Cantidad producida de yogurt de láctea menor medida en litros "/>
    <s v="Instituto Nacional de Estadísticas (INE)"/>
    <m/>
    <m/>
    <m/>
    <m/>
    <m/>
    <m/>
    <m/>
    <m/>
    <m/>
    <m/>
    <m/>
    <m/>
    <m/>
    <m/>
    <n v="6933"/>
    <n v="1520"/>
    <n v="0"/>
    <n v="0"/>
    <n v="0"/>
    <n v="0"/>
    <n v="0"/>
    <m/>
  </r>
  <r>
    <n v="161"/>
    <s v="Volumen de producción de yodo"/>
    <s v="15 Industria Manufacturera"/>
    <s v="15.03 Minería"/>
    <s v="15.03.01 Elementos Químicos"/>
    <s v="15.03.01.01 Producción de yodo"/>
    <x v="13"/>
    <x v="29"/>
    <x v="75"/>
    <x v="143"/>
    <s v="Kilogramos"/>
    <s v="2014-2020"/>
    <m/>
    <s v="Cantidad producida de yodo medida en toneladas, obtenida a partir de la extracción de caliche."/>
    <s v="Instituto Nacional de Estadísticas (INE)"/>
    <m/>
    <m/>
    <m/>
    <m/>
    <m/>
    <m/>
    <m/>
    <m/>
    <m/>
    <m/>
    <m/>
    <m/>
    <m/>
    <m/>
    <n v="11307988"/>
    <n v="13647192"/>
    <n v="13441550"/>
    <n v="11863417"/>
    <n v="12645797"/>
    <n v="13277402"/>
    <n v="14405969"/>
    <m/>
  </r>
  <r>
    <n v="162"/>
    <s v="Cantidad de refugiados"/>
    <s v="11 Extranjería"/>
    <s v="11.01 Refugio"/>
    <s v="11.01.01 Refugiados"/>
    <s v="11.01.01.01 Refugiados"/>
    <x v="14"/>
    <x v="30"/>
    <x v="76"/>
    <x v="144"/>
    <s v="N° de refugiados"/>
    <s v="2010-2020"/>
    <m/>
    <m/>
    <s v="Instituto Nacional de Estadísticas (INE)"/>
    <m/>
    <m/>
    <m/>
    <m/>
    <m/>
    <m/>
    <m/>
    <m/>
    <m/>
    <m/>
    <n v="17"/>
    <n v="62"/>
    <n v="51"/>
    <n v="56"/>
    <n v="46"/>
    <n v="16"/>
    <n v="63"/>
    <n v="162"/>
    <n v="171"/>
    <n v="30"/>
    <n v="7"/>
    <m/>
  </r>
  <r>
    <n v="163"/>
    <s v="Cantidad de solicitantes de refugio"/>
    <s v="11 Extranjería"/>
    <s v="11.01 Refugio"/>
    <s v="11.01.02 Solicitantes"/>
    <s v="11.01.02.01 Solicitantes de Refugio"/>
    <x v="14"/>
    <x v="30"/>
    <x v="77"/>
    <x v="145"/>
    <s v="N° de solicitantes"/>
    <s v="2010-2020"/>
    <m/>
    <m/>
    <s v="Instituto Nacional de Estadísticas (INE)"/>
    <m/>
    <m/>
    <m/>
    <m/>
    <m/>
    <m/>
    <m/>
    <m/>
    <m/>
    <m/>
    <n v="219"/>
    <n v="283"/>
    <n v="169"/>
    <n v="247"/>
    <n v="283"/>
    <n v="623"/>
    <n v="2297"/>
    <n v="5723"/>
    <n v="5727"/>
    <n v="780"/>
    <n v="432"/>
    <m/>
  </r>
  <r>
    <n v="164"/>
    <s v="Volumen de producción minera de carbón"/>
    <s v="17 Minería"/>
    <s v="17.02 Minería de Carbón"/>
    <s v="17.02.01 Producción"/>
    <s v="17.02.01.01 Producción de carbón"/>
    <x v="15"/>
    <x v="31"/>
    <x v="78"/>
    <x v="146"/>
    <s v="Toneladas"/>
    <s v="2014-2020"/>
    <m/>
    <s v="Cantidad de carbón, proveniente de la explotación de minas subterráneas o cielo abierto, medida en toneladas netas."/>
    <s v="Instituto Nacional de Estadísticas (INE)"/>
    <m/>
    <m/>
    <m/>
    <m/>
    <m/>
    <m/>
    <m/>
    <m/>
    <m/>
    <m/>
    <m/>
    <m/>
    <m/>
    <m/>
    <n v="126517"/>
    <n v="98375"/>
    <n v="80909"/>
    <n v="59375"/>
    <n v="39051"/>
    <n v="43576"/>
    <n v="25795"/>
    <m/>
  </r>
  <r>
    <n v="165"/>
    <s v="Volumen de producción minera de cloruro de sodio"/>
    <s v="17 Minería"/>
    <s v="17.04 Minería No Metálica"/>
    <s v="17.02.01 Producción"/>
    <s v="17.04.01.01 Producción de cloruro de sodio"/>
    <x v="15"/>
    <x v="32"/>
    <x v="78"/>
    <x v="147"/>
    <s v="Toneladas"/>
    <s v="2014-2020"/>
    <m/>
    <s v="Cloruro de sodio medida en toneladas (t)"/>
    <s v="Instituto Nacional de Estadísticas (INE)"/>
    <m/>
    <m/>
    <m/>
    <m/>
    <m/>
    <m/>
    <m/>
    <m/>
    <m/>
    <m/>
    <m/>
    <m/>
    <m/>
    <m/>
    <n v="10495625"/>
    <n v="11715790"/>
    <n v="8016696"/>
    <n v="7400476"/>
    <n v="9885054"/>
    <n v="10356130"/>
    <n v="9514335"/>
    <m/>
  </r>
  <r>
    <n v="166"/>
    <s v="Volumen de producción minera de cobre"/>
    <s v="17 Minería"/>
    <s v="17.03 Minería Metálica"/>
    <s v="17.02.01 Producción"/>
    <s v="17.03.02.01 Producción de cobre"/>
    <x v="15"/>
    <x v="33"/>
    <x v="78"/>
    <x v="148"/>
    <s v="Toneladas métricas de fino contenido"/>
    <s v="2014-2020"/>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INE)"/>
    <m/>
    <m/>
    <m/>
    <m/>
    <m/>
    <m/>
    <m/>
    <m/>
    <m/>
    <m/>
    <m/>
    <m/>
    <m/>
    <m/>
    <n v="4912227"/>
    <n v="4929133"/>
    <n v="4803105"/>
    <n v="4768708"/>
    <n v="5031289"/>
    <n v="5010814"/>
    <n v="4995282"/>
    <m/>
  </r>
  <r>
    <n v="167"/>
    <s v="Volumen de producción minera de hierro"/>
    <s v="17 Minería"/>
    <s v="17.03 Minería Metálica"/>
    <s v="17.02.01 Producción"/>
    <s v="17.03.02.02 Producción de hierro"/>
    <x v="15"/>
    <x v="33"/>
    <x v="78"/>
    <x v="149"/>
    <s v="Toneladas de mineral"/>
    <s v="2014-2020"/>
    <m/>
    <s v="Cantidad de hierro medida en toneladas de mineral (tm). Incluye pellet, pellet feed y sinter, entre otros, realizados por integración de procesos en el mismo lugar de la extracción."/>
    <s v="Instituto Nacional de Estadísticas (INE)"/>
    <m/>
    <m/>
    <m/>
    <m/>
    <m/>
    <m/>
    <m/>
    <m/>
    <m/>
    <m/>
    <m/>
    <m/>
    <m/>
    <m/>
    <n v="1963796"/>
    <n v="1580039"/>
    <n v="1352525"/>
    <n v="1579476"/>
    <n v="1657052"/>
    <n v="2161266"/>
    <n v="2800000"/>
    <m/>
  </r>
  <r>
    <n v="168"/>
    <s v="Índice de Producción Minera (base promedio año 2014=100)"/>
    <s v="17 Minería"/>
    <s v="17.01 Industria Minera"/>
    <s v="15.02.01 Actividad Productiva"/>
    <s v="17.01.01.01 Índice de producción minera"/>
    <x v="15"/>
    <x v="34"/>
    <x v="72"/>
    <x v="150"/>
    <s v="Índice"/>
    <s v="2014-2020"/>
    <m/>
    <s v="Índice de Producción Minera (IPMin) Base promedio año 2014=100. Este índice mide la evolución de la actividad productiva de la industria minera desde el punto de vista de la oferta."/>
    <s v="Instituto Nacional de Estadísticas (INE)"/>
    <m/>
    <m/>
    <m/>
    <m/>
    <m/>
    <m/>
    <m/>
    <m/>
    <m/>
    <m/>
    <m/>
    <m/>
    <m/>
    <m/>
    <n v="100.00000000225002"/>
    <n v="101.10121264049999"/>
    <n v="102.30328698275"/>
    <n v="100.92580964825001"/>
    <n v="102.13104712849999"/>
    <n v="99.414638490000002"/>
    <n v="102.57603401899999"/>
    <m/>
  </r>
  <r>
    <n v="169"/>
    <s v="Índice de Producción de Minería Metálica (base promedio año 2014=100)"/>
    <s v="17 Minería"/>
    <s v="17.03 Minería Metálica"/>
    <s v="17.03.01 Explotación y Otros Procesos Complementarios"/>
    <s v="17.03.01.01 Índice de producción de minería metálica"/>
    <x v="15"/>
    <x v="33"/>
    <x v="79"/>
    <x v="151"/>
    <s v="Índice"/>
    <s v="2014-2020"/>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INE)"/>
    <m/>
    <m/>
    <m/>
    <m/>
    <m/>
    <m/>
    <m/>
    <m/>
    <m/>
    <m/>
    <m/>
    <m/>
    <m/>
    <m/>
    <n v="99.999999998333308"/>
    <n v="101.34399338916666"/>
    <n v="98.434890733333319"/>
    <n v="94.580413003333334"/>
    <n v="101.9540494175"/>
    <n v="101.13986926333332"/>
    <n v="100.87441556916666"/>
    <m/>
  </r>
  <r>
    <n v="170"/>
    <s v="Índice de Producción de Minería No Metálica (base promedio año 2014=100)"/>
    <s v="17 Minería"/>
    <s v="17.04 Minería No Metálica"/>
    <s v="17.04.01 Extracción y Tratamiento de Recursos Mineros"/>
    <s v="17.04.02.01 Índice de producción de minería no metálica"/>
    <x v="15"/>
    <x v="32"/>
    <x v="80"/>
    <x v="152"/>
    <s v="Índice"/>
    <s v="2014-2020"/>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INE)"/>
    <m/>
    <m/>
    <m/>
    <m/>
    <m/>
    <m/>
    <m/>
    <m/>
    <m/>
    <m/>
    <m/>
    <m/>
    <m/>
    <m/>
    <n v="100.00000000333334"/>
    <n v="106.47595744166665"/>
    <n v="102.43113238666666"/>
    <n v="111.32269531083331"/>
    <n v="125.15577539166668"/>
    <n v="134.44083251666666"/>
    <n v="149.00694695000001"/>
    <m/>
  </r>
  <r>
    <n v="171"/>
    <s v="Volumen de producción minera de molibdeno"/>
    <s v="17 Minería"/>
    <s v="17.03 Minería Metálica"/>
    <s v="17.02.01 Producción"/>
    <s v="17.03.02.03 Producción de molibdeno"/>
    <x v="15"/>
    <x v="33"/>
    <x v="78"/>
    <x v="153"/>
    <s v="Toneladas métricas de fino contenido"/>
    <s v="2014-2020"/>
    <m/>
    <s v="Cantidad de concentrado de molibdeno, proveniente de la explotación de minas de cobre, medida en toneladas métricas de fino contenido (tmf)."/>
    <s v="Instituto Nacional de Estadísticas (INE)"/>
    <m/>
    <m/>
    <m/>
    <m/>
    <m/>
    <m/>
    <m/>
    <m/>
    <m/>
    <m/>
    <m/>
    <m/>
    <m/>
    <m/>
    <n v="14063"/>
    <n v="15028"/>
    <n v="10864"/>
    <n v="13491"/>
    <n v="16596"/>
    <n v="14163"/>
    <n v="14681"/>
    <m/>
  </r>
  <r>
    <n v="172"/>
    <s v="Volumen de producción minera de oro"/>
    <s v="17 Minería"/>
    <s v="17.03 Minería Metálica"/>
    <s v="17.02.01 Producción"/>
    <s v="17.03.02.04 Producción de oro"/>
    <x v="15"/>
    <x v="33"/>
    <x v="78"/>
    <x v="154"/>
    <s v="Kilogramos de fino contenido"/>
    <s v="2014-2020"/>
    <m/>
    <s v="Cantidad de oro, proveniente de la explotación de minas de cobre y de yacimientos mixtos, medida en kilogramos de fino contenido (kgf)."/>
    <s v="Instituto Nacional de Estadísticas (INE)"/>
    <m/>
    <m/>
    <m/>
    <m/>
    <m/>
    <m/>
    <m/>
    <m/>
    <m/>
    <m/>
    <m/>
    <m/>
    <m/>
    <m/>
    <n v="39428"/>
    <n v="36232"/>
    <n v="36264"/>
    <n v="30406"/>
    <n v="30862"/>
    <n v="33351"/>
    <n v="27217"/>
    <m/>
  </r>
  <r>
    <n v="173"/>
    <s v="Volumen de producción minera de plata"/>
    <s v="17 Minería"/>
    <s v="17.03 Minería Metálica"/>
    <s v="17.02.01 Producción"/>
    <s v="17.03.02.05 Producción de plata"/>
    <x v="15"/>
    <x v="33"/>
    <x v="78"/>
    <x v="155"/>
    <s v="Kilogramos de fino contenido"/>
    <s v="2014-2020"/>
    <m/>
    <s v="Cantidad de plata, proveniente de la explotación de minas de cobre y de yacimientos mixtos, medida en kilogramos de fino contenido (kgf)."/>
    <s v="Instituto Nacional de Estadísticas (INE)"/>
    <m/>
    <m/>
    <m/>
    <m/>
    <m/>
    <m/>
    <m/>
    <m/>
    <m/>
    <m/>
    <m/>
    <m/>
    <m/>
    <m/>
    <n v="1256061"/>
    <n v="1248704"/>
    <n v="1245400"/>
    <n v="1052262"/>
    <n v="1055074"/>
    <n v="1027470"/>
    <n v="1308793"/>
    <m/>
  </r>
  <r>
    <n v="174"/>
    <s v="Femicidios (según Ministerio de la Mujer)"/>
    <s v="28 Violencia Contra la Mujer"/>
    <s v="28.01 Delitos"/>
    <s v="28.01.01 Delitos Violentos"/>
    <s v="28.01.01.01 Femicidios"/>
    <x v="16"/>
    <x v="35"/>
    <x v="81"/>
    <x v="156"/>
    <s v="N° de femicidios"/>
    <s v="2010-2020"/>
    <m/>
    <m/>
    <s v="Servicio Nacional de la Mujer y la Equidad de Género (SERNAMEG)"/>
    <m/>
    <m/>
    <m/>
    <m/>
    <m/>
    <m/>
    <m/>
    <m/>
    <m/>
    <m/>
    <n v="49"/>
    <n v="40"/>
    <n v="34"/>
    <n v="40"/>
    <n v="40"/>
    <n v="45"/>
    <n v="34"/>
    <n v="44"/>
    <n v="42"/>
    <n v="46"/>
    <n v="43"/>
    <m/>
  </r>
  <r>
    <n v="175"/>
    <s v="Volumen de leche recepcionado"/>
    <s v="18 Pecuario"/>
    <s v="18.01 Industria Láctea"/>
    <s v="18.01.01 Leche Recepicionada"/>
    <s v="18.01.01.01 Leche"/>
    <x v="17"/>
    <x v="36"/>
    <x v="82"/>
    <x v="157"/>
    <s v="Litros"/>
    <s v="2014-2020"/>
    <m/>
    <s v="Suma de leche recepcionada láctea mayor y láctea menor (Cod. 1.5.1+1.5.2)"/>
    <s v="Instituto Nacional de Estadísticas (INE)"/>
    <m/>
    <m/>
    <m/>
    <m/>
    <m/>
    <m/>
    <m/>
    <m/>
    <m/>
    <m/>
    <m/>
    <m/>
    <m/>
    <m/>
    <n v="1097868776"/>
    <n v="1046302847"/>
    <n v="1053273223"/>
    <n v="1097826219"/>
    <n v="1081458113"/>
    <n v="1027424234"/>
    <n v="1094095104"/>
    <m/>
  </r>
  <r>
    <n v="176"/>
    <s v="Volumen de leche recepcionado en industria láctea mayor"/>
    <s v="18 Pecuario"/>
    <s v="18.01 Industria Láctea"/>
    <s v="18.01.01 Leche Recepicionada"/>
    <s v="18.01.01.01 Leche"/>
    <x v="17"/>
    <x v="36"/>
    <x v="82"/>
    <x v="157"/>
    <s v="Litros"/>
    <s v="2014-2020"/>
    <m/>
    <s v="Leche recepcionada en industrias lacteas que en promedio reciben más de 10 millones de litros al año"/>
    <s v="Instituto Nacional de Estadísticas (INE)"/>
    <m/>
    <m/>
    <m/>
    <m/>
    <m/>
    <m/>
    <m/>
    <m/>
    <m/>
    <m/>
    <m/>
    <m/>
    <m/>
    <m/>
    <n v="949984114"/>
    <n v="892260245"/>
    <n v="909122836"/>
    <n v="1044354799"/>
    <n v="1033902133"/>
    <n v="983465764"/>
    <n v="1053188199"/>
    <m/>
  </r>
  <r>
    <n v="177"/>
    <s v="Volumen de leche recepcionado en industria láctea menor"/>
    <s v="18 Pecuario"/>
    <s v="18.01 Industria Láctea"/>
    <s v="18.01.01 Leche Recepicionada"/>
    <s v="18.01.01.01 Leche"/>
    <x v="17"/>
    <x v="36"/>
    <x v="82"/>
    <x v="157"/>
    <s v="Litros"/>
    <s v="2014-2020"/>
    <m/>
    <s v="Leche recepcionada en industrias lacteas no contempladas en lactea mayor."/>
    <s v="Instituto Nacional de Estadísticas (INE)"/>
    <m/>
    <m/>
    <m/>
    <m/>
    <m/>
    <m/>
    <m/>
    <m/>
    <m/>
    <m/>
    <m/>
    <m/>
    <m/>
    <m/>
    <n v="147884662"/>
    <n v="154042602"/>
    <n v="144150387"/>
    <n v="53471420"/>
    <n v="47555980"/>
    <n v="43958470"/>
    <n v="40906905"/>
    <m/>
  </r>
  <r>
    <n v="178"/>
    <s v="Volumen de cosechas acuícolas de algas"/>
    <s v="01 Acuicultura"/>
    <s v="01.02 Especies Vegetales"/>
    <s v="01.02.01 Algas"/>
    <s v="01.01.01.01 Acuicultura de Algas"/>
    <x v="18"/>
    <x v="37"/>
    <x v="83"/>
    <x v="158"/>
    <s v="Toneladas"/>
    <s v="2014-2020"/>
    <m/>
    <s v="Cosechas acuicultura de Algas expresada en toneladas"/>
    <s v="Instituto Nacional de Estadísticas (INE)"/>
    <m/>
    <m/>
    <m/>
    <m/>
    <m/>
    <m/>
    <m/>
    <m/>
    <m/>
    <m/>
    <m/>
    <m/>
    <m/>
    <m/>
    <n v="10157"/>
    <n v="11109"/>
    <n v="12198"/>
    <n v="12910"/>
    <n v="17638"/>
    <n v="18983"/>
    <n v="16369"/>
    <m/>
  </r>
  <r>
    <n v="179"/>
    <s v="Volumen de cosechas acuícolas de choritos"/>
    <s v="01 Acuicultura"/>
    <s v="01.01 Especies Animales"/>
    <s v="01.01.01 Moluscos"/>
    <s v="01.02.01.01 Acuicultura de choritos"/>
    <x v="18"/>
    <x v="38"/>
    <x v="84"/>
    <x v="159"/>
    <s v="Toneladas"/>
    <s v="2014-2020"/>
    <m/>
    <s v="Cosechas acuicultura de CHORITO expresada en toneladas"/>
    <s v="Instituto Nacional de Estadísticas (INE)"/>
    <m/>
    <m/>
    <m/>
    <m/>
    <m/>
    <m/>
    <m/>
    <m/>
    <m/>
    <m/>
    <m/>
    <m/>
    <m/>
    <m/>
    <n v="238051"/>
    <n v="289133"/>
    <n v="300644"/>
    <n v="338840"/>
    <n v="398248"/>
    <n v="379083"/>
    <n v="399078"/>
    <m/>
  </r>
  <r>
    <n v="180"/>
    <s v="Volumen de cosechas acuícolas de moluscos"/>
    <s v="01 Acuicultura"/>
    <s v="01.01 Especies Animales"/>
    <s v="01.01.01 Moluscos"/>
    <s v="01.02.01.02 Acuicultura de moluscos"/>
    <x v="18"/>
    <x v="38"/>
    <x v="84"/>
    <x v="160"/>
    <s v="Toneladas"/>
    <s v="2014-2020"/>
    <m/>
    <s v="Cosechas acuicultura de Moluscos expresada en toneladas"/>
    <s v="Instituto Nacional de Estadísticas (INE)"/>
    <m/>
    <m/>
    <m/>
    <m/>
    <m/>
    <m/>
    <m/>
    <m/>
    <m/>
    <m/>
    <m/>
    <m/>
    <m/>
    <m/>
    <n v="241634"/>
    <n v="292709"/>
    <n v="303160"/>
    <n v="342155"/>
    <n v="402549"/>
    <n v="381709.29499999998"/>
    <n v="401251"/>
    <m/>
  </r>
  <r>
    <n v="181"/>
    <s v="Volumen de cosechas acuícolas de peces"/>
    <s v="01 Acuicultura"/>
    <s v="01.01 Especies Animales"/>
    <s v="01.01.02 Peces"/>
    <s v="01.02.02.01 Acuicultura de peces"/>
    <x v="18"/>
    <x v="38"/>
    <x v="85"/>
    <x v="161"/>
    <s v="Toneladas"/>
    <s v="2014-2020"/>
    <m/>
    <s v="Cosechas acuicultura de Peces expresada en toneladas"/>
    <s v="Instituto Nacional de Estadísticas (INE)"/>
    <m/>
    <m/>
    <m/>
    <m/>
    <m/>
    <m/>
    <m/>
    <m/>
    <m/>
    <m/>
    <m/>
    <m/>
    <m/>
    <m/>
    <n v="955050"/>
    <n v="882986"/>
    <n v="727609"/>
    <n v="854902"/>
    <n v="922826"/>
    <n v="991767.91353640007"/>
    <n v="1072493.0449999999"/>
    <m/>
  </r>
  <r>
    <n v="182"/>
    <s v="Volumen de cosechas acuícolas de otras especies"/>
    <s v="01 Acuicultura"/>
    <s v="01.01 Especies Animales"/>
    <s v="01.01.03 Resto"/>
    <s v="01.02.03.01 Acuicultura"/>
    <x v="18"/>
    <x v="38"/>
    <x v="86"/>
    <x v="162"/>
    <s v="Toneladas"/>
    <s v="2014-2020"/>
    <m/>
    <s v="Cosechas acuicultura de Otros expresada en toneladas"/>
    <s v="Instituto Nacional de Estadísticas (INE)"/>
    <m/>
    <m/>
    <m/>
    <m/>
    <m/>
    <m/>
    <m/>
    <m/>
    <m/>
    <m/>
    <m/>
    <m/>
    <m/>
    <m/>
    <n v="13742"/>
    <n v="14689"/>
    <n v="14715"/>
    <n v="16247"/>
    <n v="21957"/>
    <n v="21627.249600097999"/>
    <n v="18599"/>
    <m/>
  </r>
  <r>
    <n v="183"/>
    <s v="Volumen de cosechas acuícolas de Salmón del Atlántico"/>
    <s v="01 Acuicultura"/>
    <s v="01.01 Especies Animales"/>
    <s v="01.01.02 Peces"/>
    <s v="01.02.02.02 Acuicultura del Salmón del Atlántico"/>
    <x v="18"/>
    <x v="38"/>
    <x v="85"/>
    <x v="163"/>
    <s v="Toneladas"/>
    <s v="2014-2020"/>
    <m/>
    <s v="Cosechas acuicultura de SALMON DEL ATLANTICO expresada en toneladas"/>
    <s v="Instituto Nacional de Estadísticas (INE)"/>
    <m/>
    <m/>
    <m/>
    <m/>
    <m/>
    <m/>
    <m/>
    <m/>
    <m/>
    <m/>
    <m/>
    <m/>
    <m/>
    <m/>
    <n v="644365"/>
    <n v="621846"/>
    <n v="532137"/>
    <n v="613903"/>
    <n v="669060"/>
    <n v="607361.97020045994"/>
    <n v="664288.52760000003"/>
    <m/>
  </r>
  <r>
    <n v="184"/>
    <s v="Volumen de cosechas acuícolas de Salmón Plateado o Coho"/>
    <s v="01 Acuicultura"/>
    <s v="01.01 Especies Animales"/>
    <s v="01.01.02 Peces"/>
    <s v="01.02.02.03 Acuicultura del Salmón Plateado o Coho"/>
    <x v="18"/>
    <x v="38"/>
    <x v="85"/>
    <x v="164"/>
    <s v="Toneladas"/>
    <s v="2014-2020"/>
    <m/>
    <s v="Cosechas acuicultura de SALMON PLATEADO O COHO expresada en toneladas"/>
    <s v="Instituto Nacional de Estadísticas (INE)"/>
    <m/>
    <m/>
    <m/>
    <m/>
    <m/>
    <m/>
    <m/>
    <m/>
    <m/>
    <m/>
    <m/>
    <m/>
    <m/>
    <m/>
    <n v="158944"/>
    <n v="154109"/>
    <n v="110914"/>
    <n v="164082"/>
    <n v="174259"/>
    <n v="204503"/>
    <n v="197458.62105152701"/>
    <m/>
  </r>
  <r>
    <n v="185"/>
    <s v="Volumen de cosechas acuícolas de Trucha Arcoiris"/>
    <s v="01 Acuicultura"/>
    <s v="01.01 Especies Animales"/>
    <s v="01.01.02 Peces"/>
    <s v="01.02.02.04 Acuicultura de la Trucha Arcoiris"/>
    <x v="18"/>
    <x v="38"/>
    <x v="85"/>
    <x v="165"/>
    <s v="Toneladas"/>
    <s v="2014-2020"/>
    <m/>
    <s v="Cosechas acuicultura de TRUCHA ARCOIRIS expresada en toneladas"/>
    <s v="Instituto Nacional de Estadísticas (INE)"/>
    <m/>
    <m/>
    <m/>
    <m/>
    <m/>
    <m/>
    <m/>
    <m/>
    <m/>
    <m/>
    <m/>
    <m/>
    <m/>
    <m/>
    <n v="151739"/>
    <n v="107027"/>
    <n v="84557"/>
    <n v="76895"/>
    <n v="79489"/>
    <n v="68328.988735900013"/>
    <n v="64067.896323161003"/>
    <m/>
  </r>
  <r>
    <n v="186"/>
    <s v="Volumen desembarcado de pesca artesanal de algas"/>
    <s v="19 Pesca"/>
    <s v="19.01 Pesca Artesanal"/>
    <s v="01.02.01 Algas"/>
    <s v="19.01.01.01 Pesca de algas"/>
    <x v="19"/>
    <x v="39"/>
    <x v="83"/>
    <x v="166"/>
    <s v="Toneladas"/>
    <s v="2014-2020"/>
    <m/>
    <s v="Desembarque pesca artesanal de Algas expresada en toneladas"/>
    <s v="Instituto Nacional de Estadísticas (INE)"/>
    <m/>
    <m/>
    <m/>
    <m/>
    <m/>
    <m/>
    <m/>
    <m/>
    <m/>
    <m/>
    <m/>
    <m/>
    <m/>
    <m/>
    <n v="110683"/>
    <n v="130215"/>
    <n v="103255"/>
    <n v="113532"/>
    <n v="105375"/>
    <n v="124422.56000000001"/>
    <n v="119399"/>
    <m/>
  </r>
  <r>
    <n v="187"/>
    <s v="Volumen desembarcado de pesca artesanal de almejas"/>
    <s v="19 Pesca"/>
    <s v="19.01 Pesca Artesanal"/>
    <s v="01.01.01 Moluscos"/>
    <s v="19.01.02.01 Pesca de almejas"/>
    <x v="19"/>
    <x v="39"/>
    <x v="84"/>
    <x v="167"/>
    <s v="Toneladas"/>
    <s v="2014-2020"/>
    <m/>
    <s v="Desembarque pesca artesanal de ALMEJA expresada en toneladas"/>
    <s v="Instituto Nacional de Estadísticas (INE)"/>
    <m/>
    <m/>
    <m/>
    <m/>
    <m/>
    <m/>
    <m/>
    <m/>
    <m/>
    <m/>
    <m/>
    <m/>
    <m/>
    <m/>
    <n v="8545"/>
    <n v="12653"/>
    <n v="13480"/>
    <n v="15445"/>
    <n v="11905"/>
    <n v="11655"/>
    <n v="11050"/>
    <m/>
  </r>
  <r>
    <n v="188"/>
    <s v="Volumen desembarcado de pesca artesanal de anchovetas"/>
    <s v="19 Pesca"/>
    <s v="19.01 Pesca Artesanal"/>
    <s v="01.01.02 Peces"/>
    <s v="19.01.03.01 Pesca de anchovetas"/>
    <x v="19"/>
    <x v="39"/>
    <x v="85"/>
    <x v="168"/>
    <s v="Toneladas"/>
    <s v="2014-2020"/>
    <m/>
    <s v="Desembarque pesca artesanal de ANCHOVETA expresada en toneladas"/>
    <s v="Instituto Nacional de Estadísticas (INE)"/>
    <m/>
    <m/>
    <m/>
    <m/>
    <m/>
    <m/>
    <m/>
    <m/>
    <m/>
    <m/>
    <m/>
    <m/>
    <m/>
    <m/>
    <n v="48851"/>
    <n v="57048"/>
    <n v="65176"/>
    <n v="48716"/>
    <n v="58082"/>
    <n v="153133.06499999997"/>
    <n v="164373"/>
    <m/>
  </r>
  <r>
    <n v="189"/>
    <s v="Volumen desembarcado de pesca artesanal de bacaladillo o mote"/>
    <s v="19 Pesca"/>
    <s v="19.01 Pesca Artesanal"/>
    <s v="01.01.02 Peces"/>
    <s v="19.01.03.02 Pesca de bacaladillo"/>
    <x v="19"/>
    <x v="39"/>
    <x v="85"/>
    <x v="169"/>
    <s v="Toneladas"/>
    <s v="2014-2020"/>
    <m/>
    <s v="Desembarque pesca artesanal de BACALADILLO O MOTE expresada en toneladas"/>
    <s v="Instituto Nacional de Estadísticas (INE)"/>
    <m/>
    <m/>
    <m/>
    <m/>
    <m/>
    <m/>
    <m/>
    <m/>
    <m/>
    <m/>
    <m/>
    <m/>
    <m/>
    <m/>
    <n v="46479"/>
    <n v="25679"/>
    <n v="19249"/>
    <n v="58225"/>
    <n v="14957"/>
    <n v="9679.875"/>
    <n v="24196"/>
    <m/>
  </r>
  <r>
    <n v="190"/>
    <s v="Volumen desembarcado de pesca artesanal de centollas"/>
    <s v="19 Pesca"/>
    <s v="19.01 Pesca Artesanal"/>
    <s v="19.01.04 Crustáceos"/>
    <s v="19.01.04.01 Pesca de centollas"/>
    <x v="19"/>
    <x v="39"/>
    <x v="87"/>
    <x v="170"/>
    <s v="Toneladas"/>
    <s v="2014-2020"/>
    <m/>
    <s v="Desembarque pesca artesanal de CENTOLLA expresada en toneladas"/>
    <s v="Instituto Nacional de Estadísticas (INE)"/>
    <m/>
    <m/>
    <m/>
    <m/>
    <m/>
    <m/>
    <m/>
    <m/>
    <m/>
    <m/>
    <m/>
    <m/>
    <m/>
    <m/>
    <n v="4911"/>
    <n v="4519"/>
    <n v="4234"/>
    <n v="3753"/>
    <n v="3507"/>
    <n v="3403"/>
    <n v="3046"/>
    <m/>
  </r>
  <r>
    <n v="191"/>
    <s v="Volumen desembarcado de pesca artesanal de centollones"/>
    <s v="19 Pesca"/>
    <s v="19.01 Pesca Artesanal"/>
    <s v="19.01.04 Crustáceos"/>
    <s v="19.01.04.02 Pesca de centollones"/>
    <x v="19"/>
    <x v="39"/>
    <x v="87"/>
    <x v="171"/>
    <s v="Toneladas"/>
    <s v="2014-2020"/>
    <m/>
    <s v="Desembarque pesca artesanal de CENTOLLON expresada en toneladas"/>
    <s v="Instituto Nacional de Estadísticas (INE)"/>
    <m/>
    <m/>
    <m/>
    <m/>
    <m/>
    <m/>
    <m/>
    <m/>
    <m/>
    <m/>
    <m/>
    <m/>
    <m/>
    <m/>
    <n v="2251"/>
    <n v="1965"/>
    <n v="3612"/>
    <n v="6104"/>
    <n v="6216"/>
    <n v="4791"/>
    <n v="2993"/>
    <m/>
  </r>
  <r>
    <n v="192"/>
    <s v="Volumen desembarcado de pesca artesanal de cholgas"/>
    <s v="19 Pesca"/>
    <s v="19.01 Pesca Artesanal"/>
    <s v="01.01.01 Moluscos"/>
    <s v="19.01.02.02 Pesca de cholgas"/>
    <x v="19"/>
    <x v="39"/>
    <x v="84"/>
    <x v="172"/>
    <s v="Toneladas"/>
    <s v="2014-2020"/>
    <m/>
    <s v="Desembarque pesca artesanal de CHOLGA expresada en toneladas"/>
    <s v="Instituto Nacional de Estadísticas (INE)"/>
    <m/>
    <m/>
    <m/>
    <m/>
    <m/>
    <m/>
    <m/>
    <m/>
    <m/>
    <m/>
    <m/>
    <m/>
    <m/>
    <m/>
    <n v="2800"/>
    <n v="5227"/>
    <n v="7006"/>
    <n v="6508"/>
    <n v="5867"/>
    <n v="5278"/>
    <n v="5108"/>
    <m/>
  </r>
  <r>
    <n v="193"/>
    <s v="Volumen desembarcado de pesca artesanal de choritos"/>
    <s v="19 Pesca"/>
    <s v="19.01 Pesca Artesanal"/>
    <s v="01.01.01 Moluscos"/>
    <s v="19.01.02.03 Pesca de choritos"/>
    <x v="19"/>
    <x v="39"/>
    <x v="84"/>
    <x v="173"/>
    <s v="Toneladas"/>
    <s v="2014-2020"/>
    <m/>
    <s v="Desembarque pesca artesanal de CHORITO expresada en toneladas"/>
    <s v="Instituto Nacional de Estadísticas (INE)"/>
    <m/>
    <m/>
    <m/>
    <m/>
    <m/>
    <m/>
    <m/>
    <m/>
    <m/>
    <m/>
    <m/>
    <m/>
    <m/>
    <m/>
    <n v="440"/>
    <n v="1011"/>
    <n v="1998"/>
    <n v="2064"/>
    <n v="1226"/>
    <n v="1339"/>
    <n v="1152"/>
    <m/>
  </r>
  <r>
    <n v="194"/>
    <s v="Volumen desembarcado de pesca artesanal de choros"/>
    <s v="19 Pesca"/>
    <s v="19.01 Pesca Artesanal"/>
    <s v="01.01.01 Moluscos"/>
    <s v="19.01.02.04 Pesca de choros"/>
    <x v="19"/>
    <x v="39"/>
    <x v="84"/>
    <x v="174"/>
    <s v="Toneladas"/>
    <s v="2014-2020"/>
    <m/>
    <s v="Desembarque pesca artesanal de CHORO expresada en toneladas"/>
    <s v="Instituto Nacional de Estadísticas (INE)"/>
    <m/>
    <m/>
    <m/>
    <m/>
    <m/>
    <m/>
    <m/>
    <m/>
    <m/>
    <m/>
    <m/>
    <m/>
    <m/>
    <m/>
    <n v="76"/>
    <n v="387"/>
    <n v="1209"/>
    <n v="1651"/>
    <n v="1901"/>
    <n v="1686"/>
    <n v="1706"/>
    <m/>
  </r>
  <r>
    <n v="195"/>
    <s v="Volumen desembarcado de pesca artesanal de cochayuyo"/>
    <s v="19 Pesca"/>
    <s v="19.01 Pesca Artesanal"/>
    <s v="01.02.01 Algas"/>
    <s v="19.01.01.02 Pesca de cochayuyo"/>
    <x v="19"/>
    <x v="39"/>
    <x v="83"/>
    <x v="175"/>
    <s v="Toneladas"/>
    <s v="2014-2020"/>
    <m/>
    <s v="Desembarque pesca artesanal de COCHAYUYO expresada en toneladas"/>
    <s v="Instituto Nacional de Estadísticas (INE)"/>
    <m/>
    <m/>
    <m/>
    <m/>
    <m/>
    <m/>
    <m/>
    <m/>
    <m/>
    <m/>
    <m/>
    <m/>
    <m/>
    <m/>
    <n v="508"/>
    <n v="1342"/>
    <n v="1602"/>
    <n v="2633"/>
    <n v="3355"/>
    <n v="2452"/>
    <n v="1592"/>
    <m/>
  </r>
  <r>
    <n v="196"/>
    <s v="Volumen desembarcado de pesca artesanal de crustáceos"/>
    <s v="19 Pesca"/>
    <s v="19.01 Pesca Artesanal"/>
    <s v="19.01.04 Crustáceos"/>
    <s v="19.01.04.03 Pesca de crustáceos"/>
    <x v="19"/>
    <x v="39"/>
    <x v="87"/>
    <x v="176"/>
    <s v="Toneladas"/>
    <s v="2014-2020"/>
    <m/>
    <s v="Desembarque pesca artesanal de Crustáceos expresada en toneladas"/>
    <s v="Instituto Nacional de Estadísticas (INE)"/>
    <m/>
    <m/>
    <m/>
    <m/>
    <m/>
    <m/>
    <m/>
    <m/>
    <m/>
    <m/>
    <m/>
    <m/>
    <m/>
    <m/>
    <n v="13847"/>
    <n v="13625"/>
    <n v="15713"/>
    <n v="17721"/>
    <n v="19477"/>
    <n v="16504.945"/>
    <n v="12164"/>
    <m/>
  </r>
  <r>
    <n v="197"/>
    <s v="Volumen desembarcado de pesca artesanal de erizos"/>
    <s v="19 Pesca"/>
    <s v="19.01 Pesca Artesanal"/>
    <s v="19.01.05 Equinodermos"/>
    <s v="19.01.05.01 Pesca de erizos"/>
    <x v="19"/>
    <x v="39"/>
    <x v="88"/>
    <x v="177"/>
    <s v="Toneladas"/>
    <s v="2014-2020"/>
    <m/>
    <s v="Desembarque pesca artesanal de ERIZO expresada en toneladas"/>
    <s v="Instituto Nacional de Estadísticas (INE)"/>
    <m/>
    <m/>
    <m/>
    <m/>
    <m/>
    <m/>
    <m/>
    <m/>
    <m/>
    <m/>
    <m/>
    <m/>
    <m/>
    <m/>
    <n v="31428"/>
    <n v="29690"/>
    <n v="28297"/>
    <n v="29337"/>
    <n v="30347"/>
    <n v="31455"/>
    <n v="35873"/>
    <m/>
  </r>
  <r>
    <n v="198"/>
    <s v="Volumen desembarcado de pesca artesanal de huiro"/>
    <s v="19 Pesca"/>
    <s v="19.01 Pesca Artesanal"/>
    <s v="01.02.01 Algas"/>
    <s v="19.01.01.03 Pesca de huiro"/>
    <x v="19"/>
    <x v="39"/>
    <x v="83"/>
    <x v="178"/>
    <s v="Toneladas"/>
    <s v="2014-2020"/>
    <m/>
    <s v="Desembarque pesca artesanal de HUIRO expresada en toneladas"/>
    <s v="Instituto Nacional de Estadísticas (INE)"/>
    <m/>
    <m/>
    <m/>
    <m/>
    <m/>
    <m/>
    <m/>
    <m/>
    <m/>
    <m/>
    <m/>
    <m/>
    <m/>
    <m/>
    <n v="7530"/>
    <n v="11363"/>
    <n v="12692"/>
    <n v="11735"/>
    <n v="16206"/>
    <n v="16624"/>
    <n v="16347"/>
    <m/>
  </r>
  <r>
    <n v="199"/>
    <s v="Volumen desembarcado de pesca artesanal de jaiba marmola"/>
    <s v="19 Pesca"/>
    <s v="19.01 Pesca Artesanal"/>
    <s v="19.01.04 Crustáceos"/>
    <s v="19.01.04.04 Pesca de jaiba marmolada"/>
    <x v="19"/>
    <x v="39"/>
    <x v="87"/>
    <x v="179"/>
    <s v="Toneladas"/>
    <s v="2014-2020"/>
    <m/>
    <s v="Desembarque pesca artesanal de JAIBA MARMOLA expresada en toneladas"/>
    <s v="Instituto Nacional de Estadísticas (INE)"/>
    <m/>
    <m/>
    <m/>
    <m/>
    <m/>
    <m/>
    <m/>
    <m/>
    <m/>
    <m/>
    <m/>
    <m/>
    <m/>
    <m/>
    <n v="3987"/>
    <n v="3739"/>
    <n v="4111"/>
    <n v="4740"/>
    <n v="5522"/>
    <n v="3813"/>
    <n v="3437"/>
    <m/>
  </r>
  <r>
    <n v="200"/>
    <s v="Volumen desembarcado de pesca artesanal de jibia o calamar rojo"/>
    <s v="19 Pesca"/>
    <s v="19.01 Pesca Artesanal"/>
    <s v="01.01.01 Moluscos"/>
    <s v="19.01.02.05 Pesca de jibia"/>
    <x v="19"/>
    <x v="39"/>
    <x v="84"/>
    <x v="180"/>
    <s v="Toneladas"/>
    <s v="2014-2020"/>
    <m/>
    <s v="Desembarque pesca artesanal de JIBIA O CALAMAR ROJO expresada en toneladas"/>
    <s v="Instituto Nacional de Estadísticas (INE)"/>
    <m/>
    <m/>
    <m/>
    <m/>
    <m/>
    <m/>
    <m/>
    <m/>
    <m/>
    <m/>
    <m/>
    <m/>
    <m/>
    <m/>
    <n v="36820"/>
    <n v="24556"/>
    <n v="54512"/>
    <n v="70696"/>
    <n v="81093"/>
    <n v="3512"/>
    <n v="32002"/>
    <m/>
  </r>
  <r>
    <n v="201"/>
    <s v="Volumen desembarcado de pesca artesanal de juliana o tawera"/>
    <s v="19 Pesca"/>
    <s v="19.01 Pesca Artesanal"/>
    <s v="01.01.01 Moluscos"/>
    <s v="19.01.02.06 Pesca de juliana"/>
    <x v="19"/>
    <x v="39"/>
    <x v="84"/>
    <x v="181"/>
    <s v="Toneladas"/>
    <s v="2014-2020"/>
    <m/>
    <s v="Desembarque pesca artesanal de JULIANA O TAWERA expresada en toneladas"/>
    <s v="Instituto Nacional de Estadísticas (INE)"/>
    <m/>
    <m/>
    <m/>
    <m/>
    <m/>
    <m/>
    <m/>
    <m/>
    <m/>
    <m/>
    <m/>
    <m/>
    <m/>
    <m/>
    <n v="5087"/>
    <n v="3774"/>
    <n v="3070"/>
    <n v="4186"/>
    <n v="3334"/>
    <n v="2582"/>
    <n v="2504"/>
    <m/>
  </r>
  <r>
    <n v="202"/>
    <s v="Volumen desembarcado de pesca artesanal de jurel"/>
    <s v="19 Pesca"/>
    <s v="19.01 Pesca Artesanal"/>
    <s v="01.01.02 Peces"/>
    <s v="19.01.03.03 Pesca de jurel"/>
    <x v="19"/>
    <x v="39"/>
    <x v="85"/>
    <x v="182"/>
    <s v="Toneladas"/>
    <s v="2014-2020"/>
    <m/>
    <s v="Desembarque pesca artesanal de JUREL expresada en toneladas"/>
    <s v="Instituto Nacional de Estadísticas (INE)"/>
    <m/>
    <m/>
    <m/>
    <m/>
    <m/>
    <m/>
    <m/>
    <m/>
    <m/>
    <m/>
    <m/>
    <m/>
    <m/>
    <m/>
    <n v="9339"/>
    <n v="6381"/>
    <n v="12384"/>
    <n v="8732"/>
    <n v="13477"/>
    <n v="13766"/>
    <n v="14830"/>
    <m/>
  </r>
  <r>
    <n v="203"/>
    <s v="Volumen desembarcado de pesca artesanal de luga negra o crespa"/>
    <s v="19 Pesca"/>
    <s v="19.01 Pesca Artesanal"/>
    <s v="01.02.01 Algas"/>
    <s v="19.01.01.04 Pesca de luga negra"/>
    <x v="19"/>
    <x v="39"/>
    <x v="83"/>
    <x v="183"/>
    <s v="Toneladas"/>
    <s v="2014-2020"/>
    <m/>
    <s v="Desembarque pesca artesanal de LUGA NEGRA O CRESPA expresada en toneladas"/>
    <s v="Instituto Nacional de Estadísticas (INE)"/>
    <m/>
    <m/>
    <m/>
    <m/>
    <m/>
    <m/>
    <m/>
    <m/>
    <m/>
    <m/>
    <m/>
    <m/>
    <m/>
    <m/>
    <n v="27970"/>
    <n v="32438"/>
    <n v="26425"/>
    <n v="17745"/>
    <n v="21767"/>
    <n v="21365"/>
    <n v="24122"/>
    <m/>
  </r>
  <r>
    <n v="204"/>
    <s v="Volumen desembarcado de pesca artesanal de luga roja"/>
    <s v="19 Pesca"/>
    <s v="19.01 Pesca Artesanal"/>
    <s v="01.02.01 Algas"/>
    <s v="19.01.01.05 Pesca de luga roja"/>
    <x v="19"/>
    <x v="39"/>
    <x v="83"/>
    <x v="184"/>
    <s v="Toneladas"/>
    <s v="2014-2020"/>
    <m/>
    <s v="Desembarque pesca artesanal de LUGA-ROJA expresada en toneladas"/>
    <s v="Instituto Nacional de Estadísticas (INE)"/>
    <m/>
    <m/>
    <m/>
    <m/>
    <m/>
    <m/>
    <m/>
    <m/>
    <m/>
    <m/>
    <m/>
    <m/>
    <m/>
    <m/>
    <n v="26730"/>
    <n v="27013"/>
    <n v="22113"/>
    <n v="20055"/>
    <n v="18067"/>
    <n v="19173"/>
    <n v="13540"/>
    <m/>
  </r>
  <r>
    <n v="205"/>
    <s v="Volumen desembarcado de pesca artesanal de machuelo o tritre"/>
    <s v="19 Pesca"/>
    <s v="19.01 Pesca Artesanal"/>
    <s v="01.01.02 Peces"/>
    <s v="19.01.03.04 Pesca de machuelo"/>
    <x v="19"/>
    <x v="39"/>
    <x v="85"/>
    <x v="185"/>
    <s v="Toneladas"/>
    <s v="2014-2020"/>
    <m/>
    <s v="Desembarque pesca artesanal de MACHUELO O TRITRE expresada en toneladas"/>
    <s v="Instituto Nacional de Estadísticas (INE)"/>
    <m/>
    <m/>
    <m/>
    <m/>
    <m/>
    <m/>
    <m/>
    <m/>
    <m/>
    <m/>
    <m/>
    <m/>
    <m/>
    <m/>
    <n v="4615"/>
    <n v="8247"/>
    <n v="7859"/>
    <n v="27567"/>
    <n v="2130"/>
    <n v="3748"/>
    <n v="12463"/>
    <m/>
  </r>
  <r>
    <n v="206"/>
    <s v="Volumen desembarcado de pesca artesanal de merluza del sur o austral"/>
    <s v="19 Pesca"/>
    <s v="19.01 Pesca Artesanal"/>
    <s v="01.01.02 Peces"/>
    <s v="19.01.03.05 Pesca de merluza austral"/>
    <x v="19"/>
    <x v="39"/>
    <x v="85"/>
    <x v="186"/>
    <s v="Toneladas"/>
    <s v="2014-2020"/>
    <m/>
    <s v="Desembarque pesca artesanal de MERLUZA DEL SUR O AUSTRAL expresada en toneladas"/>
    <s v="Instituto Nacional de Estadísticas (INE)"/>
    <m/>
    <m/>
    <m/>
    <m/>
    <m/>
    <m/>
    <m/>
    <m/>
    <m/>
    <m/>
    <m/>
    <m/>
    <m/>
    <m/>
    <n v="5140"/>
    <n v="7248"/>
    <n v="6708"/>
    <n v="5356"/>
    <n v="5385"/>
    <n v="4751"/>
    <n v="3637"/>
    <m/>
  </r>
  <r>
    <n v="207"/>
    <s v="Volumen desembarcado de pesca artesanal de moluscos"/>
    <s v="19 Pesca"/>
    <s v="19.01 Pesca Artesanal"/>
    <s v="01.01.01 Moluscos"/>
    <s v="19.01.02.07 Pesca de moluscos"/>
    <x v="19"/>
    <x v="39"/>
    <x v="84"/>
    <x v="187"/>
    <s v="Toneladas"/>
    <s v="2014-2020"/>
    <m/>
    <s v="Desembarque pesca artesanal de Moluscos expresada en toneladas"/>
    <s v="Instituto Nacional de Estadísticas (INE)"/>
    <m/>
    <m/>
    <m/>
    <m/>
    <m/>
    <m/>
    <m/>
    <m/>
    <m/>
    <m/>
    <m/>
    <m/>
    <m/>
    <m/>
    <n v="70314"/>
    <n v="63711"/>
    <n v="96312"/>
    <n v="119194"/>
    <n v="122595"/>
    <n v="40760.199000000001"/>
    <n v="62288"/>
    <m/>
  </r>
  <r>
    <n v="208"/>
    <s v="Volumen desembarcado de pesca artesanal de otras especies"/>
    <s v="19 Pesca"/>
    <s v="19.01 Pesca Artesanal"/>
    <s v="07.02.29 Otros"/>
    <s v="19.01.06.01 Pesca de otras especies"/>
    <x v="19"/>
    <x v="39"/>
    <x v="89"/>
    <x v="188"/>
    <s v="Toneladas"/>
    <s v="2014-2020"/>
    <m/>
    <s v="Desembarque pesca artesanal de Otros expresada en toneladas"/>
    <s v="Instituto Nacional de Estadísticas (INE)"/>
    <m/>
    <m/>
    <m/>
    <m/>
    <m/>
    <m/>
    <m/>
    <m/>
    <m/>
    <m/>
    <m/>
    <m/>
    <m/>
    <m/>
    <n v="32864"/>
    <n v="31677"/>
    <n v="30199"/>
    <n v="31583"/>
    <n v="33576"/>
    <n v="41382.523000000001"/>
    <n v="41780"/>
    <m/>
  </r>
  <r>
    <n v="209"/>
    <s v="Volumen desembarcado de pesca artesanal de pampanito"/>
    <s v="19 Pesca"/>
    <s v="19.01 Pesca Artesanal"/>
    <s v="01.01.02 Peces"/>
    <s v="19.01.03.06 Pesca de pampanito"/>
    <x v="19"/>
    <x v="39"/>
    <x v="85"/>
    <x v="189"/>
    <s v="Toneladas"/>
    <s v="2014-2020"/>
    <m/>
    <s v="Desembarque pesca artesanal de PAMPANITO expresada en toneladas"/>
    <s v="Instituto Nacional de Estadísticas (INE)"/>
    <m/>
    <m/>
    <m/>
    <m/>
    <m/>
    <m/>
    <m/>
    <m/>
    <m/>
    <m/>
    <m/>
    <m/>
    <m/>
    <m/>
    <n v="3020"/>
    <n v="2210"/>
    <n v="8805"/>
    <n v="22050"/>
    <n v="844"/>
    <n v="2978"/>
    <n v="8524"/>
    <m/>
  </r>
  <r>
    <n v="210"/>
    <s v="Volumen desembarcado de pesca artesanal de peces"/>
    <s v="19 Pesca"/>
    <s v="19.01 Pesca Artesanal"/>
    <s v="01.01.02 Peces"/>
    <s v="19.01.03.07 Pesca de peces"/>
    <x v="19"/>
    <x v="39"/>
    <x v="85"/>
    <x v="190"/>
    <s v="Toneladas"/>
    <s v="2014-2020"/>
    <m/>
    <s v="Desembarque pesca artesanal de Peces expresada en toneladas"/>
    <s v="Instituto Nacional de Estadísticas (INE)"/>
    <m/>
    <m/>
    <m/>
    <m/>
    <m/>
    <m/>
    <m/>
    <m/>
    <m/>
    <m/>
    <m/>
    <m/>
    <m/>
    <m/>
    <n v="645150"/>
    <n v="526896"/>
    <n v="375139"/>
    <n v="543762"/>
    <n v="469301"/>
    <n v="566415.91899999999"/>
    <n v="547138"/>
    <m/>
  </r>
  <r>
    <n v="211"/>
    <s v="Volumen desembarcado de pesca artesanal de pelillo"/>
    <s v="19 Pesca"/>
    <s v="19.01 Pesca Artesanal"/>
    <s v="01.02.01 Algas"/>
    <s v="19.01.01.06 Pesca de pelillo"/>
    <x v="19"/>
    <x v="39"/>
    <x v="83"/>
    <x v="191"/>
    <s v="Toneladas"/>
    <s v="2014-2020"/>
    <m/>
    <s v="Desembarque pesca artesanal de PELILLO expresada en toneladas"/>
    <s v="Instituto Nacional de Estadísticas (INE)"/>
    <m/>
    <m/>
    <m/>
    <m/>
    <m/>
    <m/>
    <m/>
    <m/>
    <m/>
    <m/>
    <m/>
    <m/>
    <m/>
    <m/>
    <n v="26342"/>
    <n v="36232"/>
    <n v="22206"/>
    <n v="42121"/>
    <n v="32898"/>
    <n v="48548"/>
    <n v="41596"/>
    <m/>
  </r>
  <r>
    <n v="212"/>
    <s v="Volumen desembarcado de pesca artesanal de reineta"/>
    <s v="19 Pesca"/>
    <s v="19.01 Pesca Artesanal"/>
    <s v="01.01.02 Peces"/>
    <s v="19.01.03.08 Pesca de reineta"/>
    <x v="19"/>
    <x v="39"/>
    <x v="85"/>
    <x v="192"/>
    <s v="Toneladas"/>
    <s v="2014-2020"/>
    <m/>
    <s v="Desembarque pesca artesanal de REINETA expresada en toneladas"/>
    <s v="Instituto Nacional de Estadísticas (INE)"/>
    <m/>
    <m/>
    <m/>
    <m/>
    <m/>
    <m/>
    <m/>
    <m/>
    <m/>
    <m/>
    <m/>
    <m/>
    <m/>
    <m/>
    <n v="31667"/>
    <n v="27900"/>
    <n v="22901"/>
    <n v="19423"/>
    <n v="21819"/>
    <n v="35187"/>
    <n v="32269"/>
    <m/>
  </r>
  <r>
    <n v="213"/>
    <s v="Volumen desembarcado de pesca artesanal del resto de especies"/>
    <s v="19 Pesca"/>
    <s v="19.01 Pesca Artesanal"/>
    <s v="01.01.03 Resto"/>
    <s v="19.01.07.01 Pesca del resto de las especies"/>
    <x v="19"/>
    <x v="39"/>
    <x v="86"/>
    <x v="193"/>
    <s v="Toneladas"/>
    <s v="2014-2020"/>
    <m/>
    <s v="Desembarque pesca artesanal de Resto expresada en toneladas"/>
    <s v="Instituto Nacional de Estadísticas (INE)"/>
    <m/>
    <m/>
    <m/>
    <m/>
    <m/>
    <m/>
    <m/>
    <m/>
    <m/>
    <m/>
    <m/>
    <m/>
    <m/>
    <m/>
    <n v="51389"/>
    <n v="52327"/>
    <n v="53629"/>
    <n v="58015"/>
    <n v="49240"/>
    <n v="58925.324000000001"/>
    <n v="52558"/>
    <m/>
  </r>
  <r>
    <n v="214"/>
    <s v="Volumen desembarcado de pesca artesanal de sardina austral"/>
    <s v="19 Pesca"/>
    <s v="19.01 Pesca Artesanal"/>
    <s v="01.01.02 Peces"/>
    <s v="19.01.03.09 Pesca de sardina austral"/>
    <x v="19"/>
    <x v="39"/>
    <x v="85"/>
    <x v="194"/>
    <s v="Toneladas"/>
    <s v="2014-2020"/>
    <m/>
    <s v="Desembarque pesca artesanal de SARDINA AUSTRAL expresada en toneladas"/>
    <s v="Instituto Nacional de Estadísticas (INE)"/>
    <m/>
    <m/>
    <m/>
    <m/>
    <m/>
    <m/>
    <m/>
    <m/>
    <m/>
    <m/>
    <m/>
    <m/>
    <m/>
    <m/>
    <n v="27230"/>
    <n v="31393"/>
    <n v="23655"/>
    <n v="19293"/>
    <n v="9050"/>
    <n v="12586"/>
    <n v="16889"/>
    <m/>
  </r>
  <r>
    <n v="215"/>
    <s v="Volumen desembarcado de pesca artesanal de sardina común"/>
    <s v="19 Pesca"/>
    <s v="19.01 Pesca Artesanal"/>
    <s v="01.01.02 Peces"/>
    <s v="19.01.03.10 Pesca de sardina común"/>
    <x v="19"/>
    <x v="39"/>
    <x v="85"/>
    <x v="195"/>
    <s v="Toneladas"/>
    <s v="2014-2020"/>
    <m/>
    <s v="Desembarque pesca artesanal de SARDINA COMUN expresada en toneladas"/>
    <s v="Instituto Nacional de Estadísticas (INE)"/>
    <m/>
    <m/>
    <m/>
    <m/>
    <m/>
    <m/>
    <m/>
    <m/>
    <m/>
    <m/>
    <m/>
    <m/>
    <m/>
    <m/>
    <n v="459073"/>
    <n v="350225"/>
    <n v="191057"/>
    <n v="318287"/>
    <n v="330551"/>
    <n v="315245.36900000001"/>
    <n v="255894"/>
    <m/>
  </r>
  <r>
    <n v="216"/>
    <s v="Volumen desembarcado de pesca artesanal de sierra"/>
    <s v="19 Pesca"/>
    <s v="19.01 Pesca Artesanal"/>
    <s v="01.01.02 Peces"/>
    <s v="19.01.03.11 Pesca de sierra"/>
    <x v="19"/>
    <x v="39"/>
    <x v="85"/>
    <x v="196"/>
    <s v="Toneladas"/>
    <s v="2014-2020"/>
    <m/>
    <s v="Desembarque pesca artesanal de SIERRA expresada en toneladas"/>
    <s v="Instituto Nacional de Estadísticas (INE)"/>
    <m/>
    <m/>
    <m/>
    <m/>
    <m/>
    <m/>
    <m/>
    <m/>
    <m/>
    <m/>
    <m/>
    <m/>
    <m/>
    <m/>
    <n v="630"/>
    <n v="1557"/>
    <n v="2628"/>
    <n v="1355"/>
    <n v="1705"/>
    <n v="1807.4789999999998"/>
    <n v="1068"/>
    <m/>
  </r>
  <r>
    <n v="217"/>
    <s v="Volumen de cosechas acuícolas"/>
    <s v="01 Acuicultura"/>
    <s v="01.03 Todas las especies"/>
    <s v="01.03.01 Cosechas Acuícolas"/>
    <s v="01.02.03.01 Acuicultura"/>
    <x v="18"/>
    <x v="40"/>
    <x v="90"/>
    <x v="162"/>
    <s v="Toneladas"/>
    <s v="2014-2020"/>
    <m/>
    <s v="Cosechas acuicultura expresada en toneladas."/>
    <s v="Instituto Nacional de Estadísticas (INE)"/>
    <m/>
    <m/>
    <m/>
    <m/>
    <m/>
    <m/>
    <m/>
    <m/>
    <m/>
    <m/>
    <m/>
    <m/>
    <m/>
    <m/>
    <n v="1206841"/>
    <n v="1186804"/>
    <n v="1042967"/>
    <n v="1209967"/>
    <n v="1343013"/>
    <n v="1392460.2085364"/>
    <n v="1490119.2449999999"/>
    <m/>
  </r>
  <r>
    <n v="218"/>
    <s v="Volumen desembarcado de pesca artesanal"/>
    <s v="19 Pesca"/>
    <s v="19.01 Pesca Artesanal"/>
    <s v="06.01.03 Total"/>
    <s v="19.01.08.01 Pesca artesanal"/>
    <x v="19"/>
    <x v="39"/>
    <x v="21"/>
    <x v="197"/>
    <s v="Toneladas"/>
    <s v="2014-2020"/>
    <m/>
    <s v="Desembarque pesca artesanal expresada en toneladas."/>
    <s v="Instituto Nacional de Estadísticas (INE)"/>
    <m/>
    <m/>
    <m/>
    <m/>
    <m/>
    <m/>
    <m/>
    <m/>
    <m/>
    <m/>
    <m/>
    <m/>
    <m/>
    <m/>
    <n v="872858"/>
    <n v="766124"/>
    <n v="620618"/>
    <n v="825792"/>
    <n v="750451"/>
    <n v="789486.16099999996"/>
    <n v="782769"/>
    <m/>
  </r>
  <r>
    <n v="219"/>
    <s v="Volumen desembarcado de pesca industrial"/>
    <s v="19 Pesca"/>
    <s v="19.02 Pesca Industrial"/>
    <s v="06.01.03 Total"/>
    <s v="19.02.01.01 Pesca industrial"/>
    <x v="19"/>
    <x v="41"/>
    <x v="21"/>
    <x v="198"/>
    <s v="Toneladas"/>
    <s v="2014-2020"/>
    <m/>
    <s v="Desembarque pesca industrial expresada en toneladas."/>
    <s v="Instituto Nacional de Estadísticas (INE)"/>
    <m/>
    <m/>
    <m/>
    <m/>
    <m/>
    <m/>
    <m/>
    <m/>
    <m/>
    <m/>
    <m/>
    <m/>
    <m/>
    <m/>
    <n v="419057"/>
    <n v="394951"/>
    <n v="463099"/>
    <n v="396631"/>
    <n v="523330"/>
    <n v="511536"/>
    <n v="536050"/>
    <m/>
  </r>
  <r>
    <n v="220"/>
    <s v="Volumen desembarcado de pesca industrial de anchovetas"/>
    <s v="19 Pesca"/>
    <s v="19.02 Pesca Industrial"/>
    <s v="01.01.02 Peces"/>
    <s v="19.01.03.01 Pesca de anchovetas"/>
    <x v="19"/>
    <x v="41"/>
    <x v="85"/>
    <x v="168"/>
    <s v="Toneladas"/>
    <s v="2014-2020"/>
    <m/>
    <s v="Desembarque pesca industrial de  ANCHOVETA expresada en toneladas"/>
    <s v="Instituto Nacional de Estadísticas (INE)"/>
    <m/>
    <m/>
    <m/>
    <m/>
    <m/>
    <m/>
    <m/>
    <m/>
    <m/>
    <m/>
    <m/>
    <m/>
    <m/>
    <m/>
    <n v="73"/>
    <n v="244"/>
    <n v="344"/>
    <n v="88"/>
    <n v="0"/>
    <n v="0"/>
    <n v="5"/>
    <m/>
  </r>
  <r>
    <n v="221"/>
    <s v="Volumen desembarcado de pesca industrial de bacaladillo o mote"/>
    <s v="19 Pesca"/>
    <s v="19.02 Pesca Industrial"/>
    <s v="01.01.02 Peces"/>
    <s v="19.01.03.02 Pesca de bacaladillo"/>
    <x v="19"/>
    <x v="41"/>
    <x v="85"/>
    <x v="169"/>
    <s v="Toneladas"/>
    <s v="2014-2017"/>
    <m/>
    <s v="Desembarque pesca industrial de  BACALADILLO O MOTE expresada en toneladas"/>
    <s v="Instituto Nacional de Estadísticas (INE)"/>
    <m/>
    <m/>
    <m/>
    <m/>
    <m/>
    <m/>
    <m/>
    <m/>
    <m/>
    <m/>
    <m/>
    <m/>
    <m/>
    <m/>
    <n v="25"/>
    <n v="18"/>
    <n v="24"/>
    <n v="38"/>
    <n v="0"/>
    <n v="0"/>
    <n v="0"/>
    <m/>
  </r>
  <r>
    <n v="222"/>
    <s v="Volumen desembarcado de pesca industrial de caballa"/>
    <s v="19 Pesca"/>
    <s v="19.02 Pesca Industrial"/>
    <s v="01.01.02 Peces"/>
    <s v="19.02.02.03 Pesca de caballa"/>
    <x v="19"/>
    <x v="41"/>
    <x v="85"/>
    <x v="199"/>
    <s v="Toneladas"/>
    <s v="2014-2020"/>
    <m/>
    <s v="Desembarque pesca industrial de  CABALLA expresada en toneladas"/>
    <s v="Instituto Nacional de Estadísticas (INE)"/>
    <m/>
    <m/>
    <m/>
    <m/>
    <m/>
    <m/>
    <m/>
    <m/>
    <m/>
    <m/>
    <m/>
    <m/>
    <m/>
    <m/>
    <n v="10211"/>
    <n v="11521"/>
    <n v="29255"/>
    <n v="16656"/>
    <n v="47790"/>
    <n v="27317"/>
    <n v="5058"/>
    <m/>
  </r>
  <r>
    <n v="223"/>
    <s v="Volumen desembarcado de pesca industrial de crustáceos"/>
    <s v="19 Pesca"/>
    <s v="19.02 Pesca Industrial"/>
    <s v="19.01.04 Crustáceos"/>
    <s v="19.01.04.03 Pesca de crustáceos"/>
    <x v="19"/>
    <x v="41"/>
    <x v="87"/>
    <x v="176"/>
    <s v="Toneladas"/>
    <s v="2014-2020"/>
    <m/>
    <s v="Desembarque pesca industrial de  Crustáceos expresada en toneladas"/>
    <s v="Instituto Nacional de Estadísticas (INE)"/>
    <m/>
    <m/>
    <m/>
    <m/>
    <m/>
    <m/>
    <m/>
    <m/>
    <m/>
    <m/>
    <m/>
    <m/>
    <m/>
    <m/>
    <n v="7076"/>
    <n v="5590"/>
    <n v="5078"/>
    <n v="4408"/>
    <n v="4671"/>
    <n v="4598"/>
    <n v="5492"/>
    <m/>
  </r>
  <r>
    <n v="224"/>
    <s v="Volumen desembarcado de pesca industrial de jibia o calamar rojo"/>
    <s v="19 Pesca"/>
    <s v="19.02 Pesca Industrial"/>
    <s v="01.01.01 Moluscos"/>
    <s v="19.01.02.05 Pesca de jibia"/>
    <x v="19"/>
    <x v="41"/>
    <x v="84"/>
    <x v="180"/>
    <s v="Toneladas"/>
    <s v="2014-2020"/>
    <m/>
    <s v="Desembarque pesca industrial de  JIBIA O CALAMAR ROJO expresada en toneladas"/>
    <s v="Instituto Nacional de Estadísticas (INE)"/>
    <m/>
    <m/>
    <m/>
    <m/>
    <m/>
    <m/>
    <m/>
    <m/>
    <m/>
    <m/>
    <m/>
    <m/>
    <m/>
    <m/>
    <n v="51106"/>
    <n v="39295"/>
    <n v="39304"/>
    <n v="39088"/>
    <n v="35317"/>
    <n v="40629"/>
    <n v="1039"/>
    <m/>
  </r>
  <r>
    <n v="225"/>
    <s v="Volumen desembarcado de pesca industrial de jurel"/>
    <s v="19 Pesca"/>
    <s v="19.02 Pesca Industrial"/>
    <s v="01.01.02 Peces"/>
    <s v="19.01.03.03 Pesca de jurel"/>
    <x v="19"/>
    <x v="41"/>
    <x v="85"/>
    <x v="182"/>
    <s v="Toneladas"/>
    <s v="2014-2020"/>
    <m/>
    <s v="Desembarque pesca industrial de  JUREL expresada en toneladas"/>
    <s v="Instituto Nacional de Estadísticas (INE)"/>
    <m/>
    <m/>
    <m/>
    <m/>
    <m/>
    <m/>
    <m/>
    <m/>
    <m/>
    <m/>
    <m/>
    <m/>
    <m/>
    <m/>
    <n v="234415"/>
    <n v="221311"/>
    <n v="265941"/>
    <n v="278576"/>
    <n v="392528"/>
    <n v="404482"/>
    <n v="480624"/>
    <m/>
  </r>
  <r>
    <n v="226"/>
    <s v="Volumen desembarcado de pesca industrial de merluza común"/>
    <s v="19 Pesca"/>
    <s v="19.02 Pesca Industrial"/>
    <s v="01.01.02 Peces"/>
    <s v="19.02.02.05 Pesca de merluza común"/>
    <x v="19"/>
    <x v="41"/>
    <x v="85"/>
    <x v="200"/>
    <s v="Toneladas"/>
    <s v="2014-2020"/>
    <m/>
    <s v="Desembarque pesca industrial de  MERLUZA COMUN expresada en toneladas"/>
    <s v="Instituto Nacional de Estadísticas (INE)"/>
    <m/>
    <m/>
    <m/>
    <m/>
    <m/>
    <m/>
    <m/>
    <m/>
    <m/>
    <m/>
    <m/>
    <m/>
    <m/>
    <m/>
    <n v="9527"/>
    <n v="10214"/>
    <n v="11704"/>
    <n v="11685"/>
    <n v="11026"/>
    <n v="14375"/>
    <n v="17310"/>
    <m/>
  </r>
  <r>
    <n v="227"/>
    <s v="Volumen desembarcado de pesca industrial de merluza del sur o austral"/>
    <s v="19 Pesca"/>
    <s v="19.02 Pesca Industrial"/>
    <s v="01.01.02 Peces"/>
    <s v="19.02.02.06 Pesca de merluza de cola"/>
    <x v="19"/>
    <x v="41"/>
    <x v="85"/>
    <x v="201"/>
    <s v="Toneladas"/>
    <s v="2014-2020"/>
    <m/>
    <s v="Desembarque pesca industrial de  MERLUZA DEL SUR O AUSTRAL expresada en toneladas"/>
    <s v="Instituto Nacional de Estadísticas (INE)"/>
    <m/>
    <m/>
    <m/>
    <m/>
    <m/>
    <m/>
    <m/>
    <m/>
    <m/>
    <m/>
    <m/>
    <m/>
    <m/>
    <m/>
    <n v="2861"/>
    <n v="2693"/>
    <n v="3154"/>
    <n v="4191"/>
    <n v="3684"/>
    <n v="3942"/>
    <n v="4252"/>
    <m/>
  </r>
  <r>
    <n v="228"/>
    <s v="Volumen desembarcado de pesca industrial de merluza de cola"/>
    <s v="19 Pesca"/>
    <s v="19.02 Pesca Industrial"/>
    <s v="01.01.02 Peces"/>
    <s v="19.01.03.05 Pesca de merluza austral"/>
    <x v="19"/>
    <x v="41"/>
    <x v="85"/>
    <x v="186"/>
    <s v="Toneladas"/>
    <s v="2014-2020"/>
    <m/>
    <s v="Desembarque pesca industrial de  MERLUZA DE COLA expresada en toneladas"/>
    <s v="Instituto Nacional de Estadísticas (INE)"/>
    <m/>
    <m/>
    <m/>
    <m/>
    <m/>
    <m/>
    <m/>
    <m/>
    <m/>
    <m/>
    <m/>
    <m/>
    <m/>
    <m/>
    <n v="11839"/>
    <n v="7200"/>
    <n v="8949"/>
    <n v="7648"/>
    <n v="6045"/>
    <n v="4836"/>
    <n v="5693"/>
    <m/>
  </r>
  <r>
    <n v="229"/>
    <s v="Volumen desembarcado de pesca industrial de moluscos"/>
    <s v="19 Pesca"/>
    <s v="19.02 Pesca Industrial"/>
    <s v="01.01.01 Moluscos"/>
    <s v="19.01.02.07 Pesca de moluscos"/>
    <x v="19"/>
    <x v="41"/>
    <x v="84"/>
    <x v="187"/>
    <s v="Toneladas"/>
    <s v="2014-2020"/>
    <m/>
    <s v="Desembarque pesca industrial de  Moluscos expresada en toneladas"/>
    <s v="Instituto Nacional de Estadísticas (INE)"/>
    <m/>
    <m/>
    <m/>
    <m/>
    <m/>
    <m/>
    <m/>
    <m/>
    <m/>
    <m/>
    <m/>
    <m/>
    <m/>
    <m/>
    <n v="51120"/>
    <n v="39295"/>
    <n v="39304"/>
    <n v="39088"/>
    <n v="35317"/>
    <n v="40629"/>
    <n v="1040"/>
    <m/>
  </r>
  <r>
    <n v="230"/>
    <s v="Volumen desembarcado de pesca industrial de otras especies"/>
    <s v="19 Pesca"/>
    <s v="19.02 Pesca Industrial"/>
    <s v="07.02.29 Otros"/>
    <s v="19.01.06.01 Pesca de otras especies"/>
    <x v="19"/>
    <x v="41"/>
    <x v="89"/>
    <x v="188"/>
    <s v="Toneladas"/>
    <n v="2016"/>
    <m/>
    <s v="Desembarque pesca industrial de  Otros expresada en toneladas"/>
    <s v="Instituto Nacional de Estadísticas (INE)"/>
    <m/>
    <m/>
    <m/>
    <m/>
    <m/>
    <m/>
    <m/>
    <m/>
    <m/>
    <m/>
    <m/>
    <m/>
    <m/>
    <m/>
    <n v="0"/>
    <n v="0"/>
    <n v="1048"/>
    <n v="0"/>
    <n v="0"/>
    <n v="0"/>
    <n v="0"/>
    <m/>
  </r>
  <r>
    <n v="231"/>
    <s v="Volumen desembarcado de pesca industrial de peces"/>
    <s v="19 Pesca"/>
    <s v="19.02 Pesca Industrial"/>
    <s v="01.01.02 Peces"/>
    <s v="19.01.03.07 Pesca de peces"/>
    <x v="19"/>
    <x v="41"/>
    <x v="85"/>
    <x v="190"/>
    <s v="Toneladas"/>
    <s v="2014-2021"/>
    <m/>
    <s v="Desembarque pesca industrial de  Peces expresada en toneladas"/>
    <s v="Instituto Nacional de Estadísticas (INE)"/>
    <m/>
    <m/>
    <m/>
    <m/>
    <m/>
    <m/>
    <m/>
    <m/>
    <m/>
    <m/>
    <m/>
    <m/>
    <m/>
    <m/>
    <n v="360861"/>
    <n v="350066"/>
    <n v="417669"/>
    <n v="353135"/>
    <n v="483342"/>
    <n v="466309"/>
    <n v="529518"/>
    <m/>
  </r>
  <r>
    <n v="232"/>
    <s v="Volumen desembarcado de pesca industrial de reineta"/>
    <s v="19 Pesca"/>
    <s v="19.02 Pesca Industrial"/>
    <s v="01.01.02 Peces"/>
    <s v="19.01.03.08 Pesca de reineta"/>
    <x v="19"/>
    <x v="41"/>
    <x v="85"/>
    <x v="192"/>
    <s v="Toneladas"/>
    <s v="2014-2021"/>
    <m/>
    <s v="Desembarque pesca industrial de  REINETA expresada en toneladas"/>
    <s v="Instituto Nacional de Estadísticas (INE)"/>
    <m/>
    <m/>
    <m/>
    <m/>
    <m/>
    <m/>
    <m/>
    <m/>
    <m/>
    <m/>
    <m/>
    <m/>
    <m/>
    <m/>
    <n v="2871"/>
    <n v="4201"/>
    <n v="2329"/>
    <n v="2395"/>
    <n v="2491"/>
    <n v="4600"/>
    <n v="3712"/>
    <m/>
  </r>
  <r>
    <n v="233"/>
    <s v="Volumen desembarcado de pesca industrial del resto de especies"/>
    <s v="19 Pesca"/>
    <s v="19.02 Pesca Industrial"/>
    <s v="01.01.03 Resto"/>
    <s v="19.01.07.01 Pesca del resto de las especies"/>
    <x v="19"/>
    <x v="41"/>
    <x v="86"/>
    <x v="193"/>
    <s v="Toneladas"/>
    <s v="2014-2021"/>
    <m/>
    <s v="Desembarque pesca industrial de  Resto expresada en toneladas"/>
    <s v="Instituto Nacional de Estadísticas (INE)"/>
    <m/>
    <m/>
    <m/>
    <m/>
    <m/>
    <m/>
    <m/>
    <m/>
    <m/>
    <m/>
    <m/>
    <m/>
    <m/>
    <m/>
    <n v="20922"/>
    <n v="19865"/>
    <n v="17718"/>
    <n v="13593"/>
    <n v="14316"/>
    <n v="7813"/>
    <n v="10820"/>
    <m/>
  </r>
  <r>
    <n v="234"/>
    <s v="Volumen desembarcado de pesca industrial de sardina común"/>
    <s v="19 Pesca"/>
    <s v="19.02 Pesca Industrial"/>
    <s v="01.01.02 Peces"/>
    <s v="19.01.03.10 Pesca de sardina común"/>
    <x v="19"/>
    <x v="41"/>
    <x v="85"/>
    <x v="195"/>
    <s v="Toneladas"/>
    <s v="2014-2021"/>
    <m/>
    <s v="Desembarque pesca industrial de  SARDINA COMUN expresada en toneladas"/>
    <s v="Instituto Nacional de Estadísticas (INE)"/>
    <m/>
    <m/>
    <m/>
    <m/>
    <m/>
    <m/>
    <m/>
    <m/>
    <m/>
    <m/>
    <m/>
    <m/>
    <m/>
    <m/>
    <n v="75207"/>
    <n v="78389"/>
    <n v="84377"/>
    <n v="22673"/>
    <n v="10133"/>
    <n v="3542"/>
    <n v="7537"/>
    <m/>
  </r>
  <r>
    <n v="235"/>
    <s v="Cantidad de ambulancias"/>
    <s v="21 Salud"/>
    <s v="21.05 Servicios de Salud"/>
    <s v="21.05.02 Emergencias"/>
    <s v="21.05.02.01 Ambulancias"/>
    <x v="20"/>
    <x v="42"/>
    <x v="91"/>
    <x v="202"/>
    <s v="N° de ambulancias"/>
    <s v="2012-2020"/>
    <m/>
    <m/>
    <s v="Sistema Nacional de Información Municipal (SINIM)"/>
    <m/>
    <m/>
    <m/>
    <m/>
    <m/>
    <m/>
    <m/>
    <m/>
    <m/>
    <m/>
    <m/>
    <m/>
    <n v="722"/>
    <n v="719"/>
    <n v="817"/>
    <n v="817"/>
    <n v="827"/>
    <n v="853"/>
    <n v="894"/>
    <n v="873"/>
    <n v="936"/>
    <m/>
  </r>
  <r>
    <n v="236"/>
    <s v="Cantidad de Centros de Salud Familiar (CESFAM)"/>
    <s v="21 Salud"/>
    <s v="21.02 Establecimientos"/>
    <s v="21.02.01 Centros de Salud"/>
    <s v="21.02.01.04 CESFAM"/>
    <x v="20"/>
    <x v="43"/>
    <x v="92"/>
    <x v="203"/>
    <s v="N° de CESFAM"/>
    <s v="2011-2020"/>
    <m/>
    <m/>
    <s v="Sistema Nacional de Información Municipal (SINIM)"/>
    <m/>
    <m/>
    <m/>
    <m/>
    <m/>
    <m/>
    <m/>
    <m/>
    <m/>
    <m/>
    <m/>
    <n v="436"/>
    <n v="442"/>
    <n v="450"/>
    <n v="467"/>
    <n v="496"/>
    <n v="490"/>
    <n v="497"/>
    <n v="518"/>
    <n v="486"/>
    <n v="497"/>
    <m/>
  </r>
  <r>
    <n v="237"/>
    <s v="Cantidad de clínicas dentales móviles"/>
    <s v="21 Salud"/>
    <s v="21.05 Servicios de Salud"/>
    <s v="21.05.01 Cuidado Dental"/>
    <s v="21.05.01.01 Clínicas dentales móviles"/>
    <x v="20"/>
    <x v="42"/>
    <x v="93"/>
    <x v="204"/>
    <s v="N° de clínicas dentales"/>
    <s v="2011-2020"/>
    <m/>
    <m/>
    <s v="Sistema Nacional de Información Municipal (SINIM)"/>
    <m/>
    <m/>
    <m/>
    <m/>
    <m/>
    <m/>
    <m/>
    <m/>
    <m/>
    <m/>
    <m/>
    <n v="153"/>
    <n v="160"/>
    <n v="150"/>
    <n v="187"/>
    <n v="184"/>
    <n v="207"/>
    <n v="248"/>
    <n v="274"/>
    <n v="252"/>
    <n v="303"/>
    <m/>
  </r>
  <r>
    <n v="238"/>
    <s v="Cantidad de casos positivos de cáncer de cuello uterino"/>
    <s v="21 Salud"/>
    <s v="21.01 Enfermedades"/>
    <s v="21.01.01 Cáncer de Cuello Uterino"/>
    <s v="21.01.01.01 Casos positivos"/>
    <x v="20"/>
    <x v="44"/>
    <x v="94"/>
    <x v="205"/>
    <s v="Casos positivos"/>
    <s v="2011-2018"/>
    <m/>
    <m/>
    <s v="Departamento de Estadísticas e Información de la Salud (DEIS)"/>
    <m/>
    <m/>
    <m/>
    <m/>
    <m/>
    <m/>
    <m/>
    <m/>
    <m/>
    <m/>
    <m/>
    <n v="254"/>
    <n v="276"/>
    <n v="233"/>
    <n v="283"/>
    <n v="278"/>
    <n v="263"/>
    <n v="239"/>
    <n v="247"/>
    <m/>
    <m/>
    <m/>
  </r>
  <r>
    <n v="239"/>
    <s v="Cantidad de Centros Comunitarios de Salud Familiar (CECOF)"/>
    <s v="21 Salud"/>
    <s v="21.02 Establecimientos"/>
    <s v="21.02.01 Centros de Salud"/>
    <s v="21.02.01.01 CECOF"/>
    <x v="20"/>
    <x v="43"/>
    <x v="92"/>
    <x v="206"/>
    <s v="N° de CECOF"/>
    <s v="2011-2020"/>
    <m/>
    <m/>
    <s v="Sistema Nacional de Información Municipal (SINIM)"/>
    <m/>
    <m/>
    <m/>
    <m/>
    <m/>
    <m/>
    <m/>
    <m/>
    <m/>
    <m/>
    <m/>
    <n v="157"/>
    <n v="170"/>
    <n v="165"/>
    <n v="175"/>
    <n v="184"/>
    <n v="210"/>
    <n v="239"/>
    <n v="256"/>
    <n v="234"/>
    <n v="247"/>
    <m/>
  </r>
  <r>
    <n v="240"/>
    <s v="Cantidad de centros de salud rurales"/>
    <s v="21 Salud"/>
    <s v="21.02 Establecimientos"/>
    <s v="21.02.01 Centros de Salud"/>
    <s v="21.02.01.02 Centros de salud rurales"/>
    <x v="20"/>
    <x v="43"/>
    <x v="92"/>
    <x v="207"/>
    <s v="N° de CSR"/>
    <s v="2011-2020"/>
    <m/>
    <m/>
    <s v="Sistema Nacional de Información Municipal (SINIM)"/>
    <m/>
    <m/>
    <m/>
    <m/>
    <m/>
    <m/>
    <m/>
    <m/>
    <m/>
    <m/>
    <m/>
    <n v="98"/>
    <n v="121"/>
    <n v="122"/>
    <n v="111"/>
    <n v="123"/>
    <n v="167"/>
    <n v="199"/>
    <n v="227"/>
    <n v="192"/>
    <n v="184"/>
    <m/>
  </r>
  <r>
    <n v="241"/>
    <s v="Cantidad de centros de salud urbanos"/>
    <s v="21 Salud"/>
    <s v="21.02 Establecimientos"/>
    <s v="21.02.01 Centros de Salud"/>
    <s v="21.02.01.03 Centros de salud urbanos"/>
    <x v="20"/>
    <x v="43"/>
    <x v="92"/>
    <x v="208"/>
    <s v="N° de CSU"/>
    <s v="2011-2020"/>
    <m/>
    <m/>
    <s v="Sistema Nacional de Información Municipal (SINIM)"/>
    <m/>
    <m/>
    <m/>
    <m/>
    <m/>
    <m/>
    <m/>
    <m/>
    <m/>
    <m/>
    <m/>
    <n v="148"/>
    <n v="109"/>
    <n v="93"/>
    <n v="113"/>
    <n v="72"/>
    <n v="110"/>
    <n v="84"/>
    <n v="147"/>
    <n v="120"/>
    <n v="143"/>
    <m/>
  </r>
  <r>
    <n v="242"/>
    <s v="Cantidad de consultorios generales rurales"/>
    <s v="21 Salud"/>
    <s v="21.02 Establecimientos"/>
    <s v="21.02.02 Consultorios Generales"/>
    <s v="21.02.02.01 Consultorios generales rurales"/>
    <x v="20"/>
    <x v="43"/>
    <x v="95"/>
    <x v="209"/>
    <s v="N° de CGR"/>
    <s v="2001-2020"/>
    <m/>
    <m/>
    <s v="Sistema Nacional de Información Municipal (SINIM)"/>
    <m/>
    <n v="132"/>
    <n v="152"/>
    <n v="152"/>
    <n v="157"/>
    <n v="158"/>
    <n v="152"/>
    <n v="159"/>
    <n v="155"/>
    <n v="162"/>
    <n v="177"/>
    <n v="50"/>
    <n v="65"/>
    <n v="62"/>
    <n v="65"/>
    <n v="55"/>
    <n v="60"/>
    <n v="59"/>
    <n v="49"/>
    <n v="52"/>
    <n v="45"/>
    <m/>
  </r>
  <r>
    <n v="243"/>
    <s v="Cantidad de consultorios generales urbanos"/>
    <s v="21 Salud"/>
    <s v="21.02 Establecimientos"/>
    <s v="21.02.02 Consultorios Generales"/>
    <s v="21.02.02.02 Consultorios generales urbanos"/>
    <x v="20"/>
    <x v="43"/>
    <x v="95"/>
    <x v="210"/>
    <s v="N° de CGU"/>
    <s v="2001-2020"/>
    <m/>
    <m/>
    <s v="Sistema Nacional de Información Municipal (SINIM)"/>
    <m/>
    <n v="214"/>
    <n v="239"/>
    <n v="242"/>
    <n v="272"/>
    <n v="264"/>
    <n v="280"/>
    <n v="309"/>
    <n v="313"/>
    <n v="334"/>
    <n v="327"/>
    <n v="94"/>
    <n v="102"/>
    <n v="69"/>
    <n v="62"/>
    <n v="58"/>
    <n v="43"/>
    <n v="39"/>
    <n v="56"/>
    <n v="57"/>
    <n v="61"/>
    <m/>
  </r>
  <r>
    <n v="244"/>
    <s v="Cantidad de Centros de Salud Mental (COSAM)"/>
    <s v="21 Salud"/>
    <s v="21.02 Establecimientos"/>
    <s v="21.02.01 Centros de Salud"/>
    <s v="21.02.01.05 COSAM"/>
    <x v="20"/>
    <x v="43"/>
    <x v="92"/>
    <x v="211"/>
    <s v="N° de COSAM"/>
    <s v="2001-2020"/>
    <m/>
    <m/>
    <s v="Sistema Nacional de Información Municipal (SINIM)"/>
    <m/>
    <n v="23"/>
    <n v="28"/>
    <n v="33"/>
    <n v="32"/>
    <n v="32"/>
    <n v="35"/>
    <n v="41"/>
    <n v="42"/>
    <n v="49"/>
    <n v="55"/>
    <n v="52"/>
    <n v="59"/>
    <n v="59"/>
    <n v="56"/>
    <n v="61"/>
    <n v="64"/>
    <n v="56"/>
    <n v="57"/>
    <n v="58"/>
    <n v="64"/>
    <m/>
  </r>
  <r>
    <n v="245"/>
    <s v="Índice de Actividad de Atención Primaria de Salud"/>
    <s v="21 Salud"/>
    <s v="21.03 Índices"/>
    <s v="21.03.01 Atención Primaria"/>
    <s v="21.03.01.01 Actividad de atención primaria"/>
    <x v="20"/>
    <x v="45"/>
    <x v="96"/>
    <x v="212"/>
    <s v="índice"/>
    <s v="2005-2018"/>
    <m/>
    <m/>
    <s v="Sistema Nacional de Información Municipal (SINIM)"/>
    <m/>
    <m/>
    <m/>
    <m/>
    <m/>
    <n v="92.832713754646846"/>
    <n v="74.91884057971015"/>
    <n v="72.672463768115946"/>
    <n v="73.228985507246378"/>
    <n v="81.384375000000006"/>
    <n v="70.944927536231887"/>
    <n v="72.771014492753622"/>
    <n v="98.783882783882788"/>
    <n v="82.565624999999997"/>
    <n v="83.012500000000003"/>
    <n v="95.795620437956202"/>
    <n v="82.249221183800628"/>
    <n v="96.219780219780219"/>
    <n v="94.884328358208961"/>
    <m/>
    <m/>
    <m/>
  </r>
  <r>
    <n v="246"/>
    <s v="Cantidad de personas diagnosticadas con VIH/SIDA"/>
    <s v="21 Salud"/>
    <s v="21.01 Enfermedades"/>
    <s v="21.01.02 VIH/SIDA"/>
    <s v="21.01.02.01 VIH/SIDA"/>
    <x v="20"/>
    <x v="44"/>
    <x v="97"/>
    <x v="213"/>
    <s v="N° de personas"/>
    <s v="2012-2018"/>
    <m/>
    <m/>
    <s v="Departamento de Estadísticas e Información de la Salud (DEIS)"/>
    <m/>
    <m/>
    <m/>
    <m/>
    <m/>
    <m/>
    <m/>
    <m/>
    <m/>
    <m/>
    <m/>
    <m/>
    <n v="17492"/>
    <n v="18695"/>
    <n v="19703"/>
    <n v="24039"/>
    <n v="26213"/>
    <n v="30877"/>
    <n v="35337"/>
    <m/>
    <m/>
    <m/>
  </r>
  <r>
    <n v="247"/>
    <s v="Cantidad de personas en el programa de salud cardiovascular"/>
    <s v="21 Salud"/>
    <s v="21.04 Programas"/>
    <s v="21.04.01 Programa de Salud Cardiovascular"/>
    <s v="21.04.01.01 Personas integrantes"/>
    <x v="20"/>
    <x v="46"/>
    <x v="98"/>
    <x v="214"/>
    <s v="N° de personas"/>
    <s v="2012-2018"/>
    <m/>
    <m/>
    <s v="Departamento de Estadísticas e Información de la Salud (DEIS)"/>
    <m/>
    <m/>
    <m/>
    <m/>
    <m/>
    <m/>
    <m/>
    <m/>
    <m/>
    <m/>
    <m/>
    <m/>
    <n v="6669001"/>
    <n v="7207034"/>
    <n v="8341256"/>
    <n v="4840627"/>
    <n v="5025344"/>
    <n v="5229178"/>
    <n v="5636110"/>
    <m/>
    <m/>
    <m/>
  </r>
  <r>
    <n v="248"/>
    <s v="Postas de Salud Rurales"/>
    <s v="21 Salud"/>
    <s v="21.02 Establecimientos"/>
    <s v="21.02.03 Postas"/>
    <s v="21.02.03.01 Postas de salud rurales"/>
    <x v="20"/>
    <x v="43"/>
    <x v="99"/>
    <x v="215"/>
    <s v="N° de postas rurales"/>
    <s v="2001-2020"/>
    <m/>
    <m/>
    <s v="Sistema Nacional de Información Municipal (SINIM)"/>
    <m/>
    <n v="911"/>
    <n v="1065"/>
    <n v="1076"/>
    <n v="1121"/>
    <n v="1138"/>
    <n v="1125"/>
    <n v="1123"/>
    <n v="1121"/>
    <n v="1126"/>
    <n v="1114"/>
    <n v="1068"/>
    <n v="1093"/>
    <n v="1048"/>
    <n v="1075"/>
    <n v="1120"/>
    <n v="1109"/>
    <n v="1094"/>
    <n v="1063"/>
    <n v="965"/>
    <n v="1011"/>
    <m/>
  </r>
  <r>
    <n v="249"/>
    <s v="SAPU"/>
    <s v="21 Salud"/>
    <s v="21.02 Establecimientos"/>
    <s v="21.02.04 Servicios de Urgencia"/>
    <s v="21.02.04.01 SAPU"/>
    <x v="20"/>
    <x v="43"/>
    <x v="100"/>
    <x v="216"/>
    <s v="N° de SAPU"/>
    <s v="2001-2020"/>
    <m/>
    <m/>
    <s v="Sistema Nacional de Información Municipal (SINIM)"/>
    <m/>
    <n v="52"/>
    <n v="67"/>
    <n v="85"/>
    <n v="120"/>
    <n v="130"/>
    <n v="157"/>
    <n v="181"/>
    <n v="208"/>
    <n v="217"/>
    <n v="230"/>
    <n v="229"/>
    <n v="256"/>
    <n v="259"/>
    <n v="274"/>
    <n v="278"/>
    <n v="272"/>
    <n v="261"/>
    <n v="253"/>
    <n v="242"/>
    <n v="235"/>
    <m/>
  </r>
  <r>
    <n v="250"/>
    <s v="Índice de producción de electricidad, gas y agua"/>
    <s v="22 Servicios"/>
    <s v="22.01 Servicios de Abastecimiento"/>
    <s v="22.01.01 Servicios Básicos"/>
    <s v="22.01.01.01 Electricidad, gas y agua"/>
    <x v="21"/>
    <x v="47"/>
    <x v="101"/>
    <x v="217"/>
    <s v="índice"/>
    <s v="2014-2020"/>
    <m/>
    <m/>
    <s v="Banco Central de Chile"/>
    <m/>
    <m/>
    <m/>
    <m/>
    <m/>
    <m/>
    <m/>
    <m/>
    <m/>
    <m/>
    <m/>
    <m/>
    <m/>
    <m/>
    <n v="100"/>
    <n v="102.5"/>
    <n v="105.7"/>
    <n v="106.6"/>
    <n v="107.9"/>
    <n v="107.8"/>
    <n v="105.3"/>
    <m/>
  </r>
  <r>
    <n v="251"/>
    <s v="Índice de producción de electricidad, gas y agua potable"/>
    <s v="22 Servicios"/>
    <s v="22.01 Servicios de Abastecimiento"/>
    <s v="22.01.01 Servicios Básicos"/>
    <s v="22.01.01.02 Electricidad, gas y agua potable"/>
    <x v="21"/>
    <x v="47"/>
    <x v="101"/>
    <x v="218"/>
    <s v="índice"/>
    <s v="2009-2016"/>
    <m/>
    <m/>
    <s v="Banco Central de Chile"/>
    <m/>
    <m/>
    <m/>
    <m/>
    <m/>
    <m/>
    <m/>
    <m/>
    <m/>
    <n v="1200"/>
    <n v="1247.0999999999999"/>
    <n v="1315.4"/>
    <n v="1390"/>
    <n v="1439.1"/>
    <n v="1473.3"/>
    <n v="1505.2"/>
    <n v="1534"/>
    <m/>
    <m/>
    <m/>
    <m/>
    <m/>
  </r>
  <r>
    <n v="252"/>
    <s v="Pobreza Hombres PROVISIONAL"/>
    <s v="24 Socioeconómico"/>
    <s v="24.03 Vulnerabilidad"/>
    <s v="24.03.04 Pobreza por Sexo"/>
    <s v="24.03.04.01 Pobreza Hombres"/>
    <x v="8"/>
    <x v="48"/>
    <x v="102"/>
    <x v="219"/>
    <s v="Porcentaje"/>
    <s v="2006-2020"/>
    <m/>
    <m/>
    <s v="Encuesta CASEN"/>
    <m/>
    <m/>
    <m/>
    <m/>
    <m/>
    <m/>
    <n v="10.543700000000015"/>
    <m/>
    <m/>
    <n v="11.950800000000003"/>
    <m/>
    <n v="11.072300000000011"/>
    <m/>
    <n v="11.08280000000002"/>
    <m/>
    <n v="9.0929000000000126"/>
    <m/>
    <n v="6.5620999999999992"/>
    <m/>
    <m/>
    <n v="10.682500000000006"/>
    <m/>
  </r>
  <r>
    <n v="253"/>
    <s v="Pobreza Mujeres PROVISIONAL"/>
    <s v="24 Socioeconómico"/>
    <s v="24.03 Vulnerabilidad"/>
    <s v="24.03.04 Pobreza por Sexo"/>
    <s v="24.03.04.02 Pobreza Mujeres"/>
    <x v="8"/>
    <x v="48"/>
    <x v="102"/>
    <x v="220"/>
    <s v="Porcentaje"/>
    <s v="2006-2020"/>
    <m/>
    <m/>
    <s v="Encuesta CASEN"/>
    <m/>
    <m/>
    <m/>
    <m/>
    <m/>
    <m/>
    <n v="12.320000000000004"/>
    <m/>
    <m/>
    <n v="14.11029999999997"/>
    <m/>
    <n v="13.796300000000008"/>
    <m/>
    <n v="13.178200000000006"/>
    <m/>
    <n v="10.616100000000007"/>
    <m/>
    <n v="7.7186000000000021"/>
    <m/>
    <m/>
    <n v="11.108400000000016"/>
    <m/>
  </r>
  <r>
    <n v="254"/>
    <s v="Pobreza Extrema PROVISIONAL"/>
    <s v="24 Socioeconómico"/>
    <s v="24.03 Vulnerabilidad"/>
    <s v="24.03.01 Pobreza Extrema"/>
    <s v="24.03.01.01 Pobreza extrema"/>
    <x v="8"/>
    <x v="48"/>
    <x v="103"/>
    <x v="221"/>
    <s v="Porcentaje"/>
    <s v="2006-2020"/>
    <m/>
    <m/>
    <s v="Encuesta CASEN"/>
    <m/>
    <m/>
    <m/>
    <m/>
    <m/>
    <m/>
    <n v="2.523999999999968"/>
    <m/>
    <m/>
    <n v="3.1249999999999609"/>
    <m/>
    <n v="2.4379999999999828"/>
    <m/>
    <n v="3.6269999999999536"/>
    <m/>
    <n v="2.8459999999999646"/>
    <m/>
    <n v="1.882000000000001"/>
    <m/>
    <m/>
    <n v="4.2869999999999404"/>
    <m/>
  </r>
  <r>
    <n v="255"/>
    <s v="Pobreza No Extrema PROVISIONAL"/>
    <s v="24 Socioeconómico"/>
    <s v="24.03 Vulnerabilidad"/>
    <s v="24.03.03 Pobreza No Extrema"/>
    <s v="24.03.03.01 Pobreza no extrema"/>
    <x v="8"/>
    <x v="48"/>
    <x v="104"/>
    <x v="222"/>
    <s v="Porcentaje"/>
    <s v="2006-2020"/>
    <m/>
    <m/>
    <s v="Encuesta CASEN"/>
    <m/>
    <m/>
    <m/>
    <m/>
    <m/>
    <m/>
    <n v="8.8369999999999962"/>
    <m/>
    <m/>
    <n v="9.859999999999971"/>
    <m/>
    <n v="9.9439999999999973"/>
    <m/>
    <n v="8.4639999999999951"/>
    <m/>
    <n v="6.9249999999999865"/>
    <m/>
    <n v="5.2199999999999545"/>
    <m/>
    <m/>
    <n v="6.5189999999999779"/>
    <m/>
  </r>
  <r>
    <n v="256"/>
    <s v="Pobreza PROVISIONAL"/>
    <s v="24 Socioeconómico"/>
    <s v="24.03 Vulnerabilidad"/>
    <s v="24.03.02 Pobreza General"/>
    <s v="24.03.02.01 Pobreza"/>
    <x v="8"/>
    <x v="48"/>
    <x v="105"/>
    <x v="223"/>
    <s v="Porcentaje"/>
    <s v="2006-2020"/>
    <m/>
    <m/>
    <s v="Encuesta CASEN"/>
    <m/>
    <m/>
    <m/>
    <m/>
    <m/>
    <m/>
    <n v="11.360999999999965"/>
    <m/>
    <m/>
    <n v="12.984999999999932"/>
    <m/>
    <n v="12.38199999999998"/>
    <m/>
    <n v="12.090999999999948"/>
    <m/>
    <n v="9.7709999999999511"/>
    <m/>
    <n v="7.1019999999999559"/>
    <m/>
    <m/>
    <n v="10.805999999999919"/>
    <m/>
  </r>
  <r>
    <n v="257"/>
    <s v="Pobreza Migrantes PROVISIONAL"/>
    <s v="24 Socioeconómico"/>
    <s v="24.03 Vulnerabilidad"/>
    <s v="24.03.02 Pobreza General"/>
    <s v="24.03.02.02 Pobreza Migrantes"/>
    <x v="8"/>
    <x v="48"/>
    <x v="105"/>
    <x v="224"/>
    <s v="Porcentaje"/>
    <s v="2006-2020"/>
    <m/>
    <m/>
    <s v="Encuesta CASEN"/>
    <m/>
    <m/>
    <m/>
    <m/>
    <m/>
    <m/>
    <m/>
    <m/>
    <m/>
    <m/>
    <m/>
    <n v="8.9119999999999973"/>
    <m/>
    <n v="3.0990000000000002"/>
    <m/>
    <n v="3"/>
    <m/>
    <n v="5.4189999999999978"/>
    <m/>
    <m/>
    <n v="6.7129999999999912"/>
    <m/>
  </r>
  <r>
    <n v="258"/>
    <s v="Conexiones a Internet Fijo"/>
    <s v="25 Telecomunicaciones"/>
    <s v="25.01 Internet"/>
    <s v="25.01.01 Internet Fijo"/>
    <s v="25.01.01.01 Conexiones a internet fijo"/>
    <x v="22"/>
    <x v="49"/>
    <x v="106"/>
    <x v="225"/>
    <s v="N° de conexiones"/>
    <s v="2007-2019"/>
    <m/>
    <m/>
    <s v="Biblioteca del Congreso Nacional"/>
    <m/>
    <m/>
    <m/>
    <m/>
    <m/>
    <m/>
    <m/>
    <n v="1331907"/>
    <n v="1438994"/>
    <n v="1695034"/>
    <n v="1819564"/>
    <n v="2025042"/>
    <n v="2186173"/>
    <n v="2309572"/>
    <n v="2501356"/>
    <n v="2729251"/>
    <n v="2912133"/>
    <n v="3065115"/>
    <n v="3255887"/>
    <n v="3434402"/>
    <m/>
    <m/>
  </r>
  <r>
    <n v="259"/>
    <s v="Suscriptores a Televisión de Pago"/>
    <s v="25 Telecomunicaciones"/>
    <s v="25.02 Televisión"/>
    <s v="25.02.01 Televisión de Pago"/>
    <s v="25.02.01.01 Suscriptores a televisión de pago"/>
    <x v="22"/>
    <x v="50"/>
    <x v="107"/>
    <x v="226"/>
    <s v="N° de suscriptores"/>
    <s v="2007-2019"/>
    <m/>
    <m/>
    <s v="Biblioteca del Congreso Nacional"/>
    <m/>
    <m/>
    <m/>
    <m/>
    <m/>
    <m/>
    <m/>
    <n v="1241346"/>
    <n v="1461490"/>
    <n v="1664032"/>
    <n v="1928694"/>
    <n v="2067368"/>
    <n v="2159979"/>
    <n v="2555620"/>
    <n v="2809981"/>
    <n v="2940023"/>
    <n v="3050347"/>
    <n v="3294954"/>
    <n v="3322265"/>
    <n v="3258791"/>
    <m/>
    <m/>
  </r>
  <r>
    <n v="260"/>
    <s v="Carga efectiva de comercio exterior - contenedores "/>
    <s v="26 Transporte"/>
    <s v="26.02 Comercio Exterior"/>
    <s v="26.02.01 Carga Efectiva"/>
    <s v="26.02.01.01 Carga efectiva de comercio exterior"/>
    <x v="23"/>
    <x v="51"/>
    <x v="108"/>
    <x v="227"/>
    <s v="Toneladas"/>
    <s v="2014-2020"/>
    <m/>
    <s v="Carga transportada hacia o desde el exterior en un deposito de  carga para el transporte marítimo y que cumple con dimensiones normalizadas para  facilitar su manipulación"/>
    <s v="Instituto Nacional de Estadísticas (INE)"/>
    <m/>
    <m/>
    <m/>
    <m/>
    <m/>
    <m/>
    <m/>
    <m/>
    <m/>
    <m/>
    <m/>
    <m/>
    <m/>
    <m/>
    <n v="28390129.07"/>
    <n v="28247650.100000001"/>
    <n v="29606919.52"/>
    <n v="30649501.239999998"/>
    <n v="33664129.560000002"/>
    <n v="33761429.399999999"/>
    <n v="33043010.559999999"/>
    <m/>
  </r>
  <r>
    <n v="261"/>
    <s v="Carga efectiva de comercio exterior -  granel sólido"/>
    <s v="26 Transporte"/>
    <s v="26.02 Comercio Exterior"/>
    <s v="26.02.01 Carga Efectiva"/>
    <s v="26.02.01.01 Carga efectiva de comercio exterior"/>
    <x v="23"/>
    <x v="51"/>
    <x v="108"/>
    <x v="227"/>
    <s v="Toneladas"/>
    <s v="2014-2020"/>
    <m/>
    <s v="Carga transportada hacia o desde el exterior si  empaquetar ni embalar, en grandes cantidades  en forma estado sólido"/>
    <s v="Instituto Nacional de Estadísticas (INE)"/>
    <m/>
    <m/>
    <m/>
    <m/>
    <m/>
    <m/>
    <m/>
    <m/>
    <m/>
    <m/>
    <m/>
    <m/>
    <m/>
    <m/>
    <n v="13993264.41"/>
    <n v="14544313.34"/>
    <n v="15063405.720000001"/>
    <n v="15979519.84"/>
    <n v="17186604.02"/>
    <n v="16042147.130000001"/>
    <n v="14394262.33"/>
    <m/>
  </r>
  <r>
    <n v="262"/>
    <s v="Carga efectiva de comercio exterior - suelta o general"/>
    <s v="26 Transporte"/>
    <s v="26.02 Comercio Exterior"/>
    <s v="26.02.01 Carga Efectiva"/>
    <s v="26.02.01.01 Carga efectiva de comercio exterior"/>
    <x v="23"/>
    <x v="51"/>
    <x v="108"/>
    <x v="227"/>
    <s v="Toneladas"/>
    <s v="2014-2020"/>
    <m/>
    <s v="Carga transportada hacia o desde el exterior que estando embalada o sin embalar fuera de contenedores es posible tratarla como unidad"/>
    <s v="Instituto Nacional de Estadísticas (INE)"/>
    <m/>
    <m/>
    <m/>
    <m/>
    <m/>
    <m/>
    <m/>
    <m/>
    <m/>
    <m/>
    <m/>
    <m/>
    <m/>
    <m/>
    <n v="6583774.3600000003"/>
    <n v="6825578.4199999999"/>
    <n v="6373752.1799999997"/>
    <n v="6408001.6600000001"/>
    <n v="7015916.8499999996"/>
    <n v="6271064.54"/>
    <n v="5101993.97"/>
    <m/>
  </r>
  <r>
    <n v="263"/>
    <s v="Carga efectiva de comercio exterior - granel"/>
    <s v="26 Transporte"/>
    <s v="26.02 Comercio Exterior"/>
    <s v="26.02.01 Carga Efectiva"/>
    <s v="26.02.01.01 Carga efectiva de comercio exterior"/>
    <x v="23"/>
    <x v="51"/>
    <x v="108"/>
    <x v="227"/>
    <s v="Toneladas"/>
    <s v="2014-2020"/>
    <m/>
    <s v="Carga transportada hacia o desde el exterior si  empaquetar ni embalar, en grandes cantidades  en forma sólida líquida o gaseosa."/>
    <s v="Instituto Nacional de Estadísticas (INE)"/>
    <m/>
    <m/>
    <m/>
    <m/>
    <m/>
    <m/>
    <m/>
    <m/>
    <m/>
    <m/>
    <m/>
    <m/>
    <m/>
    <m/>
    <n v="12207225.949999999"/>
    <n v="12076850.27"/>
    <n v="7677136.7300000004"/>
    <n v="8159121.1600000001"/>
    <n v="11539590.779999999"/>
    <n v="11276637.32"/>
    <n v="8122372.3300000001"/>
    <m/>
  </r>
  <r>
    <n v="264"/>
    <s v="Carga efectiva de comercio exterior - granel líquido-gaseoso"/>
    <s v="26 Transporte"/>
    <s v="26.02 Comercio Exterior"/>
    <s v="26.02.01 Carga Efectiva"/>
    <s v="26.02.01.01 Carga efectiva de comercio exterior"/>
    <x v="23"/>
    <x v="51"/>
    <x v="108"/>
    <x v="227"/>
    <s v="Toneladas"/>
    <s v="2014-2020"/>
    <m/>
    <s v="Carga transportada hacia o desde el exterior si  empaquetar ni embalar, en grandes cantidades en estado liquido o gaseosa."/>
    <s v="Instituto Nacional de Estadísticas (INE)"/>
    <m/>
    <m/>
    <m/>
    <m/>
    <m/>
    <m/>
    <m/>
    <m/>
    <m/>
    <m/>
    <m/>
    <m/>
    <m/>
    <m/>
    <n v="16853739.050000001"/>
    <n v="16389744.33"/>
    <n v="17656394.800000001"/>
    <n v="18562122.800000001"/>
    <n v="17586828.440000001"/>
    <n v="17582509.309999999"/>
    <n v="15870849.02"/>
    <m/>
  </r>
  <r>
    <n v="265"/>
    <s v="Carga efectiva de comercio exterior - otro"/>
    <s v="26 Transporte"/>
    <s v="26.02 Comercio Exterior"/>
    <s v="26.02.01 Carga Efectiva"/>
    <s v="26.02.01.01 Carga efectiva de comercio exterior"/>
    <x v="23"/>
    <x v="51"/>
    <x v="108"/>
    <x v="227"/>
    <s v="Toneladas"/>
    <s v="2014-2020"/>
    <m/>
    <s v="Carga transportada hacia o desde el exterior que no se clasifique en otras desagregaciones."/>
    <s v="Instituto Nacional de Estadísticas (INE)"/>
    <m/>
    <m/>
    <m/>
    <m/>
    <m/>
    <m/>
    <m/>
    <m/>
    <m/>
    <m/>
    <m/>
    <m/>
    <m/>
    <m/>
    <n v="2154605"/>
    <n v="2004157"/>
    <n v="2165656"/>
    <n v="2388883"/>
    <n v="2378536"/>
    <n v="2491971"/>
    <n v="2101488"/>
    <m/>
  </r>
  <r>
    <n v="266"/>
    <s v="Volumen de movimiento de carga portuaria embarcada al exterior"/>
    <s v="26 Transporte"/>
    <s v="26.02 Comercio Exterior"/>
    <s v="26.02.02 Carga Portuaria"/>
    <s v="26.02.02.01 Movimiento de carga portuaria"/>
    <x v="23"/>
    <x v="51"/>
    <x v="109"/>
    <x v="228"/>
    <s v="Toneladas"/>
    <s v="2014-2020"/>
    <m/>
    <s v="Traslado de carga desde el frente de atraque hasta el interior de la nave. La carga tiene como destino otro país."/>
    <s v="Instituto Nacional de Estadísticas (INE)"/>
    <m/>
    <m/>
    <m/>
    <m/>
    <m/>
    <m/>
    <m/>
    <m/>
    <m/>
    <m/>
    <m/>
    <m/>
    <m/>
    <m/>
    <n v="37877195.100000001"/>
    <n v="36618069.469999999"/>
    <n v="33878745.380000003"/>
    <n v="34576821.420000002"/>
    <n v="40463847.299999997"/>
    <n v="38648919.960000001"/>
    <n v="34472834.770000003"/>
    <m/>
  </r>
  <r>
    <n v="267"/>
    <s v="Volumen de movimiento de carga portuaria por cabotaje"/>
    <s v="26 Transporte"/>
    <s v="26.03 Comercio Nacional"/>
    <s v="26.02.02 Carga Portuaria"/>
    <s v="26.02.02.01 Movimiento de carga portuaria"/>
    <x v="23"/>
    <x v="52"/>
    <x v="109"/>
    <x v="228"/>
    <s v="Toneladas"/>
    <s v="2014-2020"/>
    <m/>
    <s v="Transporte de carga nacional o nacionalizada entre puertos de un mismo país"/>
    <s v="Instituto Nacional de Estadísticas (INE)"/>
    <m/>
    <m/>
    <m/>
    <m/>
    <m/>
    <m/>
    <m/>
    <m/>
    <m/>
    <m/>
    <m/>
    <m/>
    <m/>
    <m/>
    <n v="9789257.1999999993"/>
    <n v="10648344.6"/>
    <n v="10366875.73"/>
    <n v="11063558.76"/>
    <n v="10741292.380000001"/>
    <n v="10992284.880000001"/>
    <n v="10030294.859999999"/>
    <m/>
  </r>
  <r>
    <n v="268"/>
    <s v="Volumen de movimiento de carga portuaria desembarcada del exterior"/>
    <s v="26 Transporte"/>
    <s v="26.02 Comercio Exterior"/>
    <s v="26.02.02 Carga Portuaria"/>
    <s v="26.02.02.01 Movimiento de carga portuaria"/>
    <x v="23"/>
    <x v="51"/>
    <x v="109"/>
    <x v="228"/>
    <s v="Toneladas"/>
    <s v="2014-2020"/>
    <m/>
    <s v="Transferencia de carga desde el interior de la nave hasta el frente de atraque. El origen de la carga es otro país."/>
    <s v="Instituto Nacional de Estadísticas (INE)"/>
    <m/>
    <m/>
    <m/>
    <m/>
    <m/>
    <m/>
    <m/>
    <m/>
    <m/>
    <m/>
    <m/>
    <m/>
    <m/>
    <m/>
    <n v="41561521.729999997"/>
    <n v="42731567.990000002"/>
    <n v="43844652.009999998"/>
    <n v="46617710.289999999"/>
    <n v="47908053.350000001"/>
    <n v="47486272.740000002"/>
    <n v="43023232.450000003"/>
    <m/>
  </r>
  <r>
    <n v="269"/>
    <s v="Volumen de movimiento de carga portuaria por re-estibas y transbordos"/>
    <s v="26 Transporte"/>
    <s v="26.03 Comercio Nacional"/>
    <s v="26.02.02 Carga Portuaria"/>
    <s v="26.02.02.01 Movimiento de carga portuaria"/>
    <x v="23"/>
    <x v="52"/>
    <x v="109"/>
    <x v="228"/>
    <s v="Toneladas"/>
    <s v="2014-2020"/>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INE)"/>
    <m/>
    <m/>
    <m/>
    <m/>
    <m/>
    <m/>
    <m/>
    <m/>
    <m/>
    <m/>
    <m/>
    <m/>
    <m/>
    <m/>
    <n v="2946806.53"/>
    <n v="2900765.17"/>
    <n v="1739828.73"/>
    <n v="1851803.99"/>
    <n v="2188799.29"/>
    <n v="1608648.1"/>
    <n v="1195637.28"/>
    <m/>
  </r>
  <r>
    <n v="270"/>
    <s v="Volumen de movimiento de carga portuaria en tránsito"/>
    <s v="26 Transporte"/>
    <s v="26.02 Comercio Exterior"/>
    <s v="26.02.02 Carga Portuaria"/>
    <s v="26.02.02.01 Movimiento de carga portuaria"/>
    <x v="23"/>
    <x v="51"/>
    <x v="109"/>
    <x v="228"/>
    <s v="Toneladas"/>
    <s v="2014-2020"/>
    <m/>
    <s v="Es el paso de carga extranjera por territorio nacional , descargada en el terminal portuario nacional pero que posteriormente es embarcada con destino el extranjero"/>
    <s v="Instituto Nacional de Estadísticas (INE)"/>
    <m/>
    <m/>
    <m/>
    <m/>
    <m/>
    <m/>
    <m/>
    <m/>
    <m/>
    <m/>
    <m/>
    <m/>
    <m/>
    <m/>
    <n v="190944"/>
    <n v="179920"/>
    <n v="252029"/>
    <n v="344715"/>
    <n v="460891"/>
    <n v="659958"/>
    <n v="547242"/>
    <m/>
  </r>
  <r>
    <n v="271"/>
    <s v="Cantidad de contenedores de 20 pies manipulados en puerto"/>
    <s v="26 Transporte"/>
    <s v="26.03 Comercio Nacional"/>
    <s v="26.03.02 Contenedores"/>
    <s v="26.03.02.01 Contenedores de 20 pies"/>
    <x v="23"/>
    <x v="52"/>
    <x v="110"/>
    <x v="229"/>
    <s v="TEUS"/>
    <s v="2014-2020"/>
    <m/>
    <s v="Cantidad de contenedores/depósitos de carga  de tamaño de 20 pies. TEUS es la unidad de medida utilizada en el transporte marítimo de contenedores equivalente a la capacidad de carga de un contenedor normalizado de 20 pies"/>
    <s v="Instituto Nacional de Estadísticas (INE)"/>
    <m/>
    <m/>
    <m/>
    <m/>
    <m/>
    <m/>
    <m/>
    <m/>
    <m/>
    <m/>
    <m/>
    <m/>
    <m/>
    <m/>
    <n v="544078"/>
    <n v="545900"/>
    <n v="531928"/>
    <n v="517926"/>
    <n v="543449"/>
    <n v="522521.5"/>
    <n v="442434"/>
    <m/>
  </r>
  <r>
    <n v="272"/>
    <s v="Cantidad de contenedores de 40 pies manipulados en puerto"/>
    <s v="26 Transporte"/>
    <s v="26.03 Comercio Nacional"/>
    <s v="26.03.02 Contenedores"/>
    <s v="26.03.02.02 Contenedores de 40 pies"/>
    <x v="23"/>
    <x v="52"/>
    <x v="110"/>
    <x v="230"/>
    <s v="FEUS"/>
    <s v="2014-2020"/>
    <m/>
    <s v="Cantidad de contenedores/depósitos de carga  de tamaño de 40 pies. FEUS es la unidad de medida utilizada en el transporte marítimo de contenedores equivalente a la capacidad de carga de un contenedor normalizado de 40 pies"/>
    <s v="Instituto Nacional de Estadísticas (INE)"/>
    <m/>
    <m/>
    <m/>
    <m/>
    <m/>
    <m/>
    <m/>
    <m/>
    <m/>
    <m/>
    <m/>
    <m/>
    <m/>
    <m/>
    <n v="1816956"/>
    <n v="1780515"/>
    <n v="1954653"/>
    <n v="2076121"/>
    <n v="2263397"/>
    <n v="2253183"/>
    <n v="2129694"/>
    <m/>
  </r>
  <r>
    <n v="273"/>
    <s v="Parque vehicular de buses"/>
    <s v="26 Transporte"/>
    <s v="26.05 Transporte Público"/>
    <s v="26.04.01 Parque Vehicular"/>
    <s v="26.05.01.01 Buses"/>
    <x v="23"/>
    <x v="53"/>
    <x v="111"/>
    <x v="231"/>
    <s v="N° de buses"/>
    <s v="2014-2020"/>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INE)"/>
    <m/>
    <m/>
    <m/>
    <m/>
    <m/>
    <m/>
    <m/>
    <m/>
    <m/>
    <m/>
    <m/>
    <m/>
    <m/>
    <m/>
    <n v="139075"/>
    <n v="139503"/>
    <n v="141504"/>
    <n v="142950"/>
    <n v="145945"/>
    <n v="147074"/>
    <n v="141502"/>
    <m/>
  </r>
  <r>
    <n v="274"/>
    <s v="Parque vehicular de buses escolares"/>
    <s v="26 Transporte"/>
    <s v="26.04 Transporte Privado"/>
    <s v="26.04.01 Parque Vehicular"/>
    <s v="26.04.01.01 Buses escolares"/>
    <x v="23"/>
    <x v="54"/>
    <x v="111"/>
    <x v="232"/>
    <s v="N° de buses escolares"/>
    <s v="2014-2020"/>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INE)"/>
    <m/>
    <m/>
    <m/>
    <m/>
    <m/>
    <m/>
    <m/>
    <m/>
    <m/>
    <m/>
    <m/>
    <m/>
    <m/>
    <m/>
    <n v="82950"/>
    <n v="83312"/>
    <n v="90087"/>
    <n v="92866"/>
    <n v="100063"/>
    <n v="106776"/>
    <n v="107682"/>
    <m/>
  </r>
  <r>
    <n v="275"/>
    <s v="Parque vehicular de minibuses"/>
    <s v="26 Transporte"/>
    <s v="26.04 Transporte Privado"/>
    <s v="26.04.01 Parque Vehicular"/>
    <s v="26.04.01.02 Minibuses"/>
    <x v="23"/>
    <x v="54"/>
    <x v="111"/>
    <x v="233"/>
    <s v="N° de minibuses"/>
    <s v="2014-2020"/>
    <m/>
    <s v="Los Minibuses están definidos en el articulo 20° del Decreto N°212/1992 como:_x000a__x000a_• Minibuses son vehículos de 12 a 17 asientos, incluido el del conductor._x000a__x000a_"/>
    <s v="Instituto Nacional de Estadísticas (INE)"/>
    <m/>
    <m/>
    <m/>
    <m/>
    <m/>
    <m/>
    <m/>
    <m/>
    <m/>
    <m/>
    <m/>
    <m/>
    <m/>
    <m/>
    <n v="3561"/>
    <n v="3442"/>
    <n v="3498"/>
    <n v="3825"/>
    <n v="4065"/>
    <n v="3642"/>
    <n v="3142"/>
    <m/>
  </r>
  <r>
    <n v="276"/>
    <s v="Parque vehicular de taxis"/>
    <s v="26 Transporte"/>
    <s v="26.05 Transporte Público"/>
    <s v="26.04.01 Parque Vehicular"/>
    <s v="26.05.01.02 Taxis"/>
    <x v="23"/>
    <x v="53"/>
    <x v="111"/>
    <x v="234"/>
    <s v="N° de taxis"/>
    <s v="2014-2020"/>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INE)"/>
    <m/>
    <m/>
    <m/>
    <m/>
    <m/>
    <m/>
    <m/>
    <m/>
    <m/>
    <m/>
    <m/>
    <m/>
    <m/>
    <m/>
    <n v="405429"/>
    <n v="410701"/>
    <n v="412310"/>
    <n v="412217"/>
    <n v="409445"/>
    <n v="410644"/>
    <n v="406959"/>
    <m/>
  </r>
  <r>
    <n v="277"/>
    <s v="Parque vehicular de trolebuses"/>
    <s v="26 Transporte"/>
    <s v="26.05 Transporte Público"/>
    <s v="26.04.01 Parque Vehicular"/>
    <s v="26.05.01.03 Trolebuses"/>
    <x v="23"/>
    <x v="53"/>
    <x v="111"/>
    <x v="235"/>
    <s v="N° de trolebuses"/>
    <s v="2014-2020"/>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INE)"/>
    <m/>
    <m/>
    <m/>
    <m/>
    <m/>
    <m/>
    <m/>
    <m/>
    <m/>
    <m/>
    <m/>
    <m/>
    <m/>
    <m/>
    <n v="88"/>
    <n v="118"/>
    <n v="128"/>
    <n v="118"/>
    <n v="104"/>
    <n v="104"/>
    <n v="104"/>
    <m/>
  </r>
  <r>
    <n v="278"/>
    <s v="Pasada de vehículos por plazas de peajes y pórticos de autopistas interurbanas"/>
    <s v="26 Transporte"/>
    <s v="26.01 Autopistas"/>
    <s v="26.01.01 Plazas de Peajes y Pórticos"/>
    <s v="26.01.01.01 Pasada de vehículos por autopistas"/>
    <x v="23"/>
    <x v="55"/>
    <x v="112"/>
    <x v="236"/>
    <s v="N° de vehículos"/>
    <s v="2014-2020"/>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INE)"/>
    <m/>
    <m/>
    <m/>
    <m/>
    <m/>
    <m/>
    <m/>
    <m/>
    <m/>
    <m/>
    <m/>
    <m/>
    <m/>
    <m/>
    <n v="186640536"/>
    <n v="208753325"/>
    <n v="234072504"/>
    <n v="264129905"/>
    <n v="315768044"/>
    <n v="369521291"/>
    <n v="285099294"/>
    <m/>
  </r>
  <r>
    <n v="279"/>
    <s v="Pasada de vehículos por pórticos de autopistas urbanas"/>
    <s v="26 Transporte"/>
    <s v="26.01 Autopistas"/>
    <s v="26.01.02 Pórticos"/>
    <s v="26.01.01.01 Pasada de vehículos por autopistas"/>
    <x v="23"/>
    <x v="55"/>
    <x v="113"/>
    <x v="236"/>
    <s v="N° de vehículos"/>
    <s v="2014-2020"/>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INE)"/>
    <m/>
    <m/>
    <m/>
    <m/>
    <m/>
    <m/>
    <m/>
    <m/>
    <m/>
    <m/>
    <m/>
    <m/>
    <m/>
    <m/>
    <n v="1188666603"/>
    <n v="1288267235"/>
    <n v="1377587949"/>
    <n v="1449843149"/>
    <n v="1481632722"/>
    <n v="1513191334"/>
    <n v="1146403296"/>
    <m/>
  </r>
  <r>
    <n v="280"/>
    <s v="Compañías de Bomberos"/>
    <s v="27 Utilidad Pública"/>
    <s v="27.01 Seguridad"/>
    <s v="21.05.02 Emergencias"/>
    <s v="27.01.01.01 Compañías de bomberos"/>
    <x v="24"/>
    <x v="56"/>
    <x v="91"/>
    <x v="237"/>
    <s v="N° de compañías de bomberos"/>
    <s v="2012-2020"/>
    <m/>
    <m/>
    <s v="Sistema Nacional de Información Municipal (SINIM)"/>
    <m/>
    <m/>
    <m/>
    <m/>
    <m/>
    <m/>
    <m/>
    <m/>
    <m/>
    <m/>
    <m/>
    <m/>
    <n v="828"/>
    <n v="856"/>
    <n v="888"/>
    <n v="1002"/>
    <n v="948"/>
    <n v="982"/>
    <n v="988"/>
    <n v="904"/>
    <n v="949"/>
    <m/>
  </r>
  <r>
    <n v="281"/>
    <s v="Monto pagado por pensión básica de vejez en el año"/>
    <s v="14 Gobiernos Locales"/>
    <s v="14.03 Egreso"/>
    <s v="14.01.03 Pensiones"/>
    <s v="14.03.01.01 Pensión Básica de Vejez"/>
    <x v="12"/>
    <x v="57"/>
    <x v="45"/>
    <x v="238"/>
    <s v="Miles de CLP"/>
    <s v="2011-2020"/>
    <m/>
    <m/>
    <s v="Sistema Nacional de Información Municipal (SINIM)"/>
    <m/>
    <m/>
    <m/>
    <m/>
    <m/>
    <m/>
    <m/>
    <m/>
    <m/>
    <m/>
    <m/>
    <n v="375354098"/>
    <n v="385908547"/>
    <n v="187328840"/>
    <n v="402011810"/>
    <n v="420324403"/>
    <n v="438577151"/>
    <n v="497145562"/>
    <n v="511128690"/>
    <n v="530123400"/>
    <n v="725549733"/>
    <m/>
  </r>
  <r>
    <n v="282"/>
    <s v="Monto pagado por pensión básica solidaria en el año"/>
    <s v="14 Gobiernos Locales"/>
    <s v="14.03 Egreso"/>
    <s v="14.01.03 Pensiones"/>
    <s v="14.03.01.02 Pensión Básica Solidaria"/>
    <x v="12"/>
    <x v="57"/>
    <x v="45"/>
    <x v="239"/>
    <s v="Miles de CLP"/>
    <s v="2011-2020"/>
    <m/>
    <m/>
    <s v="Sistema Nacional de Información Municipal (SINIM)"/>
    <m/>
    <m/>
    <m/>
    <m/>
    <m/>
    <m/>
    <m/>
    <m/>
    <m/>
    <m/>
    <m/>
    <n v="574309135"/>
    <n v="581784724"/>
    <n v="579552257"/>
    <n v="585937223"/>
    <n v="608610161"/>
    <n v="635742968"/>
    <n v="721781449"/>
    <n v="741761796"/>
    <n v="766450972"/>
    <n v="1030207217"/>
    <m/>
  </r>
  <r>
    <n v="283"/>
    <s v="Monto Pagado por Pensión de Invalidez (PBSI) en el año"/>
    <s v="14 Gobiernos Locales"/>
    <s v="14.03 Egreso"/>
    <s v="14.01.03 Pensiones"/>
    <s v="14.03.01.03 Invalidez"/>
    <x v="12"/>
    <x v="57"/>
    <x v="45"/>
    <x v="240"/>
    <s v="Miles de CLP"/>
    <s v="2011-2020"/>
    <m/>
    <m/>
    <s v="Sistema Nacional de Información Municipal (SINIM)"/>
    <m/>
    <m/>
    <m/>
    <m/>
    <m/>
    <m/>
    <m/>
    <m/>
    <m/>
    <m/>
    <m/>
    <n v="198955041"/>
    <n v="195876176"/>
    <n v="392223417"/>
    <n v="183925418"/>
    <n v="188285766"/>
    <n v="197165814"/>
    <n v="224635896"/>
    <n v="230633119"/>
    <n v="236327569"/>
    <n v="304657494"/>
    <m/>
  </r>
  <r>
    <n v="284"/>
    <s v="Ingreso Promedio por personas a nivel Nacional para el sexo Hombres"/>
    <s v="24 Socioeconómico"/>
    <s v="24.02 Ingreso Promedio por Persona"/>
    <s v="08.03.03 Sexo"/>
    <s v="24.02.02.01 Ingreso Hombres"/>
    <x v="8"/>
    <x v="58"/>
    <x v="114"/>
    <x v="241"/>
    <s v="CLP/mes/persona"/>
    <s v="2006-2020"/>
    <m/>
    <m/>
    <s v="Encuesta CASEN"/>
    <m/>
    <m/>
    <m/>
    <m/>
    <m/>
    <m/>
    <n v="381619.96270252467"/>
    <n v="400151.40847460611"/>
    <n v="418682.85424668755"/>
    <n v="437214.30001876899"/>
    <n v="475406.63065312151"/>
    <n v="513598.96128747403"/>
    <n v="484681.9221416635"/>
    <n v="455764.88299585303"/>
    <n v="489696.07902978169"/>
    <n v="523627.27506371035"/>
    <n v="546571.22839819046"/>
    <n v="569515.18173267052"/>
    <n v="532625.93892694649"/>
    <n v="495736.69612122246"/>
    <n v="458847.45331549842"/>
    <m/>
  </r>
  <r>
    <n v="285"/>
    <s v="Ingreso Promedio por personas a nivel Nacional para el sexo Mujeres"/>
    <s v="24 Socioeconómico"/>
    <s v="24.02 Ingreso Promedio por Persona"/>
    <s v="08.03.03 Sexo"/>
    <s v="24.02.02.02 Ingreso Mujeres"/>
    <x v="8"/>
    <x v="58"/>
    <x v="114"/>
    <x v="242"/>
    <s v="CLP/mes/persona"/>
    <s v="2006-2020"/>
    <m/>
    <m/>
    <s v="Encuesta CASEN"/>
    <m/>
    <m/>
    <m/>
    <m/>
    <m/>
    <m/>
    <n v="222647.24336951197"/>
    <n v="228118.29360997677"/>
    <n v="233589.34385044157"/>
    <n v="239060.39409090634"/>
    <n v="264875.80426664336"/>
    <n v="290691.21444238035"/>
    <n v="283291.65567842568"/>
    <n v="275892.09691447101"/>
    <n v="297213.98805977067"/>
    <n v="318535.87920507038"/>
    <n v="339405.26517444616"/>
    <n v="360274.65114382189"/>
    <n v="342472.63931900536"/>
    <n v="324670.62749418884"/>
    <n v="306868.61566937232"/>
    <m/>
  </r>
  <r>
    <n v="286"/>
    <s v="Ingreso Promedio por personas a nivel Nacional"/>
    <s v="24 Socioeconómico"/>
    <s v="24.02 Ingreso Promedio por Persona"/>
    <s v="06.01.03 Total"/>
    <s v="24.02.03.01 Ingreso Nacional"/>
    <x v="8"/>
    <x v="58"/>
    <x v="21"/>
    <x v="243"/>
    <s v="CLP/mes/persona"/>
    <s v="2006-2020"/>
    <m/>
    <m/>
    <s v="Encuesta CASEN"/>
    <m/>
    <m/>
    <m/>
    <m/>
    <m/>
    <m/>
    <n v="311044.24908938614"/>
    <n v="321564.3931275818"/>
    <n v="332084.53716577752"/>
    <n v="342604.68120397319"/>
    <n v="373620.55830157455"/>
    <n v="404636.43539917585"/>
    <n v="385430.68423949915"/>
    <n v="366224.9330798224"/>
    <n v="393002.88253232202"/>
    <n v="419780.83198482165"/>
    <n v="441596.33814776165"/>
    <n v="463411.84431070159"/>
    <n v="434656.59672205814"/>
    <n v="405901.34913341468"/>
    <n v="377146.10154477123"/>
    <m/>
  </r>
  <r>
    <n v="287"/>
    <s v="Ingreso Promedio Nacional Etnias - Alacalufes"/>
    <s v="24 Socioeconómico"/>
    <s v="24.02 Ingreso Promedio por Persona"/>
    <s v="08.03.08 Etnia"/>
    <s v="24.02.01.01 Ingreso Alacalufes"/>
    <x v="8"/>
    <x v="58"/>
    <x v="115"/>
    <x v="244"/>
    <s v="CLP/mes/persona"/>
    <s v="2006-2020"/>
    <m/>
    <m/>
    <s v="Encuesta CASEN"/>
    <m/>
    <m/>
    <m/>
    <m/>
    <m/>
    <m/>
    <n v="118430.21486199576"/>
    <n v="92328.657527044794"/>
    <n v="66227.100192093829"/>
    <n v="40125.542857142864"/>
    <n v="228184.99298978277"/>
    <n v="416244.44312242267"/>
    <n v="313705.07420895179"/>
    <n v="211165.70529548093"/>
    <n v="276447.34318289201"/>
    <n v="341728.98107030307"/>
    <n v="341959.964953574"/>
    <n v="342190.94883684488"/>
    <n v="282997.50889178226"/>
    <n v="223804.06894671964"/>
    <n v="164610.62900165698"/>
    <m/>
  </r>
  <r>
    <n v="288"/>
    <s v="Ingreso Promedio Nacional Etnias - Atacameño"/>
    <s v="24 Socioeconómico"/>
    <s v="24.02 Ingreso Promedio por Persona"/>
    <s v="08.03.08 Etnia"/>
    <s v="24.02.01.02 Ingresos Atacameños"/>
    <x v="8"/>
    <x v="58"/>
    <x v="115"/>
    <x v="245"/>
    <s v="CLP/mes/persona"/>
    <s v="2006-2020"/>
    <m/>
    <m/>
    <s v="Encuesta CASEN"/>
    <m/>
    <m/>
    <m/>
    <m/>
    <m/>
    <m/>
    <n v="259168.76455274041"/>
    <n v="275478.87209058588"/>
    <n v="291788.97962843138"/>
    <n v="308099.08716627682"/>
    <n v="351908.14902410621"/>
    <n v="395717.21088193555"/>
    <n v="394956.71746719035"/>
    <n v="394196.22405244515"/>
    <n v="414363.46333285578"/>
    <n v="434530.70261326642"/>
    <n v="425135.2746269108"/>
    <n v="415739.84664055519"/>
    <n v="403997.98574507696"/>
    <n v="392256.12484959874"/>
    <n v="380514.26395412051"/>
    <m/>
  </r>
  <r>
    <n v="289"/>
    <s v="Ingreso Promedio Nacional Etnias - Aymara"/>
    <s v="24 Socioeconómico"/>
    <s v="24.02 Ingreso Promedio por Persona"/>
    <s v="08.03.08 Etnia"/>
    <s v="24.02.01.03 Ingresos Aymaras"/>
    <x v="8"/>
    <x v="58"/>
    <x v="115"/>
    <x v="246"/>
    <s v="CLP/mes/persona"/>
    <s v="2006-2020"/>
    <m/>
    <m/>
    <s v="Encuesta CASEN"/>
    <m/>
    <m/>
    <m/>
    <m/>
    <m/>
    <m/>
    <n v="228399.89634650326"/>
    <n v="257804.73007070515"/>
    <n v="287209.56379490701"/>
    <n v="316614.3975191089"/>
    <n v="337822.4911235724"/>
    <n v="359030.5847280359"/>
    <n v="333033.90156694391"/>
    <n v="307037.21840585192"/>
    <n v="321623.98574470775"/>
    <n v="336210.75308356358"/>
    <n v="377720.55127296317"/>
    <n v="419230.34946236276"/>
    <n v="395165.8910587164"/>
    <n v="371101.43265506998"/>
    <n v="347036.97425142361"/>
    <m/>
  </r>
  <r>
    <n v="290"/>
    <s v="Ingreso Promedio Nacional Etnias - Colla"/>
    <s v="24 Socioeconómico"/>
    <s v="24.02 Ingreso Promedio por Persona"/>
    <s v="08.03.08 Etnia"/>
    <s v="24.02.01.04 Ingresos Collas"/>
    <x v="8"/>
    <x v="58"/>
    <x v="115"/>
    <x v="247"/>
    <s v="CLP/mes/persona"/>
    <s v="2006-2020"/>
    <m/>
    <m/>
    <s v="Encuesta CASEN"/>
    <m/>
    <m/>
    <m/>
    <m/>
    <m/>
    <m/>
    <n v="194754.03110649349"/>
    <n v="232000.8905085263"/>
    <n v="269247.7499105591"/>
    <n v="306494.6093125919"/>
    <n v="386304.45109135634"/>
    <n v="466114.29287012084"/>
    <n v="463496.63797624386"/>
    <n v="460878.98308236693"/>
    <n v="437260.59097025171"/>
    <n v="413642.19885813649"/>
    <n v="432099.41552370321"/>
    <n v="450556.63218926993"/>
    <n v="429753.96609031316"/>
    <n v="408951.29999135633"/>
    <n v="388148.63389239955"/>
    <m/>
  </r>
  <r>
    <n v="291"/>
    <s v="Ingreso Promedio Nacional Etnias - Diaguita"/>
    <s v="24 Socioeconómico"/>
    <s v="24.02 Ingreso Promedio por Persona"/>
    <s v="08.03.08 Etnia"/>
    <s v="24.02.01.05 Ingresos Diaguitas"/>
    <x v="8"/>
    <x v="58"/>
    <x v="115"/>
    <x v="248"/>
    <s v="CLP/mes/persona"/>
    <s v="2006-2020"/>
    <m/>
    <m/>
    <s v="Encuesta CASEN"/>
    <m/>
    <m/>
    <m/>
    <m/>
    <m/>
    <m/>
    <n v="277983.72741252626"/>
    <n v="292967.72248982574"/>
    <n v="307951.71756712522"/>
    <n v="322935.71264442476"/>
    <n v="337562.11080157699"/>
    <n v="352188.50895872916"/>
    <n v="322050.14597964042"/>
    <n v="291911.78300055169"/>
    <n v="321888.91359385219"/>
    <n v="351866.0441871527"/>
    <n v="364728.5117446034"/>
    <n v="377590.97930205415"/>
    <n v="363401.1770271752"/>
    <n v="349211.37475229625"/>
    <n v="335021.5724774173"/>
    <m/>
  </r>
  <r>
    <n v="292"/>
    <s v="Ingreso Promedio Nacional Etnias - Mapuche"/>
    <s v="24 Socioeconómico"/>
    <s v="24.02 Ingreso Promedio por Persona"/>
    <s v="08.03.08 Etnia"/>
    <s v="24.02.01.06 Ingresos Mapuches"/>
    <x v="8"/>
    <x v="58"/>
    <x v="115"/>
    <x v="249"/>
    <s v="CLP/mes/persona"/>
    <s v="2006-2020"/>
    <m/>
    <m/>
    <s v="Encuesta CASEN"/>
    <m/>
    <m/>
    <m/>
    <m/>
    <m/>
    <m/>
    <n v="192814.54408695351"/>
    <n v="202826.20012222169"/>
    <n v="212837.85615748988"/>
    <n v="222849.51219275803"/>
    <n v="234070.12124907825"/>
    <n v="245290.73030539844"/>
    <n v="249695.95962289668"/>
    <n v="254101.1889403949"/>
    <n v="275699.55480564089"/>
    <n v="297297.92067088687"/>
    <n v="312104.53499393299"/>
    <n v="326911.14931697911"/>
    <n v="306081.91067460057"/>
    <n v="285252.67203222204"/>
    <n v="264423.43338984356"/>
    <m/>
  </r>
  <r>
    <n v="293"/>
    <s v="Ingreso Promedio Nacional Etnias - No pertenece a ningún pueblo indígena"/>
    <s v="24 Socioeconómico"/>
    <s v="24.02 Ingreso Promedio por Persona"/>
    <s v="08.03.08 Etnia"/>
    <s v="24.02.01.07 Ingresos - No pertenecen a Etnia"/>
    <x v="8"/>
    <x v="58"/>
    <x v="115"/>
    <x v="250"/>
    <s v="CLP/mes/persona"/>
    <s v="2006-2020"/>
    <m/>
    <m/>
    <s v="Encuesta CASEN"/>
    <m/>
    <m/>
    <m/>
    <m/>
    <m/>
    <m/>
    <n v="318258.09184138582"/>
    <n v="328849.21879851894"/>
    <n v="339440.34575565206"/>
    <n v="350031.47271278524"/>
    <n v="383022.20630034676"/>
    <n v="416012.93988790823"/>
    <n v="395716.91168141051"/>
    <n v="375420.88347491279"/>
    <n v="402696.50726710469"/>
    <n v="429972.13105929666"/>
    <n v="452529.140151083"/>
    <n v="475086.14924286929"/>
    <n v="446055.38559840474"/>
    <n v="417024.62195394019"/>
    <n v="387993.85830947565"/>
    <m/>
  </r>
  <r>
    <n v="294"/>
    <s v="Ingreso Promedio Nacional Etnias - Pascuense"/>
    <s v="24 Socioeconómico"/>
    <s v="24.02 Ingreso Promedio por Persona"/>
    <s v="08.03.08 Etnia"/>
    <s v="24.02.01.08 Ingresos Pascuenses"/>
    <x v="8"/>
    <x v="58"/>
    <x v="115"/>
    <x v="251"/>
    <s v="CLP/mes/persona"/>
    <s v="2006-2020"/>
    <m/>
    <m/>
    <s v="Encuesta CASEN"/>
    <m/>
    <m/>
    <m/>
    <m/>
    <m/>
    <m/>
    <m/>
    <n v="15133.804597701152"/>
    <n v="30267.609195402307"/>
    <n v="45401.413793103457"/>
    <n v="184098.57719401451"/>
    <n v="322795.74059492559"/>
    <n v="311397.8702974628"/>
    <n v="300000.00000000006"/>
    <n v="169316.50000000003"/>
    <n v="38633.000000000007"/>
    <n v="143420.91085899514"/>
    <n v="248208.82171799027"/>
    <n v="201991.44786690839"/>
    <n v="155774.07401582651"/>
    <n v="109556.70016474466"/>
    <m/>
  </r>
  <r>
    <n v="295"/>
    <s v="Ingreso Promedio Nacional Etnias - Quechua"/>
    <s v="24 Socioeconómico"/>
    <s v="24.02 Ingreso Promedio por Persona"/>
    <s v="08.03.08 Etnia"/>
    <s v="24.02.01.09 Ingresos Quechuas"/>
    <x v="8"/>
    <x v="58"/>
    <x v="115"/>
    <x v="252"/>
    <s v="CLP/mes/persona"/>
    <s v="2006-2020"/>
    <m/>
    <m/>
    <s v="Encuesta CASEN"/>
    <m/>
    <m/>
    <m/>
    <m/>
    <m/>
    <m/>
    <n v="238894.78170966735"/>
    <n v="252374.72389694152"/>
    <n v="265854.66608421569"/>
    <n v="279334.60827148985"/>
    <n v="326935.76987362874"/>
    <n v="374536.93147576769"/>
    <n v="324753.53430162848"/>
    <n v="274970.13712748926"/>
    <n v="308190.92090465769"/>
    <n v="341411.70468182606"/>
    <n v="390079.62026394618"/>
    <n v="438747.53584606631"/>
    <n v="394381.5888845459"/>
    <n v="350015.64192302548"/>
    <n v="305649.69496150513"/>
    <m/>
  </r>
  <r>
    <n v="296"/>
    <s v="Ingreso Promedio Nacional Etnias - Yagán"/>
    <s v="24 Socioeconómico"/>
    <s v="24.02 Ingreso Promedio por Persona"/>
    <s v="08.03.08 Etnia"/>
    <s v="24.02.01.10 Ingresos Yaganes"/>
    <x v="8"/>
    <x v="58"/>
    <x v="115"/>
    <x v="253"/>
    <s v="CLP/mes/persona"/>
    <s v="2006-2020"/>
    <m/>
    <m/>
    <s v="Encuesta CASEN"/>
    <m/>
    <m/>
    <m/>
    <m/>
    <m/>
    <m/>
    <n v="106884.77466061704"/>
    <n v="140697.56613271905"/>
    <n v="174510.35760482104"/>
    <n v="208323.14907692306"/>
    <n v="335688.76571493212"/>
    <n v="463054.38235294115"/>
    <n v="353282.6911764706"/>
    <n v="243511"/>
    <n v="259255.5"/>
    <n v="275000"/>
    <n v="356250"/>
    <n v="437499.99999999994"/>
    <n v="349870.64703371743"/>
    <n v="262241.29406743491"/>
    <n v="174611.94110115236"/>
    <m/>
  </r>
  <r>
    <n v="297"/>
    <s v="Número de Empresas de Tamaño Grande 1"/>
    <s v="09 Empresa"/>
    <s v="09.01 Empresas por Tramo (13)"/>
    <s v="09.01.01 Grande 1 (100000-200000 UF)"/>
    <s v="09.01.01.01 Número de Empresas"/>
    <x v="25"/>
    <x v="59"/>
    <x v="116"/>
    <x v="254"/>
    <s v="Número Empresas"/>
    <s v="2005-2019"/>
    <m/>
    <m/>
    <s v="Servicio de Impuestos Internos (SII)"/>
    <m/>
    <m/>
    <m/>
    <m/>
    <m/>
    <n v="7610"/>
    <n v="8078"/>
    <n v="8854"/>
    <n v="9080"/>
    <n v="8902"/>
    <n v="9672"/>
    <n v="10508"/>
    <n v="11000"/>
    <n v="11550"/>
    <n v="12192"/>
    <n v="12364"/>
    <n v="12766"/>
    <n v="11764"/>
    <n v="12238"/>
    <n v="12506"/>
    <m/>
    <m/>
  </r>
  <r>
    <n v="298"/>
    <s v="Número de Empresas de Tamaño Grande 2"/>
    <s v="09 Empresa"/>
    <s v="09.01 Empresas por Tramo (13)"/>
    <s v="09.01.02 Grande 2 (200000-600000 UF)"/>
    <s v="09.01.01.01 Número de Empresas"/>
    <x v="25"/>
    <x v="59"/>
    <x v="117"/>
    <x v="254"/>
    <s v="Número Empresas"/>
    <s v="2005-2019"/>
    <m/>
    <m/>
    <s v="Servicio de Impuestos Internos (SII)"/>
    <m/>
    <m/>
    <m/>
    <m/>
    <m/>
    <n v="6038"/>
    <n v="6532"/>
    <n v="6978"/>
    <n v="7178"/>
    <n v="6896"/>
    <n v="7714"/>
    <n v="8258"/>
    <n v="8792"/>
    <n v="9206"/>
    <n v="9838"/>
    <n v="9858"/>
    <n v="10242"/>
    <n v="9520"/>
    <n v="9816"/>
    <n v="10082"/>
    <m/>
    <m/>
  </r>
  <r>
    <n v="299"/>
    <s v="Número de Empresas de Tamaño Grande 3"/>
    <s v="09 Empresa"/>
    <s v="09.01 Empresas por Tramo (13)"/>
    <s v="09.01.03 Grande 3 (600000-1000000 UF)"/>
    <s v="09.01.01.01 Número de Empresas"/>
    <x v="25"/>
    <x v="59"/>
    <x v="118"/>
    <x v="254"/>
    <s v="Número Empresas"/>
    <s v="2005-2019"/>
    <m/>
    <m/>
    <s v="Servicio de Impuestos Internos (SII)"/>
    <m/>
    <m/>
    <m/>
    <m/>
    <m/>
    <n v="1376"/>
    <n v="1508"/>
    <n v="1616"/>
    <n v="1604"/>
    <n v="1636"/>
    <n v="1768"/>
    <n v="2020"/>
    <n v="1996"/>
    <n v="2092"/>
    <n v="2228"/>
    <n v="2202"/>
    <n v="2316"/>
    <n v="2272"/>
    <n v="2182"/>
    <n v="2388"/>
    <m/>
    <m/>
  </r>
  <r>
    <n v="300"/>
    <s v="Número de Empresas de Tamaño Grande 4"/>
    <s v="09 Empresa"/>
    <s v="09.01 Empresas por Tramo (13)"/>
    <s v="09.01.04 Grande 4 (1000000 UF y más)"/>
    <s v="09.01.01.01 Número de Empresas"/>
    <x v="25"/>
    <x v="59"/>
    <x v="119"/>
    <x v="254"/>
    <s v="Número Empresas"/>
    <s v="2005-2019"/>
    <m/>
    <m/>
    <s v="Servicio de Impuestos Internos (SII)"/>
    <m/>
    <m/>
    <m/>
    <m/>
    <m/>
    <n v="2440"/>
    <n v="2754"/>
    <n v="2912"/>
    <n v="3106"/>
    <n v="3068"/>
    <n v="3288"/>
    <n v="3614"/>
    <n v="3864"/>
    <n v="4038"/>
    <n v="4204"/>
    <n v="4180"/>
    <n v="4230"/>
    <n v="4144"/>
    <n v="4334"/>
    <n v="4522"/>
    <m/>
    <m/>
  </r>
  <r>
    <n v="301"/>
    <s v="Número de Empresas de Tamaño Mediana 1"/>
    <s v="09 Empresa"/>
    <s v="09.01 Empresas por Tramo (13)"/>
    <s v="09.01.05 Mediana 1 (25000-50000 UF)"/>
    <s v="09.01.01.01 Número de Empresas"/>
    <x v="25"/>
    <x v="59"/>
    <x v="120"/>
    <x v="254"/>
    <s v="Número Empresas"/>
    <s v="2005-2019"/>
    <m/>
    <m/>
    <s v="Servicio de Impuestos Internos (SII)"/>
    <m/>
    <m/>
    <m/>
    <m/>
    <m/>
    <n v="21460"/>
    <n v="22686"/>
    <n v="24354"/>
    <n v="25810"/>
    <n v="25116"/>
    <n v="27958"/>
    <n v="30016"/>
    <n v="32544"/>
    <n v="34060"/>
    <n v="35412"/>
    <n v="36340"/>
    <n v="38010"/>
    <n v="34802"/>
    <n v="36506"/>
    <n v="37214"/>
    <m/>
    <m/>
  </r>
  <r>
    <n v="302"/>
    <s v="Número de Empresas de Tamaño Mediana 2"/>
    <s v="09 Empresa"/>
    <s v="09.01 Empresas por Tramo (13)"/>
    <s v="09.01.06 Mediana 2 (50000-100000 UF)"/>
    <s v="09.01.01.01 Número de Empresas"/>
    <x v="25"/>
    <x v="59"/>
    <x v="121"/>
    <x v="254"/>
    <s v="Número Empresas"/>
    <s v="2005-2019"/>
    <m/>
    <m/>
    <s v="Servicio de Impuestos Internos (SII)"/>
    <m/>
    <m/>
    <m/>
    <m/>
    <m/>
    <n v="13312"/>
    <n v="13800"/>
    <n v="14714"/>
    <n v="15492"/>
    <n v="15394"/>
    <n v="16468"/>
    <n v="18098"/>
    <n v="19328"/>
    <n v="20258"/>
    <n v="21040"/>
    <n v="21238"/>
    <n v="22400"/>
    <n v="20324"/>
    <n v="20902"/>
    <n v="21298"/>
    <m/>
    <m/>
  </r>
  <r>
    <n v="303"/>
    <s v="Número de Empresas de Tamaño Micro 1"/>
    <s v="09 Empresa"/>
    <s v="09.01 Empresas por Tramo (13)"/>
    <s v="09.01.07 Micro 1 (0,01-200 UF)"/>
    <s v="09.01.01.01 Número de Empresas"/>
    <x v="25"/>
    <x v="59"/>
    <x v="122"/>
    <x v="254"/>
    <s v="Número Empresas"/>
    <s v="2005-2019"/>
    <m/>
    <m/>
    <s v="Servicio de Impuestos Internos (SII)"/>
    <m/>
    <m/>
    <m/>
    <m/>
    <m/>
    <n v="507052"/>
    <n v="509362"/>
    <n v="507190"/>
    <n v="504774"/>
    <n v="506924"/>
    <n v="499554"/>
    <n v="494102"/>
    <n v="488684"/>
    <n v="488706"/>
    <n v="508910"/>
    <n v="516478"/>
    <n v="526676"/>
    <n v="593816"/>
    <n v="603994"/>
    <n v="622226"/>
    <m/>
    <m/>
  </r>
  <r>
    <n v="304"/>
    <s v="Número de Empresas de Tamaño Micro 2"/>
    <s v="09 Empresa"/>
    <s v="09.01 Empresas por Tramo (13)"/>
    <s v="09.01.08 Micro 2 (200-600 UF)"/>
    <s v="09.01.01.01 Número de Empresas"/>
    <x v="25"/>
    <x v="59"/>
    <x v="123"/>
    <x v="254"/>
    <s v="Número Empresas"/>
    <s v="2005-2019"/>
    <m/>
    <m/>
    <s v="Servicio de Impuestos Internos (SII)"/>
    <m/>
    <m/>
    <m/>
    <m/>
    <m/>
    <n v="311846"/>
    <n v="315706"/>
    <n v="316108"/>
    <n v="320960"/>
    <n v="325360"/>
    <n v="325352"/>
    <n v="333102"/>
    <n v="340704"/>
    <n v="346388"/>
    <n v="358072"/>
    <n v="364490"/>
    <n v="373100"/>
    <n v="382606"/>
    <n v="397758"/>
    <n v="406724"/>
    <m/>
    <m/>
  </r>
  <r>
    <n v="305"/>
    <s v="Número de Empresas de Tamaño Micro 3"/>
    <s v="09 Empresa"/>
    <s v="09.01 Empresas por Tramo (13)"/>
    <s v="09.01.09 Micro 3 (600-2400 UF)"/>
    <s v="09.01.01.01 Número de Empresas"/>
    <x v="25"/>
    <x v="59"/>
    <x v="124"/>
    <x v="254"/>
    <s v="Número Empresas"/>
    <s v="2005-2019"/>
    <m/>
    <m/>
    <s v="Servicio de Impuestos Internos (SII)"/>
    <m/>
    <m/>
    <m/>
    <m/>
    <m/>
    <n v="336592"/>
    <n v="345922"/>
    <n v="353766"/>
    <n v="362548"/>
    <n v="366640"/>
    <n v="380818"/>
    <n v="400692"/>
    <n v="420486"/>
    <n v="437120"/>
    <n v="449932"/>
    <n v="465462"/>
    <n v="476214"/>
    <n v="483830"/>
    <n v="503952"/>
    <n v="510644"/>
    <m/>
    <m/>
  </r>
  <r>
    <n v="306"/>
    <s v="Número de Empresas de Tamaño Pequeña 1"/>
    <s v="09 Empresa"/>
    <s v="09.01 Empresas por Tramo (13)"/>
    <s v="09.01.10 Pequeña 1 (2400-5000 UF)"/>
    <s v="09.01.01.01 Número de Empresas"/>
    <x v="25"/>
    <x v="59"/>
    <x v="125"/>
    <x v="254"/>
    <s v="Número Empresas"/>
    <s v="2005-2019"/>
    <m/>
    <m/>
    <s v="Servicio de Impuestos Internos (SII)"/>
    <m/>
    <m/>
    <m/>
    <m/>
    <m/>
    <n v="114180"/>
    <n v="119038"/>
    <n v="124308"/>
    <n v="128664"/>
    <n v="130902"/>
    <n v="140164"/>
    <n v="151254"/>
    <n v="160470"/>
    <n v="169342"/>
    <n v="173826"/>
    <n v="179172"/>
    <n v="183530"/>
    <n v="184242"/>
    <n v="193284"/>
    <n v="196006"/>
    <m/>
    <m/>
  </r>
  <r>
    <n v="307"/>
    <s v="Número de Empresas de Tamaño Pequeña 2"/>
    <s v="09 Empresa"/>
    <s v="09.01 Empresas por Tramo (13)"/>
    <s v="09.01.11 Pequeña 2 (5000-10000 UF)"/>
    <s v="09.01.01.01 Número de Empresas"/>
    <x v="25"/>
    <x v="59"/>
    <x v="126"/>
    <x v="254"/>
    <s v="Número Empresas"/>
    <s v="2005-2019"/>
    <m/>
    <m/>
    <s v="Servicio de Impuestos Internos (SII)"/>
    <m/>
    <m/>
    <m/>
    <m/>
    <m/>
    <n v="70028"/>
    <n v="73718"/>
    <n v="78208"/>
    <n v="81476"/>
    <n v="82036"/>
    <n v="88940"/>
    <n v="96476"/>
    <n v="103228"/>
    <n v="108336"/>
    <n v="111604"/>
    <n v="116604"/>
    <n v="119734"/>
    <n v="117120"/>
    <n v="122880"/>
    <n v="124074"/>
    <m/>
    <m/>
  </r>
  <r>
    <n v="308"/>
    <s v="Número de Empresas de Tamaño Pequeña 3"/>
    <s v="09 Empresa"/>
    <s v="09.01 Empresas por Tramo (13)"/>
    <s v="09.01.12 Pequeña 3 (10000-25000 UF)"/>
    <s v="09.01.01.01 Número de Empresas"/>
    <x v="25"/>
    <x v="59"/>
    <x v="127"/>
    <x v="254"/>
    <s v="Número Empresas"/>
    <s v="2005-2019"/>
    <m/>
    <m/>
    <s v="Servicio de Impuestos Internos (SII)"/>
    <m/>
    <m/>
    <m/>
    <m/>
    <m/>
    <n v="52414"/>
    <n v="55186"/>
    <n v="59018"/>
    <n v="62238"/>
    <n v="61370"/>
    <n v="68300"/>
    <n v="73930"/>
    <n v="79096"/>
    <n v="82894"/>
    <n v="86362"/>
    <n v="88714"/>
    <n v="90512"/>
    <n v="85862"/>
    <n v="90322"/>
    <n v="92546"/>
    <m/>
    <m/>
  </r>
  <r>
    <n v="309"/>
    <s v="Número de Empresas de Tamaño Sin Ventas"/>
    <s v="09 Empresa"/>
    <s v="09.01 Empresas por Tramo (13)"/>
    <s v="09.01.13 Sin Ventas"/>
    <s v="09.01.01.01 Número de Empresas"/>
    <x v="25"/>
    <x v="59"/>
    <x v="128"/>
    <x v="254"/>
    <s v="Número Empresas"/>
    <s v="2005-2019"/>
    <m/>
    <m/>
    <s v="Servicio de Impuestos Internos (SII)"/>
    <m/>
    <m/>
    <m/>
    <m/>
    <m/>
    <n v="283800"/>
    <n v="291118"/>
    <n v="291638"/>
    <n v="291336"/>
    <n v="307032"/>
    <n v="307644"/>
    <n v="313586"/>
    <n v="324942"/>
    <n v="335864"/>
    <n v="343430"/>
    <n v="353916"/>
    <n v="362236"/>
    <n v="406674"/>
    <n v="519452"/>
    <n v="548042"/>
    <m/>
    <m/>
  </r>
  <r>
    <n v="310"/>
    <s v="Número de Empresas de Tamaño Grande"/>
    <s v="09 Empresa"/>
    <s v="09.02 Empresas por Tramo (5)"/>
    <s v="09.02.01 Grande (100000-200000 UF)"/>
    <s v="09.01.01.01 Número de Empresas"/>
    <x v="25"/>
    <x v="60"/>
    <x v="129"/>
    <x v="254"/>
    <s v="Número Empresas"/>
    <s v="2005-2019"/>
    <m/>
    <m/>
    <s v="Servicio de Impuestos Internos (SII)"/>
    <m/>
    <m/>
    <m/>
    <m/>
    <m/>
    <n v="17464"/>
    <n v="18872"/>
    <n v="20360"/>
    <n v="20968"/>
    <n v="20502"/>
    <n v="22442"/>
    <n v="24400"/>
    <n v="25652"/>
    <n v="26886"/>
    <n v="28462"/>
    <n v="28604"/>
    <n v="29554"/>
    <n v="27700"/>
    <n v="28570"/>
    <n v="29498"/>
    <m/>
    <m/>
  </r>
  <r>
    <n v="311"/>
    <s v="Número de Empresas de Tamaño Mediana"/>
    <s v="09 Empresa"/>
    <s v="09.02 Empresas por Tramo (5)"/>
    <s v="09.02.02 Mediana (25000-100000 UF)"/>
    <s v="09.01.01.01 Número de Empresas"/>
    <x v="25"/>
    <x v="60"/>
    <x v="130"/>
    <x v="254"/>
    <s v="Número Empresas"/>
    <s v="2005-2019"/>
    <m/>
    <m/>
    <s v="Servicio de Impuestos Internos (SII)"/>
    <m/>
    <m/>
    <m/>
    <m/>
    <m/>
    <n v="34772"/>
    <n v="36486"/>
    <n v="39068"/>
    <n v="41302"/>
    <n v="40510"/>
    <n v="44426"/>
    <n v="48114"/>
    <n v="51872"/>
    <n v="54318"/>
    <n v="56452"/>
    <n v="57578"/>
    <n v="60410"/>
    <n v="55126"/>
    <n v="57408"/>
    <n v="58512"/>
    <m/>
    <m/>
  </r>
  <r>
    <n v="312"/>
    <s v="Número de Empresas de Tamaño Micro"/>
    <s v="09 Empresa"/>
    <s v="09.02 Empresas por Tramo (5)"/>
    <s v="09.02.03 Micro (0,01-2400 UF)"/>
    <s v="09.01.01.01 Número de Empresas"/>
    <x v="25"/>
    <x v="60"/>
    <x v="131"/>
    <x v="254"/>
    <s v="Número Empresas"/>
    <s v="2005-2019"/>
    <m/>
    <m/>
    <s v="Servicio de Impuestos Internos (SII)"/>
    <m/>
    <m/>
    <m/>
    <m/>
    <m/>
    <n v="1155490"/>
    <n v="1170990"/>
    <n v="1177064"/>
    <n v="1188282"/>
    <n v="1198924"/>
    <n v="1205724"/>
    <n v="1227896"/>
    <n v="1249874"/>
    <n v="1272214"/>
    <n v="1316914"/>
    <n v="1346430"/>
    <n v="1375990"/>
    <n v="1460252"/>
    <n v="1505704"/>
    <n v="1539594"/>
    <m/>
    <m/>
  </r>
  <r>
    <n v="313"/>
    <s v="Número de Empresas de Tamaño Pequeña"/>
    <s v="09 Empresa"/>
    <s v="09.02 Empresas por Tramo (5)"/>
    <s v="09.02.04 Pequeña (2400-25000 UF)"/>
    <s v="09.01.01.01 Número de Empresas"/>
    <x v="25"/>
    <x v="60"/>
    <x v="132"/>
    <x v="254"/>
    <s v="Número Empresas"/>
    <s v="2005-2019"/>
    <m/>
    <m/>
    <s v="Servicio de Impuestos Internos (SII)"/>
    <m/>
    <m/>
    <m/>
    <m/>
    <m/>
    <n v="236622"/>
    <n v="247942"/>
    <n v="261534"/>
    <n v="272378"/>
    <n v="274308"/>
    <n v="297404"/>
    <n v="321660"/>
    <n v="342794"/>
    <n v="360572"/>
    <n v="371792"/>
    <n v="384490"/>
    <n v="393776"/>
    <n v="387224"/>
    <n v="406486"/>
    <n v="412626"/>
    <m/>
    <m/>
  </r>
  <r>
    <n v="314"/>
    <s v="Número de Empresas de Tamaño Sin Ventas"/>
    <s v="09 Empresa"/>
    <s v="09.02 Empresas por Tramo (5)"/>
    <s v="09.01.13 Sin Ventas"/>
    <s v="09.01.01.01 Número de Empresas"/>
    <x v="25"/>
    <x v="60"/>
    <x v="128"/>
    <x v="254"/>
    <s v="Número Empresas"/>
    <s v="2005-2019"/>
    <m/>
    <m/>
    <s v="Servicio de Impuestos Internos (SII)"/>
    <m/>
    <m/>
    <m/>
    <m/>
    <m/>
    <n v="283800"/>
    <n v="291118"/>
    <n v="291638"/>
    <n v="291336"/>
    <n v="307032"/>
    <n v="307644"/>
    <n v="313586"/>
    <n v="324942"/>
    <n v="335864"/>
    <n v="343430"/>
    <n v="353916"/>
    <n v="362236"/>
    <n v="406674"/>
    <n v="519452"/>
    <n v="548042"/>
    <m/>
    <m/>
  </r>
  <r>
    <n v="315"/>
    <s v="Número de Trabajadores en Empresas de Tamaño Grande 1"/>
    <s v="09 Empresa"/>
    <s v="09.01 Empresas por Tramo (13)"/>
    <s v="09.01.01 Grande 1 (100000-200000 UF)"/>
    <s v="09.01.01.02 Número de Trabajadores"/>
    <x v="25"/>
    <x v="59"/>
    <x v="116"/>
    <x v="255"/>
    <s v="N° de Trabajadores"/>
    <s v="2005-2019"/>
    <m/>
    <m/>
    <s v="Servicio de Impuestos Internos (SII)"/>
    <m/>
    <m/>
    <m/>
    <m/>
    <m/>
    <n v="1049658"/>
    <n v="1119492"/>
    <n v="1201224"/>
    <n v="1321140"/>
    <n v="1181926"/>
    <n v="1276072"/>
    <n v="1395124"/>
    <n v="1382304"/>
    <n v="1441696"/>
    <n v="1443502"/>
    <n v="1445148"/>
    <n v="1523098"/>
    <n v="1435808"/>
    <n v="1444040"/>
    <n v="1475674"/>
    <m/>
    <m/>
  </r>
  <r>
    <n v="316"/>
    <s v="Número de Trabajadores en Empresas de Tamaño Grande 2"/>
    <s v="09 Empresa"/>
    <s v="09.01 Empresas por Tramo (13)"/>
    <s v="09.01.02 Grande 2 (200000-600000 UF)"/>
    <s v="09.01.01.02 Número de Trabajadores"/>
    <x v="25"/>
    <x v="59"/>
    <x v="117"/>
    <x v="255"/>
    <s v="N° de Trabajadores"/>
    <s v="2005-2019"/>
    <m/>
    <m/>
    <s v="Servicio de Impuestos Internos (SII)"/>
    <m/>
    <m/>
    <m/>
    <m/>
    <m/>
    <n v="1521256"/>
    <n v="1616032"/>
    <n v="1899938"/>
    <n v="1912320"/>
    <n v="1792000"/>
    <n v="1939546"/>
    <n v="2069168"/>
    <n v="2152044"/>
    <n v="2212262"/>
    <n v="2198652"/>
    <n v="2139514"/>
    <n v="2134952"/>
    <n v="2155434"/>
    <n v="2256878"/>
    <n v="2230780"/>
    <m/>
    <m/>
  </r>
  <r>
    <n v="317"/>
    <s v="Número de Trabajadores en Empresas de Tamaño Grande 3"/>
    <s v="09 Empresa"/>
    <s v="09.01 Empresas por Tramo (13)"/>
    <s v="09.01.03 Grande 3 (600000-1000000 UF)"/>
    <s v="09.01.01.02 Número de Trabajadores"/>
    <x v="25"/>
    <x v="59"/>
    <x v="118"/>
    <x v="255"/>
    <s v="N° de Trabajadores"/>
    <s v="2005-2019"/>
    <m/>
    <m/>
    <s v="Servicio de Impuestos Internos (SII)"/>
    <m/>
    <m/>
    <m/>
    <m/>
    <m/>
    <n v="601264"/>
    <n v="650502"/>
    <n v="733186"/>
    <n v="787058"/>
    <n v="745782"/>
    <n v="807242"/>
    <n v="928032"/>
    <n v="1054658"/>
    <n v="911882"/>
    <n v="950818"/>
    <n v="959304"/>
    <n v="1063568"/>
    <n v="1042258"/>
    <n v="1018862"/>
    <n v="993650"/>
    <m/>
    <m/>
  </r>
  <r>
    <n v="318"/>
    <s v="Número de Trabajadores en Empresas de Tamaño Grande 4"/>
    <s v="09 Empresa"/>
    <s v="09.01 Empresas por Tramo (13)"/>
    <s v="09.01.04 Grande 4 (1000000 UF y más)"/>
    <s v="09.01.01.02 Número de Trabajadores"/>
    <x v="25"/>
    <x v="59"/>
    <x v="119"/>
    <x v="255"/>
    <s v="N° de Trabajadores"/>
    <s v="2005-2019"/>
    <m/>
    <m/>
    <s v="Servicio de Impuestos Internos (SII)"/>
    <m/>
    <m/>
    <m/>
    <m/>
    <m/>
    <n v="2026218"/>
    <n v="2384372"/>
    <n v="2703800"/>
    <n v="3025062"/>
    <n v="2933714"/>
    <n v="3226558"/>
    <n v="3818008"/>
    <n v="4173216"/>
    <n v="4462858"/>
    <n v="4523070"/>
    <n v="4445298"/>
    <n v="4358090"/>
    <n v="4270368"/>
    <n v="4473038"/>
    <n v="4509024"/>
    <m/>
    <m/>
  </r>
  <r>
    <n v="319"/>
    <s v="Número de Trabajadores en Empresas de Tamaño Mediana 1"/>
    <s v="09 Empresa"/>
    <s v="09.01 Empresas por Tramo (13)"/>
    <s v="09.01.05 Mediana 1 (25000-50000 UF)"/>
    <s v="09.01.01.02 Número de Trabajadores"/>
    <x v="25"/>
    <x v="59"/>
    <x v="120"/>
    <x v="255"/>
    <s v="N° de Trabajadores"/>
    <s v="2005-2019"/>
    <m/>
    <m/>
    <s v="Servicio de Impuestos Internos (SII)"/>
    <m/>
    <m/>
    <m/>
    <m/>
    <m/>
    <n v="1039694"/>
    <n v="1123446"/>
    <n v="1229604"/>
    <n v="1284408"/>
    <n v="1163722"/>
    <n v="1243708"/>
    <n v="1403234"/>
    <n v="1439072"/>
    <n v="1373516"/>
    <n v="1415608"/>
    <n v="1436146"/>
    <n v="1466634"/>
    <n v="1404892"/>
    <n v="1470362"/>
    <n v="1457778"/>
    <m/>
    <m/>
  </r>
  <r>
    <n v="320"/>
    <s v="Número de Trabajadores en Empresas de Tamaño Mediana 2"/>
    <s v="09 Empresa"/>
    <s v="09.01 Empresas por Tramo (13)"/>
    <s v="09.01.06 Mediana 2 (50000-100000 UF)"/>
    <s v="09.01.01.02 Número de Trabajadores"/>
    <x v="25"/>
    <x v="59"/>
    <x v="121"/>
    <x v="255"/>
    <s v="N° de Trabajadores"/>
    <s v="2005-2019"/>
    <m/>
    <m/>
    <s v="Servicio de Impuestos Internos (SII)"/>
    <m/>
    <m/>
    <m/>
    <m/>
    <m/>
    <n v="1073684"/>
    <n v="1187264"/>
    <n v="1259654"/>
    <n v="1302706"/>
    <n v="1267452"/>
    <n v="1342398"/>
    <n v="1442318"/>
    <n v="1490584"/>
    <n v="1491502"/>
    <n v="1469972"/>
    <n v="1517006"/>
    <n v="1532484"/>
    <n v="1473876"/>
    <n v="1449238"/>
    <n v="1399994"/>
    <m/>
    <m/>
  </r>
  <r>
    <n v="321"/>
    <s v="Número de Trabajadores en Empresas de Tamaño Micro 1"/>
    <s v="09 Empresa"/>
    <s v="09.01 Empresas por Tramo (13)"/>
    <s v="09.01.07 Micro 1 (0,01-200 UF)"/>
    <s v="09.01.01.02 Número de Trabajadores"/>
    <x v="25"/>
    <x v="59"/>
    <x v="122"/>
    <x v="255"/>
    <s v="N° de Trabajadores"/>
    <s v="2005-2019"/>
    <m/>
    <m/>
    <s v="Servicio de Impuestos Internos (SII)"/>
    <m/>
    <m/>
    <m/>
    <m/>
    <m/>
    <n v="148606"/>
    <n v="151038"/>
    <n v="164860"/>
    <n v="139886"/>
    <n v="151462"/>
    <n v="188350"/>
    <n v="196802"/>
    <n v="154540"/>
    <n v="129254"/>
    <n v="162980"/>
    <n v="196244"/>
    <n v="222622"/>
    <n v="206136"/>
    <n v="239058"/>
    <n v="235464"/>
    <m/>
    <m/>
  </r>
  <r>
    <n v="322"/>
    <s v="Número de Trabajadores en Empresas de Tamaño Micro 2"/>
    <s v="09 Empresa"/>
    <s v="09.01 Empresas por Tramo (13)"/>
    <s v="09.01.08 Micro 2 (200-600 UF)"/>
    <s v="09.01.01.02 Número de Trabajadores"/>
    <x v="25"/>
    <x v="59"/>
    <x v="123"/>
    <x v="255"/>
    <s v="N° de Trabajadores"/>
    <s v="2005-2019"/>
    <m/>
    <m/>
    <s v="Servicio de Impuestos Internos (SII)"/>
    <m/>
    <m/>
    <m/>
    <m/>
    <m/>
    <n v="189506"/>
    <n v="184524"/>
    <n v="176120"/>
    <n v="217382"/>
    <n v="180886"/>
    <n v="244304"/>
    <n v="175806"/>
    <n v="216206"/>
    <n v="191726"/>
    <n v="203630"/>
    <n v="175568"/>
    <n v="166038"/>
    <n v="192576"/>
    <n v="220238"/>
    <n v="302346"/>
    <m/>
    <m/>
  </r>
  <r>
    <n v="323"/>
    <s v="Número de Trabajadores en Empresas de Tamaño Micro 3"/>
    <s v="09 Empresa"/>
    <s v="09.01 Empresas por Tramo (13)"/>
    <s v="09.01.09 Micro 3 (600-2400 UF)"/>
    <s v="09.01.01.02 Número de Trabajadores"/>
    <x v="25"/>
    <x v="59"/>
    <x v="124"/>
    <x v="255"/>
    <s v="N° de Trabajadores"/>
    <s v="2005-2019"/>
    <m/>
    <m/>
    <s v="Servicio de Impuestos Internos (SII)"/>
    <m/>
    <m/>
    <m/>
    <m/>
    <m/>
    <n v="673678"/>
    <n v="722006"/>
    <n v="758036"/>
    <n v="756540"/>
    <n v="774710"/>
    <n v="689768"/>
    <n v="693902"/>
    <n v="731118"/>
    <n v="756298"/>
    <n v="740860"/>
    <n v="745546"/>
    <n v="754478"/>
    <n v="826994"/>
    <n v="888542"/>
    <n v="906526"/>
    <m/>
    <m/>
  </r>
  <r>
    <n v="324"/>
    <s v="Número de Trabajadores en Empresas de Tamaño Pequeña 1"/>
    <s v="09 Empresa"/>
    <s v="09.01 Empresas por Tramo (13)"/>
    <s v="09.01.10 Pequeña 1 (2400-5000 UF)"/>
    <s v="09.01.01.02 Número de Trabajadores"/>
    <x v="25"/>
    <x v="59"/>
    <x v="125"/>
    <x v="255"/>
    <s v="N° de Trabajadores"/>
    <s v="2005-2019"/>
    <m/>
    <m/>
    <s v="Servicio de Impuestos Internos (SII)"/>
    <m/>
    <m/>
    <m/>
    <m/>
    <m/>
    <n v="647990"/>
    <n v="648684"/>
    <n v="706910"/>
    <n v="680070"/>
    <n v="688514"/>
    <n v="723784"/>
    <n v="766458"/>
    <n v="761386"/>
    <n v="790842"/>
    <n v="821198"/>
    <n v="853060"/>
    <n v="862542"/>
    <n v="928666"/>
    <n v="973924"/>
    <n v="966672"/>
    <m/>
    <m/>
  </r>
  <r>
    <n v="325"/>
    <s v="Número de Trabajadores en Empresas de Tamaño Pequeña 2"/>
    <s v="09 Empresa"/>
    <s v="09.01 Empresas por Tramo (13)"/>
    <s v="09.01.11 Pequeña 2 (5000-10000 UF)"/>
    <s v="09.01.01.02 Número de Trabajadores"/>
    <x v="25"/>
    <x v="59"/>
    <x v="126"/>
    <x v="255"/>
    <s v="N° de Trabajadores"/>
    <s v="2005-2019"/>
    <m/>
    <m/>
    <s v="Servicio de Impuestos Internos (SII)"/>
    <m/>
    <m/>
    <m/>
    <m/>
    <m/>
    <n v="835120"/>
    <n v="915742"/>
    <n v="956224"/>
    <n v="943968"/>
    <n v="937526"/>
    <n v="941054"/>
    <n v="987462"/>
    <n v="1028342"/>
    <n v="1046802"/>
    <n v="1035714"/>
    <n v="1075772"/>
    <n v="1073972"/>
    <n v="1183216"/>
    <n v="1250680"/>
    <n v="1207484"/>
    <m/>
    <m/>
  </r>
  <r>
    <n v="326"/>
    <s v="Número de Trabajadores en Empresas de Tamaño Pequeña 3"/>
    <s v="09 Empresa"/>
    <s v="09.01 Empresas por Tramo (13)"/>
    <s v="09.01.12 Pequeña 3 (10000-25000 UF)"/>
    <s v="09.01.01.02 Número de Trabajadores"/>
    <x v="25"/>
    <x v="59"/>
    <x v="127"/>
    <x v="255"/>
    <s v="N° de Trabajadores"/>
    <s v="2005-2019"/>
    <m/>
    <m/>
    <s v="Servicio de Impuestos Internos (SII)"/>
    <m/>
    <m/>
    <m/>
    <m/>
    <m/>
    <n v="1304642"/>
    <n v="1364692"/>
    <n v="1435696"/>
    <n v="1476022"/>
    <n v="1415760"/>
    <n v="1521606"/>
    <n v="1571438"/>
    <n v="1663454"/>
    <n v="1670000"/>
    <n v="1705786"/>
    <n v="1700690"/>
    <n v="1785694"/>
    <n v="1828972"/>
    <n v="1865338"/>
    <n v="1927934"/>
    <m/>
    <m/>
  </r>
  <r>
    <n v="327"/>
    <s v="Número de Trabajadores en Empresas de Tamaño Sin Ventas"/>
    <s v="09 Empresa"/>
    <s v="09.01 Empresas por Tramo (13)"/>
    <s v="09.01.13 Sin Ventas"/>
    <s v="09.01.01.02 Número de Trabajadores"/>
    <x v="25"/>
    <x v="59"/>
    <x v="128"/>
    <x v="255"/>
    <s v="N° de Trabajadores"/>
    <s v="2005-2019"/>
    <m/>
    <m/>
    <s v="Servicio de Impuestos Internos (SII)"/>
    <m/>
    <m/>
    <m/>
    <m/>
    <m/>
    <n v="806078"/>
    <n v="857054"/>
    <n v="893496"/>
    <n v="935950"/>
    <n v="952342"/>
    <n v="1002430"/>
    <n v="1031036"/>
    <n v="1092882"/>
    <n v="1160270"/>
    <n v="1177670"/>
    <n v="1218440"/>
    <n v="1261578"/>
    <n v="1469890"/>
    <n v="1578660"/>
    <n v="1514624"/>
    <m/>
    <m/>
  </r>
  <r>
    <n v="328"/>
    <s v="Número de Trabajadores en Empresas de Tamaño Grande "/>
    <s v="09 Empresa"/>
    <s v="09.02 Empresas por Tramo (5)"/>
    <s v="09.02.01 Grande (100000-200000 UF)"/>
    <s v="09.01.01.02 Número de Trabajadores"/>
    <x v="25"/>
    <x v="60"/>
    <x v="129"/>
    <x v="255"/>
    <s v="N° de Trabajadores"/>
    <s v="2005-2019"/>
    <m/>
    <m/>
    <s v="Servicio de Impuestos Internos (SII)"/>
    <m/>
    <m/>
    <m/>
    <m/>
    <m/>
    <n v="5198396"/>
    <n v="5770398"/>
    <n v="6538148"/>
    <n v="7045580"/>
    <n v="6653422"/>
    <n v="7249418"/>
    <n v="8210332"/>
    <n v="8762222"/>
    <n v="9028698"/>
    <n v="9116042"/>
    <n v="8989264"/>
    <n v="9079708"/>
    <n v="8903868"/>
    <n v="9192818"/>
    <n v="9209128"/>
    <m/>
    <m/>
  </r>
  <r>
    <n v="329"/>
    <s v="Número de Trabajadores en Empresas de Tamaño Mediana"/>
    <s v="09 Empresa"/>
    <s v="09.02 Empresas por Tramo (5)"/>
    <s v="09.02.02 Mediana (25000-100000 UF)"/>
    <s v="09.01.01.02 Número de Trabajadores"/>
    <x v="25"/>
    <x v="60"/>
    <x v="130"/>
    <x v="255"/>
    <s v="N° de Trabajadores"/>
    <s v="2005-2019"/>
    <m/>
    <m/>
    <s v="Servicio de Impuestos Internos (SII)"/>
    <m/>
    <m/>
    <m/>
    <m/>
    <m/>
    <n v="2113378"/>
    <n v="2310710"/>
    <n v="2489258"/>
    <n v="2587114"/>
    <n v="2431174"/>
    <n v="2586106"/>
    <n v="2845552"/>
    <n v="2929656"/>
    <n v="2865018"/>
    <n v="2885580"/>
    <n v="2953152"/>
    <n v="2999118"/>
    <n v="2878768"/>
    <n v="2919600"/>
    <n v="2857772"/>
    <m/>
    <m/>
  </r>
  <r>
    <n v="330"/>
    <s v="Número de Trabajadores en Empresas de Tamaño Micro"/>
    <s v="09 Empresa"/>
    <s v="09.02 Empresas por Tramo (5)"/>
    <s v="09.02.03 Micro (0,01-2400 UF)"/>
    <s v="09.01.01.02 Número de Trabajadores"/>
    <x v="25"/>
    <x v="60"/>
    <x v="131"/>
    <x v="255"/>
    <s v="N° de Trabajadores"/>
    <s v="2005-2019"/>
    <m/>
    <m/>
    <s v="Servicio de Impuestos Internos (SII)"/>
    <m/>
    <m/>
    <m/>
    <m/>
    <m/>
    <n v="1011790"/>
    <n v="1057568"/>
    <n v="1099016"/>
    <n v="1113808"/>
    <n v="1107058"/>
    <n v="1122422"/>
    <n v="1066510"/>
    <n v="1101864"/>
    <n v="1077278"/>
    <n v="1107470"/>
    <n v="1117358"/>
    <n v="1143138"/>
    <n v="1225706"/>
    <n v="1347838"/>
    <n v="1444336"/>
    <m/>
    <m/>
  </r>
  <r>
    <n v="331"/>
    <s v="Número de Trabajadores en Empresas de Tamaño Pequeña"/>
    <s v="09 Empresa"/>
    <s v="09.02 Empresas por Tramo (5)"/>
    <s v="09.02.04 Pequeña (2400-25000 UF)"/>
    <s v="09.01.01.02 Número de Trabajadores"/>
    <x v="25"/>
    <x v="60"/>
    <x v="132"/>
    <x v="255"/>
    <s v="N° de Trabajadores"/>
    <s v="2005-2019"/>
    <m/>
    <m/>
    <s v="Servicio de Impuestos Internos (SII)"/>
    <m/>
    <m/>
    <m/>
    <m/>
    <m/>
    <n v="2787752"/>
    <n v="2929118"/>
    <n v="3098830"/>
    <n v="3100060"/>
    <n v="3041800"/>
    <n v="3186444"/>
    <n v="3325358"/>
    <n v="3453182"/>
    <n v="3507644"/>
    <n v="3562698"/>
    <n v="3629522"/>
    <n v="3722208"/>
    <n v="3940854"/>
    <n v="4089942"/>
    <n v="4102090"/>
    <m/>
    <m/>
  </r>
  <r>
    <n v="332"/>
    <s v="Número de Trabajadores en Empresas de Tamaño Sin Ventas"/>
    <s v="09 Empresa"/>
    <s v="09.02 Empresas por Tramo (5)"/>
    <s v="09.01.13 Sin Ventas"/>
    <s v="09.01.01.02 Número de Trabajadores"/>
    <x v="25"/>
    <x v="60"/>
    <x v="128"/>
    <x v="255"/>
    <s v="N° de Trabajadores"/>
    <s v="2005-2019"/>
    <m/>
    <m/>
    <s v="Servicio de Impuestos Internos (SII)"/>
    <m/>
    <m/>
    <m/>
    <m/>
    <m/>
    <n v="806078"/>
    <n v="857054"/>
    <n v="893496"/>
    <n v="935950"/>
    <n v="952342"/>
    <n v="1002430"/>
    <n v="1031036"/>
    <n v="1092882"/>
    <n v="1160270"/>
    <n v="1177670"/>
    <n v="1218440"/>
    <n v="1261578"/>
    <n v="1469890"/>
    <n v="1578660"/>
    <n v="1514624"/>
    <m/>
    <m/>
  </r>
  <r>
    <n v="333"/>
    <s v="Renta Neta Informada Anual en Empresas de Tamaño Grande 1"/>
    <s v="09 Empresa"/>
    <s v="09.01 Empresas por Tramo (13)"/>
    <s v="09.01.01 Grande 1 (100000-200000 UF)"/>
    <s v="09.01.01.03 Renta Neta Informada Anual"/>
    <x v="25"/>
    <x v="59"/>
    <x v="116"/>
    <x v="256"/>
    <s v="CLP"/>
    <s v="2005-2019"/>
    <m/>
    <m/>
    <s v="Servicio de Impuestos Internos (SII)"/>
    <m/>
    <m/>
    <m/>
    <m/>
    <m/>
    <n v="105191484.552"/>
    <n v="112493644.29400003"/>
    <n v="123838600.83999997"/>
    <n v="125880476.26800001"/>
    <n v="129715564.56199998"/>
    <n v="137744447.93600002"/>
    <n v="159483426.09000003"/>
    <n v="167076819.84000009"/>
    <n v="182024221.21799996"/>
    <n v="186928752.95599991"/>
    <n v="197121983.79399997"/>
    <n v="208412425.26800001"/>
    <n v="218934277.92399999"/>
    <n v="224018129.97799999"/>
    <n v="239570537.87199998"/>
    <m/>
    <m/>
  </r>
  <r>
    <n v="334"/>
    <s v="Renta Neta Informada Anual en Empresas de Tamaño Grande 2"/>
    <s v="09 Empresa"/>
    <s v="09.01 Empresas por Tramo (13)"/>
    <s v="09.01.02 Grande 2 (200000-600000 UF)"/>
    <s v="09.01.01.03 Renta Neta Informada Anual"/>
    <x v="25"/>
    <x v="59"/>
    <x v="117"/>
    <x v="256"/>
    <s v="CLP"/>
    <s v="2005-2019"/>
    <m/>
    <m/>
    <s v="Servicio de Impuestos Internos (SII)"/>
    <m/>
    <m/>
    <m/>
    <m/>
    <m/>
    <n v="169484597.17799997"/>
    <n v="182309578.794"/>
    <n v="201900843.02399999"/>
    <n v="205030002.366"/>
    <n v="210346786.102"/>
    <n v="239380344.75800002"/>
    <n v="249167062.71999997"/>
    <n v="275043497.06599998"/>
    <n v="290011730.222"/>
    <n v="307009697.3039999"/>
    <n v="305607451.46400011"/>
    <n v="313635505.26199996"/>
    <n v="318683918.30199999"/>
    <n v="335367025.56599993"/>
    <n v="346134947.26199991"/>
    <m/>
    <m/>
  </r>
  <r>
    <n v="335"/>
    <s v="Renta Neta Informada Anual en Empresas de Tamaño Grande 3"/>
    <s v="09 Empresa"/>
    <s v="09.01 Empresas por Tramo (13)"/>
    <s v="09.01.03 Grande 3 (600000-1000000 UF)"/>
    <s v="09.01.01.03 Renta Neta Informada Anual"/>
    <x v="25"/>
    <x v="59"/>
    <x v="118"/>
    <x v="256"/>
    <s v="CLP"/>
    <s v="2005-2019"/>
    <m/>
    <m/>
    <s v="Servicio de Impuestos Internos (SII)"/>
    <m/>
    <m/>
    <m/>
    <m/>
    <m/>
    <n v="60237576.608000003"/>
    <n v="73184613.06400001"/>
    <n v="81901108.737999991"/>
    <n v="84908387.777999997"/>
    <n v="95217642.996000007"/>
    <n v="107427278.88"/>
    <n v="117074587.85800001"/>
    <n v="119490959.72"/>
    <n v="135052587.574"/>
    <n v="132647503.448"/>
    <n v="132591269.462"/>
    <n v="150881647.96800002"/>
    <n v="146973843.14600003"/>
    <n v="150796323.25600001"/>
    <n v="158860146.67400002"/>
    <m/>
    <m/>
  </r>
  <r>
    <n v="336"/>
    <s v="Renta Neta Informada Anual en Empresas de Tamaño Grande 4"/>
    <s v="09 Empresa"/>
    <s v="09.01 Empresas por Tramo (13)"/>
    <s v="09.01.04 Grande 4 (1000000 UF y más)"/>
    <s v="09.01.01.03 Renta Neta Informada Anual"/>
    <x v="25"/>
    <x v="59"/>
    <x v="119"/>
    <x v="256"/>
    <s v="CLP"/>
    <s v="2005-2019"/>
    <m/>
    <m/>
    <s v="Servicio de Impuestos Internos (SII)"/>
    <m/>
    <m/>
    <m/>
    <m/>
    <m/>
    <n v="450374899.9059999"/>
    <n v="524856265.10999995"/>
    <n v="588971692.63000011"/>
    <n v="639177921.74399996"/>
    <n v="684375840.37800002"/>
    <n v="776177389.52200007"/>
    <n v="892104409.75"/>
    <n v="1038981455.1060002"/>
    <n v="1133490838.9340003"/>
    <n v="1196548400.786"/>
    <n v="1204186388.7900004"/>
    <n v="1173911225.744"/>
    <n v="1200400091.7159996"/>
    <n v="1257517206.4619997"/>
    <n v="1358277746.6780005"/>
    <m/>
    <m/>
  </r>
  <r>
    <n v="337"/>
    <s v="Renta Neta Informada Anual en Empresas de Tamaño Mediana 1"/>
    <s v="09 Empresa"/>
    <s v="09.01 Empresas por Tramo (13)"/>
    <s v="09.01.05 Mediana 1 (25000-50000 UF)"/>
    <s v="09.01.01.03 Renta Neta Informada Anual"/>
    <x v="25"/>
    <x v="59"/>
    <x v="120"/>
    <x v="256"/>
    <s v="CLP"/>
    <s v="2005-2019"/>
    <m/>
    <m/>
    <s v="Servicio de Impuestos Internos (SII)"/>
    <m/>
    <m/>
    <m/>
    <m/>
    <m/>
    <n v="99917755.819999993"/>
    <n v="106191603.50400001"/>
    <n v="115302020.38400002"/>
    <n v="120009214.588"/>
    <n v="123052163.792"/>
    <n v="127188923.92799999"/>
    <n v="147919397.82600003"/>
    <n v="146834346.77200004"/>
    <n v="156382250.15600002"/>
    <n v="172383874.66600001"/>
    <n v="183397018.42799997"/>
    <n v="194309969.63000003"/>
    <n v="196603655.93999994"/>
    <n v="207615368.00399992"/>
    <n v="220842392.78799993"/>
    <m/>
    <m/>
  </r>
  <r>
    <n v="338"/>
    <s v="Renta Neta Informada Anual en Empresas de Tamaño Mediana 2"/>
    <s v="09 Empresa"/>
    <s v="09.01 Empresas por Tramo (13)"/>
    <s v="09.01.06 Mediana 2 (50000-100000 UF)"/>
    <s v="09.01.01.03 Renta Neta Informada Anual"/>
    <x v="25"/>
    <x v="59"/>
    <x v="121"/>
    <x v="256"/>
    <s v="CLP"/>
    <s v="2005-2019"/>
    <m/>
    <m/>
    <s v="Servicio de Impuestos Internos (SII)"/>
    <m/>
    <m/>
    <m/>
    <m/>
    <m/>
    <n v="104899356.506"/>
    <n v="113204701.90000005"/>
    <n v="119408602.29400004"/>
    <n v="128208973.74399997"/>
    <n v="134162140.08400002"/>
    <n v="142015114.21799994"/>
    <n v="158685726.37599999"/>
    <n v="172962256.48000002"/>
    <n v="191485504.10199994"/>
    <n v="192706478.39000002"/>
    <n v="214193333.02199984"/>
    <n v="210557209.90600005"/>
    <n v="212330172.23399997"/>
    <n v="216685235.19599992"/>
    <n v="225016353.66399986"/>
    <m/>
    <m/>
  </r>
  <r>
    <n v="339"/>
    <s v="Renta Neta Informada Anual en Empresas de Tamaño Micro 1"/>
    <s v="09 Empresa"/>
    <s v="09.01 Empresas por Tramo (13)"/>
    <s v="09.01.07 Micro 1 (0,01-200 UF)"/>
    <s v="09.01.01.03 Renta Neta Informada Anual"/>
    <x v="25"/>
    <x v="59"/>
    <x v="122"/>
    <x v="256"/>
    <s v="CLP"/>
    <s v="2005-2019"/>
    <m/>
    <m/>
    <s v="Servicio de Impuestos Internos (SII)"/>
    <m/>
    <m/>
    <m/>
    <m/>
    <m/>
    <n v="26993079.583999958"/>
    <n v="27925963.347999986"/>
    <n v="32171658.813999958"/>
    <n v="24055269.347999997"/>
    <n v="30301143.572000004"/>
    <n v="33872196.720000029"/>
    <n v="52491667.147999987"/>
    <n v="48096237.428000003"/>
    <n v="26800024.938000005"/>
    <n v="40077158.197999969"/>
    <n v="45098931.462000005"/>
    <n v="65217697.549999967"/>
    <n v="41939554.469999976"/>
    <n v="49430769.310000025"/>
    <n v="70911868.938000008"/>
    <m/>
    <m/>
  </r>
  <r>
    <n v="340"/>
    <s v="Renta Neta Informada Anual en Empresas de Tamaño Micro 2"/>
    <s v="09 Empresa"/>
    <s v="09.01 Empresas por Tramo (13)"/>
    <s v="09.01.08 Micro 2 (200-600 UF)"/>
    <s v="09.01.01.03 Renta Neta Informada Anual"/>
    <x v="25"/>
    <x v="59"/>
    <x v="123"/>
    <x v="256"/>
    <s v="CLP"/>
    <s v="2005-2019"/>
    <m/>
    <m/>
    <s v="Servicio de Impuestos Internos (SII)"/>
    <m/>
    <m/>
    <m/>
    <m/>
    <m/>
    <n v="20041697.521999996"/>
    <n v="18960490.029999986"/>
    <n v="17716455.581999987"/>
    <n v="23946072.686000019"/>
    <n v="20096332.375999991"/>
    <n v="45576145.955999985"/>
    <n v="22274435.525999989"/>
    <n v="25806734.339999996"/>
    <n v="21573359.165999994"/>
    <n v="26871853.458000001"/>
    <n v="27675157.476000026"/>
    <n v="20193793.318000004"/>
    <n v="25479079.492000002"/>
    <n v="27662035.531999983"/>
    <n v="47893001.84200003"/>
    <m/>
    <m/>
  </r>
  <r>
    <n v="341"/>
    <s v="Renta Neta Informada Anual en Empresas de Tamaño Micro 3"/>
    <s v="09 Empresa"/>
    <s v="09.01 Empresas por Tramo (13)"/>
    <s v="09.01.09 Micro 3 (600-2400 UF)"/>
    <s v="09.01.01.03 Renta Neta Informada Anual"/>
    <x v="25"/>
    <x v="59"/>
    <x v="124"/>
    <x v="256"/>
    <s v="CLP"/>
    <s v="2005-2019"/>
    <m/>
    <m/>
    <s v="Servicio de Impuestos Internos (SII)"/>
    <m/>
    <m/>
    <m/>
    <m/>
    <m/>
    <n v="58259854.416000009"/>
    <n v="72134936.095999971"/>
    <n v="78331146.40200001"/>
    <n v="77718702.886000007"/>
    <n v="91715801.607999995"/>
    <n v="64204636.600000009"/>
    <n v="62306735.278000027"/>
    <n v="75061425.974000007"/>
    <n v="92981208.756000027"/>
    <n v="83309665.10799998"/>
    <n v="83031489.115999997"/>
    <n v="76236191.489999965"/>
    <n v="97620462.539999977"/>
    <n v="102773315.28200001"/>
    <n v="107294272.15799998"/>
    <m/>
    <m/>
  </r>
  <r>
    <n v="342"/>
    <s v="Renta Neta Informada Anual en Empresas de Tamaño Pequeña 1"/>
    <s v="09 Empresa"/>
    <s v="09.01 Empresas por Tramo (13)"/>
    <s v="09.01.10 Pequeña 1 (2400-5000 UF)"/>
    <s v="09.01.01.03 Renta Neta Informada Anual"/>
    <x v="25"/>
    <x v="59"/>
    <x v="125"/>
    <x v="256"/>
    <s v="CLP"/>
    <s v="2005-2019"/>
    <m/>
    <m/>
    <s v="Servicio de Impuestos Internos (SII)"/>
    <m/>
    <m/>
    <m/>
    <m/>
    <m/>
    <n v="54619082.515999988"/>
    <n v="45342956.796000004"/>
    <n v="46765646.743999988"/>
    <n v="48851092.50599996"/>
    <n v="49924038.592000015"/>
    <n v="63487655.820000038"/>
    <n v="71643523.349999994"/>
    <n v="58273028.572000049"/>
    <n v="74750150.680000007"/>
    <n v="87592887.460000008"/>
    <n v="90654852.754000038"/>
    <n v="95031461.401999995"/>
    <n v="106586738.84799999"/>
    <n v="118774208.99999999"/>
    <n v="111790516.94200003"/>
    <m/>
    <m/>
  </r>
  <r>
    <n v="343"/>
    <s v="Renta Neta Informada Anual en Empresas de Tamaño Pequeña 2"/>
    <s v="09 Empresa"/>
    <s v="09.01 Empresas por Tramo (13)"/>
    <s v="09.01.11 Pequeña 2 (5000-10000 UF)"/>
    <s v="09.01.01.03 Renta Neta Informada Anual"/>
    <x v="25"/>
    <x v="59"/>
    <x v="126"/>
    <x v="256"/>
    <s v="CLP"/>
    <s v="2005-2019"/>
    <m/>
    <m/>
    <s v="Servicio de Impuestos Internos (SII)"/>
    <m/>
    <m/>
    <m/>
    <m/>
    <m/>
    <n v="58569244.559999973"/>
    <n v="71903867.409999967"/>
    <n v="73393249.687999994"/>
    <n v="71159970.442000002"/>
    <n v="77354691.40199998"/>
    <n v="76803029.775999978"/>
    <n v="80318407.212000012"/>
    <n v="97752516.654000014"/>
    <n v="96564363.426000029"/>
    <n v="97761966.166000009"/>
    <n v="107347960.30000001"/>
    <n v="112541776.68000001"/>
    <n v="139737014.05600005"/>
    <n v="158523475.70400006"/>
    <n v="140251153.91999996"/>
    <m/>
    <m/>
  </r>
  <r>
    <n v="344"/>
    <s v="Renta Neta Informada Anual en Empresas de Tamaño Pequeña 3"/>
    <s v="09 Empresa"/>
    <s v="09.01 Empresas por Tramo (13)"/>
    <s v="09.01.12 Pequeña 3 (10000-25000 UF)"/>
    <s v="09.01.01.03 Renta Neta Informada Anual"/>
    <x v="25"/>
    <x v="59"/>
    <x v="127"/>
    <x v="256"/>
    <s v="CLP"/>
    <s v="2005-2019"/>
    <m/>
    <m/>
    <s v="Servicio de Impuestos Internos (SII)"/>
    <m/>
    <m/>
    <m/>
    <m/>
    <m/>
    <n v="110179485.03399998"/>
    <n v="111558465.82599998"/>
    <n v="118243232.68200004"/>
    <n v="119698658.954"/>
    <n v="123823123.28"/>
    <n v="139765567.91000003"/>
    <n v="145445034.02600002"/>
    <n v="169129728.05800006"/>
    <n v="186634046.96000004"/>
    <n v="199372644.472"/>
    <n v="200580415.39599997"/>
    <n v="223628803.31199998"/>
    <n v="254269235.36200005"/>
    <n v="258403060.11599994"/>
    <n v="291324748.67199993"/>
    <m/>
    <m/>
  </r>
  <r>
    <n v="345"/>
    <s v="Renta Neta Informada Anual en Empresas de Tamaño Sin Ventas"/>
    <s v="09 Empresa"/>
    <s v="09.01 Empresas por Tramo (13)"/>
    <s v="09.01.13 Sin Ventas"/>
    <s v="09.01.01.03 Renta Neta Informada Anual"/>
    <x v="25"/>
    <x v="59"/>
    <x v="128"/>
    <x v="256"/>
    <s v="CLP"/>
    <s v="2005-2019"/>
    <m/>
    <m/>
    <s v="Servicio de Impuestos Internos (SII)"/>
    <m/>
    <m/>
    <m/>
    <m/>
    <m/>
    <n v="177433258.86399996"/>
    <n v="190261140.29799998"/>
    <n v="205260340.27799988"/>
    <n v="216711936.0380002"/>
    <n v="248290161.94999984"/>
    <n v="275534588.04199982"/>
    <n v="286938642.08599991"/>
    <n v="314475107.47199982"/>
    <n v="358746723.94799978"/>
    <n v="370232533.47399968"/>
    <n v="399597252.89000034"/>
    <n v="424810797.38000005"/>
    <n v="487931158.36000049"/>
    <n v="508997177.29000008"/>
    <n v="504516745.17599964"/>
    <m/>
    <m/>
  </r>
  <r>
    <n v="346"/>
    <s v="Renta Neta Informada Anual en Empresas de Tamaño Grande"/>
    <s v="09 Empresa"/>
    <s v="09.02 Empresas por Tramo (5)"/>
    <s v="09.02.01 Grande (100000-200000 UF)"/>
    <s v="09.01.01.03 Renta Neta Informada Anual"/>
    <x v="25"/>
    <x v="60"/>
    <x v="129"/>
    <x v="256"/>
    <s v="CLP"/>
    <s v="2005-2019"/>
    <m/>
    <m/>
    <s v="Servicio de Impuestos Internos (SII)"/>
    <m/>
    <m/>
    <m/>
    <m/>
    <m/>
    <n v="785288558.24400008"/>
    <n v="892844101.26200032"/>
    <n v="996612245.23200011"/>
    <n v="1054996788.156"/>
    <n v="1119655834.0379999"/>
    <n v="1260729461.0960002"/>
    <n v="1417829486.4179997"/>
    <n v="1600592731.7319999"/>
    <n v="1740579377.948"/>
    <n v="1823134354.4940004"/>
    <n v="1839507093.5100005"/>
    <n v="1846840804.2420003"/>
    <n v="1884992131.0879993"/>
    <n v="1967698685.2619998"/>
    <n v="2102843378.4860003"/>
    <m/>
    <m/>
  </r>
  <r>
    <n v="347"/>
    <s v="Renta Neta Informada Anual en Empresas de Tamaño Mediana"/>
    <s v="09 Empresa"/>
    <s v="09.02 Empresas por Tramo (5)"/>
    <s v="09.02.02 Mediana (25000-100000 UF)"/>
    <s v="09.01.01.03 Renta Neta Informada Anual"/>
    <x v="25"/>
    <x v="60"/>
    <x v="130"/>
    <x v="256"/>
    <s v="CLP"/>
    <s v="2005-2019"/>
    <m/>
    <m/>
    <s v="Servicio de Impuestos Internos (SII)"/>
    <m/>
    <m/>
    <m/>
    <m/>
    <m/>
    <n v="204817112.32600003"/>
    <n v="219396305.40400001"/>
    <n v="234710622.67800006"/>
    <n v="248218188.33200002"/>
    <n v="257214303.87600005"/>
    <n v="269204038.14599997"/>
    <n v="306605124.20199996"/>
    <n v="319796603.25199986"/>
    <n v="347867754.25800002"/>
    <n v="365090353.05600023"/>
    <n v="397590351.44999981"/>
    <n v="404867179.53600019"/>
    <n v="408933828.17399991"/>
    <n v="424300603.20000017"/>
    <n v="445858746.45199996"/>
    <m/>
    <m/>
  </r>
  <r>
    <n v="348"/>
    <s v="Renta Neta Informada Anual en Empresas de Tamaño Micro"/>
    <s v="09 Empresa"/>
    <s v="09.02 Empresas por Tramo (5)"/>
    <s v="09.02.03 Micro (0,01-2400 UF)"/>
    <s v="09.01.01.03 Renta Neta Informada Anual"/>
    <x v="25"/>
    <x v="60"/>
    <x v="131"/>
    <x v="256"/>
    <s v="CLP"/>
    <s v="2005-2019"/>
    <m/>
    <m/>
    <s v="Servicio de Impuestos Internos (SII)"/>
    <m/>
    <m/>
    <m/>
    <m/>
    <m/>
    <n v="105294631.52199998"/>
    <n v="119021389.47400004"/>
    <n v="128219260.79799992"/>
    <n v="125720044.92000009"/>
    <n v="142113277.55600011"/>
    <n v="143652979.2759999"/>
    <n v="137072837.95200011"/>
    <n v="148964397.74199992"/>
    <n v="141354592.85999992"/>
    <n v="150258676.76399994"/>
    <n v="155805578.05399966"/>
    <n v="161647682.35800001"/>
    <n v="165039096.50200009"/>
    <n v="179866120.12400016"/>
    <n v="226099142.93800014"/>
    <m/>
    <m/>
  </r>
  <r>
    <n v="349"/>
    <s v="Renta Neta Informada Anual en Empresas de Tamaño Pequeña"/>
    <s v="09 Empresa"/>
    <s v="09.02 Empresas por Tramo (5)"/>
    <s v="09.02.04 Pequeña (2400-25000 UF)"/>
    <s v="09.01.01.03 Renta Neta Informada Anual"/>
    <x v="25"/>
    <x v="60"/>
    <x v="132"/>
    <x v="256"/>
    <s v="CLP"/>
    <s v="2005-2019"/>
    <m/>
    <m/>
    <s v="Servicio de Impuestos Internos (SII)"/>
    <m/>
    <m/>
    <m/>
    <m/>
    <m/>
    <n v="223367812.11000004"/>
    <n v="228805290.03199989"/>
    <n v="238402129.1139999"/>
    <n v="239709721.90200016"/>
    <n v="251101853.27399984"/>
    <n v="280056253.50599986"/>
    <n v="297406964.58799982"/>
    <n v="325155273.28400016"/>
    <n v="357948561.0660004"/>
    <n v="384727498.09799969"/>
    <n v="398583228.45000011"/>
    <n v="431202041.39399993"/>
    <n v="500592988.26600003"/>
    <n v="535700744.82000095"/>
    <n v="543366419.53400028"/>
    <m/>
    <m/>
  </r>
  <r>
    <n v="350"/>
    <s v="Renta Neta Informada Anual en Empresas de Tamaño Sin Ventas"/>
    <s v="09 Empresa"/>
    <s v="09.02 Empresas por Tramo (5)"/>
    <s v="09.01.13 Sin Ventas"/>
    <s v="09.01.01.03 Renta Neta Informada Anual"/>
    <x v="25"/>
    <x v="60"/>
    <x v="128"/>
    <x v="256"/>
    <s v="CLP"/>
    <s v="2005-2019"/>
    <m/>
    <m/>
    <s v="Servicio de Impuestos Internos (SII)"/>
    <m/>
    <m/>
    <m/>
    <m/>
    <m/>
    <n v="177433258.86399996"/>
    <n v="190261140.29800004"/>
    <n v="205260340.27799985"/>
    <n v="216711936.0379999"/>
    <n v="248290161.95000002"/>
    <n v="275534588.04199994"/>
    <n v="286938642.08599997"/>
    <n v="314475107.47199982"/>
    <n v="358746723.94799989"/>
    <n v="370232533.47399998"/>
    <n v="399597252.89000034"/>
    <n v="424810797.38000017"/>
    <n v="487931158.36000019"/>
    <n v="508997177.29000002"/>
    <n v="504516745.17600012"/>
    <m/>
    <m/>
  </r>
  <r>
    <n v="351"/>
    <s v="Número de empresas inscritas con tipo de contribuyente &quot;Instituciones Fiscales&quot;"/>
    <s v="09 Empresa"/>
    <s v="09.03 Tipo Contribuyente"/>
    <s v="09.03.01 Instituciones Fiscales"/>
    <s v="09.03.01.01 Número de Empresas con Inicio Actividades"/>
    <x v="25"/>
    <x v="61"/>
    <x v="133"/>
    <x v="257"/>
    <s v="Número Empresas"/>
    <s v="2000-2021"/>
    <m/>
    <m/>
    <s v="Servicio de Impuestos Internos (SII)"/>
    <n v="16"/>
    <n v="19"/>
    <n v="6"/>
    <n v="12"/>
    <n v="15"/>
    <n v="6"/>
    <n v="1"/>
    <n v="12"/>
    <n v="5"/>
    <n v="7"/>
    <n v="10"/>
    <n v="5"/>
    <n v="4"/>
    <n v="3"/>
    <n v="5"/>
    <n v="4"/>
    <n v="12"/>
    <n v="12"/>
    <n v="12"/>
    <n v="14"/>
    <n v="5"/>
    <m/>
  </r>
  <r>
    <n v="352"/>
    <s v="Número de empresas inscritas con tipo de contribuyente &quot;Municipalidades&quot;"/>
    <s v="09 Empresa"/>
    <s v="09.03 Tipo Contribuyente"/>
    <s v="09.03.02 Municipalidades"/>
    <s v="09.03.01.01 Número de Empresas con Inicio Actividades"/>
    <x v="25"/>
    <x v="61"/>
    <x v="134"/>
    <x v="257"/>
    <s v="Número Empresas"/>
    <s v="2000-2021"/>
    <m/>
    <m/>
    <s v="Servicio de Impuestos Internos (SII)"/>
    <n v="2"/>
    <n v="3"/>
    <n v="1"/>
    <n v="1"/>
    <n v="5"/>
    <n v="1"/>
    <n v="1"/>
    <n v="1"/>
    <n v="1"/>
    <m/>
    <m/>
    <n v="1"/>
    <n v="3"/>
    <n v="1"/>
    <n v="1"/>
    <n v="1"/>
    <m/>
    <n v="1"/>
    <m/>
    <m/>
    <m/>
    <m/>
  </r>
  <r>
    <n v="353"/>
    <s v="Número de empresas inscritas con tipo de contribuyente &quot;No Clasificados&quot;"/>
    <s v="09 Empresa"/>
    <s v="09.03 Tipo Contribuyente"/>
    <s v="09.03.03 No Clasificados"/>
    <s v="09.03.01.01 Número de Empresas con Inicio Actividades"/>
    <x v="25"/>
    <x v="61"/>
    <x v="135"/>
    <x v="257"/>
    <s v="Número Empresas"/>
    <n v="2011"/>
    <m/>
    <m/>
    <s v="Servicio de Impuestos Internos (SII)"/>
    <m/>
    <m/>
    <m/>
    <m/>
    <m/>
    <m/>
    <m/>
    <m/>
    <m/>
    <m/>
    <m/>
    <n v="1"/>
    <m/>
    <m/>
    <m/>
    <m/>
    <m/>
    <m/>
    <m/>
    <m/>
    <m/>
    <m/>
  </r>
  <r>
    <n v="354"/>
    <s v="Número de empresas inscritas con tipo de contribuyente &quot;Organismos Internacionales&quot;"/>
    <s v="09 Empresa"/>
    <s v="09.03 Tipo Contribuyente"/>
    <s v="09.03.04 Organismos Internacionales"/>
    <s v="09.03.01.01 Número de Empresas con Inicio Actividades"/>
    <x v="25"/>
    <x v="61"/>
    <x v="136"/>
    <x v="257"/>
    <s v="Número Empresas"/>
    <s v="2002-2019"/>
    <m/>
    <m/>
    <s v="Servicio de Impuestos Internos (SII)"/>
    <m/>
    <m/>
    <n v="1"/>
    <m/>
    <n v="2"/>
    <m/>
    <m/>
    <m/>
    <m/>
    <m/>
    <m/>
    <m/>
    <n v="1"/>
    <m/>
    <m/>
    <m/>
    <m/>
    <n v="2"/>
    <n v="1"/>
    <n v="1"/>
    <m/>
    <m/>
  </r>
  <r>
    <n v="355"/>
    <s v="Número de empresas inscritas con tipo de contribuyente &quot;Organización sin fines de lucro&quot;"/>
    <s v="09 Empresa"/>
    <s v="09.03 Tipo Contribuyente"/>
    <s v="09.03.05 Organización sin fines de lucro"/>
    <s v="09.03.01.01 Número de Empresas con Inicio Actividades"/>
    <x v="25"/>
    <x v="61"/>
    <x v="137"/>
    <x v="257"/>
    <s v="Número Empresas"/>
    <s v="2000-2021"/>
    <m/>
    <m/>
    <s v="Servicio de Impuestos Internos (SII)"/>
    <n v="367"/>
    <n v="325"/>
    <n v="317"/>
    <n v="294"/>
    <n v="303"/>
    <n v="245"/>
    <n v="264"/>
    <n v="247"/>
    <n v="244"/>
    <n v="275"/>
    <n v="269"/>
    <n v="273"/>
    <n v="378"/>
    <n v="410"/>
    <n v="503"/>
    <n v="443"/>
    <n v="960"/>
    <n v="1502"/>
    <n v="2510"/>
    <n v="925"/>
    <n v="196"/>
    <n v="5"/>
  </r>
  <r>
    <n v="356"/>
    <s v="Número de empresas inscritas con tipo de contribuyente &quot;Persona Jurídica Comercial&quot;"/>
    <s v="09 Empresa"/>
    <s v="09.03 Tipo Contribuyente"/>
    <s v="09.03.06 Persona Jurídica Comercial"/>
    <s v="09.03.01.01 Número de Empresas con Inicio Actividades"/>
    <x v="25"/>
    <x v="61"/>
    <x v="138"/>
    <x v="257"/>
    <s v="Número Empresas"/>
    <s v="2000-2021"/>
    <m/>
    <m/>
    <s v="Servicio de Impuestos Internos (SII)"/>
    <n v="6549"/>
    <n v="6428"/>
    <n v="7294"/>
    <n v="7804"/>
    <n v="8633"/>
    <n v="10005"/>
    <n v="11529"/>
    <n v="12870"/>
    <n v="14225"/>
    <n v="15335"/>
    <n v="18117"/>
    <n v="23227"/>
    <n v="27645"/>
    <n v="33822"/>
    <n v="39810"/>
    <n v="45345"/>
    <n v="53204"/>
    <n v="65884"/>
    <n v="82896"/>
    <n v="87799"/>
    <n v="224"/>
    <n v="1"/>
  </r>
  <r>
    <n v="357"/>
    <s v="Número de empresas inscritas con tipo de contribuyente &quot;Sin Persona Jurídica&quot;"/>
    <s v="09 Empresa"/>
    <s v="09.03 Tipo Contribuyente"/>
    <s v="09.03.07 Sin Persona Jurídica"/>
    <s v="09.03.01.01 Número de Empresas con Inicio Actividades"/>
    <x v="25"/>
    <x v="61"/>
    <x v="139"/>
    <x v="257"/>
    <s v="Número Empresas"/>
    <s v="2000-2021"/>
    <m/>
    <m/>
    <s v="Servicio de Impuestos Internos (SII)"/>
    <n v="279"/>
    <n v="268"/>
    <n v="256"/>
    <n v="278"/>
    <n v="292"/>
    <n v="285"/>
    <n v="333"/>
    <n v="269"/>
    <n v="273"/>
    <n v="278"/>
    <n v="271"/>
    <n v="285"/>
    <n v="257"/>
    <n v="214"/>
    <n v="203"/>
    <n v="189"/>
    <n v="196"/>
    <n v="172"/>
    <n v="174"/>
    <n v="140"/>
    <n v="86"/>
    <n v="2"/>
  </r>
  <r>
    <n v="358"/>
    <s v="Número de empresas inscritas con tipo de contribuyente &quot;Sociedades Extranjeras&quot;"/>
    <s v="09 Empresa"/>
    <s v="09.03 Tipo Contribuyente"/>
    <s v="09.03.08 Sociedades Extranjeras"/>
    <s v="09.03.01.01 Número de Empresas con Inicio Actividades"/>
    <x v="25"/>
    <x v="61"/>
    <x v="140"/>
    <x v="257"/>
    <s v="Número Empresas"/>
    <s v="2000-2021"/>
    <m/>
    <m/>
    <s v="Servicio de Impuestos Internos (SII)"/>
    <n v="22"/>
    <n v="12"/>
    <n v="14"/>
    <n v="14"/>
    <n v="27"/>
    <n v="20"/>
    <n v="25"/>
    <n v="13"/>
    <n v="23"/>
    <n v="16"/>
    <n v="25"/>
    <n v="36"/>
    <n v="38"/>
    <n v="44"/>
    <n v="31"/>
    <n v="34"/>
    <n v="50"/>
    <n v="31"/>
    <n v="47"/>
    <n v="44"/>
    <m/>
    <m/>
  </r>
  <r>
    <n v="359"/>
    <s v="Número de empresas inscritas vigentes con tipo de contribuyente &quot;Instituciones Fiscales&quot;"/>
    <s v="09 Empresa"/>
    <s v="09.03 Tipo Contribuyente"/>
    <s v="09.03.01 Instituciones Fiscales"/>
    <s v="09.03.01.02 Número de Empresas Vigentes"/>
    <x v="25"/>
    <x v="61"/>
    <x v="133"/>
    <x v="258"/>
    <s v="Número Empresas"/>
    <s v="2000-2019"/>
    <m/>
    <m/>
    <s v="Servicio de Impuestos Internos (SII)"/>
    <n v="8"/>
    <n v="14"/>
    <n v="3"/>
    <n v="9"/>
    <n v="12"/>
    <n v="8"/>
    <n v="4"/>
    <n v="16"/>
    <n v="9"/>
    <n v="12"/>
    <n v="7"/>
    <n v="5"/>
    <n v="1"/>
    <n v="8"/>
    <n v="9"/>
    <n v="5"/>
    <n v="15"/>
    <n v="16"/>
    <n v="12"/>
    <n v="17"/>
    <m/>
    <m/>
  </r>
  <r>
    <n v="360"/>
    <s v="Número de empresas inscritas vigentes con tipo de contribuyente &quot;Municipalidades&quot;"/>
    <s v="09 Empresa"/>
    <s v="09.03 Tipo Contribuyente"/>
    <s v="09.03.02 Municipalidades"/>
    <s v="09.03.01.02 Número de Empresas Vigentes"/>
    <x v="25"/>
    <x v="61"/>
    <x v="134"/>
    <x v="258"/>
    <s v="Número Empresas"/>
    <s v="2000-2019"/>
    <m/>
    <m/>
    <s v="Servicio de Impuestos Internos (SII)"/>
    <n v="2"/>
    <n v="1"/>
    <m/>
    <n v="1"/>
    <n v="2"/>
    <n v="4"/>
    <n v="1"/>
    <n v="1"/>
    <n v="1"/>
    <m/>
    <m/>
    <n v="1"/>
    <n v="1"/>
    <n v="2"/>
    <m/>
    <m/>
    <n v="2"/>
    <n v="1"/>
    <n v="1"/>
    <m/>
    <m/>
    <m/>
  </r>
  <r>
    <n v="361"/>
    <s v="Número de empresas inscritas vigentes con tipo de contribuyente &quot;No Clasificados&quot;"/>
    <s v="09 Empresa"/>
    <s v="09.03 Tipo Contribuyente"/>
    <s v="09.03.03 No Clasificados"/>
    <s v="09.03.01.02 Número de Empresas Vigentes"/>
    <x v="25"/>
    <x v="61"/>
    <x v="135"/>
    <x v="258"/>
    <s v="Número Empresas"/>
    <n v="2016"/>
    <m/>
    <m/>
    <s v="Servicio de Impuestos Internos (SII)"/>
    <m/>
    <m/>
    <m/>
    <m/>
    <m/>
    <m/>
    <m/>
    <m/>
    <m/>
    <m/>
    <m/>
    <m/>
    <m/>
    <m/>
    <m/>
    <m/>
    <n v="1"/>
    <m/>
    <m/>
    <m/>
    <m/>
    <m/>
  </r>
  <r>
    <n v="362"/>
    <s v="Número de empresas inscritas vigentes con tipo de contribuyente &quot;Organismos Internacionales&quot;"/>
    <s v="09 Empresa"/>
    <s v="09.03 Tipo Contribuyente"/>
    <s v="09.03.04 Organismos Internacionales"/>
    <s v="09.03.01.02 Número de Empresas Vigentes"/>
    <x v="25"/>
    <x v="61"/>
    <x v="136"/>
    <x v="258"/>
    <s v="Número Empresas"/>
    <s v="2002-2019"/>
    <m/>
    <m/>
    <s v="Servicio de Impuestos Internos (SII)"/>
    <m/>
    <m/>
    <n v="1"/>
    <m/>
    <n v="2"/>
    <m/>
    <m/>
    <m/>
    <m/>
    <m/>
    <m/>
    <m/>
    <m/>
    <n v="1"/>
    <m/>
    <m/>
    <m/>
    <n v="2"/>
    <n v="1"/>
    <n v="1"/>
    <m/>
    <m/>
  </r>
  <r>
    <n v="363"/>
    <s v="Número de empresas inscritas vigentes con tipo de contribuyente &quot;Organización sin fines de lucro&quot;"/>
    <s v="09 Empresa"/>
    <s v="09.03 Tipo Contribuyente"/>
    <s v="09.03.05 Organización sin fines de lucro"/>
    <s v="09.03.01.02 Número de Empresas Vigentes"/>
    <x v="25"/>
    <x v="61"/>
    <x v="137"/>
    <x v="258"/>
    <s v="Número Empresas"/>
    <s v="2000-2019"/>
    <m/>
    <m/>
    <s v="Servicio de Impuestos Internos (SII)"/>
    <n v="204"/>
    <n v="237"/>
    <n v="230"/>
    <n v="251"/>
    <n v="293"/>
    <n v="234"/>
    <n v="243"/>
    <n v="237"/>
    <n v="237"/>
    <n v="235"/>
    <n v="220"/>
    <n v="258"/>
    <n v="337"/>
    <n v="405"/>
    <n v="453"/>
    <n v="528"/>
    <n v="874"/>
    <n v="1882"/>
    <n v="2906"/>
    <n v="1194"/>
    <m/>
    <m/>
  </r>
  <r>
    <n v="364"/>
    <s v="Número de empresas inscritas vigentes con tipo de contribuyente &quot;Persona Jurídica Comercial&quot;"/>
    <s v="09 Empresa"/>
    <s v="09.03 Tipo Contribuyente"/>
    <s v="09.03.06 Persona Jurídica Comercial"/>
    <s v="09.03.01.02 Número de Empresas Vigentes"/>
    <x v="25"/>
    <x v="61"/>
    <x v="138"/>
    <x v="258"/>
    <s v="Número Empresas"/>
    <s v="2000-2019"/>
    <m/>
    <m/>
    <s v="Servicio de Impuestos Internos (SII)"/>
    <n v="5557"/>
    <n v="5913"/>
    <n v="6703"/>
    <n v="7503"/>
    <n v="8524"/>
    <n v="9860"/>
    <n v="11447"/>
    <n v="12807"/>
    <n v="14100"/>
    <n v="15205"/>
    <n v="17912"/>
    <n v="22998"/>
    <n v="27433"/>
    <n v="33667"/>
    <n v="39780"/>
    <n v="45430"/>
    <n v="53448"/>
    <n v="66401"/>
    <n v="83553"/>
    <n v="88483"/>
    <m/>
    <m/>
  </r>
  <r>
    <n v="365"/>
    <s v="Número de empresas inscritas vigentes con tipo de contribuyente &quot;Sin Persona Jurídica&quot;"/>
    <s v="09 Empresa"/>
    <s v="09.03 Tipo Contribuyente"/>
    <s v="09.03.07 Sin Persona Jurídica"/>
    <s v="09.03.01.02 Número de Empresas Vigentes"/>
    <x v="25"/>
    <x v="61"/>
    <x v="139"/>
    <x v="258"/>
    <s v="Número Empresas"/>
    <s v="2000-2019"/>
    <m/>
    <m/>
    <s v="Servicio de Impuestos Internos (SII)"/>
    <n v="233"/>
    <n v="232"/>
    <n v="218"/>
    <n v="257"/>
    <n v="271"/>
    <n v="269"/>
    <n v="318"/>
    <n v="273"/>
    <n v="262"/>
    <n v="271"/>
    <n v="270"/>
    <n v="284"/>
    <n v="261"/>
    <n v="220"/>
    <n v="199"/>
    <n v="182"/>
    <n v="213"/>
    <n v="202"/>
    <n v="227"/>
    <n v="170"/>
    <m/>
    <m/>
  </r>
  <r>
    <n v="366"/>
    <s v="Número de empresas inscritas vigentes con tipo de contribuyente &quot;Sociedades Extranjeras&quot;"/>
    <s v="09 Empresa"/>
    <s v="09.03 Tipo Contribuyente"/>
    <s v="09.03.08 Sociedades Extranjeras"/>
    <s v="09.03.01.02 Número de Empresas Vigentes"/>
    <x v="25"/>
    <x v="61"/>
    <x v="140"/>
    <x v="258"/>
    <s v="Número Empresas"/>
    <s v="2000-2019"/>
    <m/>
    <m/>
    <s v="Servicio de Impuestos Internos (SII)"/>
    <n v="16"/>
    <n v="13"/>
    <n v="9"/>
    <n v="10"/>
    <n v="24"/>
    <n v="22"/>
    <n v="24"/>
    <n v="16"/>
    <n v="21"/>
    <n v="13"/>
    <n v="25"/>
    <n v="43"/>
    <n v="40"/>
    <n v="44"/>
    <n v="28"/>
    <n v="34"/>
    <n v="50"/>
    <n v="35"/>
    <n v="49"/>
    <n v="45"/>
    <m/>
    <m/>
  </r>
  <r>
    <n v="367"/>
    <s v="Emisiones de CO2 equivalente en el sector Agricultura"/>
    <s v="16 Medioambiente"/>
    <s v="16.02 Emisiones"/>
    <s v="16.02.09 Por Sector"/>
    <s v="16.02.09.01 Agricultura"/>
    <x v="1"/>
    <x v="1"/>
    <x v="141"/>
    <x v="259"/>
    <s v="Kilotoneladas"/>
    <s v="2000-2018"/>
    <m/>
    <m/>
    <s v="Sistema Nacional de Inventario de Gases de Efecto Invernadero (SNI)"/>
    <n v="13708.856361050684"/>
    <n v="13537.235371517698"/>
    <n v="13667.744410347525"/>
    <n v="13370.252985859013"/>
    <n v="13770.574099362495"/>
    <n v="13602.766000829761"/>
    <n v="13742.855379171333"/>
    <n v="13874.952800949341"/>
    <n v="13612.961848750127"/>
    <n v="13189.277669876714"/>
    <n v="12921.116220007276"/>
    <n v="12309.950831102564"/>
    <n v="12417.545912360141"/>
    <n v="12597.390826685805"/>
    <n v="12210.03039970526"/>
    <n v="12021.461474398529"/>
    <n v="11881.280238623182"/>
    <n v="11723.97788197364"/>
    <n v="11789.415535421431"/>
    <m/>
    <m/>
    <m/>
  </r>
  <r>
    <n v="368"/>
    <s v="Emisiones de CO2 equivalente en el sector  Energía"/>
    <s v="16 Medioambiente"/>
    <s v="16.02 Emisiones"/>
    <s v="16.02.09 Por Sector"/>
    <s v="08.03.20.83 Energía"/>
    <x v="1"/>
    <x v="1"/>
    <x v="141"/>
    <x v="260"/>
    <s v="Kilotoneladas"/>
    <s v="2000-2018"/>
    <m/>
    <m/>
    <s v="Sistema Nacional de Inventario de Gases de Efecto Invernadero (SNI)"/>
    <n v="51746.355047481564"/>
    <n v="49650.99487027758"/>
    <n v="50361.505777325874"/>
    <n v="50978.322515413733"/>
    <n v="55973.899724734067"/>
    <n v="56653.057888563664"/>
    <n v="58053.293537415724"/>
    <n v="67494.242971101747"/>
    <n v="69056.7481307134"/>
    <n v="66803.893458665989"/>
    <n v="66607.692416466554"/>
    <n v="75314.139657217485"/>
    <n v="80516.746383223799"/>
    <n v="79901.349333975755"/>
    <n v="76495.392265508417"/>
    <n v="82828.970536262234"/>
    <n v="86191.043972360378"/>
    <n v="86896.135405348352"/>
    <n v="86954.263680109201"/>
    <m/>
    <m/>
    <m/>
  </r>
  <r>
    <n v="369"/>
    <s v="Emisiones de CO2 equivalente en el sector Procesos industriales y uso de productos"/>
    <s v="16 Medioambiente"/>
    <s v="16.02 Emisiones"/>
    <s v="16.02.09 Por Sector"/>
    <s v="16.02.09.03 Procesos industriales y uso de productos"/>
    <x v="1"/>
    <x v="1"/>
    <x v="141"/>
    <x v="261"/>
    <s v="Kilotoneladas"/>
    <s v="2000-2018"/>
    <m/>
    <m/>
    <s v="Sistema Nacional de Inventario de Gases de Efecto Invernadero (SNI)"/>
    <n v="4803.5850629420001"/>
    <n v="4705.9224113166492"/>
    <n v="4919.7616671967198"/>
    <n v="5083.3310127511349"/>
    <n v="5394.3435344656318"/>
    <n v="5786.8295472503405"/>
    <n v="6262.9417488866129"/>
    <n v="5677.0882672657863"/>
    <n v="4507.5998052807035"/>
    <n v="4241.5237893123394"/>
    <n v="4279.633488347813"/>
    <n v="4484.3455560527946"/>
    <n v="5090.642910071655"/>
    <n v="5084.506362213936"/>
    <n v="5125.1254792080344"/>
    <n v="5411.2367337319592"/>
    <n v="5977.0655584795495"/>
    <n v="6079.8328689231475"/>
    <n v="6611.3292935627778"/>
    <m/>
    <m/>
    <m/>
  </r>
  <r>
    <n v="370"/>
    <s v="Emisiones de CO2 equivalente en el sector Residuos"/>
    <s v="16 Medioambiente"/>
    <s v="16.02 Emisiones"/>
    <s v="16.02.09 Por Sector"/>
    <s v="16.02.09.04 Residuos"/>
    <x v="1"/>
    <x v="1"/>
    <x v="141"/>
    <x v="262"/>
    <s v="Kilotoneladas"/>
    <s v="2000-2018"/>
    <m/>
    <m/>
    <s v="Sistema Nacional de Inventario de Gases de Efecto Invernadero (SNI)"/>
    <n v="2742.5828954735166"/>
    <n v="3211.2298406844302"/>
    <n v="3415.7909875545856"/>
    <n v="3668.9232062030374"/>
    <n v="4034.8201988255696"/>
    <n v="4253.7600590113252"/>
    <n v="4763.2647297439944"/>
    <n v="4506.9621498545057"/>
    <n v="4216.5950265897736"/>
    <n v="3863.5210358231793"/>
    <n v="4133.6324531631308"/>
    <n v="4400.509959693879"/>
    <n v="4399.9040505610319"/>
    <n v="5095.1109992371621"/>
    <n v="5437.5784557206644"/>
    <n v="6080.5516093262877"/>
    <n v="6106.6481117508656"/>
    <n v="6515.6923325103244"/>
    <n v="6957.6117263424139"/>
    <m/>
    <m/>
    <m/>
  </r>
  <r>
    <n v="371"/>
    <s v="Emisiones de CO2 equivalente en el sector  Uso de la tierra, cambio de uso de la tierra y silvicultura"/>
    <s v="16 Medioambiente"/>
    <s v="16.02 Emisiones"/>
    <s v="16.02.09 Por Sector"/>
    <s v="16.02.09.05 Uso de la tierra, cambio de uso de la tierra y silvicultura"/>
    <x v="1"/>
    <x v="1"/>
    <x v="141"/>
    <x v="263"/>
    <s v="Kilotoneladas"/>
    <s v="2000-2018"/>
    <m/>
    <m/>
    <s v="Sistema Nacional de Inventario de Gases de Efecto Invernadero (SNI)"/>
    <n v="-73364.256011699239"/>
    <n v="-75068.729190491897"/>
    <n v="-62073.009428481564"/>
    <n v="-78436.585326499742"/>
    <n v="-73132.994413357563"/>
    <n v="-72580.152627680378"/>
    <n v="-76677.736745285263"/>
    <n v="-63104.952132546969"/>
    <n v="-63920.870983737484"/>
    <n v="-66618.273233921587"/>
    <n v="-76966.425870364415"/>
    <n v="-76458.151713536456"/>
    <n v="-68325.01803943656"/>
    <n v="-77561.504773869179"/>
    <n v="-65981.491015967302"/>
    <n v="-56514.263156072455"/>
    <n v="-74697.861014765644"/>
    <n v="-11710.291611458066"/>
    <n v="-63991.902916434534"/>
    <m/>
    <m/>
    <m/>
  </r>
  <r>
    <n v="372"/>
    <s v="Emisiones de CO2 (CO2eq)"/>
    <s v="16 Medioambiente"/>
    <s v="16.02 Emisiones"/>
    <s v="16.02.03 CO2 (CO2eq)"/>
    <s v="16.02.03.01 Emisiones Gas CO2 (CO2eq)"/>
    <x v="1"/>
    <x v="1"/>
    <x v="142"/>
    <x v="264"/>
    <s v="Kilotoneladas"/>
    <s v="2000-2018"/>
    <m/>
    <m/>
    <s v="Sistema Nacional de Inventario de Gases de Efecto Invernadero (SNI)"/>
    <n v="119821.179672"/>
    <n v="118533.93946699999"/>
    <n v="134270.51995300001"/>
    <n v="120694.52434699997"/>
    <n v="134375.64944899999"/>
    <n v="138259.564323"/>
    <n v="139497.31041999999"/>
    <n v="164839.979589"/>
    <n v="164915.63504099997"/>
    <n v="159765.13753499999"/>
    <n v="151230.77938200001"/>
    <n v="163465.34595199997"/>
    <n v="177168.91389300002"/>
    <n v="169077.16285299999"/>
    <n v="176700.78493200001"/>
    <n v="191983.05779399999"/>
    <n v="179512.47871599998"/>
    <n v="236062.39537099999"/>
    <n v="187372.47765999995"/>
    <m/>
    <m/>
    <m/>
  </r>
  <r>
    <n v="373"/>
    <s v="Emisiones de CH4 (CO2eq)"/>
    <s v="16 Medioambiente"/>
    <s v="16.02 Emisiones"/>
    <s v="16.02.02 CH4 (CO2eq)"/>
    <s v="16.02.02.01 Emisiones Gas CH4 (CO2eq)"/>
    <x v="1"/>
    <x v="1"/>
    <x v="143"/>
    <x v="265"/>
    <s v="Kilotoneladas"/>
    <s v="2000-2018"/>
    <m/>
    <m/>
    <s v="Sistema Nacional de Inventario de Gases de Efecto Invernadero (SNI)"/>
    <n v="13089.040548425"/>
    <n v="13348.882386650001"/>
    <n v="14076.615330050001"/>
    <n v="13520.399942724998"/>
    <n v="14064.922602849996"/>
    <n v="14420.661774900003"/>
    <n v="14817.681185874997"/>
    <n v="14466.562291449998"/>
    <n v="13740.084535400001"/>
    <n v="13208.882828450001"/>
    <n v="13111.240353174997"/>
    <n v="12985.823890424999"/>
    <n v="13447.012513499998"/>
    <n v="13879.570388849999"/>
    <n v="14229.118979849996"/>
    <n v="14934.101111525"/>
    <n v="14340.767073800002"/>
    <n v="15947.846236174999"/>
    <n v="14874.6325966"/>
    <m/>
    <m/>
    <m/>
  </r>
  <r>
    <n v="374"/>
    <s v="Emisiones de N2O (CO2eq)"/>
    <s v="16 Medioambiente"/>
    <s v="16.02 Emisiones"/>
    <s v="16.02.07 N2O (CO2eq)"/>
    <s v="16.02.07.01 Emisiones Gas N2O (CO2eq)"/>
    <x v="1"/>
    <x v="1"/>
    <x v="144"/>
    <x v="266"/>
    <s v="Kilotoneladas"/>
    <s v="2000-2018"/>
    <m/>
    <m/>
    <s v="Sistema Nacional de Inventario de Gases de Efecto Invernadero (SNI)"/>
    <n v="6497.7559181779989"/>
    <n v="6590.6400102099988"/>
    <n v="7092.0760889000003"/>
    <n v="6630.099881359999"/>
    <n v="7097.8069146819989"/>
    <n v="7049.0535311980011"/>
    <n v="7103.3948759859995"/>
    <n v="7506.3329193160007"/>
    <n v="6758.3609441580002"/>
    <n v="6815.7113722560007"/>
    <n v="6605.3268144539998"/>
    <n v="6107.5736298539987"/>
    <n v="6435.1424340039994"/>
    <n v="6464.8000555640001"/>
    <n v="6625.0380885240002"/>
    <n v="6814.4953096500012"/>
    <n v="6451.714253340002"/>
    <n v="7479.9850386299986"/>
    <n v="6496.9412788560003"/>
    <m/>
    <m/>
    <m/>
  </r>
  <r>
    <n v="375"/>
    <s v="Emisiones de HFC (CO2eq)"/>
    <s v="16 Medioambiente"/>
    <s v="16.02 Emisiones"/>
    <s v="16.02.06 HFC (CO2eq)"/>
    <s v="16.02.06.01 Emisiones Gas HFC (CO2eq)"/>
    <x v="1"/>
    <x v="1"/>
    <x v="145"/>
    <x v="267"/>
    <s v="Kilotoneladas"/>
    <s v="2000-2018"/>
    <m/>
    <m/>
    <s v="Sistema Nacional de Inventario de Gases de Efecto Invernadero (SNI)"/>
    <n v="144.41893079999997"/>
    <n v="235.235878066"/>
    <n v="245.59819779400001"/>
    <n v="307.13384426699997"/>
    <n v="386.98860367600003"/>
    <n v="480.29804353999998"/>
    <n v="587.18021868299991"/>
    <n v="736.61680572199987"/>
    <n v="920.0071328790001"/>
    <n v="1016.20766708"/>
    <n v="1245.8099583599999"/>
    <n v="1564.18959683"/>
    <n v="1856.3990885499998"/>
    <n v="2057.8555183799999"/>
    <n v="2379.2239995899999"/>
    <n v="2617.0645989200002"/>
    <n v="2979.2259850699998"/>
    <n v="3286.7597650100001"/>
    <n v="3830.5975333799997"/>
    <m/>
    <m/>
    <m/>
  </r>
  <r>
    <n v="376"/>
    <s v="Emisiones de SF6 (CO2eq)"/>
    <s v="16 Medioambiente"/>
    <s v="16.02 Emisiones"/>
    <s v="16.02.10 SF6 (CO2eq)"/>
    <s v="16.02.10.01 Emisiones Gas SF6 (CO2eq)"/>
    <x v="1"/>
    <x v="1"/>
    <x v="146"/>
    <x v="268"/>
    <s v="Kilotoneladas"/>
    <s v="2000-2018"/>
    <m/>
    <m/>
    <s v="Sistema Nacional de Inventario de Gases de Efecto Invernadero (SNI)"/>
    <n v="43.798690559999997"/>
    <n v="35.184321597999997"/>
    <n v="39.396466564999997"/>
    <n v="52.646923685999994"/>
    <n v="49.476930237999994"/>
    <n v="47.684923198"/>
    <n v="51.994168798000004"/>
    <n v="54.974931352999995"/>
    <n v="57.009557763000004"/>
    <n v="66.653456156999994"/>
    <n v="98.276855517000001"/>
    <n v="63.853178395"/>
    <n v="70.049762397000009"/>
    <n v="77.304457927999991"/>
    <n v="84.540995515999995"/>
    <n v="94.898980792999993"/>
    <n v="86.814401756999999"/>
    <n v="106.38092400400001"/>
    <n v="111.42624480200001"/>
    <m/>
    <m/>
    <m/>
  </r>
  <r>
    <n v="377"/>
    <s v="Emisiones de CO2 por combustible del tipo Carbón"/>
    <s v="16 Medioambiente"/>
    <s v="16.02 Emisiones"/>
    <s v="16.02.01 Carbón"/>
    <s v="16.02.01.01 Emisiones por combustible tipo Carbón"/>
    <x v="1"/>
    <x v="1"/>
    <x v="147"/>
    <x v="269"/>
    <s v="Toneladas"/>
    <s v="2000-2019"/>
    <m/>
    <m/>
    <s v="Our World in Data"/>
    <n v="14241968"/>
    <n v="9263234"/>
    <n v="9379840"/>
    <n v="9244272"/>
    <n v="10281184"/>
    <n v="10251872"/>
    <n v="12538208"/>
    <n v="13007200"/>
    <n v="16733488"/>
    <n v="13431481"/>
    <n v="16525485"/>
    <n v="20848160"/>
    <n v="23476319"/>
    <n v="25396312"/>
    <n v="24388728"/>
    <n v="27167352"/>
    <n v="27007344"/>
    <n v="27740144"/>
    <n v="26772689"/>
    <n v="24444998"/>
    <m/>
    <m/>
  </r>
  <r>
    <n v="378"/>
    <s v="Emisiones de CO2 por combustible del tipo Gas"/>
    <s v="16 Medioambiente"/>
    <s v="16.02 Emisiones"/>
    <s v="16.02.04 Gas"/>
    <s v="16.02.04.01 Emisiones por combustible tipo Gas"/>
    <x v="1"/>
    <x v="1"/>
    <x v="148"/>
    <x v="270"/>
    <s v="Toneladas"/>
    <s v="2000-2019"/>
    <m/>
    <m/>
    <s v="Our World in Data"/>
    <n v="11918992"/>
    <n v="13517432"/>
    <n v="13505504"/>
    <n v="14736608"/>
    <n v="16048320"/>
    <n v="15557344"/>
    <n v="14333568"/>
    <n v="8764288"/>
    <n v="4825488"/>
    <n v="6378671"/>
    <n v="10226747"/>
    <n v="10449728"/>
    <n v="9808976"/>
    <n v="9292317"/>
    <n v="8295685"/>
    <n v="9111963"/>
    <n v="9951424"/>
    <n v="9944096"/>
    <n v="11359416"/>
    <n v="11479202"/>
    <m/>
    <m/>
  </r>
  <r>
    <n v="379"/>
    <s v="Emisiones de CO2 por combustible del tipo Petróleo"/>
    <s v="16 Medioambiente"/>
    <s v="16.02 Emisiones"/>
    <s v="16.02.08 Petróleo"/>
    <s v="16.02.08.01 Emisiones por combustible tipo Petróleo"/>
    <x v="1"/>
    <x v="1"/>
    <x v="149"/>
    <x v="271"/>
    <s v="Toneladas"/>
    <s v="2000-2019"/>
    <m/>
    <m/>
    <s v="Our World in Data"/>
    <n v="30627376"/>
    <n v="28467588"/>
    <n v="30323264"/>
    <n v="29586800"/>
    <n v="31323536"/>
    <n v="33826048"/>
    <n v="35734992"/>
    <n v="47225296"/>
    <n v="47551392"/>
    <n v="44929147"/>
    <n v="43460925"/>
    <n v="45627792"/>
    <n v="45164525"/>
    <n v="45915623"/>
    <n v="43819832"/>
    <n v="44350748"/>
    <n v="46063808"/>
    <n v="45466576"/>
    <n v="46785697"/>
    <n v="47431109"/>
    <m/>
    <m/>
  </r>
  <r>
    <n v="380"/>
    <s v="Sentencias Dictadas por Delito de Aborto Cometido Por Facultativo Por Causales No Reguladas"/>
    <s v="28 Violencia Contra la Mujer"/>
    <s v="28.01 Delitos"/>
    <s v="28.01.02 Sentencias"/>
    <s v="07.02.14.02 Aborto Cometido Por Facultativo Por Causales No Reguladas"/>
    <x v="16"/>
    <x v="35"/>
    <x v="150"/>
    <x v="272"/>
    <s v="Sentencias"/>
    <s v="2013-2019"/>
    <m/>
    <m/>
    <s v="Centro de Estudios y Análisis del Delito (CEAD) de la Subsecretaría de Prevención del Delito"/>
    <m/>
    <m/>
    <m/>
    <m/>
    <m/>
    <m/>
    <m/>
    <m/>
    <m/>
    <m/>
    <m/>
    <m/>
    <m/>
    <n v="4"/>
    <n v="10"/>
    <n v="3"/>
    <n v="6"/>
    <n v="3"/>
    <n v="8"/>
    <n v="2"/>
    <m/>
    <m/>
  </r>
  <r>
    <n v="381"/>
    <s v="Sentencias Dictadas por Delito de Aborto Consentido Causales No Reguladas"/>
    <s v="28 Violencia Contra la Mujer"/>
    <s v="28.01 Delitos"/>
    <s v="28.01.02 Sentencias"/>
    <s v="07.02.14.03 Aborto Consentido Causales No Reguladas"/>
    <x v="16"/>
    <x v="35"/>
    <x v="150"/>
    <x v="273"/>
    <s v="Sentencias"/>
    <s v="2013-2019"/>
    <m/>
    <m/>
    <s v="Centro de Estudios y Análisis del Delito (CEAD) de la Subsecretaría de Prevención del Delito"/>
    <m/>
    <m/>
    <m/>
    <m/>
    <m/>
    <m/>
    <m/>
    <m/>
    <m/>
    <m/>
    <m/>
    <m/>
    <m/>
    <n v="53"/>
    <n v="39"/>
    <n v="39"/>
    <n v="40"/>
    <n v="44"/>
    <n v="22"/>
    <n v="31"/>
    <m/>
    <m/>
  </r>
  <r>
    <n v="382"/>
    <s v="Sentencias Dictadas por Delito de Aborto Sin Consentimiento"/>
    <s v="28 Violencia Contra la Mujer"/>
    <s v="28.01 Delitos"/>
    <s v="28.01.02 Sentencias"/>
    <s v="07.02.14.04 Aborto Sin Consentimiento"/>
    <x v="16"/>
    <x v="35"/>
    <x v="150"/>
    <x v="274"/>
    <s v="Sentencias"/>
    <s v="2013-2019"/>
    <m/>
    <m/>
    <s v="Centro de Estudios y Análisis del Delito (CEAD) de la Subsecretaría de Prevención del Delito"/>
    <m/>
    <m/>
    <m/>
    <m/>
    <m/>
    <m/>
    <m/>
    <m/>
    <m/>
    <m/>
    <m/>
    <m/>
    <m/>
    <n v="27"/>
    <n v="22"/>
    <n v="34"/>
    <n v="28"/>
    <n v="29"/>
    <n v="18"/>
    <n v="33"/>
    <m/>
    <m/>
  </r>
  <r>
    <n v="383"/>
    <s v="Sentencias Dictadas por Delito de Femicidio Intimo"/>
    <s v="28 Violencia Contra la Mujer"/>
    <s v="28.01 Delitos"/>
    <s v="28.01.02 Sentencias"/>
    <s v="07.02.27.06 Femicidio Intimo"/>
    <x v="16"/>
    <x v="35"/>
    <x v="150"/>
    <x v="275"/>
    <s v="Sentencias"/>
    <s v="2013-2019"/>
    <m/>
    <m/>
    <s v="Centro de Estudios y Análisis del Delito (CEAD) de la Subsecretaría de Prevención del Delito"/>
    <m/>
    <m/>
    <m/>
    <m/>
    <m/>
    <m/>
    <m/>
    <m/>
    <m/>
    <m/>
    <m/>
    <m/>
    <m/>
    <n v="75"/>
    <n v="68"/>
    <n v="69"/>
    <n v="112"/>
    <n v="96"/>
    <n v="97"/>
    <n v="123"/>
    <m/>
    <m/>
  </r>
  <r>
    <n v="384"/>
    <s v="Sentencias Dictadas por Delito de Maltrato Habitual (Violencia Intrafamiliar)"/>
    <s v="28 Violencia Contra la Mujer"/>
    <s v="28.01 Delitos"/>
    <s v="28.01.02 Sentencias"/>
    <s v="07.02.04.05 Maltrato Habitual (Violencia Intrafamiliar)"/>
    <x v="16"/>
    <x v="35"/>
    <x v="150"/>
    <x v="276"/>
    <s v="Sentencias"/>
    <s v="2013-2019"/>
    <m/>
    <m/>
    <s v="Centro de Estudios y Análisis del Delito (CEAD) de la Subsecretaría de Prevención del Delito"/>
    <m/>
    <m/>
    <m/>
    <m/>
    <m/>
    <m/>
    <m/>
    <m/>
    <m/>
    <m/>
    <m/>
    <m/>
    <m/>
    <n v="2632"/>
    <n v="3614"/>
    <n v="4905"/>
    <n v="5491"/>
    <n v="4119"/>
    <n v="3474"/>
    <n v="3701"/>
    <m/>
    <m/>
  </r>
  <r>
    <n v="385"/>
    <s v="Sentencias Dictadas por Delito de Secuestro Con Homicidio, Violación O Lesiones"/>
    <s v="28 Violencia Contra la Mujer"/>
    <s v="28.01 Delitos"/>
    <s v="28.01.02 Sentencias"/>
    <s v="07.02.27.27 Secuestro Con Homicidio, Violación O Lesiones"/>
    <x v="16"/>
    <x v="35"/>
    <x v="150"/>
    <x v="277"/>
    <s v="Sentencias"/>
    <s v="2013-2019"/>
    <m/>
    <m/>
    <s v="Centro de Estudios y Análisis del Delito (CEAD) de la Subsecretaría de Prevención del Delito"/>
    <m/>
    <m/>
    <m/>
    <m/>
    <m/>
    <m/>
    <m/>
    <m/>
    <m/>
    <m/>
    <m/>
    <m/>
    <m/>
    <n v="9"/>
    <n v="7"/>
    <n v="11"/>
    <n v="14"/>
    <n v="13"/>
    <n v="1"/>
    <m/>
    <m/>
    <m/>
  </r>
  <r>
    <n v="386"/>
    <s v="Número de Aprehensiones por VIF"/>
    <s v="28 Violencia Contra la Mujer"/>
    <s v="28.02 VIF"/>
    <s v="07.01.01 Aprehensiones"/>
    <s v="REVISAR"/>
    <x v="16"/>
    <x v="62"/>
    <x v="24"/>
    <x v="278"/>
    <s v="N° de registros"/>
    <s v="2005-2021"/>
    <m/>
    <m/>
    <s v="Centro de Estudios y Análisis del Delito (CEAD) de la Subsecretaría de Prevención del Delito"/>
    <m/>
    <m/>
    <m/>
    <m/>
    <m/>
    <n v="1932"/>
    <n v="5898"/>
    <n v="10661"/>
    <n v="18450"/>
    <n v="23914"/>
    <n v="24796"/>
    <n v="29085"/>
    <n v="28201"/>
    <n v="27018"/>
    <n v="24576"/>
    <n v="22557"/>
    <n v="21043"/>
    <n v="22445"/>
    <n v="22696"/>
    <n v="23740"/>
    <n v="21910"/>
    <n v="5467"/>
  </r>
  <r>
    <n v="387"/>
    <s v="Número de Casos Policiales por VIF"/>
    <s v="28 Violencia Contra la Mujer"/>
    <s v="28.02 VIF"/>
    <s v="07.01.02 Casos Policiales"/>
    <s v="REVISAR"/>
    <x v="16"/>
    <x v="62"/>
    <x v="25"/>
    <x v="279"/>
    <s v="N° de registros"/>
    <s v="2005-2021"/>
    <m/>
    <m/>
    <s v="Centro de Estudios y Análisis del Delito (CEAD) de la Subsecretaría de Prevención del Delito"/>
    <m/>
    <m/>
    <m/>
    <m/>
    <m/>
    <n v="84447"/>
    <n v="86835"/>
    <n v="100658"/>
    <n v="111345"/>
    <n v="115323"/>
    <n v="110116"/>
    <n v="123814"/>
    <n v="114911"/>
    <n v="111422"/>
    <n v="103703"/>
    <n v="95272"/>
    <n v="91121"/>
    <n v="90084"/>
    <n v="86439"/>
    <n v="92891"/>
    <n v="89545"/>
    <n v="22381"/>
  </r>
  <r>
    <n v="388"/>
    <s v="Número de Denuncias por Violación por VIF"/>
    <s v="28 Violencia Contra la Mujer"/>
    <s v="28.02 VIF"/>
    <s v="07.01.03 Denuncias"/>
    <s v="REVISAR"/>
    <x v="16"/>
    <x v="62"/>
    <x v="26"/>
    <x v="280"/>
    <s v="N° de registros"/>
    <s v="2005-2021"/>
    <m/>
    <m/>
    <s v="Centro de Estudios y Análisis del Delito (CEAD) de la Subsecretaría de Prevención del Delito"/>
    <m/>
    <m/>
    <m/>
    <m/>
    <m/>
    <n v="82590"/>
    <n v="81098"/>
    <n v="90285"/>
    <n v="93487"/>
    <n v="92468"/>
    <n v="86800"/>
    <n v="96837"/>
    <n v="89248"/>
    <n v="87201"/>
    <n v="81863"/>
    <n v="75388"/>
    <n v="72668"/>
    <n v="70653"/>
    <n v="67058"/>
    <n v="72777"/>
    <n v="70777"/>
    <n v="17781"/>
  </r>
  <r>
    <n v="389"/>
    <s v="Número de Detenciones por VIF"/>
    <s v="28 Violencia Contra la Mujer"/>
    <s v="28.02 VIF"/>
    <s v="07.01.04 Detenciones"/>
    <s v="REVISAR"/>
    <x v="16"/>
    <x v="62"/>
    <x v="27"/>
    <x v="281"/>
    <s v="N° de registros"/>
    <s v="2005-2021"/>
    <m/>
    <m/>
    <s v="Centro de Estudios y Análisis del Delito (CEAD) de la Subsecretaría de Prevención del Delito"/>
    <m/>
    <m/>
    <m/>
    <m/>
    <m/>
    <n v="1857"/>
    <n v="5737"/>
    <n v="10373"/>
    <n v="17858"/>
    <n v="22855"/>
    <n v="23316"/>
    <n v="26977"/>
    <n v="25663"/>
    <n v="24221"/>
    <n v="21840"/>
    <n v="19884"/>
    <n v="18453"/>
    <n v="19431"/>
    <n v="19381"/>
    <n v="20114"/>
    <n v="18768"/>
    <n v="4600"/>
  </r>
  <r>
    <n v="390"/>
    <s v="Número de Aprehensiones por Violación"/>
    <s v="28 Violencia Contra la Mujer"/>
    <s v="28.03 Violación"/>
    <s v="07.01.01 Aprehensiones"/>
    <s v="REVISAR"/>
    <x v="16"/>
    <x v="63"/>
    <x v="24"/>
    <x v="278"/>
    <s v="N° de registros"/>
    <s v="2008-2020"/>
    <m/>
    <m/>
    <s v="Centro de Estudios y Análisis del Delito (CEAD) de la Subsecretaría de Prevención del Delito"/>
    <m/>
    <m/>
    <m/>
    <m/>
    <m/>
    <m/>
    <m/>
    <m/>
    <n v="442"/>
    <n v="524"/>
    <n v="482"/>
    <n v="513"/>
    <n v="501"/>
    <n v="461"/>
    <n v="363"/>
    <n v="343"/>
    <n v="326"/>
    <n v="309"/>
    <n v="327"/>
    <n v="331"/>
    <n v="336"/>
    <m/>
  </r>
  <r>
    <n v="391"/>
    <s v="Número de Casos Policiales por Violación"/>
    <s v="28 Violencia Contra la Mujer"/>
    <s v="28.03 Violación"/>
    <s v="07.01.02 Casos Policiales"/>
    <s v="REVISAR"/>
    <x v="16"/>
    <x v="63"/>
    <x v="25"/>
    <x v="279"/>
    <s v="N° de registros"/>
    <s v="2008-2020"/>
    <m/>
    <m/>
    <s v="Centro de Estudios y Análisis del Delito (CEAD) de la Subsecretaría de Prevención del Delito"/>
    <m/>
    <m/>
    <m/>
    <m/>
    <m/>
    <m/>
    <m/>
    <m/>
    <n v="3315"/>
    <n v="3344"/>
    <n v="3073"/>
    <n v="3543"/>
    <n v="3204"/>
    <n v="3143"/>
    <n v="2811"/>
    <n v="2716"/>
    <n v="2621"/>
    <n v="2783"/>
    <n v="3469"/>
    <n v="4069"/>
    <n v="3402"/>
    <m/>
  </r>
  <r>
    <n v="392"/>
    <s v="Número de Denuncias por Violación"/>
    <s v="28 Violencia Contra la Mujer"/>
    <s v="28.03 Violación"/>
    <s v="07.01.03 Denuncias"/>
    <s v="REVISAR"/>
    <x v="16"/>
    <x v="63"/>
    <x v="26"/>
    <x v="282"/>
    <s v="N° de registros"/>
    <s v="2008-2020"/>
    <m/>
    <m/>
    <s v="Centro de Estudios y Análisis del Delito (CEAD) de la Subsecretaría de Prevención del Delito"/>
    <m/>
    <m/>
    <m/>
    <m/>
    <m/>
    <m/>
    <m/>
    <m/>
    <n v="2932"/>
    <n v="2881"/>
    <n v="2636"/>
    <n v="3085"/>
    <n v="2766"/>
    <n v="2740"/>
    <n v="2457"/>
    <n v="2371"/>
    <n v="2312"/>
    <n v="2456"/>
    <n v="3091"/>
    <n v="3688"/>
    <n v="3041"/>
    <m/>
  </r>
  <r>
    <n v="393"/>
    <s v="Número de Detenciones por Violación"/>
    <s v="28 Violencia Contra la Mujer"/>
    <s v="28.03 Violación"/>
    <s v="07.01.04 Detenciones"/>
    <s v="REVISAR"/>
    <x v="16"/>
    <x v="63"/>
    <x v="27"/>
    <x v="281"/>
    <s v="N° de registros"/>
    <s v="2008-2020"/>
    <m/>
    <m/>
    <s v="Centro de Estudios y Análisis del Delito (CEAD) de la Subsecretaría de Prevención del Delito"/>
    <m/>
    <m/>
    <m/>
    <m/>
    <m/>
    <m/>
    <m/>
    <m/>
    <n v="408"/>
    <n v="496"/>
    <n v="458"/>
    <n v="489"/>
    <n v="475"/>
    <n v="440"/>
    <n v="346"/>
    <n v="328"/>
    <n v="302"/>
    <n v="313"/>
    <n v="369"/>
    <n v="371"/>
    <n v="361"/>
    <m/>
  </r>
  <r>
    <n v="394"/>
    <s v="Tasa de Aprehensiones por Violación"/>
    <s v="28 Violencia Contra la Mujer"/>
    <s v="28.03 Violación"/>
    <s v="07.01.01 Aprehensiones"/>
    <s v="REVISAR"/>
    <x v="16"/>
    <x v="63"/>
    <x v="24"/>
    <x v="283"/>
    <s v="Tasa por 100 mil habitantes"/>
    <s v="2008-2020"/>
    <m/>
    <m/>
    <s v="Centro de Estudios y Análisis del Delito (CEAD) de la Subsecretaría de Prevención del Delito"/>
    <m/>
    <m/>
    <m/>
    <m/>
    <m/>
    <m/>
    <m/>
    <m/>
    <n v="0.67057971014492734"/>
    <n v="0.99369565217391287"/>
    <n v="0.78898550724637628"/>
    <n v="0.93652173913043457"/>
    <n v="1.7535507246376805"/>
    <n v="0.91710144927536241"/>
    <n v="0.60753623188405825"/>
    <n v="0.62072463768115949"/>
    <n v="0.61405797101449289"/>
    <n v="0.53318840579710136"/>
    <n v="1.3051449275362319"/>
    <n v="0.5952898550724639"/>
    <n v="0.68884057971014501"/>
    <m/>
  </r>
  <r>
    <n v="395"/>
    <s v="Tasa de Casos Policiales por Violación"/>
    <s v="28 Violencia Contra la Mujer"/>
    <s v="28.03 Violación"/>
    <s v="07.01.02 Casos Policiales"/>
    <s v="REVISAR"/>
    <x v="16"/>
    <x v="63"/>
    <x v="25"/>
    <x v="284"/>
    <s v="Tasa por 100 mil habitantes"/>
    <s v="2008-2020"/>
    <m/>
    <m/>
    <s v="Centro de Estudios y Análisis del Delito (CEAD) de la Subsecretaría de Prevención del Delito"/>
    <m/>
    <m/>
    <m/>
    <m/>
    <m/>
    <m/>
    <m/>
    <m/>
    <n v="4.4894927536231872"/>
    <n v="5.1378985507246444"/>
    <n v="4.6073188405797092"/>
    <n v="4.9356521739130415"/>
    <n v="5.2236231884057966"/>
    <n v="4.6165217391304303"/>
    <n v="3.9113768115942027"/>
    <n v="4.3055797101449285"/>
    <n v="3.9811594202898544"/>
    <n v="3.9976086956521759"/>
    <n v="5.1477536231883994"/>
    <n v="5.7106521739130418"/>
    <n v="4.8647826086956512"/>
    <m/>
  </r>
  <r>
    <n v="396"/>
    <s v="Tasa de Denuncias por Violación"/>
    <s v="28 Violencia Contra la Mujer"/>
    <s v="28.03 Violación"/>
    <s v="07.01.03 Denuncias"/>
    <s v="REVISAR"/>
    <x v="16"/>
    <x v="63"/>
    <x v="26"/>
    <x v="285"/>
    <s v="Tasa por 100 mil habitantes"/>
    <s v="2008-2020"/>
    <m/>
    <m/>
    <s v="Centro de Estudios y Análisis del Delito (CEAD) de la Subsecretaría de Prevención del Delito"/>
    <m/>
    <m/>
    <m/>
    <m/>
    <m/>
    <m/>
    <m/>
    <m/>
    <n v="3.8991304347826081"/>
    <n v="4.2621014492753666"/>
    <n v="3.8937681159420294"/>
    <n v="4.1480434782608686"/>
    <n v="4.3888405797101422"/>
    <n v="3.8535507246376777"/>
    <n v="3.3264492753623163"/>
    <n v="3.6673188405797097"/>
    <n v="3.4252173913043484"/>
    <n v="3.4505797101449276"/>
    <n v="4.6429710144927476"/>
    <n v="5.0695652173913039"/>
    <n v="4.370289855072464"/>
    <m/>
  </r>
  <r>
    <n v="397"/>
    <s v="Tasa de Detenciones por Violación"/>
    <s v="28 Violencia Contra la Mujer"/>
    <s v="28.03 Violación"/>
    <s v="07.01.04 Detenciones"/>
    <s v="REVISAR"/>
    <x v="16"/>
    <x v="63"/>
    <x v="27"/>
    <x v="286"/>
    <s v="Tasa por 100 mil habitantes"/>
    <s v="2008-2020"/>
    <m/>
    <m/>
    <s v="Centro de Estudios y Análisis del Delito (CEAD) de la Subsecretaría de Prevención del Delito"/>
    <m/>
    <m/>
    <m/>
    <m/>
    <m/>
    <m/>
    <m/>
    <m/>
    <n v="0.61913043478260854"/>
    <n v="0.93565217391304334"/>
    <n v="0.76297101449275306"/>
    <n v="0.88782608695652165"/>
    <n v="1.7208695652173915"/>
    <n v="0.89369565217391322"/>
    <n v="0.5701449275362318"/>
    <n v="0.61717391304347824"/>
    <n v="0.58659420289855102"/>
    <n v="0.52471014492753631"/>
    <n v="1.3472463768115939"/>
    <n v="0.6772463768115945"/>
    <n v="0.72260869565217412"/>
    <m/>
  </r>
  <r>
    <n v="398"/>
    <s v="Número de Incendios con causa general: Accidentes eléctricos"/>
    <s v="12 Forestal"/>
    <s v="12.02 Incendios"/>
    <s v="12.02.01 Causas Generales"/>
    <s v="12.02.01.01 Accidentes eléctricos"/>
    <x v="11"/>
    <x v="19"/>
    <x v="151"/>
    <x v="287"/>
    <s v="Nº de Incendios"/>
    <s v="2010-2020"/>
    <m/>
    <m/>
    <s v="Corporación Nacional Forestal (CONAF)"/>
    <m/>
    <m/>
    <m/>
    <m/>
    <m/>
    <m/>
    <m/>
    <m/>
    <m/>
    <m/>
    <n v="31"/>
    <n v="125"/>
    <n v="127"/>
    <n v="136"/>
    <n v="164"/>
    <n v="164"/>
    <n v="222"/>
    <n v="195"/>
    <n v="216"/>
    <n v="325"/>
    <n v="174"/>
    <m/>
  </r>
  <r>
    <n v="399"/>
    <s v="Número de Incendios con causa general: Actividades extinción incendios forestales, estructurales u otros"/>
    <s v="12 Forestal"/>
    <s v="12.02 Incendios"/>
    <s v="12.02.01 Causas Generales"/>
    <s v="12.02.01.02 Actividades extinción incendios forestales, estructurales u otros"/>
    <x v="11"/>
    <x v="19"/>
    <x v="151"/>
    <x v="288"/>
    <s v="Nº de Incendios"/>
    <s v="2010-2020"/>
    <m/>
    <m/>
    <s v="Corporación Nacional Forestal (CONAF)"/>
    <m/>
    <m/>
    <m/>
    <m/>
    <m/>
    <m/>
    <m/>
    <m/>
    <m/>
    <m/>
    <n v="10"/>
    <n v="50"/>
    <n v="52"/>
    <n v="72"/>
    <n v="89"/>
    <n v="122"/>
    <n v="105"/>
    <n v="62"/>
    <n v="78"/>
    <n v="105"/>
    <n v="104"/>
    <m/>
  </r>
  <r>
    <n v="400"/>
    <s v="Número de Incendios con causa general: Actividades recreativas"/>
    <s v="12 Forestal"/>
    <s v="12.02 Incendios"/>
    <s v="12.02.01 Causas Generales"/>
    <s v="12.02.01.03 Actividades recreativas"/>
    <x v="11"/>
    <x v="19"/>
    <x v="151"/>
    <x v="289"/>
    <s v="Nº de Incendios"/>
    <s v="2010-2020"/>
    <m/>
    <m/>
    <s v="Corporación Nacional Forestal (CONAF)"/>
    <m/>
    <m/>
    <m/>
    <m/>
    <m/>
    <m/>
    <m/>
    <m/>
    <m/>
    <m/>
    <n v="124"/>
    <n v="522"/>
    <n v="306"/>
    <n v="422"/>
    <n v="309"/>
    <n v="306"/>
    <n v="341"/>
    <n v="189"/>
    <n v="159"/>
    <n v="200"/>
    <n v="104"/>
    <m/>
  </r>
  <r>
    <n v="401"/>
    <s v="Número de Incendios con causa general: Confección y/o extracción productos secundarios del bosque"/>
    <s v="12 Forestal"/>
    <s v="12.02 Incendios"/>
    <s v="12.02.01 Causas Generales"/>
    <s v="12.02.01.04 Confección y/o extracción productos secundarios del bosque"/>
    <x v="11"/>
    <x v="19"/>
    <x v="151"/>
    <x v="290"/>
    <s v="Nº de Incendios"/>
    <s v="2010-2020"/>
    <m/>
    <m/>
    <s v="Corporación Nacional Forestal (CONAF)"/>
    <m/>
    <m/>
    <m/>
    <m/>
    <m/>
    <m/>
    <m/>
    <m/>
    <m/>
    <m/>
    <n v="10"/>
    <n v="73"/>
    <n v="44"/>
    <n v="64"/>
    <n v="49"/>
    <n v="44"/>
    <n v="45"/>
    <n v="36"/>
    <n v="33"/>
    <n v="51"/>
    <n v="34"/>
    <m/>
  </r>
  <r>
    <n v="402"/>
    <s v="Número de Incendios con causa general: Faenas agríolas y pecuarias"/>
    <s v="12 Forestal"/>
    <s v="12.02 Incendios"/>
    <s v="12.02.01 Causas Generales"/>
    <s v="12.02.01.05 Faenas agríolas y pecuarias"/>
    <x v="11"/>
    <x v="19"/>
    <x v="151"/>
    <x v="291"/>
    <s v="Nº de Incendios"/>
    <s v="2010-2020"/>
    <m/>
    <m/>
    <s v="Corporación Nacional Forestal (CONAF)"/>
    <m/>
    <m/>
    <m/>
    <m/>
    <m/>
    <m/>
    <m/>
    <m/>
    <m/>
    <m/>
    <n v="48"/>
    <n v="232"/>
    <n v="182"/>
    <n v="299"/>
    <n v="276"/>
    <n v="277"/>
    <n v="354"/>
    <n v="267"/>
    <n v="291"/>
    <n v="424"/>
    <n v="283"/>
    <m/>
  </r>
  <r>
    <n v="403"/>
    <s v="Número de Incendios con causa general: Faenas forestales"/>
    <s v="12 Forestal"/>
    <s v="12.02 Incendios"/>
    <s v="12.02.01 Causas Generales"/>
    <s v="12.02.01.06 Faenas forestales"/>
    <x v="11"/>
    <x v="19"/>
    <x v="151"/>
    <x v="292"/>
    <s v="Nº de Incendios"/>
    <s v="2010-2020"/>
    <m/>
    <m/>
    <s v="Corporación Nacional Forestal (CONAF)"/>
    <m/>
    <m/>
    <m/>
    <m/>
    <m/>
    <m/>
    <m/>
    <m/>
    <m/>
    <m/>
    <n v="67"/>
    <n v="210"/>
    <n v="217"/>
    <n v="310"/>
    <n v="308"/>
    <n v="317"/>
    <n v="316"/>
    <n v="247"/>
    <n v="297"/>
    <n v="474"/>
    <n v="206"/>
    <m/>
  </r>
  <r>
    <n v="404"/>
    <s v="Número de Incendios con causa general: Incendios de causa desconocida"/>
    <s v="12 Forestal"/>
    <s v="12.02 Incendios"/>
    <s v="12.02.01 Causas Generales"/>
    <s v="12.02.01.07 Incendios de causa desconocida"/>
    <x v="11"/>
    <x v="19"/>
    <x v="151"/>
    <x v="293"/>
    <s v="Nº de Incendios"/>
    <s v="2010-2020"/>
    <m/>
    <m/>
    <s v="Corporación Nacional Forestal (CONAF)"/>
    <m/>
    <m/>
    <m/>
    <m/>
    <m/>
    <m/>
    <m/>
    <m/>
    <m/>
    <m/>
    <n v="39"/>
    <n v="189"/>
    <n v="267"/>
    <n v="240"/>
    <n v="356"/>
    <n v="460"/>
    <n v="280"/>
    <n v="211"/>
    <n v="365"/>
    <n v="561"/>
    <n v="574"/>
    <m/>
  </r>
  <r>
    <n v="405"/>
    <s v="Número de Incendios con causa general: Incendios intencionales"/>
    <s v="12 Forestal"/>
    <s v="12.02 Incendios"/>
    <s v="12.02.01 Causas Generales"/>
    <s v="12.02.01.08 Incendios intencionales"/>
    <x v="11"/>
    <x v="19"/>
    <x v="151"/>
    <x v="294"/>
    <s v="Nº de Incendios"/>
    <s v="2010-2020"/>
    <m/>
    <m/>
    <s v="Corporación Nacional Forestal (CONAF)"/>
    <m/>
    <m/>
    <m/>
    <m/>
    <m/>
    <m/>
    <m/>
    <m/>
    <m/>
    <m/>
    <n v="353"/>
    <n v="2228"/>
    <n v="1920"/>
    <n v="2415"/>
    <n v="2273"/>
    <n v="2828"/>
    <n v="2615"/>
    <n v="1552"/>
    <n v="2015"/>
    <n v="2949"/>
    <n v="2570"/>
    <m/>
  </r>
  <r>
    <n v="406"/>
    <s v="Número de Incendios con causa general: Incendios naturales"/>
    <s v="12 Forestal"/>
    <s v="12.02 Incendios"/>
    <s v="12.02.01 Causas Generales"/>
    <s v="12.02.01.09 Incendios naturales"/>
    <x v="11"/>
    <x v="19"/>
    <x v="151"/>
    <x v="295"/>
    <s v="Nº de Incendios"/>
    <s v="2010-2020"/>
    <m/>
    <m/>
    <s v="Corporación Nacional Forestal (CONAF)"/>
    <m/>
    <m/>
    <m/>
    <m/>
    <m/>
    <m/>
    <m/>
    <m/>
    <m/>
    <m/>
    <n v="2"/>
    <n v="15"/>
    <n v="16"/>
    <n v="20"/>
    <n v="17"/>
    <n v="56"/>
    <n v="17"/>
    <n v="19"/>
    <n v="21"/>
    <n v="56"/>
    <n v="18"/>
    <m/>
  </r>
  <r>
    <n v="407"/>
    <s v="Número de Incendios con causa general: Operaciones en vías férreas"/>
    <s v="12 Forestal"/>
    <s v="12.02 Incendios"/>
    <s v="12.02.01 Causas Generales"/>
    <s v="12.02.01.10 Operaciones en vías férreas"/>
    <x v="11"/>
    <x v="19"/>
    <x v="151"/>
    <x v="296"/>
    <s v="Nº de Incendios"/>
    <s v="2010-2020"/>
    <m/>
    <m/>
    <s v="Corporación Nacional Forestal (CONAF)"/>
    <m/>
    <m/>
    <m/>
    <m/>
    <m/>
    <m/>
    <m/>
    <m/>
    <m/>
    <m/>
    <n v="3"/>
    <n v="22"/>
    <n v="10"/>
    <n v="18"/>
    <n v="19"/>
    <n v="24"/>
    <n v="15"/>
    <n v="15"/>
    <n v="18"/>
    <n v="14"/>
    <n v="11"/>
    <m/>
  </r>
  <r>
    <n v="408"/>
    <s v="Número de Incendios con causa general: Otras actividades"/>
    <s v="12 Forestal"/>
    <s v="12.02 Incendios"/>
    <s v="12.02.01 Causas Generales"/>
    <s v="12.02.01.11 Otras actividades"/>
    <x v="11"/>
    <x v="19"/>
    <x v="151"/>
    <x v="297"/>
    <s v="Nº de Incendios"/>
    <s v="2010-2020"/>
    <m/>
    <m/>
    <s v="Corporación Nacional Forestal (CONAF)"/>
    <m/>
    <m/>
    <m/>
    <m/>
    <m/>
    <m/>
    <m/>
    <m/>
    <m/>
    <m/>
    <n v="15"/>
    <n v="86"/>
    <n v="51"/>
    <n v="76"/>
    <n v="43"/>
    <n v="81"/>
    <n v="93"/>
    <n v="91"/>
    <n v="106"/>
    <n v="116"/>
    <n v="55"/>
    <m/>
  </r>
  <r>
    <n v="409"/>
    <s v="Número de Incendios con causa general: Quema de desechos"/>
    <s v="12 Forestal"/>
    <s v="12.02 Incendios"/>
    <s v="12.02.01 Causas Generales"/>
    <s v="12.02.01.12 Quema de desechos"/>
    <x v="11"/>
    <x v="19"/>
    <x v="151"/>
    <x v="298"/>
    <s v="Nº de Incendios"/>
    <s v="2010-2020"/>
    <m/>
    <m/>
    <s v="Corporación Nacional Forestal (CONAF)"/>
    <m/>
    <m/>
    <m/>
    <m/>
    <m/>
    <m/>
    <m/>
    <m/>
    <m/>
    <m/>
    <n v="62"/>
    <n v="244"/>
    <n v="198"/>
    <n v="300"/>
    <n v="240"/>
    <n v="290"/>
    <n v="328"/>
    <n v="220"/>
    <n v="324"/>
    <n v="417"/>
    <n v="201"/>
    <m/>
  </r>
  <r>
    <n v="410"/>
    <s v="Número de Incendios con causa general: Tránsito de personas  vehículos o aeronaves"/>
    <s v="12 Forestal"/>
    <s v="12.02 Incendios"/>
    <s v="12.02.01 Causas Generales"/>
    <s v="12.02.01.13 Tránsito de personas  vehículos o aeronaves"/>
    <x v="11"/>
    <x v="19"/>
    <x v="151"/>
    <x v="299"/>
    <s v="Nº de Incendios"/>
    <s v="2010-2020"/>
    <m/>
    <m/>
    <s v="Corporación Nacional Forestal (CONAF)"/>
    <m/>
    <m/>
    <m/>
    <m/>
    <m/>
    <m/>
    <m/>
    <m/>
    <m/>
    <m/>
    <n v="546"/>
    <n v="1598"/>
    <n v="1468"/>
    <n v="2253"/>
    <n v="2014"/>
    <n v="2362"/>
    <n v="2745"/>
    <n v="1807"/>
    <n v="2291"/>
    <n v="2340"/>
    <n v="1132"/>
    <m/>
  </r>
  <r>
    <n v="411"/>
    <s v="Superficie Afectada por Incendios con causa general: Accidentes eléctricos"/>
    <s v="12 Forestal"/>
    <s v="12.02 Incendios"/>
    <s v="12.02.01 Causas Generales"/>
    <s v="12.02.01.01 Accidentes eléctricos"/>
    <x v="11"/>
    <x v="19"/>
    <x v="151"/>
    <x v="287"/>
    <s v="Hectáreas"/>
    <s v="2010-2020"/>
    <m/>
    <m/>
    <s v="Corporación Nacional Forestal (CONAF)"/>
    <m/>
    <m/>
    <m/>
    <m/>
    <m/>
    <m/>
    <m/>
    <m/>
    <m/>
    <m/>
    <n v="139.9"/>
    <n v="1846.3"/>
    <n v="6341.5"/>
    <n v="1184.5999999999999"/>
    <n v="20263.5"/>
    <n v="6359"/>
    <n v="17197.8"/>
    <n v="79333.8"/>
    <n v="1429.8"/>
    <n v="6013.3"/>
    <n v="910.3"/>
    <m/>
  </r>
  <r>
    <n v="412"/>
    <s v="Superficie Afectada por Incendios con causa general: Actividades extinción incendios forestales, estructurales u otros"/>
    <s v="12 Forestal"/>
    <s v="12.02 Incendios"/>
    <s v="12.02.01 Causas Generales"/>
    <s v="12.02.01.02 Actividades extinción incendios forestales, estructurales u otros"/>
    <x v="11"/>
    <x v="19"/>
    <x v="151"/>
    <x v="288"/>
    <s v="Hectáreas"/>
    <s v="2010-2020"/>
    <m/>
    <m/>
    <s v="Corporación Nacional Forestal (CONAF)"/>
    <m/>
    <m/>
    <m/>
    <m/>
    <m/>
    <m/>
    <m/>
    <m/>
    <m/>
    <m/>
    <n v="13.1"/>
    <n v="74.5"/>
    <n v="215"/>
    <n v="339.1"/>
    <n v="841.9"/>
    <n v="1848.9"/>
    <n v="1452.7"/>
    <n v="207.5"/>
    <n v="255.4"/>
    <n v="1427.8"/>
    <n v="1438.5"/>
    <m/>
  </r>
  <r>
    <n v="413"/>
    <s v="Superficie Afectada por Incendios con causa general: Actividades recreativas"/>
    <s v="12 Forestal"/>
    <s v="12.02 Incendios"/>
    <s v="12.02.01 Causas Generales"/>
    <s v="12.02.01.03 Actividades recreativas"/>
    <x v="11"/>
    <x v="19"/>
    <x v="151"/>
    <x v="289"/>
    <s v="Hectáreas"/>
    <s v="2010-2020"/>
    <m/>
    <m/>
    <s v="Corporación Nacional Forestal (CONAF)"/>
    <m/>
    <m/>
    <m/>
    <m/>
    <m/>
    <m/>
    <m/>
    <m/>
    <m/>
    <m/>
    <n v="1049.0999999999999"/>
    <n v="2442.3000000000002"/>
    <n v="1075.7"/>
    <n v="1112.8"/>
    <n v="1820"/>
    <n v="3433.4"/>
    <n v="5382.4"/>
    <n v="13286.5"/>
    <n v="305.7"/>
    <n v="5647.4"/>
    <n v="1352.4"/>
    <m/>
  </r>
  <r>
    <n v="414"/>
    <s v="Superficie Afectada por Incendios con causa general: Confección y/o extracción productos secundarios del bosque"/>
    <s v="12 Forestal"/>
    <s v="12.02 Incendios"/>
    <s v="12.02.01 Causas Generales"/>
    <s v="12.02.01.04 Confección y/o extracción productos secundarios del bosque"/>
    <x v="11"/>
    <x v="19"/>
    <x v="151"/>
    <x v="290"/>
    <s v="Hectáreas"/>
    <s v="2010-2020"/>
    <m/>
    <m/>
    <s v="Corporación Nacional Forestal (CONAF)"/>
    <m/>
    <m/>
    <m/>
    <m/>
    <m/>
    <m/>
    <m/>
    <m/>
    <m/>
    <m/>
    <n v="40"/>
    <n v="1973.2"/>
    <n v="3329.4"/>
    <n v="344.5"/>
    <n v="1401.4"/>
    <n v="8775.1"/>
    <n v="205.4"/>
    <n v="88.5"/>
    <n v="191.5"/>
    <n v="993.8"/>
    <n v="108.4"/>
    <m/>
  </r>
  <r>
    <n v="415"/>
    <s v="Superficie Afectada por Incendios con causa general: Faenas agríolas y pecuarias"/>
    <s v="12 Forestal"/>
    <s v="12.02 Incendios"/>
    <s v="12.02.01 Causas Generales"/>
    <s v="12.02.01.05 Faenas agríolas y pecuarias"/>
    <x v="11"/>
    <x v="19"/>
    <x v="151"/>
    <x v="291"/>
    <s v="Hectáreas"/>
    <s v="2010-2020"/>
    <m/>
    <m/>
    <s v="Corporación Nacional Forestal (CONAF)"/>
    <m/>
    <m/>
    <m/>
    <m/>
    <m/>
    <m/>
    <m/>
    <m/>
    <m/>
    <m/>
    <n v="1918.6"/>
    <n v="1919"/>
    <n v="1695.1"/>
    <n v="2723.7"/>
    <n v="3821.7"/>
    <n v="7227.4"/>
    <n v="9365.1"/>
    <n v="9934.7999999999993"/>
    <n v="2551.6"/>
    <n v="2781.5"/>
    <n v="7103.4"/>
    <m/>
  </r>
  <r>
    <n v="416"/>
    <s v="Superficie Afectada por Incendios con causa general: Faenas forestales"/>
    <s v="12 Forestal"/>
    <s v="12.02 Incendios"/>
    <s v="12.02.01 Causas Generales"/>
    <s v="12.02.01.06 Faenas forestales"/>
    <x v="11"/>
    <x v="19"/>
    <x v="151"/>
    <x v="292"/>
    <s v="Hectáreas"/>
    <s v="2010-2020"/>
    <m/>
    <m/>
    <s v="Corporación Nacional Forestal (CONAF)"/>
    <m/>
    <m/>
    <m/>
    <m/>
    <m/>
    <m/>
    <m/>
    <m/>
    <m/>
    <m/>
    <n v="88.8"/>
    <n v="655.4"/>
    <n v="525.29999999999995"/>
    <n v="3307.6"/>
    <n v="2274.8000000000002"/>
    <n v="2163.1"/>
    <n v="3750"/>
    <n v="3632.8"/>
    <n v="1207.5999999999999"/>
    <n v="4102.5"/>
    <n v="1593.9"/>
    <m/>
  </r>
  <r>
    <n v="417"/>
    <s v="Superficie Afectada por Incendios con causa general: Incendios de causa desconocida"/>
    <s v="12 Forestal"/>
    <s v="12.02 Incendios"/>
    <s v="12.02.01 Causas Generales"/>
    <s v="12.02.01.07 Incendios de causa desconocida"/>
    <x v="11"/>
    <x v="19"/>
    <x v="151"/>
    <x v="293"/>
    <s v="Hectáreas"/>
    <s v="2010-2020"/>
    <m/>
    <m/>
    <s v="Corporación Nacional Forestal (CONAF)"/>
    <m/>
    <m/>
    <m/>
    <m/>
    <m/>
    <m/>
    <m/>
    <m/>
    <m/>
    <m/>
    <n v="285.8"/>
    <n v="5968.9"/>
    <n v="7786.2"/>
    <n v="3343.9"/>
    <n v="9794.2999999999993"/>
    <n v="13052.9"/>
    <n v="5642.1"/>
    <n v="174525.4"/>
    <n v="4374.6000000000004"/>
    <n v="10882.1"/>
    <n v="9725.7000000000007"/>
    <m/>
  </r>
  <r>
    <n v="418"/>
    <s v="Superficie Afectada por Incendios con causa general: Incendios intencionales"/>
    <s v="12 Forestal"/>
    <s v="12.02 Incendios"/>
    <s v="12.02.01 Causas Generales"/>
    <s v="12.02.01.08 Incendios intencionales"/>
    <x v="11"/>
    <x v="19"/>
    <x v="151"/>
    <x v="294"/>
    <s v="Hectáreas"/>
    <s v="2010-2020"/>
    <m/>
    <m/>
    <s v="Corporación Nacional Forestal (CONAF)"/>
    <m/>
    <m/>
    <m/>
    <m/>
    <m/>
    <m/>
    <m/>
    <m/>
    <m/>
    <m/>
    <n v="3670"/>
    <n v="34252"/>
    <n v="9430"/>
    <n v="9130.7000000000007"/>
    <n v="15131.4"/>
    <n v="56773.5"/>
    <n v="16000.9"/>
    <n v="147187.4"/>
    <n v="14377.4"/>
    <n v="27909.7"/>
    <n v="50455.1"/>
    <m/>
  </r>
  <r>
    <n v="419"/>
    <s v="Superficie Afectada por Incendios con causa general: Incendios naturales"/>
    <s v="12 Forestal"/>
    <s v="12.02 Incendios"/>
    <s v="12.02.01 Causas Generales"/>
    <s v="12.02.01.09 Incendios naturales"/>
    <x v="11"/>
    <x v="19"/>
    <x v="151"/>
    <x v="295"/>
    <s v="Hectáreas"/>
    <s v="2010-2020"/>
    <m/>
    <m/>
    <s v="Corporación Nacional Forestal (CONAF)"/>
    <m/>
    <m/>
    <m/>
    <m/>
    <m/>
    <m/>
    <m/>
    <m/>
    <m/>
    <m/>
    <n v="2.7"/>
    <n v="10.6"/>
    <n v="65.599999999999994"/>
    <n v="5"/>
    <n v="1788.9"/>
    <n v="8327.1"/>
    <n v="6.5"/>
    <n v="83.3"/>
    <n v="101.8"/>
    <n v="2098.9"/>
    <n v="7.5"/>
    <m/>
  </r>
  <r>
    <n v="420"/>
    <s v="Superficie Afectada por Incendios con causa general: Operaciones en vías férreas"/>
    <s v="12 Forestal"/>
    <s v="12.02 Incendios"/>
    <s v="12.02.01 Causas Generales"/>
    <s v="12.02.01.10 Operaciones en vías férreas"/>
    <x v="11"/>
    <x v="19"/>
    <x v="151"/>
    <x v="296"/>
    <s v="Hectáreas"/>
    <s v="2010-2020"/>
    <m/>
    <m/>
    <s v="Corporación Nacional Forestal (CONAF)"/>
    <m/>
    <m/>
    <m/>
    <m/>
    <m/>
    <m/>
    <m/>
    <m/>
    <m/>
    <m/>
    <n v="6.7"/>
    <n v="59.7"/>
    <n v="17.100000000000001"/>
    <n v="20"/>
    <n v="21.3"/>
    <n v="46"/>
    <n v="37.4"/>
    <n v="18.5"/>
    <n v="72.599999999999994"/>
    <n v="10.1"/>
    <n v="47.7"/>
    <m/>
  </r>
  <r>
    <n v="421"/>
    <s v="Superficie Afectada por Incendios con causa general: Otras actividades"/>
    <s v="12 Forestal"/>
    <s v="12.02 Incendios"/>
    <s v="12.02.01 Causas Generales"/>
    <s v="12.02.01.11 Otras actividades"/>
    <x v="11"/>
    <x v="19"/>
    <x v="151"/>
    <x v="297"/>
    <s v="Hectáreas"/>
    <s v="2010-2020"/>
    <m/>
    <m/>
    <s v="Corporación Nacional Forestal (CONAF)"/>
    <m/>
    <m/>
    <m/>
    <m/>
    <m/>
    <m/>
    <m/>
    <m/>
    <m/>
    <m/>
    <n v="1880.5"/>
    <n v="1455.1"/>
    <n v="189.5"/>
    <n v="1054.4000000000001"/>
    <n v="425.4"/>
    <n v="1301"/>
    <n v="3286.2"/>
    <n v="29121.599999999999"/>
    <n v="1699.8"/>
    <n v="2638.7"/>
    <n v="1296.4000000000001"/>
    <m/>
  </r>
  <r>
    <n v="422"/>
    <s v="Superficie Afectada por Incendios con causa general: Quema de desechos"/>
    <s v="12 Forestal"/>
    <s v="12.02 Incendios"/>
    <s v="12.02.01 Causas Generales"/>
    <s v="12.02.01.12 Quema de desechos"/>
    <x v="11"/>
    <x v="19"/>
    <x v="151"/>
    <x v="298"/>
    <s v="Hectáreas"/>
    <s v="2010-2020"/>
    <m/>
    <m/>
    <s v="Corporación Nacional Forestal (CONAF)"/>
    <m/>
    <m/>
    <m/>
    <m/>
    <m/>
    <m/>
    <m/>
    <m/>
    <m/>
    <m/>
    <n v="88.1"/>
    <n v="403.5"/>
    <n v="562.29999999999995"/>
    <n v="453.4"/>
    <n v="1533.5"/>
    <n v="2061.5"/>
    <n v="1348.1"/>
    <n v="2340.3000000000002"/>
    <n v="957.4"/>
    <n v="16607.900000000001"/>
    <n v="4193.1000000000004"/>
    <m/>
  </r>
  <r>
    <n v="423"/>
    <s v="Superficie Afectada por Incendios con causa general: Tránsito de personas  vehículos o aeronaves"/>
    <s v="12 Forestal"/>
    <s v="12.02 Incendios"/>
    <s v="12.02.01 Causas Generales"/>
    <s v="12.02.01.13 Tránsito de personas  vehículos o aeronaves"/>
    <x v="11"/>
    <x v="19"/>
    <x v="151"/>
    <x v="299"/>
    <s v="Hectáreas"/>
    <s v="2010-2020"/>
    <m/>
    <m/>
    <s v="Corporación Nacional Forestal (CONAF)"/>
    <m/>
    <m/>
    <m/>
    <m/>
    <m/>
    <m/>
    <m/>
    <m/>
    <m/>
    <m/>
    <n v="4253.6000000000004"/>
    <n v="25805.200000000001"/>
    <n v="9372.4"/>
    <n v="13720.5"/>
    <n v="28794.9"/>
    <n v="16934.8"/>
    <n v="38368.1"/>
    <n v="54364.7"/>
    <n v="7935.5"/>
    <n v="10846.9"/>
    <n v="6643.6"/>
    <m/>
  </r>
  <r>
    <n v="424"/>
    <s v="Superficie Afectada por Incendio según la causa general: Accidentes eléctricos"/>
    <s v="12 Forestal"/>
    <s v="12.02 Incendios"/>
    <s v="12.02.01 Causas Generales"/>
    <s v="12.02.01.01 Accidentes eléctricos"/>
    <x v="11"/>
    <x v="19"/>
    <x v="151"/>
    <x v="287"/>
    <s v="Hectáreas/incendios"/>
    <s v="2010-2020"/>
    <m/>
    <m/>
    <s v="Corporación Nacional Forestal (CONAF)"/>
    <m/>
    <m/>
    <m/>
    <m/>
    <m/>
    <m/>
    <m/>
    <m/>
    <m/>
    <m/>
    <n v="4.5"/>
    <n v="14.8"/>
    <n v="49.9"/>
    <n v="8.6999999999999993"/>
    <n v="123.6"/>
    <n v="38.799999999999997"/>
    <n v="77.5"/>
    <n v="406.8"/>
    <n v="6.6"/>
    <n v="18.5"/>
    <n v="5.2"/>
    <m/>
  </r>
  <r>
    <n v="425"/>
    <s v="Superficie Afectada por Incendio según la causa general: Actividades extinción incendios forestales, estructurales u otros"/>
    <s v="12 Forestal"/>
    <s v="12.02 Incendios"/>
    <s v="12.02.01 Causas Generales"/>
    <s v="12.02.01.02 Actividades extinción incendios forestales, estructurales u otros"/>
    <x v="11"/>
    <x v="19"/>
    <x v="151"/>
    <x v="288"/>
    <s v="Hectáreas/incendios"/>
    <s v="2010-2020"/>
    <m/>
    <m/>
    <s v="Corporación Nacional Forestal (CONAF)"/>
    <m/>
    <m/>
    <m/>
    <m/>
    <m/>
    <m/>
    <m/>
    <m/>
    <m/>
    <m/>
    <n v="1.3"/>
    <n v="1.5"/>
    <n v="4.0999999999999996"/>
    <n v="4.7"/>
    <n v="9.5"/>
    <n v="15.2"/>
    <n v="13.8"/>
    <n v="3.3"/>
    <n v="3.3"/>
    <n v="13.6"/>
    <n v="13.8"/>
    <m/>
  </r>
  <r>
    <n v="426"/>
    <s v="Superficie Afectada por Incendio según la causa general: Actividades recreativas"/>
    <s v="12 Forestal"/>
    <s v="12.02 Incendios"/>
    <s v="12.02.01 Causas Generales"/>
    <s v="12.02.01.03 Actividades recreativas"/>
    <x v="11"/>
    <x v="19"/>
    <x v="151"/>
    <x v="289"/>
    <s v="Hectáreas/incendios"/>
    <s v="2010-2020"/>
    <m/>
    <m/>
    <s v="Corporación Nacional Forestal (CONAF)"/>
    <m/>
    <m/>
    <m/>
    <m/>
    <m/>
    <m/>
    <m/>
    <m/>
    <m/>
    <m/>
    <n v="8.5"/>
    <n v="4.7"/>
    <n v="3.5"/>
    <n v="2.6"/>
    <n v="5.9"/>
    <n v="11.2"/>
    <n v="15.8"/>
    <n v="70.3"/>
    <n v="1.9"/>
    <n v="28.2"/>
    <n v="13"/>
    <m/>
  </r>
  <r>
    <n v="427"/>
    <s v="Superficie Afectada por Incendio según la causa general: Confección y/o extracción productos secundarios del bosque"/>
    <s v="12 Forestal"/>
    <s v="12.02 Incendios"/>
    <s v="12.02.01 Causas Generales"/>
    <s v="12.02.01.04 Confección y/o extracción productos secundarios del bosque"/>
    <x v="11"/>
    <x v="19"/>
    <x v="151"/>
    <x v="290"/>
    <s v="Hectáreas/incendios"/>
    <s v="2010-2020"/>
    <m/>
    <m/>
    <s v="Corporación Nacional Forestal (CONAF)"/>
    <m/>
    <m/>
    <m/>
    <m/>
    <m/>
    <m/>
    <m/>
    <m/>
    <m/>
    <m/>
    <n v="4"/>
    <n v="27"/>
    <n v="75.7"/>
    <n v="5.4"/>
    <n v="28.6"/>
    <n v="199.4"/>
    <n v="4.5999999999999996"/>
    <n v="2.5"/>
    <n v="5.8"/>
    <n v="19.5"/>
    <n v="3.2"/>
    <m/>
  </r>
  <r>
    <n v="428"/>
    <s v="Superficie Afectada por Incendio según la causa general: Faenas agríolas y pecuarias"/>
    <s v="12 Forestal"/>
    <s v="12.02 Incendios"/>
    <s v="12.02.01 Causas Generales"/>
    <s v="12.02.01.05 Faenas agríolas y pecuarias"/>
    <x v="11"/>
    <x v="19"/>
    <x v="151"/>
    <x v="291"/>
    <s v="Hectáreas/incendios"/>
    <s v="2010-2020"/>
    <m/>
    <m/>
    <s v="Corporación Nacional Forestal (CONAF)"/>
    <m/>
    <m/>
    <m/>
    <m/>
    <m/>
    <m/>
    <m/>
    <m/>
    <m/>
    <m/>
    <n v="40"/>
    <n v="8.3000000000000007"/>
    <n v="9.3000000000000007"/>
    <n v="9.1"/>
    <n v="13.8"/>
    <n v="26.1"/>
    <n v="26.5"/>
    <n v="37.200000000000003"/>
    <n v="8.8000000000000007"/>
    <n v="6.6"/>
    <n v="25.1"/>
    <m/>
  </r>
  <r>
    <n v="429"/>
    <s v="Superficie Afectada por Incendio según la causa general: Faenas forestales"/>
    <s v="12 Forestal"/>
    <s v="12.02 Incendios"/>
    <s v="12.02.01 Causas Generales"/>
    <s v="12.02.01.06 Faenas forestales"/>
    <x v="11"/>
    <x v="19"/>
    <x v="151"/>
    <x v="292"/>
    <s v="Hectáreas/incendios"/>
    <s v="2010-2020"/>
    <m/>
    <m/>
    <s v="Corporación Nacional Forestal (CONAF)"/>
    <m/>
    <m/>
    <m/>
    <m/>
    <m/>
    <m/>
    <m/>
    <m/>
    <m/>
    <m/>
    <n v="1.3"/>
    <n v="3.1"/>
    <n v="2.4"/>
    <n v="10.7"/>
    <n v="7.4"/>
    <n v="6.8"/>
    <n v="11.9"/>
    <n v="14.7"/>
    <n v="4.0999999999999996"/>
    <n v="8.6999999999999993"/>
    <n v="7.7"/>
    <m/>
  </r>
  <r>
    <n v="430"/>
    <s v="Superficie Afectada por Incendio según la causa general: Incendios de causa desconocida"/>
    <s v="12 Forestal"/>
    <s v="12.02 Incendios"/>
    <s v="12.02.01 Causas Generales"/>
    <s v="12.02.01.07 Incendios de causa desconocida"/>
    <x v="11"/>
    <x v="19"/>
    <x v="151"/>
    <x v="293"/>
    <s v="Hectáreas/incendios"/>
    <s v="2010-2020"/>
    <m/>
    <m/>
    <s v="Corporación Nacional Forestal (CONAF)"/>
    <m/>
    <m/>
    <m/>
    <m/>
    <m/>
    <m/>
    <m/>
    <m/>
    <m/>
    <m/>
    <n v="7.3"/>
    <n v="31.6"/>
    <n v="29.2"/>
    <n v="13.9"/>
    <n v="27.5"/>
    <n v="28.4"/>
    <n v="20.2"/>
    <n v="827.1"/>
    <n v="12"/>
    <n v="19.399999999999999"/>
    <n v="16.899999999999999"/>
    <m/>
  </r>
  <r>
    <n v="431"/>
    <s v="Superficie Afectada por Incendio según la causa general: Incendios intencionales"/>
    <s v="12 Forestal"/>
    <s v="12.02 Incendios"/>
    <s v="12.02.01 Causas Generales"/>
    <s v="12.02.01.08 Incendios intencionales"/>
    <x v="11"/>
    <x v="19"/>
    <x v="151"/>
    <x v="294"/>
    <s v="Hectáreas/incendios"/>
    <s v="2010-2020"/>
    <m/>
    <m/>
    <s v="Corporación Nacional Forestal (CONAF)"/>
    <m/>
    <m/>
    <m/>
    <m/>
    <m/>
    <m/>
    <m/>
    <m/>
    <m/>
    <m/>
    <n v="10.4"/>
    <n v="15.4"/>
    <n v="4.9000000000000004"/>
    <n v="3.8"/>
    <n v="6.7"/>
    <n v="20.100000000000001"/>
    <n v="6.1"/>
    <n v="94.8"/>
    <n v="7.1"/>
    <n v="9.5"/>
    <n v="19.600000000000001"/>
    <m/>
  </r>
  <r>
    <n v="432"/>
    <s v="Superficie Afectada por Incendio según la causa general: Incendios naturales"/>
    <s v="12 Forestal"/>
    <s v="12.02 Incendios"/>
    <s v="12.02.01 Causas Generales"/>
    <s v="12.02.01.09 Incendios naturales"/>
    <x v="11"/>
    <x v="19"/>
    <x v="151"/>
    <x v="295"/>
    <s v="Hectáreas/incendios"/>
    <s v="2010-2020"/>
    <m/>
    <m/>
    <s v="Corporación Nacional Forestal (CONAF)"/>
    <m/>
    <m/>
    <m/>
    <m/>
    <m/>
    <m/>
    <m/>
    <m/>
    <m/>
    <m/>
    <n v="1.4"/>
    <n v="0.7"/>
    <n v="4.0999999999999996"/>
    <n v="0.3"/>
    <n v="105.2"/>
    <n v="148.69999999999999"/>
    <n v="0.4"/>
    <n v="4.4000000000000004"/>
    <n v="4.8"/>
    <n v="37.5"/>
    <n v="0.4"/>
    <m/>
  </r>
  <r>
    <n v="433"/>
    <s v="Superficie Afectada por Incendio según la causa general: Operaciones en vías férreas"/>
    <s v="12 Forestal"/>
    <s v="12.02 Incendios"/>
    <s v="12.02.01 Causas Generales"/>
    <s v="12.02.01.10 Operaciones en vías férreas"/>
    <x v="11"/>
    <x v="19"/>
    <x v="151"/>
    <x v="296"/>
    <s v="Hectáreas/incendios"/>
    <s v="2010-2020"/>
    <m/>
    <m/>
    <s v="Corporación Nacional Forestal (CONAF)"/>
    <m/>
    <m/>
    <m/>
    <m/>
    <m/>
    <m/>
    <m/>
    <m/>
    <m/>
    <m/>
    <n v="2.2000000000000002"/>
    <n v="2.7"/>
    <n v="1.7"/>
    <n v="1.1000000000000001"/>
    <n v="1.1000000000000001"/>
    <n v="1.9"/>
    <n v="2.5"/>
    <n v="1.2"/>
    <n v="4"/>
    <n v="0.7"/>
    <n v="4.3"/>
    <m/>
  </r>
  <r>
    <n v="434"/>
    <s v="Superficie Afectada por Incendio según la causa general: Otras actividades"/>
    <s v="12 Forestal"/>
    <s v="12.02 Incendios"/>
    <s v="12.02.01 Causas Generales"/>
    <s v="12.02.01.11 Otras actividades"/>
    <x v="11"/>
    <x v="19"/>
    <x v="151"/>
    <x v="297"/>
    <s v="Hectáreas/incendios"/>
    <s v="2010-2020"/>
    <m/>
    <m/>
    <s v="Corporación Nacional Forestal (CONAF)"/>
    <m/>
    <m/>
    <m/>
    <m/>
    <m/>
    <m/>
    <m/>
    <m/>
    <m/>
    <m/>
    <n v="125.4"/>
    <n v="16.899999999999999"/>
    <n v="3.7"/>
    <n v="13.9"/>
    <n v="9.9"/>
    <n v="16.100000000000001"/>
    <n v="35.299999999999997"/>
    <n v="320"/>
    <n v="16"/>
    <n v="22.7"/>
    <n v="23.6"/>
    <m/>
  </r>
  <r>
    <n v="435"/>
    <s v="Superficie Afectada por Incendio según la causa general: Quema de desechos"/>
    <s v="12 Forestal"/>
    <s v="12.02 Incendios"/>
    <s v="12.02.01 Causas Generales"/>
    <s v="12.02.01.12 Quema de desechos"/>
    <x v="11"/>
    <x v="19"/>
    <x v="151"/>
    <x v="298"/>
    <s v="Hectáreas/incendios"/>
    <s v="2010-2020"/>
    <m/>
    <m/>
    <s v="Corporación Nacional Forestal (CONAF)"/>
    <m/>
    <m/>
    <m/>
    <m/>
    <m/>
    <m/>
    <m/>
    <m/>
    <m/>
    <m/>
    <n v="1.4"/>
    <n v="1.7"/>
    <n v="2.8"/>
    <n v="1.5"/>
    <n v="6.4"/>
    <n v="7.1"/>
    <n v="4.0999999999999996"/>
    <n v="10.6"/>
    <n v="3"/>
    <n v="39.799999999999997"/>
    <n v="20.9"/>
    <m/>
  </r>
  <r>
    <n v="436"/>
    <s v="Superficie Afectada por Incendio según la causa general: Tránsito de personas  vehículos o aeronaves"/>
    <s v="12 Forestal"/>
    <s v="12.02 Incendios"/>
    <s v="12.02.01 Causas Generales"/>
    <s v="12.02.01.13 Tránsito de personas  vehículos o aeronaves"/>
    <x v="11"/>
    <x v="19"/>
    <x v="151"/>
    <x v="299"/>
    <s v="Hectáreas/incendios"/>
    <s v="2010-2020"/>
    <m/>
    <m/>
    <s v="Corporación Nacional Forestal (CONAF)"/>
    <m/>
    <m/>
    <m/>
    <m/>
    <m/>
    <m/>
    <m/>
    <m/>
    <m/>
    <m/>
    <n v="7.8"/>
    <n v="16.100000000000001"/>
    <n v="6.4"/>
    <n v="6.1"/>
    <n v="14.3"/>
    <n v="7.2"/>
    <n v="14"/>
    <n v="30.1"/>
    <n v="3.5"/>
    <n v="4.5999999999999996"/>
    <n v="5.9"/>
    <m/>
  </r>
  <r>
    <n v="437"/>
    <s v="Número de Incendios en Plantaciones con causa general: Accidentes eléctricos"/>
    <s v="12 Forestal"/>
    <s v="12.03 Incendios Plantaciones"/>
    <s v="12.02.01 Causas Generales"/>
    <s v="12.02.01.01 Accidentes eléctricos"/>
    <x v="11"/>
    <x v="64"/>
    <x v="151"/>
    <x v="287"/>
    <s v="Nº de Incendios"/>
    <s v="2010-2020"/>
    <m/>
    <m/>
    <s v="Corporación Nacional Forestal (CONAF)"/>
    <m/>
    <m/>
    <m/>
    <m/>
    <m/>
    <m/>
    <m/>
    <m/>
    <m/>
    <m/>
    <n v="10"/>
    <n v="54"/>
    <n v="58"/>
    <n v="61"/>
    <n v="72"/>
    <n v="67"/>
    <n v="82"/>
    <n v="65"/>
    <n v="72"/>
    <n v="100"/>
    <n v="63"/>
    <m/>
  </r>
  <r>
    <n v="438"/>
    <s v="Número de Incendios en Plantaciones con causa general: Actividades extinción incendios forestales, estructurales u otros"/>
    <s v="12 Forestal"/>
    <s v="12.03 Incendios Plantaciones"/>
    <s v="12.02.01 Causas Generales"/>
    <s v="12.02.01.02 Actividades extinción incendios forestales, estructurales u otros"/>
    <x v="11"/>
    <x v="64"/>
    <x v="151"/>
    <x v="288"/>
    <s v="Nº de Incendios"/>
    <s v="2010-2020"/>
    <m/>
    <m/>
    <s v="Corporación Nacional Forestal (CONAF)"/>
    <m/>
    <m/>
    <m/>
    <m/>
    <m/>
    <m/>
    <m/>
    <m/>
    <m/>
    <m/>
    <n v="2"/>
    <n v="18"/>
    <n v="12"/>
    <n v="28"/>
    <n v="32"/>
    <n v="40"/>
    <n v="24"/>
    <n v="15"/>
    <n v="21"/>
    <n v="32"/>
    <n v="35"/>
    <m/>
  </r>
  <r>
    <n v="439"/>
    <s v="Número de Incendios en Plantaciones con causa general: Actividades recreativas"/>
    <s v="12 Forestal"/>
    <s v="12.03 Incendios Plantaciones"/>
    <s v="12.02.01 Causas Generales"/>
    <s v="12.02.01.03 Actividades recreativas"/>
    <x v="11"/>
    <x v="64"/>
    <x v="151"/>
    <x v="289"/>
    <s v="Nº de Incendios"/>
    <s v="2010-2020"/>
    <m/>
    <m/>
    <s v="Corporación Nacional Forestal (CONAF)"/>
    <m/>
    <m/>
    <m/>
    <m/>
    <m/>
    <m/>
    <m/>
    <m/>
    <m/>
    <m/>
    <n v="32"/>
    <n v="106"/>
    <n v="66"/>
    <n v="79"/>
    <n v="58"/>
    <n v="61"/>
    <n v="53"/>
    <n v="36"/>
    <n v="30"/>
    <n v="33"/>
    <n v="28"/>
    <m/>
  </r>
  <r>
    <n v="440"/>
    <s v="Número de Incendios en Plantaciones con causa general: Confección y/o extracción productos secundarios del bosque"/>
    <s v="12 Forestal"/>
    <s v="12.03 Incendios Plantaciones"/>
    <s v="12.02.01 Causas Generales"/>
    <s v="12.02.01.04 Confección y/o extracción productos secundarios del bosque"/>
    <x v="11"/>
    <x v="64"/>
    <x v="151"/>
    <x v="290"/>
    <s v="Nº de Incendios"/>
    <s v="2010-2020"/>
    <m/>
    <m/>
    <s v="Corporación Nacional Forestal (CONAF)"/>
    <m/>
    <m/>
    <m/>
    <m/>
    <m/>
    <m/>
    <m/>
    <m/>
    <m/>
    <m/>
    <n v="4"/>
    <n v="20"/>
    <n v="17"/>
    <n v="18"/>
    <n v="16"/>
    <n v="14"/>
    <n v="11"/>
    <n v="12"/>
    <n v="6"/>
    <n v="13"/>
    <n v="6"/>
    <m/>
  </r>
  <r>
    <n v="441"/>
    <s v="Número de Incendios en Plantaciones con causa general: Faenas agríolas y pecuarias"/>
    <s v="12 Forestal"/>
    <s v="12.03 Incendios Plantaciones"/>
    <s v="12.02.01 Causas Generales"/>
    <s v="12.02.01.05 Faenas agríolas y pecuarias"/>
    <x v="11"/>
    <x v="64"/>
    <x v="151"/>
    <x v="291"/>
    <s v="Nº de Incendios"/>
    <s v="2010-2020"/>
    <m/>
    <m/>
    <s v="Corporación Nacional Forestal (CONAF)"/>
    <m/>
    <m/>
    <m/>
    <m/>
    <m/>
    <m/>
    <m/>
    <m/>
    <m/>
    <m/>
    <n v="5"/>
    <n v="57"/>
    <n v="49"/>
    <n v="68"/>
    <n v="70"/>
    <n v="63"/>
    <n v="90"/>
    <n v="62"/>
    <n v="44"/>
    <n v="92"/>
    <n v="70"/>
    <m/>
  </r>
  <r>
    <n v="442"/>
    <s v="Número de Incendios en Plantaciones con causa general: Faenas forestales"/>
    <s v="12 Forestal"/>
    <s v="12.03 Incendios Plantaciones"/>
    <s v="12.02.01 Causas Generales"/>
    <s v="12.02.01.06 Faenas forestales"/>
    <x v="11"/>
    <x v="64"/>
    <x v="151"/>
    <x v="292"/>
    <s v="Nº de Incendios"/>
    <s v="2010-2020"/>
    <m/>
    <m/>
    <s v="Corporación Nacional Forestal (CONAF)"/>
    <m/>
    <m/>
    <m/>
    <m/>
    <m/>
    <m/>
    <m/>
    <m/>
    <m/>
    <m/>
    <n v="27"/>
    <n v="62"/>
    <n v="74"/>
    <n v="87"/>
    <n v="88"/>
    <n v="76"/>
    <n v="80"/>
    <n v="69"/>
    <n v="72"/>
    <n v="130"/>
    <n v="47"/>
    <m/>
  </r>
  <r>
    <n v="443"/>
    <s v="Número de Incendios en Plantaciones con causa general: Incendios de causa desconocida"/>
    <s v="12 Forestal"/>
    <s v="12.03 Incendios Plantaciones"/>
    <s v="12.02.01 Causas Generales"/>
    <s v="12.02.01.07 Incendios de causa desconocida"/>
    <x v="11"/>
    <x v="64"/>
    <x v="151"/>
    <x v="293"/>
    <s v="Nº de Incendios"/>
    <s v="2010-2020"/>
    <m/>
    <m/>
    <s v="Corporación Nacional Forestal (CONAF)"/>
    <m/>
    <m/>
    <m/>
    <m/>
    <m/>
    <m/>
    <m/>
    <m/>
    <m/>
    <m/>
    <n v="10"/>
    <n v="42"/>
    <n v="82"/>
    <n v="79"/>
    <n v="157"/>
    <n v="154"/>
    <n v="82"/>
    <n v="75"/>
    <n v="101"/>
    <n v="159"/>
    <n v="188"/>
    <m/>
  </r>
  <r>
    <n v="444"/>
    <s v="Número de Incendios en Plantaciones con causa general: Incendios intencionales"/>
    <s v="12 Forestal"/>
    <s v="12.03 Incendios Plantaciones"/>
    <s v="12.02.01 Causas Generales"/>
    <s v="12.02.01.08 Incendios intencionales"/>
    <x v="11"/>
    <x v="64"/>
    <x v="151"/>
    <x v="294"/>
    <s v="Nº de Incendios"/>
    <s v="2010-2020"/>
    <m/>
    <m/>
    <s v="Corporación Nacional Forestal (CONAF)"/>
    <m/>
    <m/>
    <m/>
    <m/>
    <m/>
    <m/>
    <m/>
    <m/>
    <m/>
    <m/>
    <n v="77"/>
    <n v="560"/>
    <n v="493"/>
    <n v="560"/>
    <n v="596"/>
    <n v="820"/>
    <n v="655"/>
    <n v="407"/>
    <n v="466"/>
    <n v="709"/>
    <n v="655"/>
    <m/>
  </r>
  <r>
    <n v="445"/>
    <s v="Número de Incendios en Plantaciones con causa general: Incendios naturales"/>
    <s v="12 Forestal"/>
    <s v="12.03 Incendios Plantaciones"/>
    <s v="12.02.01 Causas Generales"/>
    <s v="12.02.01.09 Incendios naturales"/>
    <x v="11"/>
    <x v="64"/>
    <x v="151"/>
    <x v="295"/>
    <s v="Nº de Incendios"/>
    <s v="2010-2020"/>
    <m/>
    <m/>
    <s v="Corporación Nacional Forestal (CONAF)"/>
    <m/>
    <m/>
    <m/>
    <m/>
    <m/>
    <m/>
    <m/>
    <m/>
    <m/>
    <m/>
    <n v="1"/>
    <n v="3"/>
    <n v="6"/>
    <n v="1"/>
    <n v="1"/>
    <n v="10"/>
    <m/>
    <n v="2"/>
    <n v="2"/>
    <n v="12"/>
    <m/>
    <m/>
  </r>
  <r>
    <n v="446"/>
    <s v="Número de Incendios en Plantaciones con causa general: Operaciones en vías férreas"/>
    <s v="12 Forestal"/>
    <s v="12.03 Incendios Plantaciones"/>
    <s v="12.02.01 Causas Generales"/>
    <s v="12.02.01.10 Operaciones en vías férreas"/>
    <x v="11"/>
    <x v="64"/>
    <x v="151"/>
    <x v="296"/>
    <s v="Nº de Incendios"/>
    <s v="2010-2020"/>
    <m/>
    <m/>
    <s v="Corporación Nacional Forestal (CONAF)"/>
    <m/>
    <m/>
    <m/>
    <m/>
    <m/>
    <m/>
    <m/>
    <m/>
    <m/>
    <m/>
    <m/>
    <n v="2"/>
    <n v="3"/>
    <n v="2"/>
    <n v="2"/>
    <n v="6"/>
    <n v="4"/>
    <n v="1"/>
    <n v="1"/>
    <n v="4"/>
    <n v="2"/>
    <m/>
  </r>
  <r>
    <n v="447"/>
    <s v="Número de Incendios en Plantaciones con causa general: Otras actividades"/>
    <s v="12 Forestal"/>
    <s v="12.03 Incendios Plantaciones"/>
    <s v="12.02.01 Causas Generales"/>
    <s v="12.02.01.11 Otras actividades"/>
    <x v="11"/>
    <x v="64"/>
    <x v="151"/>
    <x v="297"/>
    <s v="Nº de Incendios"/>
    <s v="2010-2020"/>
    <m/>
    <m/>
    <s v="Corporación Nacional Forestal (CONAF)"/>
    <m/>
    <m/>
    <m/>
    <m/>
    <m/>
    <m/>
    <m/>
    <m/>
    <m/>
    <m/>
    <n v="3"/>
    <n v="21"/>
    <n v="15"/>
    <n v="20"/>
    <n v="14"/>
    <n v="23"/>
    <n v="17"/>
    <n v="23"/>
    <n v="19"/>
    <n v="20"/>
    <n v="14"/>
    <m/>
  </r>
  <r>
    <n v="448"/>
    <s v="Número de Incendios en Plantaciones con causa general: Quema de desechos"/>
    <s v="12 Forestal"/>
    <s v="12.03 Incendios Plantaciones"/>
    <s v="12.02.01 Causas Generales"/>
    <s v="12.02.01.12 Quema de desechos"/>
    <x v="11"/>
    <x v="64"/>
    <x v="151"/>
    <x v="298"/>
    <s v="Nº de Incendios"/>
    <s v="2010-2020"/>
    <m/>
    <m/>
    <s v="Corporación Nacional Forestal (CONAF)"/>
    <m/>
    <m/>
    <m/>
    <m/>
    <m/>
    <m/>
    <m/>
    <m/>
    <m/>
    <m/>
    <n v="12"/>
    <n v="44"/>
    <n v="47"/>
    <n v="52"/>
    <n v="48"/>
    <n v="59"/>
    <n v="80"/>
    <n v="63"/>
    <n v="63"/>
    <n v="83"/>
    <n v="46"/>
    <m/>
  </r>
  <r>
    <n v="449"/>
    <s v="Número de Incendios en Plantaciones con causa general: Tránsito de personas  vehículos o aeronaves"/>
    <s v="12 Forestal"/>
    <s v="12.03 Incendios Plantaciones"/>
    <s v="12.02.01 Causas Generales"/>
    <s v="12.02.01.13 Tránsito de personas  vehículos o aeronaves"/>
    <x v="11"/>
    <x v="64"/>
    <x v="151"/>
    <x v="299"/>
    <s v="Nº de Incendios"/>
    <s v="2010-2020"/>
    <m/>
    <m/>
    <s v="Corporación Nacional Forestal (CONAF)"/>
    <m/>
    <m/>
    <m/>
    <m/>
    <m/>
    <m/>
    <m/>
    <m/>
    <m/>
    <m/>
    <n v="99"/>
    <n v="384"/>
    <n v="359"/>
    <n v="586"/>
    <n v="547"/>
    <n v="609"/>
    <n v="681"/>
    <n v="436"/>
    <n v="539"/>
    <n v="546"/>
    <n v="352"/>
    <m/>
  </r>
  <r>
    <n v="450"/>
    <s v="Superficie Afectada por Incendios en Plantaciones con causa general: Accidentes eléctricos"/>
    <s v="12 Forestal"/>
    <s v="12.03 Incendios Plantaciones"/>
    <s v="12.02.01 Causas Generales"/>
    <s v="12.02.01.01 Accidentes eléctricos"/>
    <x v="11"/>
    <x v="64"/>
    <x v="151"/>
    <x v="287"/>
    <s v="Hectáreas"/>
    <s v="2010-2020"/>
    <m/>
    <m/>
    <s v="Corporación Nacional Forestal (CONAF)"/>
    <m/>
    <m/>
    <m/>
    <m/>
    <m/>
    <m/>
    <m/>
    <m/>
    <m/>
    <m/>
    <n v="31.5"/>
    <n v="443.7"/>
    <n v="3188"/>
    <n v="207.9"/>
    <n v="11382.4"/>
    <n v="2113.4"/>
    <n v="10703.3"/>
    <n v="31118.3"/>
    <n v="747"/>
    <n v="1986.2"/>
    <n v="315.89999999999998"/>
    <m/>
  </r>
  <r>
    <n v="451"/>
    <s v="Superficie Afectada por Incendios en Plantaciones con causa general: Actividades extinción incendios forestales, estructurales u otros"/>
    <s v="12 Forestal"/>
    <s v="12.03 Incendios Plantaciones"/>
    <s v="12.02.01 Causas Generales"/>
    <s v="12.02.01.02 Actividades extinción incendios forestales, estructurales u otros"/>
    <x v="11"/>
    <x v="64"/>
    <x v="151"/>
    <x v="288"/>
    <s v="Hectáreas"/>
    <s v="2010-2020"/>
    <m/>
    <m/>
    <s v="Corporación Nacional Forestal (CONAF)"/>
    <m/>
    <m/>
    <m/>
    <m/>
    <m/>
    <m/>
    <m/>
    <m/>
    <m/>
    <m/>
    <n v="0.6"/>
    <n v="13"/>
    <n v="17.2"/>
    <n v="104.8"/>
    <n v="191.2"/>
    <n v="1099.7"/>
    <n v="60.3"/>
    <n v="30.4"/>
    <n v="29.3"/>
    <n v="601"/>
    <n v="189.8"/>
    <m/>
  </r>
  <r>
    <n v="452"/>
    <s v="Superficie Afectada por Incendios en Plantaciones con causa general: Actividades recreativas"/>
    <s v="12 Forestal"/>
    <s v="12.03 Incendios Plantaciones"/>
    <s v="12.02.01 Causas Generales"/>
    <s v="12.02.01.03 Actividades recreativas"/>
    <x v="11"/>
    <x v="64"/>
    <x v="151"/>
    <x v="289"/>
    <s v="Hectáreas"/>
    <s v="2010-2020"/>
    <m/>
    <m/>
    <s v="Corporación Nacional Forestal (CONAF)"/>
    <m/>
    <m/>
    <m/>
    <m/>
    <m/>
    <m/>
    <m/>
    <m/>
    <m/>
    <m/>
    <n v="243.8"/>
    <n v="137.6"/>
    <n v="49.9"/>
    <n v="41.9"/>
    <n v="139.5"/>
    <n v="265.2"/>
    <n v="309.3"/>
    <n v="5041"/>
    <n v="26.5"/>
    <n v="2303.4"/>
    <n v="191.2"/>
    <m/>
  </r>
  <r>
    <n v="453"/>
    <s v="Superficie Afectada por Incendios en Plantaciones con causa general: Confección y/o extracción productos secundarios del bosque"/>
    <s v="12 Forestal"/>
    <s v="12.03 Incendios Plantaciones"/>
    <s v="12.02.01 Causas Generales"/>
    <s v="12.02.01.04 Confección y/o extracción productos secundarios del bosque"/>
    <x v="11"/>
    <x v="64"/>
    <x v="151"/>
    <x v="290"/>
    <s v="Hectáreas"/>
    <s v="2010-2020"/>
    <m/>
    <m/>
    <s v="Corporación Nacional Forestal (CONAF)"/>
    <m/>
    <m/>
    <m/>
    <m/>
    <m/>
    <m/>
    <m/>
    <m/>
    <m/>
    <m/>
    <n v="3.4"/>
    <n v="238.7"/>
    <n v="252"/>
    <n v="11"/>
    <n v="938.6"/>
    <n v="118.9"/>
    <n v="17.2"/>
    <n v="17.399999999999999"/>
    <n v="5.6"/>
    <n v="25.6"/>
    <n v="4.0999999999999996"/>
    <m/>
  </r>
  <r>
    <n v="454"/>
    <s v="Superficie Afectada por Incendios en Plantaciones con causa general: Faenas agríolas y pecuarias"/>
    <s v="12 Forestal"/>
    <s v="12.03 Incendios Plantaciones"/>
    <s v="12.02.01 Causas Generales"/>
    <s v="12.02.01.05 Faenas agríolas y pecuarias"/>
    <x v="11"/>
    <x v="64"/>
    <x v="151"/>
    <x v="291"/>
    <s v="Hectáreas"/>
    <s v="2010-2020"/>
    <m/>
    <m/>
    <s v="Corporación Nacional Forestal (CONAF)"/>
    <m/>
    <m/>
    <m/>
    <m/>
    <m/>
    <m/>
    <m/>
    <m/>
    <m/>
    <m/>
    <n v="5.7"/>
    <n v="84.3"/>
    <n v="73.2"/>
    <n v="111.7"/>
    <n v="824.4"/>
    <n v="696.7"/>
    <n v="661.2"/>
    <n v="215.7"/>
    <n v="326.89999999999998"/>
    <n v="178.4"/>
    <n v="1311.5"/>
    <m/>
  </r>
  <r>
    <n v="455"/>
    <s v="Superficie Afectada por Incendios en Plantaciones con causa general: Faenas forestales"/>
    <s v="12 Forestal"/>
    <s v="12.03 Incendios Plantaciones"/>
    <s v="12.02.01 Causas Generales"/>
    <s v="12.02.01.06 Faenas forestales"/>
    <x v="11"/>
    <x v="64"/>
    <x v="151"/>
    <x v="292"/>
    <s v="Hectáreas"/>
    <s v="2010-2020"/>
    <m/>
    <m/>
    <s v="Corporación Nacional Forestal (CONAF)"/>
    <m/>
    <m/>
    <m/>
    <m/>
    <m/>
    <m/>
    <m/>
    <m/>
    <m/>
    <m/>
    <n v="34.200000000000003"/>
    <n v="98.7"/>
    <n v="194.1"/>
    <n v="264.39999999999998"/>
    <n v="745.1"/>
    <n v="298.7"/>
    <n v="157.80000000000001"/>
    <n v="925.5"/>
    <n v="312.60000000000002"/>
    <n v="1469.1"/>
    <n v="575"/>
    <m/>
  </r>
  <r>
    <n v="456"/>
    <s v="Superficie Afectada por Incendios en Plantaciones con causa general: Incendios de causa desconocida"/>
    <s v="12 Forestal"/>
    <s v="12.03 Incendios Plantaciones"/>
    <s v="12.02.01 Causas Generales"/>
    <s v="12.02.01.07 Incendios de causa desconocida"/>
    <x v="11"/>
    <x v="64"/>
    <x v="151"/>
    <x v="293"/>
    <s v="Hectáreas"/>
    <s v="2010-2020"/>
    <m/>
    <m/>
    <s v="Corporación Nacional Forestal (CONAF)"/>
    <m/>
    <m/>
    <m/>
    <m/>
    <m/>
    <m/>
    <m/>
    <m/>
    <m/>
    <m/>
    <n v="36.5"/>
    <n v="2451.1999999999998"/>
    <n v="3498.6"/>
    <n v="1357.4"/>
    <n v="5081.6000000000004"/>
    <n v="6321.9"/>
    <n v="2097"/>
    <n v="128343.7"/>
    <n v="946.5"/>
    <n v="4101.3999999999996"/>
    <n v="3722.3"/>
    <m/>
  </r>
  <r>
    <n v="457"/>
    <s v="Superficie Afectada por Incendios en Plantaciones con causa general: Incendios intencionales"/>
    <s v="12 Forestal"/>
    <s v="12.03 Incendios Plantaciones"/>
    <s v="12.02.01 Causas Generales"/>
    <s v="12.02.01.08 Incendios intencionales"/>
    <x v="11"/>
    <x v="64"/>
    <x v="151"/>
    <x v="294"/>
    <s v="Hectáreas"/>
    <s v="2010-2020"/>
    <m/>
    <m/>
    <s v="Corporación Nacional Forestal (CONAF)"/>
    <m/>
    <m/>
    <m/>
    <m/>
    <m/>
    <m/>
    <m/>
    <m/>
    <m/>
    <m/>
    <n v="255.5"/>
    <n v="19130"/>
    <n v="3360.8"/>
    <n v="4601.7"/>
    <n v="5900.5"/>
    <n v="27088.3"/>
    <n v="4297.7"/>
    <n v="80663.100000000006"/>
    <n v="4961.3"/>
    <n v="9876.9"/>
    <n v="15286.5"/>
    <m/>
  </r>
  <r>
    <n v="458"/>
    <s v="Superficie Afectada por Incendios en Plantaciones con causa general: Incendios naturales"/>
    <s v="12 Forestal"/>
    <s v="12.03 Incendios Plantaciones"/>
    <s v="12.02.01 Causas Generales"/>
    <s v="12.02.01.09 Incendios naturales"/>
    <x v="11"/>
    <x v="64"/>
    <x v="151"/>
    <x v="295"/>
    <s v="Hectáreas"/>
    <s v="2010-2020"/>
    <m/>
    <m/>
    <s v="Corporación Nacional Forestal (CONAF)"/>
    <m/>
    <m/>
    <m/>
    <m/>
    <m/>
    <m/>
    <m/>
    <m/>
    <m/>
    <m/>
    <n v="2.4"/>
    <n v="0.8"/>
    <n v="1.4"/>
    <n v="0.1"/>
    <n v="4"/>
    <n v="7.1"/>
    <m/>
    <n v="10.4"/>
    <n v="0.1"/>
    <n v="515.4"/>
    <m/>
    <m/>
  </r>
  <r>
    <n v="459"/>
    <s v="Superficie Afectada por Incendios en Plantaciones con causa general: Operaciones en vías férreas"/>
    <s v="12 Forestal"/>
    <s v="12.03 Incendios Plantaciones"/>
    <s v="12.02.01 Causas Generales"/>
    <s v="12.02.01.10 Operaciones en vías férreas"/>
    <x v="11"/>
    <x v="64"/>
    <x v="151"/>
    <x v="296"/>
    <s v="Hectáreas"/>
    <s v="2010-2020"/>
    <m/>
    <m/>
    <s v="Corporación Nacional Forestal (CONAF)"/>
    <m/>
    <m/>
    <m/>
    <m/>
    <m/>
    <m/>
    <m/>
    <m/>
    <m/>
    <m/>
    <m/>
    <n v="1.1000000000000001"/>
    <n v="0.4"/>
    <n v="0.2"/>
    <n v="0.5"/>
    <n v="11.5"/>
    <n v="26.1"/>
    <n v="0.2"/>
    <n v="0.1"/>
    <n v="1"/>
    <n v="1.1000000000000001"/>
    <m/>
  </r>
  <r>
    <n v="460"/>
    <s v="Superficie Afectada por Incendios en Plantaciones con causa general: Otras actividades"/>
    <s v="12 Forestal"/>
    <s v="12.03 Incendios Plantaciones"/>
    <s v="12.02.01 Causas Generales"/>
    <s v="12.02.01.11 Otras actividades"/>
    <x v="11"/>
    <x v="64"/>
    <x v="151"/>
    <x v="297"/>
    <s v="Hectáreas"/>
    <s v="2010-2020"/>
    <m/>
    <m/>
    <s v="Corporación Nacional Forestal (CONAF)"/>
    <m/>
    <m/>
    <m/>
    <m/>
    <m/>
    <m/>
    <m/>
    <m/>
    <m/>
    <m/>
    <n v="150.1"/>
    <n v="110.5"/>
    <n v="12.6"/>
    <n v="182.7"/>
    <n v="81.3"/>
    <n v="230.6"/>
    <n v="42.1"/>
    <n v="3700.8"/>
    <n v="539.70000000000005"/>
    <n v="366.5"/>
    <n v="542.20000000000005"/>
    <m/>
  </r>
  <r>
    <n v="461"/>
    <s v="Superficie Afectada por Incendios en Plantaciones con causa general: Quema de desechos"/>
    <s v="12 Forestal"/>
    <s v="12.03 Incendios Plantaciones"/>
    <s v="12.02.01 Causas Generales"/>
    <s v="12.02.01.12 Quema de desechos"/>
    <x v="11"/>
    <x v="64"/>
    <x v="151"/>
    <x v="298"/>
    <s v="Hectáreas"/>
    <s v="2010-2020"/>
    <m/>
    <m/>
    <s v="Corporación Nacional Forestal (CONAF)"/>
    <m/>
    <m/>
    <m/>
    <m/>
    <m/>
    <m/>
    <m/>
    <m/>
    <m/>
    <m/>
    <n v="14.8"/>
    <n v="59.7"/>
    <n v="120.2"/>
    <n v="47.1"/>
    <n v="754.3"/>
    <n v="743.3"/>
    <n v="185.3"/>
    <n v="189.8"/>
    <n v="227.3"/>
    <n v="169.9"/>
    <n v="460.4"/>
    <m/>
  </r>
  <r>
    <n v="462"/>
    <s v="Superficie Afectada por Incendios en Plantaciones con causa general: Tránsito de personas  vehículos o aeronaves"/>
    <s v="12 Forestal"/>
    <s v="12.03 Incendios Plantaciones"/>
    <s v="12.02.01 Causas Generales"/>
    <s v="12.02.01.13 Tránsito de personas  vehículos o aeronaves"/>
    <x v="11"/>
    <x v="64"/>
    <x v="151"/>
    <x v="299"/>
    <s v="Hectáreas"/>
    <s v="2010-2020"/>
    <m/>
    <m/>
    <s v="Corporación Nacional Forestal (CONAF)"/>
    <m/>
    <m/>
    <m/>
    <m/>
    <m/>
    <m/>
    <m/>
    <m/>
    <m/>
    <m/>
    <n v="362.1"/>
    <n v="1467"/>
    <n v="3193.5"/>
    <n v="1006.4"/>
    <n v="3420.7"/>
    <n v="3509.8"/>
    <n v="3140.9"/>
    <n v="16538.400000000001"/>
    <n v="1126.8"/>
    <n v="3301.9"/>
    <n v="2170.4"/>
    <m/>
  </r>
  <r>
    <n v="463"/>
    <s v="Superficie Afectada por Incendio en plataciones según la causa general: Accidentes eléctricos"/>
    <s v="12 Forestal"/>
    <s v="12.03 Incendios Plantaciones"/>
    <s v="12.02.01 Causas Generales"/>
    <s v="12.02.01.01 Accidentes eléctricos"/>
    <x v="11"/>
    <x v="64"/>
    <x v="151"/>
    <x v="287"/>
    <s v="Hectáreas/incendios"/>
    <s v="2010-2020"/>
    <m/>
    <m/>
    <s v="Corporación Nacional Forestal (CONAF)"/>
    <m/>
    <m/>
    <m/>
    <m/>
    <m/>
    <m/>
    <m/>
    <m/>
    <m/>
    <m/>
    <n v="3.1"/>
    <n v="8.1999999999999993"/>
    <n v="55"/>
    <n v="3.4"/>
    <n v="158.1"/>
    <n v="31.5"/>
    <n v="130.5"/>
    <n v="478.7"/>
    <n v="10.4"/>
    <n v="19.899999999999999"/>
    <n v="5"/>
    <m/>
  </r>
  <r>
    <n v="464"/>
    <s v="Superficie Afectada por Incendio en plataciones según la causa general: Actividades extinción incendios forestales, estructurales u otros"/>
    <s v="12 Forestal"/>
    <s v="12.03 Incendios Plantaciones"/>
    <s v="12.02.01 Causas Generales"/>
    <s v="12.02.01.02 Actividades extinción incendios forestales, estructurales u otros"/>
    <x v="11"/>
    <x v="64"/>
    <x v="151"/>
    <x v="288"/>
    <s v="Hectáreas/incendios"/>
    <s v="2010-2020"/>
    <m/>
    <m/>
    <s v="Corporación Nacional Forestal (CONAF)"/>
    <m/>
    <m/>
    <m/>
    <m/>
    <m/>
    <m/>
    <m/>
    <m/>
    <m/>
    <m/>
    <n v="0.3"/>
    <n v="0.7"/>
    <n v="1.4"/>
    <n v="3.7"/>
    <n v="6"/>
    <n v="27.5"/>
    <n v="2.5"/>
    <n v="2"/>
    <n v="1.4"/>
    <n v="18.8"/>
    <n v="5.4"/>
    <m/>
  </r>
  <r>
    <n v="465"/>
    <s v="Superficie Afectada por Incendio en plataciones según la causa general: Actividades recreativas"/>
    <s v="12 Forestal"/>
    <s v="12.03 Incendios Plantaciones"/>
    <s v="12.02.01 Causas Generales"/>
    <s v="12.02.01.03 Actividades recreativas"/>
    <x v="11"/>
    <x v="64"/>
    <x v="151"/>
    <x v="289"/>
    <s v="Hectáreas/incendios"/>
    <s v="2010-2020"/>
    <m/>
    <m/>
    <s v="Corporación Nacional Forestal (CONAF)"/>
    <m/>
    <m/>
    <m/>
    <m/>
    <m/>
    <m/>
    <m/>
    <m/>
    <m/>
    <m/>
    <n v="7.6"/>
    <n v="1.3"/>
    <n v="0.8"/>
    <n v="0.5"/>
    <n v="2.4"/>
    <n v="4.3"/>
    <n v="5.8"/>
    <n v="140"/>
    <n v="0.9"/>
    <n v="69.8"/>
    <n v="6.8"/>
    <m/>
  </r>
  <r>
    <n v="466"/>
    <s v="Superficie Afectada por Incendio en plataciones según la causa general: Confección y/o extracción productos secundarios del bosque"/>
    <s v="12 Forestal"/>
    <s v="12.03 Incendios Plantaciones"/>
    <s v="12.02.01 Causas Generales"/>
    <s v="12.02.01.04 Confección y/o extracción productos secundarios del bosque"/>
    <x v="11"/>
    <x v="64"/>
    <x v="151"/>
    <x v="290"/>
    <s v="Hectáreas/incendios"/>
    <s v="2010-2020"/>
    <m/>
    <m/>
    <s v="Corporación Nacional Forestal (CONAF)"/>
    <m/>
    <m/>
    <m/>
    <m/>
    <m/>
    <m/>
    <m/>
    <m/>
    <m/>
    <m/>
    <n v="0.8"/>
    <n v="11.9"/>
    <n v="14.8"/>
    <n v="0.6"/>
    <n v="58.7"/>
    <n v="8.5"/>
    <n v="1.6"/>
    <n v="1.4"/>
    <n v="0.9"/>
    <n v="2"/>
    <n v="0.7"/>
    <m/>
  </r>
  <r>
    <n v="467"/>
    <s v="Superficie Afectada por Incendio en plataciones según la causa general: Faenas agríolas y pecuarias"/>
    <s v="12 Forestal"/>
    <s v="12.03 Incendios Plantaciones"/>
    <s v="12.02.01 Causas Generales"/>
    <s v="12.02.01.05 Faenas agríolas y pecuarias"/>
    <x v="11"/>
    <x v="64"/>
    <x v="151"/>
    <x v="291"/>
    <s v="Hectáreas/incendios"/>
    <s v="2010-2020"/>
    <m/>
    <m/>
    <s v="Corporación Nacional Forestal (CONAF)"/>
    <m/>
    <m/>
    <m/>
    <m/>
    <m/>
    <m/>
    <m/>
    <m/>
    <m/>
    <m/>
    <n v="1.1000000000000001"/>
    <n v="1.5"/>
    <n v="1.5"/>
    <n v="1.6"/>
    <n v="11.8"/>
    <n v="11.1"/>
    <n v="7.3"/>
    <n v="3.5"/>
    <n v="7.4"/>
    <n v="1.9"/>
    <n v="18.7"/>
    <m/>
  </r>
  <r>
    <n v="468"/>
    <s v="Superficie Afectada por Incendio en plataciones según la causa general: Faenas forestales"/>
    <s v="12 Forestal"/>
    <s v="12.03 Incendios Plantaciones"/>
    <s v="12.02.01 Causas Generales"/>
    <s v="12.02.01.06 Faenas forestales"/>
    <x v="11"/>
    <x v="64"/>
    <x v="151"/>
    <x v="292"/>
    <s v="Hectáreas/incendios"/>
    <s v="2010-2020"/>
    <m/>
    <m/>
    <s v="Corporación Nacional Forestal (CONAF)"/>
    <m/>
    <m/>
    <m/>
    <m/>
    <m/>
    <m/>
    <m/>
    <m/>
    <m/>
    <m/>
    <n v="1.3"/>
    <n v="1.6"/>
    <n v="2.6"/>
    <n v="3"/>
    <n v="8.5"/>
    <n v="3.9"/>
    <n v="2"/>
    <n v="13.4"/>
    <n v="4.3"/>
    <n v="11.3"/>
    <n v="12.2"/>
    <m/>
  </r>
  <r>
    <n v="469"/>
    <s v="Superficie Afectada por Incendio en plataciones según la causa general: Incendios de causa desconocida"/>
    <s v="12 Forestal"/>
    <s v="12.03 Incendios Plantaciones"/>
    <s v="12.02.01 Causas Generales"/>
    <s v="12.02.01.07 Incendios de causa desconocida"/>
    <x v="11"/>
    <x v="64"/>
    <x v="151"/>
    <x v="293"/>
    <s v="Hectáreas/incendios"/>
    <s v="2010-2020"/>
    <m/>
    <m/>
    <s v="Corporación Nacional Forestal (CONAF)"/>
    <m/>
    <m/>
    <m/>
    <m/>
    <m/>
    <m/>
    <m/>
    <m/>
    <m/>
    <m/>
    <n v="3.6"/>
    <n v="58.4"/>
    <n v="42.7"/>
    <n v="17.2"/>
    <n v="32.4"/>
    <n v="41.1"/>
    <n v="25.6"/>
    <n v="1711.2"/>
    <n v="9.4"/>
    <n v="25.8"/>
    <n v="19.8"/>
    <m/>
  </r>
  <r>
    <n v="470"/>
    <s v="Superficie Afectada por Incendio en plataciones según la causa general: Incendios intencionales"/>
    <s v="12 Forestal"/>
    <s v="12.03 Incendios Plantaciones"/>
    <s v="12.02.01 Causas Generales"/>
    <s v="12.02.01.08 Incendios intencionales"/>
    <x v="11"/>
    <x v="64"/>
    <x v="151"/>
    <x v="294"/>
    <s v="Hectáreas/incendios"/>
    <s v="2010-2020"/>
    <m/>
    <m/>
    <s v="Corporación Nacional Forestal (CONAF)"/>
    <m/>
    <m/>
    <m/>
    <m/>
    <m/>
    <m/>
    <m/>
    <m/>
    <m/>
    <m/>
    <n v="3.3"/>
    <n v="34.200000000000003"/>
    <n v="6.8"/>
    <n v="8.1999999999999993"/>
    <n v="9.9"/>
    <n v="33"/>
    <n v="6.6"/>
    <n v="198.2"/>
    <n v="10.6"/>
    <n v="13.9"/>
    <n v="23.3"/>
    <m/>
  </r>
  <r>
    <n v="471"/>
    <s v="Superficie Afectada por Incendio en plataciones según la causa general: Incendios naturales"/>
    <s v="12 Forestal"/>
    <s v="12.03 Incendios Plantaciones"/>
    <s v="12.02.01 Causas Generales"/>
    <s v="12.02.01.09 Incendios naturales"/>
    <x v="11"/>
    <x v="64"/>
    <x v="151"/>
    <x v="295"/>
    <s v="Hectáreas/incendios"/>
    <s v="2010-2020"/>
    <m/>
    <m/>
    <s v="Corporación Nacional Forestal (CONAF)"/>
    <m/>
    <m/>
    <m/>
    <m/>
    <m/>
    <m/>
    <m/>
    <m/>
    <m/>
    <m/>
    <n v="2.4"/>
    <n v="0.3"/>
    <n v="0.2"/>
    <n v="0.1"/>
    <n v="4"/>
    <n v="0.7"/>
    <m/>
    <n v="5.2"/>
    <n v="0.1"/>
    <n v="42.9"/>
    <m/>
    <m/>
  </r>
  <r>
    <n v="472"/>
    <s v="Superficie Afectada por Incendio en plataciones según la causa general: Operaciones en vías férreas"/>
    <s v="12 Forestal"/>
    <s v="12.03 Incendios Plantaciones"/>
    <s v="12.02.01 Causas Generales"/>
    <s v="12.02.01.10 Operaciones en vías férreas"/>
    <x v="11"/>
    <x v="64"/>
    <x v="151"/>
    <x v="296"/>
    <s v="Hectáreas/incendios"/>
    <s v="2010-2020"/>
    <m/>
    <m/>
    <s v="Corporación Nacional Forestal (CONAF)"/>
    <m/>
    <m/>
    <m/>
    <m/>
    <m/>
    <m/>
    <m/>
    <m/>
    <m/>
    <m/>
    <m/>
    <n v="0.5"/>
    <n v="0.1"/>
    <n v="0.1"/>
    <n v="0.3"/>
    <n v="1.9"/>
    <n v="6.5"/>
    <n v="0.2"/>
    <n v="0.1"/>
    <n v="0.2"/>
    <n v="0.5"/>
    <m/>
  </r>
  <r>
    <n v="473"/>
    <s v="Superficie Afectada por Incendio en plataciones según la causa general: Otras actividades"/>
    <s v="12 Forestal"/>
    <s v="12.03 Incendios Plantaciones"/>
    <s v="12.02.01 Causas Generales"/>
    <s v="12.02.01.11 Otras actividades"/>
    <x v="11"/>
    <x v="64"/>
    <x v="151"/>
    <x v="297"/>
    <s v="Hectáreas/incendios"/>
    <s v="2010-2020"/>
    <m/>
    <m/>
    <s v="Corporación Nacional Forestal (CONAF)"/>
    <m/>
    <m/>
    <m/>
    <m/>
    <m/>
    <m/>
    <m/>
    <m/>
    <m/>
    <m/>
    <n v="50"/>
    <n v="5.3"/>
    <n v="0.8"/>
    <n v="9.1"/>
    <n v="5.8"/>
    <n v="10"/>
    <n v="2.5"/>
    <n v="160.9"/>
    <n v="28.4"/>
    <n v="18.3"/>
    <n v="38.700000000000003"/>
    <m/>
  </r>
  <r>
    <n v="474"/>
    <s v="Superficie Afectada por Incendio en plataciones según la causa general: Quema de desechos"/>
    <s v="12 Forestal"/>
    <s v="12.03 Incendios Plantaciones"/>
    <s v="12.02.01 Causas Generales"/>
    <s v="12.02.01.12 Quema de desechos"/>
    <x v="11"/>
    <x v="64"/>
    <x v="151"/>
    <x v="298"/>
    <s v="Hectáreas/incendios"/>
    <s v="2010-2020"/>
    <m/>
    <m/>
    <s v="Corporación Nacional Forestal (CONAF)"/>
    <m/>
    <m/>
    <m/>
    <m/>
    <m/>
    <m/>
    <m/>
    <m/>
    <m/>
    <m/>
    <n v="1.2"/>
    <n v="1.4"/>
    <n v="2.6"/>
    <n v="0.9"/>
    <n v="15.7"/>
    <n v="12.6"/>
    <n v="2.2999999999999998"/>
    <n v="3"/>
    <n v="3.6"/>
    <n v="2"/>
    <n v="10"/>
    <m/>
  </r>
  <r>
    <n v="475"/>
    <s v="Superficie Afectada por Incendio en plataciones según la causa general: Tránsito de personas  vehículos o aeronaves"/>
    <s v="12 Forestal"/>
    <s v="12.03 Incendios Plantaciones"/>
    <s v="12.02.01 Causas Generales"/>
    <s v="12.02.01.13 Tránsito de personas  vehículos o aeronaves"/>
    <x v="11"/>
    <x v="64"/>
    <x v="151"/>
    <x v="299"/>
    <s v="Hectáreas/incendios"/>
    <s v="2010-2020"/>
    <m/>
    <m/>
    <s v="Corporación Nacional Forestal (CONAF)"/>
    <m/>
    <m/>
    <m/>
    <m/>
    <m/>
    <m/>
    <m/>
    <m/>
    <m/>
    <m/>
    <n v="3.7"/>
    <n v="3.8"/>
    <n v="8.9"/>
    <n v="1.7"/>
    <n v="6.3"/>
    <n v="5.8"/>
    <n v="4.5999999999999996"/>
    <n v="37.9"/>
    <n v="2.1"/>
    <n v="6"/>
    <n v="6.2"/>
    <m/>
  </r>
  <r>
    <n v="476"/>
    <s v="Dinámica de Glaciares Región de Los Lagos, muestra Ganancia para el q1 (Ene-Abr)"/>
    <s v="16 Medioambiente"/>
    <s v="16.01 Dinámica de Glaciares"/>
    <s v="16.01.01 Ganancia (ha)"/>
    <s v="16.01.01.01 q1 (Ene-Abr)"/>
    <x v="1"/>
    <x v="65"/>
    <x v="152"/>
    <x v="300"/>
    <s v="Hectáreas"/>
    <s v="2018-2021"/>
    <m/>
    <m/>
    <s v="Data Intelligence"/>
    <m/>
    <m/>
    <m/>
    <m/>
    <m/>
    <m/>
    <m/>
    <m/>
    <m/>
    <m/>
    <m/>
    <m/>
    <m/>
    <m/>
    <m/>
    <m/>
    <m/>
    <m/>
    <n v="57934.291112888073"/>
    <n v="6877.3828351890024"/>
    <n v="17114.357269496046"/>
    <n v="13748.511442310974"/>
  </r>
  <r>
    <n v="477"/>
    <s v="Dinámica de Glaciares Región de Los Lagos, muestra Ganancia para el q2 (May-Dic)"/>
    <s v="16 Medioambiente"/>
    <s v="16.01 Dinámica de Glaciares"/>
    <s v="16.01.01 Ganancia (ha)"/>
    <s v="16.01.01.02 q2 (May-Dic)"/>
    <x v="1"/>
    <x v="65"/>
    <x v="152"/>
    <x v="301"/>
    <s v="Hectáreas"/>
    <s v="2018-2020"/>
    <m/>
    <m/>
    <s v="Data Intelligence"/>
    <m/>
    <m/>
    <m/>
    <m/>
    <m/>
    <m/>
    <m/>
    <m/>
    <m/>
    <m/>
    <m/>
    <m/>
    <m/>
    <m/>
    <m/>
    <m/>
    <m/>
    <m/>
    <n v="25976.224842120049"/>
    <n v="68185.366234019923"/>
    <n v="29048.38764346996"/>
    <m/>
  </r>
  <r>
    <n v="478"/>
    <s v="Dinámica de Glaciares Región de Los Lagos, muestra Pérdida para el q1 (Ene-Abr)"/>
    <s v="16 Medioambiente"/>
    <s v="16.01 Dinámica de Glaciares"/>
    <s v="16.01.03 Pérdida (ha)"/>
    <s v="16.01.01.01 q1 (Ene-Abr)"/>
    <x v="1"/>
    <x v="65"/>
    <x v="153"/>
    <x v="300"/>
    <s v="Hectáreas"/>
    <s v="2018-2021"/>
    <m/>
    <m/>
    <s v="Data Intelligence"/>
    <m/>
    <m/>
    <m/>
    <m/>
    <m/>
    <m/>
    <m/>
    <m/>
    <m/>
    <m/>
    <m/>
    <m/>
    <m/>
    <m/>
    <m/>
    <m/>
    <m/>
    <m/>
    <n v="5103.559843572003"/>
    <n v="24687.040944788045"/>
    <n v="6468.7707061150068"/>
    <n v="9828.0013147360241"/>
  </r>
  <r>
    <n v="479"/>
    <s v="Dinámica de Glaciares Región de Los Lagos, muestra Pérdida para el q2 (May-Dic)"/>
    <s v="16 Medioambiente"/>
    <s v="16.01 Dinámica de Glaciares"/>
    <s v="16.01.03 Pérdida (ha)"/>
    <s v="16.01.01.02 q2 (May-Dic)"/>
    <x v="1"/>
    <x v="65"/>
    <x v="153"/>
    <x v="301"/>
    <s v="Hectáreas"/>
    <s v="2018-2020"/>
    <m/>
    <m/>
    <s v="Data Intelligence"/>
    <m/>
    <m/>
    <m/>
    <m/>
    <m/>
    <m/>
    <m/>
    <m/>
    <m/>
    <m/>
    <m/>
    <m/>
    <m/>
    <m/>
    <m/>
    <m/>
    <m/>
    <m/>
    <n v="40849.623022186082"/>
    <n v="22890.781158730089"/>
    <n v="19672.24912201599"/>
    <m/>
  </r>
  <r>
    <n v="480"/>
    <s v="Dinámica de Glaciares Región de Los Lagos, muestra Sin Cambio para el q1 (Ene-Abr)"/>
    <s v="16 Medioambiente"/>
    <s v="16.01 Dinámica de Glaciares"/>
    <s v="16.01.04 Sin Cambio (ha)"/>
    <s v="16.01.01.01 q1 (Ene-Abr)"/>
    <x v="1"/>
    <x v="65"/>
    <x v="154"/>
    <x v="300"/>
    <s v="Hectáreas"/>
    <s v="2018-2021"/>
    <m/>
    <m/>
    <s v="Data Intelligence"/>
    <m/>
    <m/>
    <m/>
    <m/>
    <m/>
    <m/>
    <m/>
    <m/>
    <m/>
    <m/>
    <m/>
    <m/>
    <m/>
    <m/>
    <m/>
    <m/>
    <m/>
    <m/>
    <n v="50958.50135029995"/>
    <n v="84205.75151994593"/>
    <n v="84614.363648583108"/>
    <n v="91900.719601312929"/>
  </r>
  <r>
    <n v="481"/>
    <s v="Dinámica de Glaciares Región de Los Lagos, muestra Sin Cambio para el q2 (May-Dic)"/>
    <s v="16 Medioambiente"/>
    <s v="16.01 Dinámica de Glaciares"/>
    <s v="16.01.04 Sin Cambio (ha)"/>
    <s v="16.01.01.02 q2 (May-Dic)"/>
    <x v="1"/>
    <x v="65"/>
    <x v="154"/>
    <x v="301"/>
    <s v="Hectáreas"/>
    <s v="2018-2020"/>
    <m/>
    <m/>
    <s v="Data Intelligence"/>
    <m/>
    <m/>
    <m/>
    <m/>
    <m/>
    <m/>
    <m/>
    <m/>
    <m/>
    <m/>
    <m/>
    <m/>
    <m/>
    <m/>
    <m/>
    <m/>
    <m/>
    <m/>
    <n v="130282.31732920818"/>
    <n v="133367.76101434592"/>
    <n v="235379.56134748465"/>
    <m/>
  </r>
  <r>
    <n v="482"/>
    <s v="Dinámica de Glaciares Región de Los Lagos, muestra Sin Nieve para el q1 (Ene-Abr)"/>
    <s v="16 Medioambiente"/>
    <s v="16.01 Dinámica de Glaciares"/>
    <s v="16.01.05 Sin Nieve (ha)"/>
    <s v="16.01.01.01 q1 (Ene-Abr)"/>
    <x v="1"/>
    <x v="65"/>
    <x v="155"/>
    <x v="300"/>
    <s v="Hectáreas"/>
    <s v="2018-2021"/>
    <m/>
    <m/>
    <s v="Data Intelligence"/>
    <m/>
    <m/>
    <m/>
    <m/>
    <m/>
    <m/>
    <m/>
    <m/>
    <m/>
    <m/>
    <m/>
    <m/>
    <m/>
    <m/>
    <m/>
    <m/>
    <m/>
    <m/>
    <n v="210891.08032853817"/>
    <n v="209117.25733571529"/>
    <n v="216689.94101068482"/>
    <n v="209410.20027351304"/>
  </r>
  <r>
    <n v="483"/>
    <s v="Dinámica de Glaciares Región de Los Lagos, muestra Sin Nieve para el q2 (May-Dic)"/>
    <s v="16 Medioambiente"/>
    <s v="16.01 Dinámica de Glaciares"/>
    <s v="16.01.05 Sin Nieve (ha)"/>
    <s v="16.01.01.02 q2 (May-Dic)"/>
    <x v="1"/>
    <x v="65"/>
    <x v="155"/>
    <x v="301"/>
    <s v="Hectáreas"/>
    <s v="2018-2020"/>
    <m/>
    <m/>
    <s v="Data Intelligence"/>
    <m/>
    <m/>
    <m/>
    <m/>
    <m/>
    <m/>
    <m/>
    <m/>
    <m/>
    <m/>
    <m/>
    <m/>
    <m/>
    <m/>
    <m/>
    <m/>
    <m/>
    <m/>
    <n v="127779.26743905396"/>
    <n v="100443.52422614199"/>
    <n v="40787.234523657949"/>
    <m/>
  </r>
  <r>
    <n v="484"/>
    <s v="Superficie de nieve en Glaciares Región de Los Lagos para el q1 (Ene-Abr)"/>
    <s v="16 Medioambiente"/>
    <s v="16.01 Dinámica de Glaciares"/>
    <s v="16.01.02 Nieve (ha)"/>
    <s v="16.01.01.01 q1 (Ene-Abr)"/>
    <x v="1"/>
    <x v="65"/>
    <x v="156"/>
    <x v="300"/>
    <s v="Hectáreas"/>
    <s v="2017-2021"/>
    <m/>
    <m/>
    <s v="Data Intelligence"/>
    <m/>
    <m/>
    <m/>
    <m/>
    <m/>
    <m/>
    <m/>
    <m/>
    <m/>
    <m/>
    <m/>
    <m/>
    <m/>
    <m/>
    <m/>
    <m/>
    <m/>
    <n v="56062.061193076006"/>
    <n v="108892.7924623242"/>
    <n v="91083.13435337889"/>
    <n v="101728.72091648303"/>
    <n v="105649.23104378299"/>
  </r>
  <r>
    <n v="485"/>
    <s v="Superficie de nieve en Glaciares Región de Los Lagos para el q2 (May-Dic)"/>
    <s v="16 Medioambiente"/>
    <s v="16.01 Dinámica de Glaciares"/>
    <s v="16.01.02 Nieve (ha)"/>
    <s v="16.01.01.02 q2 (May-Dic)"/>
    <x v="1"/>
    <x v="65"/>
    <x v="156"/>
    <x v="301"/>
    <s v="Hectáreas"/>
    <s v="2017-2020"/>
    <m/>
    <m/>
    <s v="Data Intelligence"/>
    <m/>
    <m/>
    <m/>
    <m/>
    <m/>
    <m/>
    <m/>
    <m/>
    <m/>
    <m/>
    <m/>
    <m/>
    <m/>
    <m/>
    <m/>
    <m/>
    <m/>
    <n v="171131.94035613493"/>
    <n v="156258.54217234883"/>
    <n v="201553.1272493664"/>
    <n v="264427.94898466812"/>
    <m/>
  </r>
  <r>
    <n v="486"/>
    <s v="Programas Gubernamentales  Nacional Evaluados por DIPRES como Bueno"/>
    <s v="20 Política y Gobierno"/>
    <s v="20.01 Programas Gubernamentales"/>
    <s v="20.01.24 Nacional"/>
    <s v="20.01.01.01 Bueno"/>
    <x v="26"/>
    <x v="66"/>
    <x v="157"/>
    <x v="302"/>
    <s v="Nº Programas/Instituciones"/>
    <s v="2000-2020"/>
    <m/>
    <m/>
    <s v="Dirección de Presupuesto, Ministerio de Hacienda"/>
    <n v="4"/>
    <n v="5"/>
    <n v="6"/>
    <n v="2"/>
    <n v="7"/>
    <n v="4"/>
    <n v="5"/>
    <n v="5"/>
    <n v="4"/>
    <n v="9"/>
    <m/>
    <n v="1"/>
    <n v="1"/>
    <m/>
    <m/>
    <m/>
    <m/>
    <n v="4"/>
    <n v="2"/>
    <n v="1"/>
    <m/>
    <m/>
  </r>
  <r>
    <n v="487"/>
    <s v="Programas Gubernamentales Nacional Evaluados por DIPRES como Malo"/>
    <s v="20 Política y Gobierno"/>
    <s v="20.01 Programas Gubernamentales"/>
    <s v="20.01.24 Nacional"/>
    <s v="20.01.01.02 Malo"/>
    <x v="26"/>
    <x v="66"/>
    <x v="157"/>
    <x v="303"/>
    <s v="Nº Programas/Instituciones"/>
    <s v="2000-2020"/>
    <m/>
    <m/>
    <s v="Dirección de Presupuesto, Ministerio de Hacienda"/>
    <n v="6"/>
    <n v="7"/>
    <n v="6"/>
    <n v="9"/>
    <n v="10"/>
    <n v="9"/>
    <n v="8"/>
    <n v="16"/>
    <n v="17"/>
    <n v="8"/>
    <n v="25"/>
    <n v="19"/>
    <n v="15"/>
    <n v="13"/>
    <n v="17"/>
    <n v="12"/>
    <n v="18"/>
    <n v="10"/>
    <n v="10"/>
    <n v="9"/>
    <n v="11"/>
    <m/>
  </r>
  <r>
    <n v="488"/>
    <s v="Programas Gubernamentales Nacional Evaluados por DIPRES como Medio"/>
    <s v="20 Política y Gobierno"/>
    <s v="20.01 Programas Gubernamentales"/>
    <s v="20.01.24 Nacional"/>
    <s v="20.01.01.03 Medio"/>
    <x v="26"/>
    <x v="66"/>
    <x v="157"/>
    <x v="304"/>
    <s v="Nº Programas/Instituciones"/>
    <s v="2000-2020"/>
    <m/>
    <m/>
    <s v="Dirección de Presupuesto, Ministerio de Hacienda"/>
    <n v="8"/>
    <n v="9"/>
    <n v="7"/>
    <n v="6"/>
    <n v="10"/>
    <n v="9"/>
    <n v="6"/>
    <n v="7"/>
    <n v="7"/>
    <n v="13"/>
    <n v="7"/>
    <n v="5"/>
    <n v="3"/>
    <n v="5"/>
    <n v="8"/>
    <n v="6"/>
    <n v="7"/>
    <n v="11"/>
    <n v="10"/>
    <n v="6"/>
    <n v="6"/>
    <m/>
  </r>
  <r>
    <n v="489"/>
    <s v="Programas Gubernamentales Nacional Evaluados por DIPRES como No Aplica"/>
    <s v="20 Política y Gobierno"/>
    <s v="20.01 Programas Gubernamentales"/>
    <s v="20.01.24 Nacional"/>
    <s v="20.01.01.04 No Aplica"/>
    <x v="26"/>
    <x v="66"/>
    <x v="157"/>
    <x v="305"/>
    <s v="Nº Programas/Instituciones"/>
    <s v="2000-2020"/>
    <m/>
    <m/>
    <s v="Dirección de Presupuesto, Ministerio de Hacienda"/>
    <m/>
    <m/>
    <n v="6"/>
    <n v="2"/>
    <n v="4"/>
    <n v="1"/>
    <n v="2"/>
    <n v="4"/>
    <n v="7"/>
    <n v="8"/>
    <n v="7"/>
    <n v="3"/>
    <n v="11"/>
    <n v="6"/>
    <m/>
    <n v="1"/>
    <m/>
    <m/>
    <m/>
    <m/>
    <m/>
    <m/>
  </r>
  <r>
    <n v="490"/>
    <s v="Programas Gubernamentales Nacional Evaluados por DIPRES como Todos"/>
    <s v="20 Política y Gobierno"/>
    <s v="20.01 Programas Gubernamentales"/>
    <s v="20.01.24 Nacional"/>
    <s v="20.01.01.05 Todos"/>
    <x v="26"/>
    <x v="66"/>
    <x v="157"/>
    <x v="306"/>
    <s v="Nº Programas/Instituciones"/>
    <s v="2000-2020"/>
    <m/>
    <m/>
    <s v="Dirección de Presupuesto, Ministerio de Hacienda"/>
    <n v="20"/>
    <n v="21"/>
    <n v="25"/>
    <n v="19"/>
    <n v="31"/>
    <n v="23"/>
    <n v="21"/>
    <n v="32"/>
    <n v="35"/>
    <n v="38"/>
    <n v="39"/>
    <n v="28"/>
    <n v="30"/>
    <n v="24"/>
    <n v="25"/>
    <n v="19"/>
    <n v="25"/>
    <n v="25"/>
    <n v="22"/>
    <n v="16"/>
    <n v="17"/>
    <m/>
  </r>
  <r>
    <n v="491"/>
    <s v="Programas Gubernamentales del Ministerio Secretaría General de Gobierno Evaluados por DIPRES como Bueno"/>
    <s v="20 Política y Gobierno"/>
    <s v="20.01 Programas Gubernamentales"/>
    <s v="20.01.22 Ministerio Secretaría General de Gobierno"/>
    <s v="20.01.01.01 Bueno"/>
    <x v="26"/>
    <x v="66"/>
    <x v="158"/>
    <x v="302"/>
    <s v="Nº Programas/Instituciones"/>
    <s v="2000-2020"/>
    <m/>
    <m/>
    <s v="Dirección de Presupuesto, Ministerio de Hacienda"/>
    <m/>
    <m/>
    <m/>
    <m/>
    <m/>
    <m/>
    <n v="1"/>
    <m/>
    <m/>
    <m/>
    <m/>
    <m/>
    <m/>
    <m/>
    <m/>
    <m/>
    <m/>
    <m/>
    <m/>
    <m/>
    <m/>
    <m/>
  </r>
  <r>
    <n v="492"/>
    <s v="Programas Gubernamentales del Ministerio Secretaría General de Gobierno Evaluados por DIPRES como Malo"/>
    <s v="20 Política y Gobierno"/>
    <s v="20.01 Programas Gubernamentales"/>
    <s v="20.01.22 Ministerio Secretaría General de Gobierno"/>
    <s v="20.01.01.02 Malo"/>
    <x v="26"/>
    <x v="66"/>
    <x v="158"/>
    <x v="303"/>
    <s v="Nº Programas/Instituciones"/>
    <s v="2000-2020"/>
    <m/>
    <m/>
    <s v="Dirección de Presupuesto, Ministerio de Hacienda"/>
    <m/>
    <m/>
    <m/>
    <m/>
    <m/>
    <m/>
    <m/>
    <n v="3"/>
    <m/>
    <m/>
    <m/>
    <m/>
    <m/>
    <n v="1"/>
    <n v="2"/>
    <m/>
    <m/>
    <m/>
    <m/>
    <m/>
    <m/>
    <m/>
  </r>
  <r>
    <n v="493"/>
    <s v="Programas Gubernamentales del Ministerio Secretaría General de Gobierno Evaluados por DIPRES como Medio"/>
    <s v="20 Política y Gobierno"/>
    <s v="20.01 Programas Gubernamentales"/>
    <s v="20.01.22 Ministerio Secretaría General de Gobierno"/>
    <s v="20.01.01.03 Medio"/>
    <x v="26"/>
    <x v="66"/>
    <x v="158"/>
    <x v="304"/>
    <s v="Nº Programas/Instituciones"/>
    <s v="2000-2020"/>
    <m/>
    <m/>
    <s v="Dirección de Presupuesto, Ministerio de Hacienda"/>
    <m/>
    <n v="1"/>
    <m/>
    <m/>
    <m/>
    <m/>
    <m/>
    <m/>
    <m/>
    <n v="1"/>
    <m/>
    <m/>
    <m/>
    <m/>
    <m/>
    <m/>
    <m/>
    <m/>
    <m/>
    <n v="1"/>
    <m/>
    <m/>
  </r>
  <r>
    <n v="494"/>
    <s v="Programas Gubernamentales del Ministerio Secretaría General de Gobierno Evaluados por DIPRES como Todos"/>
    <s v="20 Política y Gobierno"/>
    <s v="20.01 Programas Gubernamentales"/>
    <s v="20.01.22 Ministerio Secretaría General de Gobierno"/>
    <s v="20.01.01.05 Todos"/>
    <x v="26"/>
    <x v="66"/>
    <x v="158"/>
    <x v="306"/>
    <s v="Nº Programas/Instituciones"/>
    <s v="2000-2020"/>
    <m/>
    <m/>
    <s v="Dirección de Presupuesto, Ministerio de Hacienda"/>
    <m/>
    <n v="1"/>
    <m/>
    <m/>
    <m/>
    <m/>
    <n v="1"/>
    <n v="3"/>
    <m/>
    <n v="1"/>
    <m/>
    <m/>
    <m/>
    <n v="1"/>
    <n v="2"/>
    <m/>
    <m/>
    <m/>
    <m/>
    <n v="1"/>
    <m/>
    <m/>
  </r>
  <r>
    <n v="495"/>
    <s v="Programas Gubernamentales del Ministerio Secretaría General de la Presidencia de la República Evaluados por DIPRES como Bueno"/>
    <s v="20 Política y Gobierno"/>
    <s v="20.01 Programas Gubernamentales"/>
    <s v="20.01.23 Ministerio Secretaría General de la Presidencia de la República"/>
    <s v="20.01.01.01 Bueno"/>
    <x v="26"/>
    <x v="66"/>
    <x v="159"/>
    <x v="302"/>
    <s v="Nº Programas/Instituciones"/>
    <s v="2000-2020"/>
    <m/>
    <m/>
    <s v="Dirección de Presupuesto, Ministerio de Hacienda"/>
    <m/>
    <n v="2"/>
    <m/>
    <m/>
    <m/>
    <m/>
    <m/>
    <m/>
    <m/>
    <m/>
    <m/>
    <m/>
    <m/>
    <m/>
    <m/>
    <m/>
    <m/>
    <m/>
    <m/>
    <m/>
    <m/>
    <m/>
  </r>
  <r>
    <n v="496"/>
    <s v="Programas Gubernamentales del Ministerio Secretaría General de la Presidencia de la República Evaluados por DIPRES como Malo"/>
    <s v="20 Política y Gobierno"/>
    <s v="20.01 Programas Gubernamentales"/>
    <s v="20.01.23 Ministerio Secretaría General de la Presidencia de la República"/>
    <s v="20.01.01.02 Malo"/>
    <x v="26"/>
    <x v="66"/>
    <x v="159"/>
    <x v="303"/>
    <s v="Nº Programas/Instituciones"/>
    <s v="2000-2020"/>
    <m/>
    <m/>
    <s v="Dirección de Presupuesto, Ministerio de Hacienda"/>
    <m/>
    <m/>
    <m/>
    <m/>
    <m/>
    <n v="1"/>
    <n v="1"/>
    <n v="1"/>
    <n v="2"/>
    <m/>
    <m/>
    <m/>
    <m/>
    <m/>
    <m/>
    <m/>
    <m/>
    <m/>
    <m/>
    <m/>
    <m/>
    <m/>
  </r>
  <r>
    <n v="497"/>
    <s v="Programas Gubernamentales del Ministerio Secretaría General de la Presidencia de la República Evaluados por DIPRES como Todos"/>
    <s v="20 Política y Gobierno"/>
    <s v="20.01 Programas Gubernamentales"/>
    <s v="20.01.23 Ministerio Secretaría General de la Presidencia de la República"/>
    <s v="20.01.01.05 Todos"/>
    <x v="26"/>
    <x v="66"/>
    <x v="159"/>
    <x v="306"/>
    <s v="Nº Programas/Instituciones"/>
    <s v="2000-2020"/>
    <m/>
    <m/>
    <s v="Dirección de Presupuesto, Ministerio de Hacienda"/>
    <n v="1"/>
    <n v="2"/>
    <m/>
    <m/>
    <m/>
    <n v="1"/>
    <n v="1"/>
    <n v="1"/>
    <n v="2"/>
    <m/>
    <m/>
    <m/>
    <m/>
    <m/>
    <m/>
    <m/>
    <m/>
    <m/>
    <m/>
    <m/>
    <m/>
    <m/>
  </r>
  <r>
    <n v="498"/>
    <s v="Programas Gubernamentales del Ministerio de Agricultura Evaluados por DIPRES como Bueno"/>
    <s v="20 Política y Gobierno"/>
    <s v="20.01 Programas Gubernamentales"/>
    <s v="20.01.01 Ministerio de Agricultura"/>
    <s v="20.01.01.01 Bueno"/>
    <x v="26"/>
    <x v="66"/>
    <x v="160"/>
    <x v="302"/>
    <s v="Nº Programas/Instituciones"/>
    <s v="2000-2020"/>
    <m/>
    <m/>
    <s v="Dirección de Presupuesto, Ministerio de Hacienda"/>
    <n v="1"/>
    <n v="1"/>
    <m/>
    <m/>
    <m/>
    <m/>
    <m/>
    <n v="1"/>
    <m/>
    <n v="1"/>
    <m/>
    <n v="1"/>
    <m/>
    <m/>
    <m/>
    <m/>
    <m/>
    <m/>
    <m/>
    <m/>
    <m/>
    <m/>
  </r>
  <r>
    <n v="499"/>
    <s v="Programas Gubernamentales del Ministerio de Agricultura Evaluados por DIPRES como Malo"/>
    <s v="20 Política y Gobierno"/>
    <s v="20.01 Programas Gubernamentales"/>
    <s v="20.01.01 Ministerio de Agricultura"/>
    <s v="20.01.01.02 Malo"/>
    <x v="26"/>
    <x v="66"/>
    <x v="160"/>
    <x v="303"/>
    <s v="Nº Programas/Instituciones"/>
    <s v="2000-2020"/>
    <m/>
    <m/>
    <s v="Dirección de Presupuesto, Ministerio de Hacienda"/>
    <m/>
    <m/>
    <m/>
    <m/>
    <n v="1"/>
    <n v="1"/>
    <m/>
    <n v="3"/>
    <n v="2"/>
    <n v="1"/>
    <m/>
    <m/>
    <n v="1"/>
    <m/>
    <m/>
    <m/>
    <m/>
    <m/>
    <n v="1"/>
    <m/>
    <m/>
    <m/>
  </r>
  <r>
    <n v="500"/>
    <s v="Programas Gubernamentales del Ministerio de Agricultura Evaluados por DIPRES como Medio"/>
    <s v="20 Política y Gobierno"/>
    <s v="20.01 Programas Gubernamentales"/>
    <s v="20.01.01 Ministerio de Agricultura"/>
    <s v="20.01.01.03 Medio"/>
    <x v="26"/>
    <x v="66"/>
    <x v="160"/>
    <x v="304"/>
    <s v="Nº Programas/Instituciones"/>
    <s v="2000-2020"/>
    <m/>
    <m/>
    <s v="Dirección de Presupuesto, Ministerio de Hacienda"/>
    <m/>
    <m/>
    <m/>
    <m/>
    <m/>
    <n v="2"/>
    <n v="2"/>
    <n v="3"/>
    <m/>
    <m/>
    <m/>
    <m/>
    <m/>
    <n v="1"/>
    <m/>
    <m/>
    <m/>
    <m/>
    <m/>
    <n v="3"/>
    <m/>
    <m/>
  </r>
  <r>
    <n v="501"/>
    <s v="Programas Gubernamentales del Ministerio de Agricultura Evaluados por DIPRES como No Aplica"/>
    <s v="20 Política y Gobierno"/>
    <s v="20.01 Programas Gubernamentales"/>
    <s v="20.01.01 Ministerio de Agricultura"/>
    <s v="20.01.01.04 No Aplica"/>
    <x v="26"/>
    <x v="66"/>
    <x v="160"/>
    <x v="305"/>
    <s v="Nº Programas/Instituciones"/>
    <s v="2000-2020"/>
    <m/>
    <m/>
    <s v="Dirección de Presupuesto, Ministerio de Hacienda"/>
    <m/>
    <m/>
    <n v="6"/>
    <m/>
    <m/>
    <n v="1"/>
    <m/>
    <m/>
    <m/>
    <m/>
    <n v="1"/>
    <m/>
    <n v="11"/>
    <m/>
    <m/>
    <n v="1"/>
    <m/>
    <m/>
    <m/>
    <m/>
    <m/>
    <m/>
  </r>
  <r>
    <n v="502"/>
    <s v="Programas Gubernamentales del Ministerio de Agricultura Evaluados por DIPRES como Todos"/>
    <s v="20 Política y Gobierno"/>
    <s v="20.01 Programas Gubernamentales"/>
    <s v="20.01.01 Ministerio de Agricultura"/>
    <s v="20.01.01.05 Todos"/>
    <x v="26"/>
    <x v="66"/>
    <x v="160"/>
    <x v="306"/>
    <s v="Nº Programas/Instituciones"/>
    <s v="2000-2020"/>
    <m/>
    <m/>
    <s v="Dirección de Presupuesto, Ministerio de Hacienda"/>
    <n v="1"/>
    <n v="1"/>
    <n v="6"/>
    <m/>
    <n v="1"/>
    <n v="4"/>
    <n v="2"/>
    <n v="7"/>
    <n v="2"/>
    <n v="2"/>
    <n v="1"/>
    <n v="1"/>
    <n v="12"/>
    <n v="1"/>
    <m/>
    <n v="1"/>
    <m/>
    <m/>
    <n v="1"/>
    <n v="3"/>
    <m/>
    <m/>
  </r>
  <r>
    <n v="503"/>
    <s v="Programas Gubernamentales del Ministerio de Bienes Nacionales Evaluados por DIPRES como Malo"/>
    <s v="20 Política y Gobierno"/>
    <s v="20.01 Programas Gubernamentales"/>
    <s v="20.01.02 Ministerio de Bienes Nacionales"/>
    <s v="20.01.01.02 Malo"/>
    <x v="26"/>
    <x v="66"/>
    <x v="161"/>
    <x v="303"/>
    <s v="Nº Programas/Instituciones"/>
    <s v="2000-2020"/>
    <m/>
    <m/>
    <s v="Dirección de Presupuesto, Ministerio de Hacienda"/>
    <m/>
    <n v="1"/>
    <m/>
    <m/>
    <m/>
    <m/>
    <m/>
    <m/>
    <m/>
    <m/>
    <m/>
    <m/>
    <m/>
    <m/>
    <m/>
    <m/>
    <m/>
    <m/>
    <m/>
    <m/>
    <m/>
    <m/>
  </r>
  <r>
    <n v="504"/>
    <s v="Programas Gubernamentales del Ministerio de Bienes Nacionales Evaluados por DIPRES como Medio"/>
    <s v="20 Política y Gobierno"/>
    <s v="20.01 Programas Gubernamentales"/>
    <s v="20.01.02 Ministerio de Bienes Nacionales"/>
    <s v="20.01.01.03 Medio"/>
    <x v="26"/>
    <x v="66"/>
    <x v="161"/>
    <x v="304"/>
    <s v="Nº Programas/Instituciones"/>
    <s v="2000-2020"/>
    <m/>
    <m/>
    <s v="Dirección de Presupuesto, Ministerio de Hacienda"/>
    <m/>
    <m/>
    <m/>
    <m/>
    <m/>
    <m/>
    <m/>
    <m/>
    <m/>
    <n v="1"/>
    <m/>
    <m/>
    <m/>
    <m/>
    <m/>
    <n v="1"/>
    <m/>
    <m/>
    <m/>
    <m/>
    <m/>
    <m/>
  </r>
  <r>
    <n v="505"/>
    <s v="Programas Gubernamentales del Ministerio de Bienes Nacionales Evaluados por DIPRES como No Aplica"/>
    <s v="20 Política y Gobierno"/>
    <s v="20.01 Programas Gubernamentales"/>
    <s v="20.01.02 Ministerio de Bienes Nacionales"/>
    <s v="20.01.01.04 No Aplica"/>
    <x v="26"/>
    <x v="66"/>
    <x v="161"/>
    <x v="305"/>
    <s v="Nº Programas/Instituciones"/>
    <s v="2000-2020"/>
    <m/>
    <m/>
    <s v="Dirección de Presupuesto, Ministerio de Hacienda"/>
    <m/>
    <m/>
    <m/>
    <m/>
    <m/>
    <m/>
    <m/>
    <m/>
    <m/>
    <m/>
    <m/>
    <n v="1"/>
    <m/>
    <m/>
    <m/>
    <m/>
    <m/>
    <m/>
    <m/>
    <m/>
    <m/>
    <m/>
  </r>
  <r>
    <n v="506"/>
    <s v="Programas Gubernamentales del Ministerio de Bienes Nacionales Evaluados por DIPRES como Todos"/>
    <s v="20 Política y Gobierno"/>
    <s v="20.01 Programas Gubernamentales"/>
    <s v="20.01.02 Ministerio de Bienes Nacionales"/>
    <s v="20.01.01.05 Todos"/>
    <x v="26"/>
    <x v="66"/>
    <x v="161"/>
    <x v="306"/>
    <s v="Nº Programas/Instituciones"/>
    <s v="2000-2020"/>
    <m/>
    <m/>
    <s v="Dirección de Presupuesto, Ministerio de Hacienda"/>
    <m/>
    <n v="1"/>
    <m/>
    <m/>
    <m/>
    <m/>
    <m/>
    <m/>
    <m/>
    <n v="1"/>
    <m/>
    <n v="1"/>
    <m/>
    <m/>
    <m/>
    <n v="1"/>
    <m/>
    <m/>
    <m/>
    <m/>
    <m/>
    <m/>
  </r>
  <r>
    <n v="507"/>
    <s v="Programas Gubernamentales del Ministerio de Defensa Nacional Evaluados por DIPRES como Medio"/>
    <s v="20 Política y Gobierno"/>
    <s v="20.01 Programas Gubernamentales"/>
    <s v="20.01.03 Ministerio de Defensa Nacional"/>
    <s v="20.01.01.03 Medio"/>
    <x v="26"/>
    <x v="66"/>
    <x v="162"/>
    <x v="304"/>
    <s v="Nº Programas/Instituciones"/>
    <s v="2000-2020"/>
    <m/>
    <m/>
    <s v="Dirección de Presupuesto, Ministerio de Hacienda"/>
    <n v="1"/>
    <m/>
    <m/>
    <m/>
    <n v="1"/>
    <m/>
    <m/>
    <n v="1"/>
    <m/>
    <m/>
    <m/>
    <m/>
    <m/>
    <m/>
    <m/>
    <m/>
    <m/>
    <m/>
    <m/>
    <m/>
    <m/>
    <m/>
  </r>
  <r>
    <n v="508"/>
    <s v="Programas Gubernamentales del Ministerio de Defensa Nacional Evaluados por DIPRES como No Aplica"/>
    <s v="20 Política y Gobierno"/>
    <s v="20.01 Programas Gubernamentales"/>
    <s v="20.01.03 Ministerio de Defensa Nacional"/>
    <s v="20.01.01.04 No Aplica"/>
    <x v="26"/>
    <x v="66"/>
    <x v="162"/>
    <x v="305"/>
    <s v="Nº Programas/Instituciones"/>
    <s v="2000-2020"/>
    <m/>
    <m/>
    <s v="Dirección de Presupuesto, Ministerio de Hacienda"/>
    <m/>
    <m/>
    <m/>
    <n v="1"/>
    <n v="3"/>
    <m/>
    <m/>
    <m/>
    <m/>
    <m/>
    <m/>
    <m/>
    <m/>
    <m/>
    <m/>
    <m/>
    <m/>
    <m/>
    <m/>
    <m/>
    <m/>
    <m/>
  </r>
  <r>
    <n v="509"/>
    <s v="Programas Gubernamentales del Ministerio de Defensa Nacional Evaluados por DIPRES como Todos"/>
    <s v="20 Política y Gobierno"/>
    <s v="20.01 Programas Gubernamentales"/>
    <s v="20.01.03 Ministerio de Defensa Nacional"/>
    <s v="20.01.01.05 Todos"/>
    <x v="26"/>
    <x v="66"/>
    <x v="162"/>
    <x v="306"/>
    <s v="Nº Programas/Instituciones"/>
    <s v="2000-2020"/>
    <m/>
    <m/>
    <s v="Dirección de Presupuesto, Ministerio de Hacienda"/>
    <n v="2"/>
    <m/>
    <m/>
    <n v="1"/>
    <n v="4"/>
    <m/>
    <m/>
    <n v="1"/>
    <m/>
    <m/>
    <m/>
    <m/>
    <m/>
    <m/>
    <m/>
    <m/>
    <m/>
    <m/>
    <m/>
    <m/>
    <m/>
    <m/>
  </r>
  <r>
    <n v="510"/>
    <s v="Programas Gubernamentales del Ministerio de Desarrollo Social Evaluados por DIPRES como Bueno"/>
    <s v="20 Política y Gobierno"/>
    <s v="20.01 Programas Gubernamentales"/>
    <s v="20.01.04 Ministerio de Desarrollo Social"/>
    <s v="20.01.01.01 Bueno"/>
    <x v="26"/>
    <x v="66"/>
    <x v="163"/>
    <x v="302"/>
    <s v="Nº Programas/Instituciones"/>
    <s v="2000-2020"/>
    <m/>
    <m/>
    <s v="Dirección de Presupuesto, Ministerio de Hacienda"/>
    <m/>
    <m/>
    <n v="1"/>
    <m/>
    <m/>
    <n v="1"/>
    <m/>
    <n v="2"/>
    <m/>
    <n v="3"/>
    <m/>
    <m/>
    <m/>
    <m/>
    <m/>
    <m/>
    <m/>
    <m/>
    <m/>
    <m/>
    <m/>
    <m/>
  </r>
  <r>
    <n v="511"/>
    <s v="Programas Gubernamentales del Ministerio de Desarrollo Social Evaluados por DIPRES como Malo"/>
    <s v="20 Política y Gobierno"/>
    <s v="20.01 Programas Gubernamentales"/>
    <s v="20.01.04 Ministerio de Desarrollo Social"/>
    <s v="20.01.01.02 Malo"/>
    <x v="26"/>
    <x v="66"/>
    <x v="163"/>
    <x v="303"/>
    <s v="Nº Programas/Instituciones"/>
    <s v="2000-2020"/>
    <m/>
    <m/>
    <s v="Dirección de Presupuesto, Ministerio de Hacienda"/>
    <n v="1"/>
    <m/>
    <m/>
    <n v="3"/>
    <n v="1"/>
    <m/>
    <n v="3"/>
    <m/>
    <n v="5"/>
    <n v="2"/>
    <n v="2"/>
    <n v="1"/>
    <n v="2"/>
    <n v="4"/>
    <m/>
    <n v="3"/>
    <n v="1"/>
    <m/>
    <n v="1"/>
    <n v="2"/>
    <n v="1"/>
    <m/>
  </r>
  <r>
    <n v="512"/>
    <s v="Programas Gubernamentales del Ministerio de Desarrollo Social Evaluados por DIPRES como Medio"/>
    <s v="20 Política y Gobierno"/>
    <s v="20.01 Programas Gubernamentales"/>
    <s v="20.01.04 Ministerio de Desarrollo Social"/>
    <s v="20.01.01.03 Medio"/>
    <x v="26"/>
    <x v="66"/>
    <x v="163"/>
    <x v="304"/>
    <s v="Nº Programas/Instituciones"/>
    <s v="2000-2020"/>
    <m/>
    <m/>
    <s v="Dirección de Presupuesto, Ministerio de Hacienda"/>
    <m/>
    <n v="3"/>
    <m/>
    <n v="1"/>
    <n v="1"/>
    <m/>
    <m/>
    <n v="1"/>
    <n v="1"/>
    <n v="3"/>
    <m/>
    <n v="2"/>
    <m/>
    <n v="1"/>
    <n v="1"/>
    <m/>
    <n v="1"/>
    <n v="1"/>
    <n v="1"/>
    <m/>
    <m/>
    <m/>
  </r>
  <r>
    <n v="513"/>
    <s v="Programas Gubernamentales del Ministerio de Desarrollo Social Evaluados por DIPRES como No Aplica"/>
    <s v="20 Política y Gobierno"/>
    <s v="20.01 Programas Gubernamentales"/>
    <s v="20.01.04 Ministerio de Desarrollo Social"/>
    <s v="20.01.01.04 No Aplica"/>
    <x v="26"/>
    <x v="66"/>
    <x v="163"/>
    <x v="305"/>
    <s v="Nº Programas/Instituciones"/>
    <s v="2000-2020"/>
    <m/>
    <m/>
    <s v="Dirección de Presupuesto, Ministerio de Hacienda"/>
    <m/>
    <m/>
    <m/>
    <m/>
    <n v="1"/>
    <m/>
    <m/>
    <m/>
    <m/>
    <m/>
    <m/>
    <m/>
    <m/>
    <m/>
    <m/>
    <m/>
    <m/>
    <m/>
    <m/>
    <m/>
    <m/>
    <m/>
  </r>
  <r>
    <n v="514"/>
    <s v="Programas Gubernamentales del Ministerio de Desarrollo Social Evaluados por DIPRES como Todos"/>
    <s v="20 Política y Gobierno"/>
    <s v="20.01 Programas Gubernamentales"/>
    <s v="20.01.04 Ministerio de Desarrollo Social"/>
    <s v="20.01.01.05 Todos"/>
    <x v="26"/>
    <x v="66"/>
    <x v="163"/>
    <x v="306"/>
    <s v="Nº Programas/Instituciones"/>
    <s v="2000-2020"/>
    <m/>
    <m/>
    <s v="Dirección de Presupuesto, Ministerio de Hacienda"/>
    <n v="1"/>
    <n v="3"/>
    <n v="1"/>
    <n v="4"/>
    <n v="3"/>
    <n v="1"/>
    <n v="3"/>
    <n v="3"/>
    <n v="6"/>
    <n v="8"/>
    <n v="2"/>
    <n v="3"/>
    <n v="2"/>
    <n v="5"/>
    <n v="1"/>
    <n v="3"/>
    <n v="2"/>
    <n v="1"/>
    <n v="2"/>
    <n v="2"/>
    <n v="1"/>
    <m/>
  </r>
  <r>
    <n v="515"/>
    <s v="Programas Gubernamentales del Ministerio de Economía, Fomento y Turismo Evaluados por DIPRES como Bueno"/>
    <s v="20 Política y Gobierno"/>
    <s v="20.01 Programas Gubernamentales"/>
    <s v="20.01.05 Ministerio de Economía, Fomento y Turismo"/>
    <s v="20.01.01.01 Bueno"/>
    <x v="26"/>
    <x v="66"/>
    <x v="164"/>
    <x v="302"/>
    <s v="Nº Programas/Instituciones"/>
    <s v="2000-2020"/>
    <m/>
    <m/>
    <s v="Dirección de Presupuesto, Ministerio de Hacienda"/>
    <m/>
    <m/>
    <n v="1"/>
    <n v="1"/>
    <n v="1"/>
    <m/>
    <m/>
    <m/>
    <m/>
    <n v="1"/>
    <m/>
    <m/>
    <m/>
    <m/>
    <m/>
    <m/>
    <m/>
    <n v="2"/>
    <m/>
    <n v="1"/>
    <m/>
    <m/>
  </r>
  <r>
    <n v="516"/>
    <s v="Programas Gubernamentales del Ministerio de Economía, Fomento y Turismo Evaluados por DIPRES como Malo"/>
    <s v="20 Política y Gobierno"/>
    <s v="20.01 Programas Gubernamentales"/>
    <s v="20.01.05 Ministerio de Economía, Fomento y Turismo"/>
    <s v="20.01.01.02 Malo"/>
    <x v="26"/>
    <x v="66"/>
    <x v="164"/>
    <x v="303"/>
    <s v="Nº Programas/Instituciones"/>
    <s v="2000-2020"/>
    <m/>
    <m/>
    <s v="Dirección de Presupuesto, Ministerio de Hacienda"/>
    <m/>
    <m/>
    <m/>
    <n v="3"/>
    <n v="1"/>
    <n v="2"/>
    <n v="1"/>
    <n v="1"/>
    <m/>
    <n v="4"/>
    <m/>
    <m/>
    <n v="2"/>
    <m/>
    <n v="6"/>
    <m/>
    <n v="2"/>
    <m/>
    <n v="1"/>
    <n v="1"/>
    <m/>
    <m/>
  </r>
  <r>
    <n v="517"/>
    <s v="Programas Gubernamentales del Ministerio de Economía, Fomento y Turismo Evaluados por DIPRES como Medio"/>
    <s v="20 Política y Gobierno"/>
    <s v="20.01 Programas Gubernamentales"/>
    <s v="20.01.05 Ministerio de Economía, Fomento y Turismo"/>
    <s v="20.01.01.03 Medio"/>
    <x v="26"/>
    <x v="66"/>
    <x v="164"/>
    <x v="304"/>
    <s v="Nº Programas/Instituciones"/>
    <s v="2000-2020"/>
    <m/>
    <m/>
    <s v="Dirección de Presupuesto, Ministerio de Hacienda"/>
    <n v="1"/>
    <m/>
    <n v="1"/>
    <m/>
    <n v="1"/>
    <n v="2"/>
    <m/>
    <n v="1"/>
    <m/>
    <n v="2"/>
    <m/>
    <m/>
    <n v="1"/>
    <m/>
    <n v="1"/>
    <n v="1"/>
    <n v="2"/>
    <m/>
    <n v="2"/>
    <m/>
    <m/>
    <m/>
  </r>
  <r>
    <n v="518"/>
    <s v="Programas Gubernamentales del Ministerio de Economía, Fomento y Turismo Evaluados por DIPRES como No Aplica"/>
    <s v="20 Política y Gobierno"/>
    <s v="20.01 Programas Gubernamentales"/>
    <s v="20.01.05 Ministerio de Economía, Fomento y Turismo"/>
    <s v="20.01.01.04 No Aplica"/>
    <x v="26"/>
    <x v="66"/>
    <x v="164"/>
    <x v="305"/>
    <s v="Nº Programas/Instituciones"/>
    <s v="2000-2020"/>
    <m/>
    <m/>
    <s v="Dirección de Presupuesto, Ministerio de Hacienda"/>
    <m/>
    <m/>
    <m/>
    <m/>
    <m/>
    <m/>
    <m/>
    <m/>
    <n v="3"/>
    <n v="1"/>
    <m/>
    <m/>
    <m/>
    <m/>
    <m/>
    <m/>
    <m/>
    <m/>
    <m/>
    <m/>
    <m/>
    <m/>
  </r>
  <r>
    <n v="519"/>
    <s v="Programas Gubernamentales del Ministerio de Economía, Fomento y Turismo Evaluados por DIPRES como Todos"/>
    <s v="20 Política y Gobierno"/>
    <s v="20.01 Programas Gubernamentales"/>
    <s v="20.01.05 Ministerio de Economía, Fomento y Turismo"/>
    <s v="20.01.01.05 Todos"/>
    <x v="26"/>
    <x v="66"/>
    <x v="164"/>
    <x v="306"/>
    <s v="Nº Programas/Instituciones"/>
    <s v="2000-2020"/>
    <m/>
    <m/>
    <s v="Dirección de Presupuesto, Ministerio de Hacienda"/>
    <n v="1"/>
    <m/>
    <n v="2"/>
    <n v="4"/>
    <n v="3"/>
    <n v="4"/>
    <n v="1"/>
    <n v="2"/>
    <n v="3"/>
    <n v="8"/>
    <m/>
    <m/>
    <n v="3"/>
    <m/>
    <n v="7"/>
    <n v="1"/>
    <n v="4"/>
    <n v="2"/>
    <n v="3"/>
    <n v="2"/>
    <m/>
    <m/>
  </r>
  <r>
    <n v="520"/>
    <s v="Programas Gubernamentales del Ministerio de Educación Evaluados por DIPRES como Bueno"/>
    <s v="20 Política y Gobierno"/>
    <s v="20.01 Programas Gubernamentales"/>
    <s v="20.01.06 Ministerio de Educación"/>
    <s v="20.01.01.01 Bueno"/>
    <x v="26"/>
    <x v="66"/>
    <x v="165"/>
    <x v="302"/>
    <s v="Nº Programas/Instituciones"/>
    <s v="2000-2020"/>
    <m/>
    <m/>
    <s v="Dirección de Presupuesto, Ministerio de Hacienda"/>
    <n v="2"/>
    <m/>
    <n v="2"/>
    <m/>
    <n v="2"/>
    <n v="1"/>
    <n v="2"/>
    <m/>
    <n v="1"/>
    <m/>
    <m/>
    <m/>
    <m/>
    <m/>
    <m/>
    <m/>
    <m/>
    <m/>
    <m/>
    <m/>
    <m/>
    <m/>
  </r>
  <r>
    <n v="521"/>
    <s v="Programas Gubernamentales del Ministerio de Educación Evaluados por DIPRES como Malo"/>
    <s v="20 Política y Gobierno"/>
    <s v="20.01 Programas Gubernamentales"/>
    <s v="20.01.06 Ministerio de Educación"/>
    <s v="20.01.01.02 Malo"/>
    <x v="26"/>
    <x v="66"/>
    <x v="165"/>
    <x v="303"/>
    <s v="Nº Programas/Instituciones"/>
    <s v="2000-2020"/>
    <m/>
    <m/>
    <s v="Dirección de Presupuesto, Ministerio de Hacienda"/>
    <n v="1"/>
    <n v="2"/>
    <n v="1"/>
    <n v="1"/>
    <m/>
    <n v="1"/>
    <m/>
    <n v="4"/>
    <n v="7"/>
    <n v="1"/>
    <n v="13"/>
    <n v="13"/>
    <n v="1"/>
    <n v="2"/>
    <n v="6"/>
    <n v="7"/>
    <n v="2"/>
    <n v="1"/>
    <n v="3"/>
    <n v="2"/>
    <n v="2"/>
    <m/>
  </r>
  <r>
    <n v="522"/>
    <s v="Programas Gubernamentales del Ministerio de Educación Evaluados por DIPRES como Medio"/>
    <s v="20 Política y Gobierno"/>
    <s v="20.01 Programas Gubernamentales"/>
    <s v="20.01.06 Ministerio de Educación"/>
    <s v="20.01.01.03 Medio"/>
    <x v="26"/>
    <x v="66"/>
    <x v="165"/>
    <x v="304"/>
    <s v="Nº Programas/Instituciones"/>
    <s v="2000-2020"/>
    <m/>
    <m/>
    <s v="Dirección de Presupuesto, Ministerio de Hacienda"/>
    <n v="1"/>
    <n v="1"/>
    <m/>
    <n v="2"/>
    <n v="1"/>
    <n v="3"/>
    <n v="2"/>
    <m/>
    <n v="1"/>
    <n v="2"/>
    <n v="4"/>
    <m/>
    <n v="1"/>
    <n v="1"/>
    <n v="3"/>
    <m/>
    <n v="2"/>
    <n v="5"/>
    <n v="3"/>
    <m/>
    <n v="2"/>
    <m/>
  </r>
  <r>
    <n v="523"/>
    <s v="Programas Gubernamentales del Ministerio de Educación Evaluados por DIPRES como No Aplica"/>
    <s v="20 Política y Gobierno"/>
    <s v="20.01 Programas Gubernamentales"/>
    <s v="20.01.06 Ministerio de Educación"/>
    <s v="20.01.01.04 No Aplica"/>
    <x v="26"/>
    <x v="66"/>
    <x v="165"/>
    <x v="305"/>
    <s v="Nº Programas/Instituciones"/>
    <s v="2000-2020"/>
    <m/>
    <m/>
    <s v="Dirección de Presupuesto, Ministerio de Hacienda"/>
    <m/>
    <m/>
    <m/>
    <m/>
    <m/>
    <m/>
    <m/>
    <n v="3"/>
    <m/>
    <n v="1"/>
    <m/>
    <m/>
    <m/>
    <m/>
    <m/>
    <m/>
    <m/>
    <m/>
    <m/>
    <m/>
    <m/>
    <m/>
  </r>
  <r>
    <n v="524"/>
    <s v="Programas Gubernamentales del Ministerio de Educación Evaluados por DIPRES como Todos"/>
    <s v="20 Política y Gobierno"/>
    <s v="20.01 Programas Gubernamentales"/>
    <s v="20.01.06 Ministerio de Educación"/>
    <s v="20.01.01.05 Todos"/>
    <x v="26"/>
    <x v="66"/>
    <x v="165"/>
    <x v="306"/>
    <s v="Nº Programas/Instituciones"/>
    <s v="2000-2020"/>
    <m/>
    <m/>
    <s v="Dirección de Presupuesto, Ministerio de Hacienda"/>
    <n v="4"/>
    <n v="3"/>
    <n v="3"/>
    <n v="3"/>
    <n v="3"/>
    <n v="5"/>
    <n v="4"/>
    <n v="7"/>
    <n v="9"/>
    <n v="4"/>
    <n v="17"/>
    <n v="13"/>
    <n v="2"/>
    <n v="3"/>
    <n v="9"/>
    <n v="7"/>
    <n v="4"/>
    <n v="6"/>
    <n v="6"/>
    <n v="2"/>
    <n v="4"/>
    <m/>
  </r>
  <r>
    <n v="525"/>
    <s v="Programas Gubernamentales del Ministerio de Energía Evaluados por DIPRES como Bueno"/>
    <s v="20 Política y Gobierno"/>
    <s v="20.01 Programas Gubernamentales"/>
    <s v="20.01.07 Ministerio de Energía"/>
    <s v="20.01.01.01 Bueno"/>
    <x v="26"/>
    <x v="66"/>
    <x v="166"/>
    <x v="302"/>
    <s v="Nº Programas/Instituciones"/>
    <s v="2000-2020"/>
    <m/>
    <m/>
    <s v="Dirección de Presupuesto, Ministerio de Hacienda"/>
    <m/>
    <m/>
    <m/>
    <m/>
    <m/>
    <m/>
    <m/>
    <m/>
    <m/>
    <m/>
    <m/>
    <m/>
    <m/>
    <m/>
    <m/>
    <m/>
    <m/>
    <m/>
    <n v="1"/>
    <m/>
    <m/>
    <m/>
  </r>
  <r>
    <n v="526"/>
    <s v="Programas Gubernamentales del Ministerio de Energía Evaluados por DIPRES como Malo"/>
    <s v="20 Política y Gobierno"/>
    <s v="20.01 Programas Gubernamentales"/>
    <s v="20.01.07 Ministerio de Energía"/>
    <s v="20.01.01.02 Malo"/>
    <x v="26"/>
    <x v="66"/>
    <x v="166"/>
    <x v="303"/>
    <s v="Nº Programas/Instituciones"/>
    <s v="2000-2020"/>
    <m/>
    <m/>
    <s v="Dirección de Presupuesto, Ministerio de Hacienda"/>
    <m/>
    <m/>
    <m/>
    <m/>
    <m/>
    <m/>
    <m/>
    <m/>
    <m/>
    <m/>
    <m/>
    <m/>
    <m/>
    <n v="1"/>
    <m/>
    <m/>
    <m/>
    <m/>
    <m/>
    <m/>
    <m/>
    <m/>
  </r>
  <r>
    <n v="527"/>
    <s v="Programas Gubernamentales del Ministerio de Energía Evaluados por DIPRES como Todos"/>
    <s v="20 Política y Gobierno"/>
    <s v="20.01 Programas Gubernamentales"/>
    <s v="20.01.07 Ministerio de Energía"/>
    <s v="20.01.01.05 Todos"/>
    <x v="26"/>
    <x v="66"/>
    <x v="166"/>
    <x v="306"/>
    <s v="Nº Programas/Instituciones"/>
    <s v="2000-2020"/>
    <m/>
    <m/>
    <s v="Dirección de Presupuesto, Ministerio de Hacienda"/>
    <m/>
    <m/>
    <m/>
    <m/>
    <m/>
    <m/>
    <m/>
    <m/>
    <m/>
    <m/>
    <m/>
    <m/>
    <m/>
    <n v="1"/>
    <m/>
    <m/>
    <m/>
    <m/>
    <n v="1"/>
    <m/>
    <m/>
    <m/>
  </r>
  <r>
    <n v="528"/>
    <s v="Programas Gubernamentales del Ministerio de Hacienda Evaluados por DIPRES como Bueno"/>
    <s v="20 Política y Gobierno"/>
    <s v="20.01 Programas Gubernamentales"/>
    <s v="20.01.08 Ministerio de Hacienda"/>
    <s v="20.01.01.01 Bueno"/>
    <x v="26"/>
    <x v="66"/>
    <x v="167"/>
    <x v="302"/>
    <s v="Nº Programas/Instituciones"/>
    <s v="2000-2020"/>
    <m/>
    <m/>
    <s v="Dirección de Presupuesto, Ministerio de Hacienda"/>
    <m/>
    <m/>
    <m/>
    <m/>
    <n v="1"/>
    <m/>
    <m/>
    <n v="1"/>
    <m/>
    <m/>
    <m/>
    <m/>
    <m/>
    <m/>
    <m/>
    <m/>
    <m/>
    <m/>
    <m/>
    <m/>
    <m/>
    <m/>
  </r>
  <r>
    <n v="529"/>
    <s v="Programas Gubernamentales del Ministerio de Hacienda Evaluados por DIPRES como Malo"/>
    <s v="20 Política y Gobierno"/>
    <s v="20.01 Programas Gubernamentales"/>
    <s v="20.01.08 Ministerio de Hacienda"/>
    <s v="20.01.01.02 Malo"/>
    <x v="26"/>
    <x v="66"/>
    <x v="167"/>
    <x v="303"/>
    <s v="Nº Programas/Instituciones"/>
    <s v="2000-2020"/>
    <m/>
    <m/>
    <s v="Dirección de Presupuesto, Ministerio de Hacienda"/>
    <m/>
    <m/>
    <m/>
    <m/>
    <m/>
    <n v="1"/>
    <m/>
    <m/>
    <m/>
    <m/>
    <m/>
    <m/>
    <m/>
    <m/>
    <m/>
    <m/>
    <m/>
    <m/>
    <m/>
    <m/>
    <m/>
    <m/>
  </r>
  <r>
    <n v="530"/>
    <s v="Programas Gubernamentales del Ministerio de Hacienda Evaluados por DIPRES como Medio"/>
    <s v="20 Política y Gobierno"/>
    <s v="20.01 Programas Gubernamentales"/>
    <s v="20.01.08 Ministerio de Hacienda"/>
    <s v="20.01.01.03 Medio"/>
    <x v="26"/>
    <x v="66"/>
    <x v="167"/>
    <x v="304"/>
    <s v="Nº Programas/Instituciones"/>
    <s v="2000-2020"/>
    <m/>
    <m/>
    <s v="Dirección de Presupuesto, Ministerio de Hacienda"/>
    <m/>
    <m/>
    <n v="1"/>
    <m/>
    <m/>
    <m/>
    <m/>
    <m/>
    <m/>
    <m/>
    <m/>
    <m/>
    <m/>
    <m/>
    <m/>
    <m/>
    <m/>
    <m/>
    <m/>
    <m/>
    <m/>
    <m/>
  </r>
  <r>
    <n v="531"/>
    <s v="Programas Gubernamentales del Ministerio de Hacienda Evaluados por DIPRES como No Aplica"/>
    <s v="20 Política y Gobierno"/>
    <s v="20.01 Programas Gubernamentales"/>
    <s v="20.01.08 Ministerio de Hacienda"/>
    <s v="20.01.01.04 No Aplica"/>
    <x v="26"/>
    <x v="66"/>
    <x v="167"/>
    <x v="305"/>
    <s v="Nº Programas/Instituciones"/>
    <s v="2000-2020"/>
    <m/>
    <m/>
    <s v="Dirección de Presupuesto, Ministerio de Hacienda"/>
    <m/>
    <m/>
    <m/>
    <m/>
    <m/>
    <m/>
    <n v="1"/>
    <m/>
    <m/>
    <m/>
    <n v="1"/>
    <m/>
    <m/>
    <n v="1"/>
    <m/>
    <m/>
    <m/>
    <m/>
    <m/>
    <m/>
    <m/>
    <m/>
  </r>
  <r>
    <n v="532"/>
    <s v="Programas Gubernamentales del Ministerio de Hacienda Evaluados por DIPRES como Todos"/>
    <s v="20 Política y Gobierno"/>
    <s v="20.01 Programas Gubernamentales"/>
    <s v="20.01.08 Ministerio de Hacienda"/>
    <s v="20.01.01.05 Todos"/>
    <x v="26"/>
    <x v="66"/>
    <x v="167"/>
    <x v="306"/>
    <s v="Nº Programas/Instituciones"/>
    <s v="2000-2020"/>
    <m/>
    <m/>
    <s v="Dirección de Presupuesto, Ministerio de Hacienda"/>
    <m/>
    <m/>
    <n v="1"/>
    <m/>
    <n v="1"/>
    <n v="1"/>
    <n v="1"/>
    <n v="1"/>
    <m/>
    <m/>
    <n v="1"/>
    <m/>
    <m/>
    <n v="1"/>
    <m/>
    <m/>
    <m/>
    <m/>
    <m/>
    <m/>
    <m/>
    <m/>
  </r>
  <r>
    <n v="533"/>
    <s v="Programas Gubernamentales del Ministerio de Justicia y Derechos Humanos Evaluados por DIPRES como Bueno"/>
    <s v="20 Política y Gobierno"/>
    <s v="20.01 Programas Gubernamentales"/>
    <s v="20.01.09 Ministerio de Justicia y Derechos Humanos"/>
    <s v="20.01.01.01 Bueno"/>
    <x v="26"/>
    <x v="66"/>
    <x v="168"/>
    <x v="302"/>
    <s v="Nº Programas/Instituciones"/>
    <s v="2000-2020"/>
    <m/>
    <m/>
    <s v="Dirección de Presupuesto, Ministerio de Hacienda"/>
    <m/>
    <m/>
    <m/>
    <m/>
    <m/>
    <n v="1"/>
    <m/>
    <m/>
    <m/>
    <m/>
    <m/>
    <m/>
    <n v="1"/>
    <m/>
    <m/>
    <m/>
    <m/>
    <m/>
    <m/>
    <m/>
    <m/>
    <m/>
  </r>
  <r>
    <n v="534"/>
    <s v="Programas Gubernamentales del Ministerio de Justicia y Derechos Humanos Evaluados por DIPRES como Malo"/>
    <s v="20 Política y Gobierno"/>
    <s v="20.01 Programas Gubernamentales"/>
    <s v="20.01.09 Ministerio de Justicia y Derechos Humanos"/>
    <s v="20.01.01.02 Malo"/>
    <x v="26"/>
    <x v="66"/>
    <x v="168"/>
    <x v="303"/>
    <s v="Nº Programas/Instituciones"/>
    <s v="2000-2020"/>
    <m/>
    <m/>
    <s v="Dirección de Presupuesto, Ministerio de Hacienda"/>
    <m/>
    <m/>
    <m/>
    <n v="1"/>
    <m/>
    <n v="1"/>
    <m/>
    <n v="1"/>
    <m/>
    <m/>
    <m/>
    <m/>
    <n v="7"/>
    <n v="1"/>
    <m/>
    <m/>
    <n v="6"/>
    <m/>
    <m/>
    <n v="2"/>
    <m/>
    <m/>
  </r>
  <r>
    <n v="535"/>
    <s v="Programas Gubernamentales del Ministerio de Justicia y Derechos Humanos Evaluados por DIPRES como Medio"/>
    <s v="20 Política y Gobierno"/>
    <s v="20.01 Programas Gubernamentales"/>
    <s v="20.01.09 Ministerio de Justicia y Derechos Humanos"/>
    <s v="20.01.01.03 Medio"/>
    <x v="26"/>
    <x v="66"/>
    <x v="168"/>
    <x v="304"/>
    <s v="Nº Programas/Instituciones"/>
    <s v="2000-2020"/>
    <m/>
    <m/>
    <s v="Dirección de Presupuesto, Ministerio de Hacienda"/>
    <n v="1"/>
    <m/>
    <m/>
    <n v="1"/>
    <m/>
    <n v="1"/>
    <m/>
    <m/>
    <n v="1"/>
    <m/>
    <m/>
    <m/>
    <m/>
    <m/>
    <n v="1"/>
    <n v="1"/>
    <m/>
    <m/>
    <n v="1"/>
    <m/>
    <n v="1"/>
    <m/>
  </r>
  <r>
    <n v="536"/>
    <s v="Programas Gubernamentales del Ministerio de Justicia y Derechos Humanos Evaluados por DIPRES como No Aplica"/>
    <s v="20 Política y Gobierno"/>
    <s v="20.01 Programas Gubernamentales"/>
    <s v="20.01.09 Ministerio de Justicia y Derechos Humanos"/>
    <s v="20.01.01.04 No Aplica"/>
    <x v="26"/>
    <x v="66"/>
    <x v="168"/>
    <x v="305"/>
    <s v="Nº Programas/Instituciones"/>
    <s v="2000-2020"/>
    <m/>
    <m/>
    <s v="Dirección de Presupuesto, Ministerio de Hacienda"/>
    <m/>
    <m/>
    <m/>
    <m/>
    <m/>
    <m/>
    <m/>
    <m/>
    <n v="1"/>
    <n v="1"/>
    <n v="1"/>
    <n v="1"/>
    <m/>
    <m/>
    <m/>
    <m/>
    <m/>
    <m/>
    <m/>
    <m/>
    <m/>
    <m/>
  </r>
  <r>
    <n v="537"/>
    <s v="Programas Gubernamentales del Ministerio de Justicia y Derechos Humanos Evaluados por DIPRES como Todos"/>
    <s v="20 Política y Gobierno"/>
    <s v="20.01 Programas Gubernamentales"/>
    <s v="20.01.09 Ministerio de Justicia y Derechos Humanos"/>
    <s v="20.01.01.05 Todos"/>
    <x v="26"/>
    <x v="66"/>
    <x v="168"/>
    <x v="306"/>
    <s v="Nº Programas/Instituciones"/>
    <s v="2000-2020"/>
    <m/>
    <m/>
    <s v="Dirección de Presupuesto, Ministerio de Hacienda"/>
    <n v="1"/>
    <m/>
    <m/>
    <n v="2"/>
    <m/>
    <n v="3"/>
    <m/>
    <n v="1"/>
    <n v="2"/>
    <n v="1"/>
    <n v="1"/>
    <n v="1"/>
    <n v="8"/>
    <n v="1"/>
    <n v="1"/>
    <n v="1"/>
    <n v="6"/>
    <m/>
    <n v="1"/>
    <n v="2"/>
    <n v="1"/>
    <m/>
  </r>
  <r>
    <n v="538"/>
    <s v="Programas Gubernamentales del Ministerio de Minería Evaluados por DIPRES como Malo"/>
    <s v="20 Política y Gobierno"/>
    <s v="20.01 Programas Gubernamentales"/>
    <s v="20.01.12 Ministerio de Minería"/>
    <s v="20.01.01.02 Malo"/>
    <x v="26"/>
    <x v="66"/>
    <x v="169"/>
    <x v="303"/>
    <s v="Nº Programas/Instituciones"/>
    <s v="2000-2020"/>
    <m/>
    <m/>
    <s v="Dirección de Presupuesto, Ministerio de Hacienda"/>
    <m/>
    <m/>
    <n v="1"/>
    <m/>
    <m/>
    <m/>
    <m/>
    <m/>
    <n v="1"/>
    <m/>
    <m/>
    <m/>
    <m/>
    <m/>
    <m/>
    <n v="1"/>
    <m/>
    <m/>
    <m/>
    <m/>
    <m/>
    <m/>
  </r>
  <r>
    <n v="539"/>
    <s v="Programas Gubernamentales del Ministerio de Minería Evaluados por DIPRES como Medio"/>
    <s v="20 Política y Gobierno"/>
    <s v="20.01 Programas Gubernamentales"/>
    <s v="20.01.12 Ministerio de Minería"/>
    <s v="20.01.01.03 Medio"/>
    <x v="26"/>
    <x v="66"/>
    <x v="169"/>
    <x v="304"/>
    <s v="Nº Programas/Instituciones"/>
    <s v="2000-2020"/>
    <m/>
    <m/>
    <s v="Dirección de Presupuesto, Ministerio de Hacienda"/>
    <m/>
    <m/>
    <m/>
    <m/>
    <m/>
    <m/>
    <n v="1"/>
    <m/>
    <m/>
    <m/>
    <m/>
    <m/>
    <m/>
    <m/>
    <m/>
    <m/>
    <m/>
    <m/>
    <m/>
    <m/>
    <m/>
    <m/>
  </r>
  <r>
    <n v="540"/>
    <s v="Programas Gubernamentales del Ministerio de Minería Evaluados por DIPRES como No Aplica"/>
    <s v="20 Política y Gobierno"/>
    <s v="20.01 Programas Gubernamentales"/>
    <s v="20.01.12 Ministerio de Minería"/>
    <s v="20.01.01.04 No Aplica"/>
    <x v="26"/>
    <x v="66"/>
    <x v="169"/>
    <x v="305"/>
    <s v="Nº Programas/Instituciones"/>
    <s v="2000-2020"/>
    <m/>
    <m/>
    <s v="Dirección de Presupuesto, Ministerio de Hacienda"/>
    <m/>
    <m/>
    <m/>
    <m/>
    <m/>
    <m/>
    <m/>
    <m/>
    <m/>
    <n v="3"/>
    <m/>
    <m/>
    <m/>
    <m/>
    <m/>
    <m/>
    <m/>
    <m/>
    <m/>
    <m/>
    <m/>
    <m/>
  </r>
  <r>
    <n v="541"/>
    <s v="Programas Gubernamentales del Ministerio de Minería Evaluados por DIPRES como Todos"/>
    <s v="20 Política y Gobierno"/>
    <s v="20.01 Programas Gubernamentales"/>
    <s v="20.01.12 Ministerio de Minería"/>
    <s v="20.01.01.05 Todos"/>
    <x v="26"/>
    <x v="66"/>
    <x v="169"/>
    <x v="306"/>
    <s v="Nº Programas/Instituciones"/>
    <s v="2000-2020"/>
    <m/>
    <m/>
    <s v="Dirección de Presupuesto, Ministerio de Hacienda"/>
    <m/>
    <m/>
    <n v="1"/>
    <m/>
    <m/>
    <m/>
    <n v="1"/>
    <m/>
    <n v="1"/>
    <n v="3"/>
    <m/>
    <m/>
    <m/>
    <m/>
    <m/>
    <n v="1"/>
    <m/>
    <m/>
    <m/>
    <m/>
    <m/>
    <m/>
  </r>
  <r>
    <n v="542"/>
    <s v="Programas Gubernamentales del Ministerio de Obras Públicas Evaluados por DIPRES como Bueno"/>
    <s v="20 Política y Gobierno"/>
    <s v="20.01 Programas Gubernamentales"/>
    <s v="20.01.13 Ministerio de Obras Públicas"/>
    <s v="20.01.01.01 Bueno"/>
    <x v="26"/>
    <x v="66"/>
    <x v="170"/>
    <x v="302"/>
    <s v="Nº Programas/Instituciones"/>
    <s v="2000-2020"/>
    <m/>
    <m/>
    <s v="Dirección de Presupuesto, Ministerio de Hacienda"/>
    <m/>
    <n v="1"/>
    <m/>
    <m/>
    <m/>
    <n v="1"/>
    <m/>
    <m/>
    <m/>
    <m/>
    <m/>
    <m/>
    <m/>
    <m/>
    <m/>
    <m/>
    <m/>
    <m/>
    <m/>
    <m/>
    <m/>
    <m/>
  </r>
  <r>
    <n v="543"/>
    <s v="Programas Gubernamentales del Ministerio de Obras Públicas Evaluados por DIPRES como Malo"/>
    <s v="20 Política y Gobierno"/>
    <s v="20.01 Programas Gubernamentales"/>
    <s v="20.01.13 Ministerio de Obras Públicas"/>
    <s v="20.01.01.02 Malo"/>
    <x v="26"/>
    <x v="66"/>
    <x v="170"/>
    <x v="303"/>
    <s v="Nº Programas/Instituciones"/>
    <s v="2000-2020"/>
    <m/>
    <m/>
    <s v="Dirección de Presupuesto, Ministerio de Hacienda"/>
    <n v="1"/>
    <n v="1"/>
    <m/>
    <m/>
    <n v="1"/>
    <m/>
    <m/>
    <n v="1"/>
    <m/>
    <m/>
    <m/>
    <m/>
    <m/>
    <m/>
    <m/>
    <m/>
    <m/>
    <m/>
    <n v="1"/>
    <m/>
    <m/>
    <m/>
  </r>
  <r>
    <n v="544"/>
    <s v="Programas Gubernamentales del Ministerio de Obras Públicas Evaluados por DIPRES como Medio"/>
    <s v="20 Política y Gobierno"/>
    <s v="20.01 Programas Gubernamentales"/>
    <s v="20.01.13 Ministerio de Obras Públicas"/>
    <s v="20.01.01.03 Medio"/>
    <x v="26"/>
    <x v="66"/>
    <x v="170"/>
    <x v="304"/>
    <s v="Nº Programas/Instituciones"/>
    <s v="2000-2020"/>
    <m/>
    <m/>
    <s v="Dirección de Presupuesto, Ministerio de Hacienda"/>
    <n v="1"/>
    <m/>
    <m/>
    <m/>
    <m/>
    <m/>
    <m/>
    <n v="1"/>
    <m/>
    <n v="1"/>
    <n v="1"/>
    <m/>
    <m/>
    <m/>
    <m/>
    <n v="1"/>
    <m/>
    <m/>
    <m/>
    <m/>
    <m/>
    <m/>
  </r>
  <r>
    <n v="545"/>
    <s v="Programas Gubernamentales del Ministerio de Obras Públicas Evaluados por DIPRES como No Aplica"/>
    <s v="20 Política y Gobierno"/>
    <s v="20.01 Programas Gubernamentales"/>
    <s v="20.01.13 Ministerio de Obras Públicas"/>
    <s v="20.01.01.04 No Aplica"/>
    <x v="26"/>
    <x v="66"/>
    <x v="170"/>
    <x v="305"/>
    <s v="Nº Programas/Instituciones"/>
    <s v="2000-2020"/>
    <m/>
    <m/>
    <s v="Dirección de Presupuesto, Ministerio de Hacienda"/>
    <m/>
    <m/>
    <m/>
    <m/>
    <m/>
    <m/>
    <n v="1"/>
    <m/>
    <m/>
    <m/>
    <m/>
    <m/>
    <m/>
    <m/>
    <m/>
    <m/>
    <m/>
    <m/>
    <m/>
    <m/>
    <m/>
    <m/>
  </r>
  <r>
    <n v="546"/>
    <s v="Programas Gubernamentales del Ministerio de Obras Públicas Evaluados por DIPRES como Todos"/>
    <s v="20 Política y Gobierno"/>
    <s v="20.01 Programas Gubernamentales"/>
    <s v="20.01.13 Ministerio de Obras Públicas"/>
    <s v="20.01.01.05 Todos"/>
    <x v="26"/>
    <x v="66"/>
    <x v="170"/>
    <x v="306"/>
    <s v="Nº Programas/Instituciones"/>
    <s v="2000-2020"/>
    <m/>
    <m/>
    <s v="Dirección de Presupuesto, Ministerio de Hacienda"/>
    <n v="2"/>
    <n v="2"/>
    <m/>
    <m/>
    <n v="1"/>
    <n v="1"/>
    <n v="1"/>
    <n v="2"/>
    <m/>
    <n v="1"/>
    <n v="1"/>
    <m/>
    <m/>
    <m/>
    <m/>
    <n v="1"/>
    <m/>
    <m/>
    <n v="1"/>
    <m/>
    <m/>
    <m/>
  </r>
  <r>
    <n v="547"/>
    <s v="Programas Gubernamentales del Ministerio de Relaciones Exteriores Evaluados por DIPRES como Bueno"/>
    <s v="20 Política y Gobierno"/>
    <s v="20.01 Programas Gubernamentales"/>
    <s v="20.01.14 Ministerio de Relaciones Exteriores"/>
    <s v="20.01.01.01 Bueno"/>
    <x v="26"/>
    <x v="66"/>
    <x v="171"/>
    <x v="302"/>
    <s v="Nº Programas/Instituciones"/>
    <s v="2000-2020"/>
    <m/>
    <m/>
    <s v="Dirección de Presupuesto, Ministerio de Hacienda"/>
    <m/>
    <m/>
    <n v="2"/>
    <m/>
    <m/>
    <m/>
    <n v="1"/>
    <m/>
    <n v="1"/>
    <m/>
    <m/>
    <m/>
    <m/>
    <m/>
    <m/>
    <m/>
    <m/>
    <m/>
    <m/>
    <m/>
    <m/>
    <m/>
  </r>
  <r>
    <n v="548"/>
    <s v="Programas Gubernamentales del Ministerio de Relaciones Exteriores Evaluados por DIPRES como Malo"/>
    <s v="20 Política y Gobierno"/>
    <s v="20.01 Programas Gubernamentales"/>
    <s v="20.01.14 Ministerio de Relaciones Exteriores"/>
    <s v="20.01.01.02 Malo"/>
    <x v="26"/>
    <x v="66"/>
    <x v="171"/>
    <x v="303"/>
    <s v="Nº Programas/Instituciones"/>
    <s v="2000-2020"/>
    <m/>
    <m/>
    <s v="Dirección de Presupuesto, Ministerio de Hacienda"/>
    <m/>
    <m/>
    <m/>
    <m/>
    <n v="1"/>
    <m/>
    <n v="1"/>
    <m/>
    <m/>
    <m/>
    <m/>
    <n v="1"/>
    <m/>
    <m/>
    <m/>
    <m/>
    <m/>
    <m/>
    <m/>
    <m/>
    <m/>
    <m/>
  </r>
  <r>
    <n v="549"/>
    <s v="Programas Gubernamentales del Ministerio de Relaciones Exteriores Evaluados por DIPRES como Medio"/>
    <s v="20 Política y Gobierno"/>
    <s v="20.01 Programas Gubernamentales"/>
    <s v="20.01.14 Ministerio de Relaciones Exteriores"/>
    <s v="20.01.01.03 Medio"/>
    <x v="26"/>
    <x v="66"/>
    <x v="171"/>
    <x v="304"/>
    <s v="Nº Programas/Instituciones"/>
    <s v="2000-2020"/>
    <m/>
    <m/>
    <s v="Dirección de Presupuesto, Ministerio de Hacienda"/>
    <n v="1"/>
    <m/>
    <n v="1"/>
    <m/>
    <n v="1"/>
    <m/>
    <m/>
    <m/>
    <m/>
    <n v="1"/>
    <m/>
    <m/>
    <m/>
    <m/>
    <m/>
    <n v="1"/>
    <m/>
    <m/>
    <m/>
    <n v="1"/>
    <m/>
    <m/>
  </r>
  <r>
    <n v="550"/>
    <s v="Programas Gubernamentales del Ministerio de Relaciones Exteriores Evaluados por DIPRES como Todos"/>
    <s v="20 Política y Gobierno"/>
    <s v="20.01 Programas Gubernamentales"/>
    <s v="20.01.14 Ministerio de Relaciones Exteriores"/>
    <s v="20.01.01.05 Todos"/>
    <x v="26"/>
    <x v="66"/>
    <x v="171"/>
    <x v="306"/>
    <s v="Nº Programas/Instituciones"/>
    <s v="2000-2020"/>
    <m/>
    <m/>
    <s v="Dirección de Presupuesto, Ministerio de Hacienda"/>
    <n v="1"/>
    <m/>
    <n v="3"/>
    <m/>
    <n v="2"/>
    <m/>
    <n v="2"/>
    <m/>
    <n v="1"/>
    <n v="1"/>
    <m/>
    <n v="1"/>
    <m/>
    <m/>
    <m/>
    <n v="1"/>
    <m/>
    <m/>
    <m/>
    <n v="1"/>
    <m/>
    <m/>
  </r>
  <r>
    <n v="551"/>
    <s v="Programas Gubernamentales del Ministerio de Salud Evaluados por DIPRES como Bueno"/>
    <s v="20 Política y Gobierno"/>
    <s v="20.01 Programas Gubernamentales"/>
    <s v="20.01.15 Ministerio de Salud"/>
    <s v="20.01.01.01 Bueno"/>
    <x v="26"/>
    <x v="66"/>
    <x v="172"/>
    <x v="302"/>
    <s v="Nº Programas/Instituciones"/>
    <s v="2000-2020"/>
    <m/>
    <m/>
    <s v="Dirección de Presupuesto, Ministerio de Hacienda"/>
    <m/>
    <m/>
    <m/>
    <m/>
    <n v="2"/>
    <m/>
    <m/>
    <m/>
    <n v="1"/>
    <m/>
    <m/>
    <m/>
    <m/>
    <m/>
    <m/>
    <m/>
    <m/>
    <n v="1"/>
    <m/>
    <m/>
    <m/>
    <m/>
  </r>
  <r>
    <n v="552"/>
    <s v="Programas Gubernamentales del Ministerio de Salud Evaluados por DIPRES como Malo"/>
    <s v="20 Política y Gobierno"/>
    <s v="20.01 Programas Gubernamentales"/>
    <s v="20.01.15 Ministerio de Salud"/>
    <s v="20.01.01.02 Malo"/>
    <x v="26"/>
    <x v="66"/>
    <x v="172"/>
    <x v="303"/>
    <s v="Nº Programas/Instituciones"/>
    <s v="2000-2020"/>
    <m/>
    <m/>
    <s v="Dirección de Presupuesto, Ministerio de Hacienda"/>
    <m/>
    <n v="1"/>
    <n v="1"/>
    <m/>
    <n v="1"/>
    <m/>
    <m/>
    <m/>
    <m/>
    <m/>
    <m/>
    <m/>
    <m/>
    <n v="1"/>
    <n v="1"/>
    <m/>
    <n v="1"/>
    <n v="1"/>
    <n v="1"/>
    <m/>
    <n v="3"/>
    <m/>
  </r>
  <r>
    <n v="553"/>
    <s v="Programas Gubernamentales del Ministerio de Salud Evaluados por DIPRES como Medio"/>
    <s v="20 Política y Gobierno"/>
    <s v="20.01 Programas Gubernamentales"/>
    <s v="20.01.15 Ministerio de Salud"/>
    <s v="20.01.01.03 Medio"/>
    <x v="26"/>
    <x v="66"/>
    <x v="172"/>
    <x v="304"/>
    <s v="Nº Programas/Instituciones"/>
    <s v="2000-2020"/>
    <m/>
    <m/>
    <s v="Dirección de Presupuesto, Ministerio de Hacienda"/>
    <n v="2"/>
    <m/>
    <m/>
    <n v="1"/>
    <n v="3"/>
    <m/>
    <m/>
    <m/>
    <m/>
    <m/>
    <n v="1"/>
    <n v="1"/>
    <n v="1"/>
    <n v="1"/>
    <m/>
    <m/>
    <m/>
    <n v="2"/>
    <n v="1"/>
    <m/>
    <n v="1"/>
    <m/>
  </r>
  <r>
    <n v="554"/>
    <s v="Programas Gubernamentales del Ministerio de Salud Evaluados por DIPRES como No Aplica"/>
    <s v="20 Política y Gobierno"/>
    <s v="20.01 Programas Gubernamentales"/>
    <s v="20.01.15 Ministerio de Salud"/>
    <s v="20.01.01.04 No Aplica"/>
    <x v="26"/>
    <x v="66"/>
    <x v="172"/>
    <x v="305"/>
    <s v="Nº Programas/Instituciones"/>
    <s v="2000-2020"/>
    <m/>
    <m/>
    <s v="Dirección de Presupuesto, Ministerio de Hacienda"/>
    <m/>
    <m/>
    <m/>
    <m/>
    <m/>
    <m/>
    <m/>
    <m/>
    <n v="1"/>
    <m/>
    <n v="4"/>
    <n v="1"/>
    <m/>
    <n v="4"/>
    <m/>
    <m/>
    <m/>
    <m/>
    <m/>
    <m/>
    <m/>
    <m/>
  </r>
  <r>
    <n v="555"/>
    <s v="Programas Gubernamentales del Ministerio de Salud Evaluados por DIPRES como Todos"/>
    <s v="20 Política y Gobierno"/>
    <s v="20.01 Programas Gubernamentales"/>
    <s v="20.01.15 Ministerio de Salud"/>
    <s v="20.01.01.05 Todos"/>
    <x v="26"/>
    <x v="66"/>
    <x v="172"/>
    <x v="306"/>
    <s v="Nº Programas/Instituciones"/>
    <s v="2000-2020"/>
    <m/>
    <m/>
    <s v="Dirección de Presupuesto, Ministerio de Hacienda"/>
    <n v="2"/>
    <n v="1"/>
    <n v="1"/>
    <n v="1"/>
    <n v="6"/>
    <m/>
    <m/>
    <m/>
    <n v="2"/>
    <m/>
    <n v="5"/>
    <n v="2"/>
    <n v="1"/>
    <n v="6"/>
    <n v="1"/>
    <m/>
    <n v="1"/>
    <n v="4"/>
    <n v="2"/>
    <m/>
    <n v="4"/>
    <m/>
  </r>
  <r>
    <n v="556"/>
    <s v="Programas Gubernamentales del Ministerio de Transportes y Telecomunicaciones Evaluados por DIPRES como Bueno"/>
    <s v="20 Política y Gobierno"/>
    <s v="20.01 Programas Gubernamentales"/>
    <s v="20.01.16 Ministerio de Transportes y Telecomunicaciones"/>
    <s v="20.01.01.01 Bueno"/>
    <x v="26"/>
    <x v="66"/>
    <x v="173"/>
    <x v="302"/>
    <s v="Nº Programas/Instituciones"/>
    <s v="2000-2020"/>
    <m/>
    <m/>
    <s v="Dirección de Presupuesto, Ministerio de Hacienda"/>
    <n v="1"/>
    <m/>
    <m/>
    <m/>
    <m/>
    <m/>
    <m/>
    <m/>
    <m/>
    <m/>
    <m/>
    <m/>
    <m/>
    <m/>
    <m/>
    <m/>
    <m/>
    <m/>
    <m/>
    <m/>
    <m/>
    <m/>
  </r>
  <r>
    <n v="557"/>
    <s v="Programas Gubernamentales del Ministerio de Transportes y Telecomunicaciones Evaluados por DIPRES como Malo"/>
    <s v="20 Política y Gobierno"/>
    <s v="20.01 Programas Gubernamentales"/>
    <s v="20.01.16 Ministerio de Transportes y Telecomunicaciones"/>
    <s v="20.01.01.02 Malo"/>
    <x v="26"/>
    <x v="66"/>
    <x v="173"/>
    <x v="303"/>
    <s v="Nº Programas/Instituciones"/>
    <s v="2000-2020"/>
    <m/>
    <m/>
    <s v="Dirección de Presupuesto, Ministerio de Hacienda"/>
    <m/>
    <m/>
    <m/>
    <n v="1"/>
    <m/>
    <m/>
    <m/>
    <m/>
    <m/>
    <m/>
    <n v="1"/>
    <m/>
    <m/>
    <n v="1"/>
    <m/>
    <m/>
    <m/>
    <m/>
    <m/>
    <m/>
    <n v="1"/>
    <m/>
  </r>
  <r>
    <n v="558"/>
    <s v="Programas Gubernamentales del Ministerio de Transportes y Telecomunicaciones Evaluados por DIPRES como Medio"/>
    <s v="20 Política y Gobierno"/>
    <s v="20.01 Programas Gubernamentales"/>
    <s v="20.01.16 Ministerio de Transportes y Telecomunicaciones"/>
    <s v="20.01.01.03 Medio"/>
    <x v="26"/>
    <x v="66"/>
    <x v="173"/>
    <x v="304"/>
    <s v="Nº Programas/Instituciones"/>
    <s v="2000-2020"/>
    <m/>
    <m/>
    <s v="Dirección de Presupuesto, Ministerio de Hacienda"/>
    <m/>
    <m/>
    <n v="1"/>
    <m/>
    <n v="1"/>
    <m/>
    <m/>
    <m/>
    <m/>
    <m/>
    <m/>
    <m/>
    <m/>
    <m/>
    <m/>
    <m/>
    <m/>
    <m/>
    <m/>
    <m/>
    <m/>
    <m/>
  </r>
  <r>
    <n v="559"/>
    <s v="Programas Gubernamentales del Ministerio de Transportes y Telecomunicaciones Evaluados por DIPRES como Todos"/>
    <s v="20 Política y Gobierno"/>
    <s v="20.01 Programas Gubernamentales"/>
    <s v="20.01.16 Ministerio de Transportes y Telecomunicaciones"/>
    <s v="20.01.01.05 Todos"/>
    <x v="26"/>
    <x v="66"/>
    <x v="173"/>
    <x v="306"/>
    <s v="Nº Programas/Instituciones"/>
    <s v="2000-2020"/>
    <m/>
    <m/>
    <s v="Dirección de Presupuesto, Ministerio de Hacienda"/>
    <n v="1"/>
    <m/>
    <n v="1"/>
    <n v="1"/>
    <n v="1"/>
    <m/>
    <m/>
    <m/>
    <m/>
    <m/>
    <n v="1"/>
    <m/>
    <m/>
    <n v="1"/>
    <m/>
    <m/>
    <m/>
    <m/>
    <m/>
    <m/>
    <n v="1"/>
    <m/>
  </r>
  <r>
    <n v="560"/>
    <s v="Programas Gubernamentales del Ministerio de Vivienda y Urbanismo Evaluados por DIPRES como Bueno"/>
    <s v="20 Política y Gobierno"/>
    <s v="20.01 Programas Gubernamentales"/>
    <s v="20.01.17 Ministerio de Vivienda y Urbanismo"/>
    <s v="20.01.01.01 Bueno"/>
    <x v="26"/>
    <x v="66"/>
    <x v="174"/>
    <x v="302"/>
    <s v="Nº Programas/Instituciones"/>
    <s v="2000-2020"/>
    <m/>
    <m/>
    <s v="Dirección de Presupuesto, Ministerio de Hacienda"/>
    <m/>
    <m/>
    <m/>
    <m/>
    <m/>
    <m/>
    <n v="1"/>
    <n v="1"/>
    <m/>
    <n v="1"/>
    <m/>
    <m/>
    <m/>
    <m/>
    <m/>
    <m/>
    <m/>
    <n v="1"/>
    <m/>
    <m/>
    <m/>
    <m/>
  </r>
  <r>
    <n v="561"/>
    <s v="Programas Gubernamentales del Ministerio de Vivienda y Urbanismo Evaluados por DIPRES como Malo"/>
    <s v="20 Política y Gobierno"/>
    <s v="20.01 Programas Gubernamentales"/>
    <s v="20.01.17 Ministerio de Vivienda y Urbanismo"/>
    <s v="20.01.01.02 Malo"/>
    <x v="26"/>
    <x v="66"/>
    <x v="174"/>
    <x v="303"/>
    <s v="Nº Programas/Instituciones"/>
    <s v="2000-2020"/>
    <m/>
    <m/>
    <s v="Dirección de Presupuesto, Ministerio de Hacienda"/>
    <n v="3"/>
    <n v="1"/>
    <m/>
    <m/>
    <n v="1"/>
    <m/>
    <n v="1"/>
    <m/>
    <m/>
    <m/>
    <n v="3"/>
    <m/>
    <m/>
    <m/>
    <n v="2"/>
    <m/>
    <n v="3"/>
    <n v="1"/>
    <m/>
    <n v="1"/>
    <n v="1"/>
    <m/>
  </r>
  <r>
    <n v="562"/>
    <s v="Programas Gubernamentales del Ministerio de Vivienda y Urbanismo Evaluados por DIPRES como Medio"/>
    <s v="20 Política y Gobierno"/>
    <s v="20.01 Programas Gubernamentales"/>
    <s v="20.01.17 Ministerio de Vivienda y Urbanismo"/>
    <s v="20.01.01.03 Medio"/>
    <x v="26"/>
    <x v="66"/>
    <x v="174"/>
    <x v="304"/>
    <s v="Nº Programas/Instituciones"/>
    <s v="2000-2020"/>
    <m/>
    <m/>
    <s v="Dirección de Presupuesto, Ministerio de Hacienda"/>
    <m/>
    <m/>
    <n v="2"/>
    <m/>
    <m/>
    <m/>
    <m/>
    <m/>
    <n v="1"/>
    <m/>
    <n v="1"/>
    <n v="1"/>
    <m/>
    <m/>
    <m/>
    <m/>
    <n v="1"/>
    <n v="1"/>
    <m/>
    <m/>
    <n v="1"/>
    <m/>
  </r>
  <r>
    <n v="563"/>
    <s v="Programas Gubernamentales del Ministerio de Vivienda y Urbanismo Evaluados por DIPRES como No Aplica"/>
    <s v="20 Política y Gobierno"/>
    <s v="20.01 Programas Gubernamentales"/>
    <s v="20.01.17 Ministerio de Vivienda y Urbanismo"/>
    <s v="20.01.01.04 No Aplica"/>
    <x v="26"/>
    <x v="66"/>
    <x v="174"/>
    <x v="305"/>
    <s v="Nº Programas/Instituciones"/>
    <s v="2000-2020"/>
    <m/>
    <m/>
    <s v="Dirección de Presupuesto, Ministerio de Hacienda"/>
    <m/>
    <m/>
    <m/>
    <m/>
    <m/>
    <m/>
    <m/>
    <m/>
    <n v="2"/>
    <m/>
    <m/>
    <m/>
    <m/>
    <m/>
    <m/>
    <m/>
    <m/>
    <m/>
    <m/>
    <m/>
    <m/>
    <m/>
  </r>
  <r>
    <n v="564"/>
    <s v="Programas Gubernamentales del Ministerio de Vivienda y Urbanismo Evaluados por DIPRES como Todos"/>
    <s v="20 Política y Gobierno"/>
    <s v="20.01 Programas Gubernamentales"/>
    <s v="20.01.17 Ministerio de Vivienda y Urbanismo"/>
    <s v="20.01.01.05 Todos"/>
    <x v="26"/>
    <x v="66"/>
    <x v="174"/>
    <x v="306"/>
    <s v="Nº Programas/Instituciones"/>
    <s v="2000-2020"/>
    <m/>
    <m/>
    <s v="Dirección de Presupuesto, Ministerio de Hacienda"/>
    <n v="3"/>
    <n v="1"/>
    <n v="2"/>
    <m/>
    <n v="1"/>
    <m/>
    <n v="2"/>
    <n v="1"/>
    <n v="3"/>
    <n v="1"/>
    <n v="4"/>
    <n v="1"/>
    <m/>
    <m/>
    <n v="2"/>
    <m/>
    <n v="4"/>
    <n v="3"/>
    <m/>
    <n v="1"/>
    <n v="2"/>
    <m/>
  </r>
  <r>
    <n v="565"/>
    <s v="Programas Gubernamentales del Ministerio de la Mujer y la Equidad de Género Evaluados por DIPRES como Malo"/>
    <s v="20 Política y Gobierno"/>
    <s v="20.01 Programas Gubernamentales"/>
    <s v="20.01.10 Ministerio de la Mujer y la Equidad de Género"/>
    <s v="20.01.01.02 Malo"/>
    <x v="26"/>
    <x v="66"/>
    <x v="175"/>
    <x v="303"/>
    <s v="Nº Programas/Instituciones"/>
    <s v="2000-2020"/>
    <m/>
    <m/>
    <s v="Dirección de Presupuesto, Ministerio de Hacienda"/>
    <m/>
    <m/>
    <m/>
    <m/>
    <m/>
    <m/>
    <m/>
    <m/>
    <m/>
    <m/>
    <m/>
    <m/>
    <m/>
    <m/>
    <m/>
    <m/>
    <m/>
    <n v="1"/>
    <m/>
    <m/>
    <m/>
    <m/>
  </r>
  <r>
    <n v="566"/>
    <s v="Programas Gubernamentales del Ministerio de la Mujer y la Equidad de Género Evaluados por DIPRES como Medio"/>
    <s v="20 Política y Gobierno"/>
    <s v="20.01 Programas Gubernamentales"/>
    <s v="20.01.10 Ministerio de la Mujer y la Equidad de Género"/>
    <s v="20.01.01.03 Medio"/>
    <x v="26"/>
    <x v="66"/>
    <x v="175"/>
    <x v="304"/>
    <s v="Nº Programas/Instituciones"/>
    <s v="2000-2020"/>
    <m/>
    <m/>
    <s v="Dirección de Presupuesto, Ministerio de Hacienda"/>
    <m/>
    <m/>
    <m/>
    <m/>
    <m/>
    <m/>
    <m/>
    <m/>
    <m/>
    <m/>
    <m/>
    <m/>
    <m/>
    <m/>
    <m/>
    <m/>
    <m/>
    <n v="1"/>
    <m/>
    <m/>
    <m/>
    <m/>
  </r>
  <r>
    <n v="567"/>
    <s v="Programas Gubernamentales del Ministerio de la Mujer y la Equidad de Género Evaluados por DIPRES como Todos"/>
    <s v="20 Política y Gobierno"/>
    <s v="20.01 Programas Gubernamentales"/>
    <s v="20.01.10 Ministerio de la Mujer y la Equidad de Género"/>
    <s v="20.01.01.05 Todos"/>
    <x v="26"/>
    <x v="66"/>
    <x v="175"/>
    <x v="306"/>
    <s v="Nº Programas/Instituciones"/>
    <s v="2000-2020"/>
    <m/>
    <m/>
    <s v="Dirección de Presupuesto, Ministerio de Hacienda"/>
    <m/>
    <m/>
    <m/>
    <m/>
    <m/>
    <m/>
    <m/>
    <m/>
    <m/>
    <m/>
    <m/>
    <m/>
    <m/>
    <m/>
    <m/>
    <m/>
    <m/>
    <n v="2"/>
    <m/>
    <m/>
    <m/>
    <m/>
  </r>
  <r>
    <n v="568"/>
    <s v="Programas Gubernamentales del Ministerio de las Culturas, las Artes y el Patrimonio Evaluados por DIPRES como Medio"/>
    <s v="20 Política y Gobierno"/>
    <s v="20.01 Programas Gubernamentales"/>
    <s v="20.01.11 Ministerio de las Culturas, las Artes y el Patrimonio"/>
    <s v="20.01.01.03 Medio"/>
    <x v="26"/>
    <x v="66"/>
    <x v="176"/>
    <x v="304"/>
    <s v="Nº Programas/Instituciones"/>
    <s v="2000-2020"/>
    <m/>
    <m/>
    <s v="Dirección de Presupuesto, Ministerio de Hacienda"/>
    <m/>
    <m/>
    <m/>
    <m/>
    <m/>
    <m/>
    <m/>
    <m/>
    <m/>
    <m/>
    <m/>
    <m/>
    <m/>
    <m/>
    <m/>
    <m/>
    <m/>
    <m/>
    <m/>
    <n v="1"/>
    <n v="1"/>
    <m/>
  </r>
  <r>
    <n v="569"/>
    <s v="Programas Gubernamentales del Ministerio de las Culturas, las Artes y el Patrimonio Evaluados por DIPRES como Todos"/>
    <s v="20 Política y Gobierno"/>
    <s v="20.01 Programas Gubernamentales"/>
    <s v="20.01.11 Ministerio de las Culturas, las Artes y el Patrimonio"/>
    <s v="20.01.01.05 Todos"/>
    <x v="26"/>
    <x v="66"/>
    <x v="176"/>
    <x v="306"/>
    <s v="Nº Programas/Instituciones"/>
    <s v="2000-2020"/>
    <m/>
    <m/>
    <s v="Dirección de Presupuesto, Ministerio de Hacienda"/>
    <m/>
    <m/>
    <m/>
    <m/>
    <m/>
    <m/>
    <m/>
    <m/>
    <m/>
    <m/>
    <m/>
    <m/>
    <m/>
    <m/>
    <m/>
    <m/>
    <m/>
    <m/>
    <m/>
    <n v="1"/>
    <n v="1"/>
    <m/>
  </r>
  <r>
    <n v="570"/>
    <s v="Programas Gubernamentales del Ministerio del Deporte Evaluados por DIPRES como Malo"/>
    <s v="20 Política y Gobierno"/>
    <s v="20.01 Programas Gubernamentales"/>
    <s v="20.01.18 Ministerio del Deporte"/>
    <s v="20.01.01.02 Malo"/>
    <x v="26"/>
    <x v="66"/>
    <x v="177"/>
    <x v="303"/>
    <s v="Nº Programas/Instituciones"/>
    <s v="2000-2020"/>
    <m/>
    <m/>
    <s v="Dirección de Presupuesto, Ministerio de Hacienda"/>
    <m/>
    <m/>
    <m/>
    <m/>
    <m/>
    <m/>
    <m/>
    <m/>
    <m/>
    <m/>
    <m/>
    <m/>
    <m/>
    <m/>
    <m/>
    <m/>
    <m/>
    <n v="5"/>
    <m/>
    <m/>
    <m/>
    <m/>
  </r>
  <r>
    <n v="571"/>
    <s v="Programas Gubernamentales del Ministerio del Deporte Evaluados por DIPRES como Todos"/>
    <s v="20 Política y Gobierno"/>
    <s v="20.01 Programas Gubernamentales"/>
    <s v="20.01.18 Ministerio del Deporte"/>
    <s v="20.01.01.05 Todos"/>
    <x v="26"/>
    <x v="66"/>
    <x v="177"/>
    <x v="306"/>
    <s v="Nº Programas/Instituciones"/>
    <s v="2000-2020"/>
    <m/>
    <m/>
    <s v="Dirección de Presupuesto, Ministerio de Hacienda"/>
    <m/>
    <m/>
    <m/>
    <m/>
    <m/>
    <m/>
    <m/>
    <m/>
    <m/>
    <m/>
    <m/>
    <m/>
    <m/>
    <m/>
    <m/>
    <m/>
    <m/>
    <n v="5"/>
    <m/>
    <m/>
    <m/>
    <m/>
  </r>
  <r>
    <n v="572"/>
    <s v="Programas Gubernamentales del Ministerio del Interior y Seguridad Pública Evaluados por DIPRES como Bueno"/>
    <s v="20 Política y Gobierno"/>
    <s v="20.01 Programas Gubernamentales"/>
    <s v="20.01.19 Ministerio del Interior y Seguridad Pública"/>
    <s v="20.01.01.01 Bueno"/>
    <x v="26"/>
    <x v="66"/>
    <x v="178"/>
    <x v="302"/>
    <s v="Nº Programas/Instituciones"/>
    <s v="2000-2020"/>
    <m/>
    <m/>
    <s v="Dirección de Presupuesto, Ministerio de Hacienda"/>
    <m/>
    <m/>
    <m/>
    <m/>
    <m/>
    <m/>
    <m/>
    <m/>
    <n v="1"/>
    <n v="2"/>
    <m/>
    <m/>
    <m/>
    <m/>
    <m/>
    <m/>
    <m/>
    <m/>
    <n v="1"/>
    <m/>
    <m/>
    <m/>
  </r>
  <r>
    <n v="573"/>
    <s v="Programas Gubernamentales del Ministerio del Interior y Seguridad Pública Evaluados por DIPRES como Malo"/>
    <s v="20 Política y Gobierno"/>
    <s v="20.01 Programas Gubernamentales"/>
    <s v="20.01.19 Ministerio del Interior y Seguridad Pública"/>
    <s v="20.01.01.02 Malo"/>
    <x v="26"/>
    <x v="66"/>
    <x v="178"/>
    <x v="303"/>
    <s v="Nº Programas/Instituciones"/>
    <s v="2000-2020"/>
    <m/>
    <m/>
    <s v="Dirección de Presupuesto, Ministerio de Hacienda"/>
    <m/>
    <m/>
    <n v="2"/>
    <m/>
    <n v="2"/>
    <n v="2"/>
    <n v="1"/>
    <m/>
    <m/>
    <m/>
    <n v="6"/>
    <n v="3"/>
    <n v="1"/>
    <n v="2"/>
    <m/>
    <m/>
    <n v="1"/>
    <n v="1"/>
    <n v="1"/>
    <n v="1"/>
    <n v="3"/>
    <m/>
  </r>
  <r>
    <n v="574"/>
    <s v="Programas Gubernamentales del Ministerio del Interior y Seguridad Pública Evaluados por DIPRES como Medio"/>
    <s v="20 Política y Gobierno"/>
    <s v="20.01 Programas Gubernamentales"/>
    <s v="20.01.19 Ministerio del Interior y Seguridad Pública"/>
    <s v="20.01.01.03 Medio"/>
    <x v="26"/>
    <x v="66"/>
    <x v="178"/>
    <x v="304"/>
    <s v="Nº Programas/Instituciones"/>
    <s v="2000-2020"/>
    <m/>
    <m/>
    <s v="Dirección de Presupuesto, Ministerio de Hacienda"/>
    <m/>
    <n v="3"/>
    <n v="1"/>
    <n v="1"/>
    <m/>
    <n v="1"/>
    <n v="1"/>
    <m/>
    <n v="2"/>
    <n v="2"/>
    <m/>
    <n v="1"/>
    <m/>
    <n v="1"/>
    <n v="1"/>
    <n v="1"/>
    <m/>
    <m/>
    <n v="2"/>
    <m/>
    <m/>
    <m/>
  </r>
  <r>
    <n v="575"/>
    <s v="Programas Gubernamentales del Ministerio del Interior y Seguridad Pública Evaluados por DIPRES como Todos"/>
    <s v="20 Política y Gobierno"/>
    <s v="20.01 Programas Gubernamentales"/>
    <s v="20.01.19 Ministerio del Interior y Seguridad Pública"/>
    <s v="20.01.01.05 Todos"/>
    <x v="26"/>
    <x v="66"/>
    <x v="178"/>
    <x v="306"/>
    <s v="Nº Programas/Instituciones"/>
    <s v="2000-2020"/>
    <m/>
    <m/>
    <s v="Dirección de Presupuesto, Ministerio de Hacienda"/>
    <m/>
    <n v="3"/>
    <n v="3"/>
    <n v="1"/>
    <n v="2"/>
    <n v="3"/>
    <n v="2"/>
    <m/>
    <n v="3"/>
    <n v="4"/>
    <n v="6"/>
    <n v="4"/>
    <n v="1"/>
    <n v="3"/>
    <n v="1"/>
    <n v="1"/>
    <n v="1"/>
    <n v="1"/>
    <n v="4"/>
    <n v="1"/>
    <n v="3"/>
    <m/>
  </r>
  <r>
    <n v="576"/>
    <s v="Programas Gubernamentales del Ministerio del Medio Ambiente Evaluados por DIPRES como Malo"/>
    <s v="20 Política y Gobierno"/>
    <s v="20.01 Programas Gubernamentales"/>
    <s v="20.01.20 Ministerio del Medio Ambiente"/>
    <s v="20.01.01.02 Malo"/>
    <x v="26"/>
    <x v="66"/>
    <x v="179"/>
    <x v="303"/>
    <s v="Nº Programas/Instituciones"/>
    <s v="2000-2020"/>
    <m/>
    <m/>
    <s v="Dirección de Presupuesto, Ministerio de Hacienda"/>
    <m/>
    <m/>
    <m/>
    <m/>
    <m/>
    <m/>
    <m/>
    <m/>
    <m/>
    <m/>
    <m/>
    <m/>
    <m/>
    <m/>
    <m/>
    <m/>
    <n v="1"/>
    <m/>
    <m/>
    <m/>
    <m/>
    <m/>
  </r>
  <r>
    <n v="577"/>
    <s v="Programas Gubernamentales del Ministerio del Medio Ambiente Evaluados por DIPRES como Todos"/>
    <s v="20 Política y Gobierno"/>
    <s v="20.01 Programas Gubernamentales"/>
    <s v="20.01.20 Ministerio del Medio Ambiente"/>
    <s v="20.01.01.05 Todos"/>
    <x v="26"/>
    <x v="66"/>
    <x v="179"/>
    <x v="306"/>
    <s v="Nº Programas/Instituciones"/>
    <s v="2000-2020"/>
    <m/>
    <m/>
    <s v="Dirección de Presupuesto, Ministerio de Hacienda"/>
    <m/>
    <m/>
    <m/>
    <m/>
    <m/>
    <m/>
    <m/>
    <m/>
    <m/>
    <m/>
    <m/>
    <m/>
    <m/>
    <m/>
    <m/>
    <m/>
    <n v="1"/>
    <m/>
    <m/>
    <m/>
    <m/>
    <m/>
  </r>
  <r>
    <n v="578"/>
    <s v="Programas Gubernamentales del Ministerio del Trabajo y Previsión Social Evaluados por DIPRES como Bueno"/>
    <s v="20 Política y Gobierno"/>
    <s v="20.01 Programas Gubernamentales"/>
    <s v="20.01.21 Ministerio del Trabajo y Previsión Social"/>
    <s v="20.01.01.01 Bueno"/>
    <x v="26"/>
    <x v="66"/>
    <x v="180"/>
    <x v="302"/>
    <s v="Nº Programas/Instituciones"/>
    <s v="2000-2020"/>
    <m/>
    <m/>
    <s v="Dirección de Presupuesto, Ministerio de Hacienda"/>
    <m/>
    <n v="1"/>
    <m/>
    <n v="1"/>
    <n v="1"/>
    <m/>
    <m/>
    <m/>
    <m/>
    <n v="1"/>
    <m/>
    <m/>
    <m/>
    <m/>
    <m/>
    <m/>
    <m/>
    <m/>
    <m/>
    <m/>
    <m/>
    <m/>
  </r>
  <r>
    <n v="579"/>
    <s v="Programas Gubernamentales del Ministerio del Trabajo y Previsión Social Evaluados por DIPRES como Malo"/>
    <s v="20 Política y Gobierno"/>
    <s v="20.01 Programas Gubernamentales"/>
    <s v="20.01.21 Ministerio del Trabajo y Previsión Social"/>
    <s v="20.01.01.02 Malo"/>
    <x v="26"/>
    <x v="66"/>
    <x v="180"/>
    <x v="303"/>
    <s v="Nº Programas/Instituciones"/>
    <s v="2000-2020"/>
    <m/>
    <m/>
    <s v="Dirección de Presupuesto, Ministerio de Hacienda"/>
    <m/>
    <n v="1"/>
    <n v="1"/>
    <m/>
    <n v="1"/>
    <m/>
    <m/>
    <n v="2"/>
    <m/>
    <m/>
    <m/>
    <n v="1"/>
    <n v="1"/>
    <m/>
    <m/>
    <n v="1"/>
    <n v="1"/>
    <m/>
    <n v="1"/>
    <m/>
    <m/>
    <m/>
  </r>
  <r>
    <n v="580"/>
    <s v="Programas Gubernamentales del Ministerio del Trabajo y Previsión Social Evaluados por DIPRES como Medio"/>
    <s v="20 Política y Gobierno"/>
    <s v="20.01 Programas Gubernamentales"/>
    <s v="20.01.21 Ministerio del Trabajo y Previsión Social"/>
    <s v="20.01.01.03 Medio"/>
    <x v="26"/>
    <x v="66"/>
    <x v="180"/>
    <x v="304"/>
    <s v="Nº Programas/Instituciones"/>
    <s v="2000-2020"/>
    <m/>
    <m/>
    <s v="Dirección de Presupuesto, Ministerio de Hacienda"/>
    <m/>
    <n v="1"/>
    <m/>
    <m/>
    <n v="1"/>
    <m/>
    <m/>
    <m/>
    <n v="1"/>
    <m/>
    <m/>
    <m/>
    <m/>
    <m/>
    <n v="1"/>
    <m/>
    <n v="1"/>
    <n v="1"/>
    <m/>
    <m/>
    <m/>
    <m/>
  </r>
  <r>
    <n v="581"/>
    <s v="Programas Gubernamentales del Ministerio del Trabajo y Previsión Social Evaluados por DIPRES como No Aplica"/>
    <s v="20 Política y Gobierno"/>
    <s v="20.01 Programas Gubernamentales"/>
    <s v="20.01.21 Ministerio del Trabajo y Previsión Social"/>
    <s v="20.01.01.04 No Aplica"/>
    <x v="26"/>
    <x v="66"/>
    <x v="180"/>
    <x v="305"/>
    <s v="Nº Programas/Instituciones"/>
    <s v="2000-2020"/>
    <m/>
    <m/>
    <s v="Dirección de Presupuesto, Ministerio de Hacienda"/>
    <m/>
    <m/>
    <m/>
    <n v="1"/>
    <m/>
    <m/>
    <m/>
    <n v="1"/>
    <m/>
    <n v="2"/>
    <m/>
    <m/>
    <m/>
    <n v="1"/>
    <m/>
    <m/>
    <m/>
    <m/>
    <m/>
    <m/>
    <m/>
    <m/>
  </r>
  <r>
    <n v="582"/>
    <s v="Programas Gubernamentales del Ministerio del Trabajo y Previsión Social Evaluados por DIPRES como Todos"/>
    <s v="20 Política y Gobierno"/>
    <s v="20.01 Programas Gubernamentales"/>
    <s v="20.01.21 Ministerio del Trabajo y Previsión Social"/>
    <s v="20.01.01.05 Todos"/>
    <x v="26"/>
    <x v="66"/>
    <x v="180"/>
    <x v="306"/>
    <s v="Nº Programas/Instituciones"/>
    <s v="2000-2020"/>
    <m/>
    <m/>
    <s v="Dirección de Presupuesto, Ministerio de Hacienda"/>
    <m/>
    <n v="3"/>
    <n v="1"/>
    <n v="2"/>
    <n v="3"/>
    <m/>
    <m/>
    <n v="3"/>
    <n v="1"/>
    <n v="3"/>
    <m/>
    <n v="1"/>
    <n v="1"/>
    <n v="1"/>
    <n v="1"/>
    <n v="1"/>
    <n v="2"/>
    <n v="1"/>
    <n v="1"/>
    <m/>
    <m/>
    <m/>
  </r>
  <r>
    <n v="583"/>
    <s v="Puntaje promedio en la prueba Simce de Lectura para 2º Básico"/>
    <s v="08 Educación"/>
    <s v="08.02 Métricas de la Educación"/>
    <s v="08.02.04 Lectura"/>
    <s v="08.03.03.01 2º Básico"/>
    <x v="9"/>
    <x v="16"/>
    <x v="181"/>
    <x v="307"/>
    <s v="Puntaje Promedio"/>
    <s v="2015-2019"/>
    <m/>
    <m/>
    <s v="Agencia de Calidad de la Educación"/>
    <m/>
    <m/>
    <m/>
    <m/>
    <m/>
    <m/>
    <m/>
    <m/>
    <m/>
    <m/>
    <m/>
    <m/>
    <n v="250"/>
    <n v="254"/>
    <n v="255"/>
    <n v="253"/>
    <m/>
    <m/>
    <m/>
    <m/>
    <m/>
    <m/>
  </r>
  <r>
    <n v="584"/>
    <s v="Puntaje promedio en la prueba Simce de Lectura para 4º Básico"/>
    <s v="08 Educación"/>
    <s v="08.02 Métricas de la Educación"/>
    <s v="08.02.04 Lectura"/>
    <s v="08.03.01.02 4º Básico"/>
    <x v="9"/>
    <x v="16"/>
    <x v="181"/>
    <x v="308"/>
    <s v="Puntaje Promedio"/>
    <s v="2015-2019"/>
    <m/>
    <m/>
    <s v="Agencia de Calidad de la Educación"/>
    <m/>
    <m/>
    <n v="251"/>
    <m/>
    <m/>
    <n v="255"/>
    <n v="253"/>
    <n v="254"/>
    <n v="260"/>
    <n v="262"/>
    <n v="271"/>
    <n v="267"/>
    <n v="267"/>
    <n v="264"/>
    <n v="264"/>
    <n v="265"/>
    <n v="267"/>
    <n v="269"/>
    <n v="271"/>
    <m/>
    <m/>
    <m/>
  </r>
  <r>
    <n v="585"/>
    <s v="Puntaje promedio en la prueba Simce de Lectura para 6º Básico"/>
    <s v="08 Educación"/>
    <s v="08.02 Métricas de la Educación"/>
    <s v="08.02.04 Lectura"/>
    <s v="08.03.01.03 6º Básico"/>
    <x v="9"/>
    <x v="16"/>
    <x v="181"/>
    <x v="309"/>
    <s v="Puntaje Promedio"/>
    <s v="2015-2019"/>
    <m/>
    <m/>
    <s v="Agencia de Calidad de la Educación"/>
    <m/>
    <m/>
    <m/>
    <m/>
    <m/>
    <m/>
    <m/>
    <m/>
    <m/>
    <m/>
    <m/>
    <m/>
    <m/>
    <n v="250"/>
    <n v="240"/>
    <n v="247"/>
    <n v="249"/>
    <m/>
    <n v="250"/>
    <m/>
    <m/>
    <m/>
  </r>
  <r>
    <n v="586"/>
    <s v="Puntaje promedio en la prueba Simce de Lectura para 8º Básico"/>
    <s v="08 Educación"/>
    <s v="08.02 Métricas de la Educación"/>
    <s v="08.02.04 Lectura"/>
    <s v="08.03.01.04 8º Básico"/>
    <x v="9"/>
    <x v="16"/>
    <x v="181"/>
    <x v="310"/>
    <s v="Puntaje Promedio"/>
    <s v="2015-2019"/>
    <m/>
    <m/>
    <s v="Agencia de Calidad de la Educación"/>
    <n v="250"/>
    <m/>
    <m/>
    <m/>
    <n v="251"/>
    <m/>
    <m/>
    <n v="253"/>
    <m/>
    <n v="252"/>
    <m/>
    <n v="254"/>
    <m/>
    <n v="255"/>
    <n v="240"/>
    <n v="243"/>
    <m/>
    <n v="244"/>
    <m/>
    <n v="241"/>
    <m/>
    <m/>
  </r>
  <r>
    <n v="587"/>
    <s v="Puntaje promedio en la prueba Simce de Lectura para 2º Medio"/>
    <s v="08 Educación"/>
    <s v="08.02 Métricas de la Educación"/>
    <s v="08.02.04 Lectura"/>
    <s v="08.03.01.01 2º Medio"/>
    <x v="9"/>
    <x v="16"/>
    <x v="181"/>
    <x v="311"/>
    <s v="Puntaje Promedio"/>
    <s v="2015-2019"/>
    <m/>
    <m/>
    <s v="Agencia de Calidad de la Educación"/>
    <m/>
    <n v="252"/>
    <m/>
    <n v="253"/>
    <m/>
    <m/>
    <n v="254"/>
    <m/>
    <n v="255"/>
    <m/>
    <n v="259"/>
    <m/>
    <n v="259"/>
    <n v="254"/>
    <n v="252"/>
    <n v="247"/>
    <n v="247"/>
    <n v="252"/>
    <n v="249"/>
    <m/>
    <m/>
    <m/>
  </r>
  <r>
    <n v="588"/>
    <s v="Puntaje promedio en la prueba Simce de Matemáticas para 2º Básico"/>
    <s v="08 Educación"/>
    <s v="08.02 Métricas de la Educación"/>
    <s v="08.02.05 Matemáticas"/>
    <s v="08.03.03.01 2º Básico"/>
    <x v="9"/>
    <x v="16"/>
    <x v="182"/>
    <x v="307"/>
    <s v="Puntaje Promedio"/>
    <s v="2015-2019"/>
    <m/>
    <m/>
    <s v="Agencia de Calidad de la Educación"/>
    <m/>
    <m/>
    <m/>
    <m/>
    <m/>
    <m/>
    <m/>
    <m/>
    <m/>
    <m/>
    <m/>
    <m/>
    <m/>
    <m/>
    <m/>
    <m/>
    <m/>
    <m/>
    <m/>
    <m/>
    <m/>
    <m/>
  </r>
  <r>
    <n v="589"/>
    <s v="Puntaje promedio en la prueba Simce de Matemáticas para 4º Básico"/>
    <s v="08 Educación"/>
    <s v="08.02 Métricas de la Educación"/>
    <s v="08.02.05 Matemáticas"/>
    <s v="08.03.01.02 4º Básico"/>
    <x v="9"/>
    <x v="16"/>
    <x v="182"/>
    <x v="308"/>
    <s v="Puntaje Promedio"/>
    <s v="2015-2019"/>
    <m/>
    <m/>
    <s v="Agencia de Calidad de la Educación"/>
    <m/>
    <m/>
    <n v="247"/>
    <m/>
    <m/>
    <n v="248"/>
    <n v="248"/>
    <n v="246"/>
    <n v="247"/>
    <n v="253"/>
    <n v="253"/>
    <n v="259"/>
    <n v="261"/>
    <n v="256"/>
    <n v="256"/>
    <n v="260"/>
    <n v="262"/>
    <n v="261"/>
    <n v="260"/>
    <m/>
    <m/>
    <m/>
  </r>
  <r>
    <n v="590"/>
    <s v="Puntaje promedio en la prueba Simce de Matemáticas para 6º Básico"/>
    <s v="08 Educación"/>
    <s v="08.02 Métricas de la Educación"/>
    <s v="08.02.05 Matemáticas"/>
    <s v="08.03.01.03 6º Básico"/>
    <x v="9"/>
    <x v="16"/>
    <x v="182"/>
    <x v="309"/>
    <s v="Puntaje Promedio"/>
    <s v="2015-2019"/>
    <m/>
    <m/>
    <s v="Agencia de Calidad de la Educación"/>
    <m/>
    <m/>
    <m/>
    <m/>
    <m/>
    <m/>
    <m/>
    <m/>
    <m/>
    <m/>
    <m/>
    <m/>
    <m/>
    <n v="250"/>
    <n v="249"/>
    <n v="252"/>
    <n v="252"/>
    <m/>
    <n v="251"/>
    <m/>
    <m/>
    <m/>
  </r>
  <r>
    <n v="591"/>
    <s v="Puntaje promedio en la prueba Simce de Matemáticas para 8º Básico"/>
    <s v="08 Educación"/>
    <s v="08.02 Métricas de la Educación"/>
    <s v="08.02.05 Matemáticas"/>
    <s v="08.03.01.04 8º Básico"/>
    <x v="9"/>
    <x v="16"/>
    <x v="182"/>
    <x v="310"/>
    <s v="Puntaje Promedio"/>
    <s v="2015-2019"/>
    <m/>
    <m/>
    <s v="Agencia de Calidad de la Educación"/>
    <n v="250"/>
    <m/>
    <m/>
    <m/>
    <n v="254"/>
    <m/>
    <m/>
    <n v="256"/>
    <m/>
    <n v="260"/>
    <m/>
    <n v="259"/>
    <m/>
    <n v="262"/>
    <n v="261"/>
    <n v="263"/>
    <m/>
    <n v="260"/>
    <m/>
    <n v="263"/>
    <m/>
    <m/>
  </r>
  <r>
    <n v="592"/>
    <s v="Puntaje promedio en la prueba Simce de Matemáticas para 2º Medio"/>
    <s v="08 Educación"/>
    <s v="08.02 Métricas de la Educación"/>
    <s v="08.02.05 Matemáticas"/>
    <s v="08.03.01.01 2º Medio"/>
    <x v="9"/>
    <x v="16"/>
    <x v="182"/>
    <x v="311"/>
    <s v="Puntaje Promedio"/>
    <s v="2015-2019"/>
    <m/>
    <m/>
    <s v="Agencia de Calidad de la Educación"/>
    <m/>
    <n v="248"/>
    <m/>
    <n v="246"/>
    <m/>
    <m/>
    <n v="252"/>
    <m/>
    <n v="250"/>
    <m/>
    <n v="256"/>
    <m/>
    <n v="265"/>
    <n v="267"/>
    <n v="265"/>
    <n v="262"/>
    <n v="266"/>
    <n v="266"/>
    <n v="264"/>
    <m/>
    <m/>
    <m/>
  </r>
  <r>
    <n v="593"/>
    <s v="Puntaje promedio en la prueba Simce de Ciencias Naturales para 4º Básico"/>
    <s v="08 Educación"/>
    <s v="08.02 Métricas de la Educación"/>
    <s v="08.02.02 Ciencias Naturales"/>
    <s v="08.03.01.02 4º Básico"/>
    <x v="9"/>
    <x v="16"/>
    <x v="183"/>
    <x v="308"/>
    <s v="Puntaje Promedio"/>
    <s v="2015-2019"/>
    <m/>
    <m/>
    <s v="Agencia de Calidad de la Educación"/>
    <m/>
    <m/>
    <m/>
    <m/>
    <m/>
    <m/>
    <m/>
    <n v="250"/>
    <m/>
    <n v="256"/>
    <m/>
    <n v="259"/>
    <m/>
    <n v="255"/>
    <m/>
    <m/>
    <m/>
    <m/>
    <m/>
    <m/>
    <m/>
    <m/>
  </r>
  <r>
    <n v="594"/>
    <s v="Puntaje promedio en la prueba Simce de Ciencias Naturales para 6º Básico"/>
    <s v="08 Educación"/>
    <s v="08.02 Métricas de la Educación"/>
    <s v="08.02.02 Ciencias Naturales"/>
    <s v="08.03.01.03 6º Básico"/>
    <x v="9"/>
    <x v="16"/>
    <x v="183"/>
    <x v="309"/>
    <s v="Puntaje Promedio"/>
    <s v="2015-2019"/>
    <m/>
    <m/>
    <s v="Agencia de Calidad de la Educación"/>
    <m/>
    <m/>
    <m/>
    <m/>
    <m/>
    <m/>
    <m/>
    <m/>
    <m/>
    <m/>
    <m/>
    <m/>
    <m/>
    <m/>
    <n v="250"/>
    <m/>
    <m/>
    <m/>
    <n v="253"/>
    <m/>
    <m/>
    <m/>
  </r>
  <r>
    <n v="595"/>
    <s v="Puntaje promedio en la prueba Simce de Ciencias Naturales para 8º Básico"/>
    <s v="08 Educación"/>
    <s v="08.02 Métricas de la Educación"/>
    <s v="08.02.02 Ciencias Naturales"/>
    <s v="08.03.01.04 8º Básico"/>
    <x v="9"/>
    <x v="16"/>
    <x v="183"/>
    <x v="310"/>
    <s v="Puntaje Promedio"/>
    <s v="2015-2019"/>
    <m/>
    <m/>
    <s v="Agencia de Calidad de la Educación"/>
    <n v="250"/>
    <m/>
    <m/>
    <m/>
    <n v="256"/>
    <m/>
    <m/>
    <n v="258"/>
    <m/>
    <n v="259"/>
    <m/>
    <n v="262"/>
    <m/>
    <n v="272"/>
    <m/>
    <n v="266"/>
    <m/>
    <n v="258"/>
    <m/>
    <m/>
    <m/>
    <m/>
  </r>
  <r>
    <n v="596"/>
    <s v="Puntaje promedio en la prueba Simce de Ciencias Naturales para 2º Medio"/>
    <s v="08 Educación"/>
    <s v="08.02 Métricas de la Educación"/>
    <s v="08.02.02 Ciencias Naturales"/>
    <s v="08.03.01.01 2º Medio"/>
    <x v="9"/>
    <x v="16"/>
    <x v="183"/>
    <x v="311"/>
    <s v="Puntaje Promedio"/>
    <s v="2015-2019"/>
    <m/>
    <m/>
    <s v="Agencia de Calidad de la Educación"/>
    <m/>
    <m/>
    <m/>
    <m/>
    <m/>
    <m/>
    <m/>
    <m/>
    <m/>
    <m/>
    <m/>
    <m/>
    <m/>
    <m/>
    <n v="250"/>
    <m/>
    <n v="242"/>
    <m/>
    <n v="243"/>
    <m/>
    <m/>
    <m/>
  </r>
  <r>
    <n v="597"/>
    <s v="Puntaje promedio en la prueba Simce de Ciencias Sociales para 4º Básico"/>
    <s v="08 Educación"/>
    <s v="08.02 Métricas de la Educación"/>
    <s v="08.02.03 Ciencias Sociales"/>
    <s v="08.03.01.02 4º Básico"/>
    <x v="9"/>
    <x v="16"/>
    <x v="184"/>
    <x v="308"/>
    <s v="Puntaje Promedio"/>
    <s v="2015-2019"/>
    <m/>
    <m/>
    <s v="Agencia de Calidad de la Educación"/>
    <m/>
    <m/>
    <m/>
    <m/>
    <m/>
    <m/>
    <m/>
    <m/>
    <n v="250"/>
    <m/>
    <n v="255"/>
    <m/>
    <n v="259"/>
    <m/>
    <n v="255"/>
    <m/>
    <m/>
    <m/>
    <m/>
    <m/>
    <m/>
    <m/>
  </r>
  <r>
    <n v="598"/>
    <s v="Puntaje promedio en la prueba Simce de Ciencias Sociales para 6º Básico"/>
    <s v="08 Educación"/>
    <s v="08.02 Métricas de la Educación"/>
    <s v="08.02.03 Ciencias Sociales"/>
    <s v="08.03.01.03 6º Básico"/>
    <x v="9"/>
    <x v="16"/>
    <x v="184"/>
    <x v="309"/>
    <s v="Puntaje Promedio"/>
    <s v="2015-2019"/>
    <m/>
    <m/>
    <s v="Agencia de Calidad de la Educación"/>
    <m/>
    <m/>
    <m/>
    <m/>
    <m/>
    <m/>
    <m/>
    <m/>
    <m/>
    <m/>
    <m/>
    <m/>
    <m/>
    <m/>
    <m/>
    <n v="250"/>
    <n v="249"/>
    <m/>
    <m/>
    <m/>
    <m/>
    <m/>
  </r>
  <r>
    <n v="599"/>
    <s v="Puntaje promedio en la prueba Simce de Ciencias Sociales para 8º Básico"/>
    <s v="08 Educación"/>
    <s v="08.02 Métricas de la Educación"/>
    <s v="08.02.03 Ciencias Sociales"/>
    <s v="08.03.01.04 8º Básico"/>
    <x v="9"/>
    <x v="16"/>
    <x v="184"/>
    <x v="310"/>
    <s v="Puntaje Promedio"/>
    <s v="2015-2019"/>
    <m/>
    <m/>
    <s v="Agencia de Calidad de la Educación"/>
    <n v="250"/>
    <m/>
    <m/>
    <m/>
    <n v="252"/>
    <m/>
    <m/>
    <n v="250"/>
    <m/>
    <n v="251"/>
    <m/>
    <n v="260"/>
    <m/>
    <m/>
    <n v="261"/>
    <m/>
    <m/>
    <m/>
    <m/>
    <n v="250"/>
    <m/>
    <m/>
  </r>
  <r>
    <n v="600"/>
    <s v="Puntaje promedio en la prueba Simce de Ciencias Sociales para 2º Medio"/>
    <s v="08 Educación"/>
    <s v="08.02 Métricas de la Educación"/>
    <s v="08.02.03 Ciencias Sociales"/>
    <s v="08.03.01.01 2º Medio"/>
    <x v="9"/>
    <x v="16"/>
    <x v="184"/>
    <x v="311"/>
    <s v="Puntaje Promedio"/>
    <s v="2015-2019"/>
    <m/>
    <m/>
    <s v="Agencia de Calidad de la Educación"/>
    <m/>
    <m/>
    <m/>
    <m/>
    <m/>
    <m/>
    <m/>
    <m/>
    <m/>
    <m/>
    <m/>
    <m/>
    <m/>
    <m/>
    <m/>
    <n v="250"/>
    <m/>
    <n v="251"/>
    <m/>
    <m/>
    <m/>
    <m/>
  </r>
  <r>
    <n v="601"/>
    <s v="Número de habitantes dentro de la categoría Rural"/>
    <s v="24 Socioeconómico"/>
    <s v="24.01 Demografía"/>
    <s v="24.01.09 Rural"/>
    <s v="24.01.09.01 Población Rural"/>
    <x v="8"/>
    <x v="15"/>
    <x v="185"/>
    <x v="312"/>
    <s v="N° de personas"/>
    <s v="2006-2020"/>
    <m/>
    <m/>
    <s v="Encuesta CASEN"/>
    <m/>
    <m/>
    <m/>
    <m/>
    <m/>
    <m/>
    <n v="1950448"/>
    <n v="2000044"/>
    <n v="2049640"/>
    <n v="2099236"/>
    <n v="2148832"/>
    <n v="2198428"/>
    <n v="2248024"/>
    <n v="2297620"/>
    <n v="2347216"/>
    <n v="2396812"/>
    <n v="2446408"/>
    <n v="2496004"/>
    <n v="2545600"/>
    <n v="2595196"/>
    <n v="2644792"/>
    <m/>
  </r>
  <r>
    <n v="602"/>
    <s v="Número de habitantes dentro de la categoría Urbano"/>
    <s v="24 Socioeconómico"/>
    <s v="24.01 Demografía"/>
    <s v="24.01.11 Urbano"/>
    <s v="24.01.11.01 Población Urbana"/>
    <x v="8"/>
    <x v="15"/>
    <x v="186"/>
    <x v="313"/>
    <s v="N° de personas"/>
    <s v="2006-2020"/>
    <m/>
    <m/>
    <s v="Encuesta CASEN"/>
    <m/>
    <m/>
    <m/>
    <m/>
    <m/>
    <m/>
    <n v="13951328"/>
    <n v="14113806"/>
    <n v="14276283"/>
    <n v="14438761"/>
    <n v="14601238"/>
    <n v="14763716"/>
    <n v="14926194"/>
    <n v="15088671"/>
    <n v="15251149"/>
    <n v="15413626"/>
    <n v="15576104"/>
    <n v="15738582"/>
    <n v="15901059"/>
    <n v="16063537"/>
    <n v="16226014"/>
    <m/>
  </r>
  <r>
    <n v="603"/>
    <s v="Número de habitantes dentro de la categoría Pobre **"/>
    <s v="24 Socioeconómico"/>
    <s v="24.01 Demografía"/>
    <s v="24.01.07 Pobre"/>
    <s v="24.01.07.01 Población Pobre"/>
    <x v="8"/>
    <x v="15"/>
    <x v="187"/>
    <x v="314"/>
    <s v="N° de personas"/>
    <s v="2006-2020"/>
    <m/>
    <m/>
    <s v="Encuesta CASEN"/>
    <m/>
    <m/>
    <m/>
    <m/>
    <m/>
    <m/>
    <n v="13392521"/>
    <n v="13646217"/>
    <n v="13899914"/>
    <n v="14153610"/>
    <n v="14407307"/>
    <n v="14661003"/>
    <n v="14914700"/>
    <n v="15168396"/>
    <n v="15422093"/>
    <n v="15675789"/>
    <n v="15929486"/>
    <n v="16183182"/>
    <n v="16436879"/>
    <n v="16690575"/>
    <n v="16944272"/>
    <m/>
  </r>
  <r>
    <n v="604"/>
    <s v="Número de habitantes dentro de la categoría No Pobre **"/>
    <s v="24 Socioeconómico"/>
    <s v="24.01 Demografía"/>
    <s v="24.01.05 No Pobre"/>
    <s v="24.01.05.01 Población No Pobre"/>
    <x v="8"/>
    <x v="15"/>
    <x v="188"/>
    <x v="315"/>
    <s v="N° de personas"/>
    <s v="2006-2020"/>
    <m/>
    <m/>
    <s v="Encuesta CASEN"/>
    <m/>
    <m/>
    <m/>
    <m/>
    <m/>
    <m/>
    <n v="1951341"/>
    <n v="1898699"/>
    <n v="1846056"/>
    <n v="1793414"/>
    <n v="1740771"/>
    <n v="1688129"/>
    <n v="1635486"/>
    <n v="1582844"/>
    <n v="1530201"/>
    <n v="1477559"/>
    <n v="1424916"/>
    <n v="1372273"/>
    <n v="1319631"/>
    <n v="1266988"/>
    <n v="1214346"/>
    <m/>
  </r>
  <r>
    <n v="605"/>
    <s v="Número de habitantes dentro de la categoría Pobre Extremo **"/>
    <s v="24 Socioeconómico"/>
    <s v="24.01 Demografía"/>
    <s v="24.01.08 Pobre Extremo"/>
    <s v="24.01.08.01 Población Pobre Extrema"/>
    <x v="8"/>
    <x v="15"/>
    <x v="189"/>
    <x v="316"/>
    <s v="N° de personas"/>
    <s v="2006-2020"/>
    <m/>
    <m/>
    <s v="Encuesta CASEN"/>
    <m/>
    <m/>
    <m/>
    <m/>
    <m/>
    <m/>
    <n v="526889"/>
    <n v="539146"/>
    <n v="551404"/>
    <n v="563661"/>
    <n v="575919"/>
    <n v="588176"/>
    <n v="600433"/>
    <n v="612691"/>
    <n v="624948"/>
    <n v="637205"/>
    <n v="649463"/>
    <n v="661720"/>
    <n v="673978"/>
    <n v="686235"/>
    <n v="698492"/>
    <m/>
  </r>
  <r>
    <n v="606"/>
    <s v="Número de habitantes dentro de la categoría Analfabeta"/>
    <s v="24 Socioeconómico"/>
    <s v="24.01 Demografía"/>
    <s v="24.01.02 Analfabeta"/>
    <s v="24.01.02.01 Población Analfabeta"/>
    <x v="8"/>
    <x v="15"/>
    <x v="190"/>
    <x v="317"/>
    <s v="N° de personas"/>
    <s v="2006-2020"/>
    <m/>
    <m/>
    <s v="Encuesta CASEN"/>
    <m/>
    <m/>
    <m/>
    <m/>
    <m/>
    <m/>
    <n v="423782"/>
    <n v="434678"/>
    <n v="445575"/>
    <n v="456471"/>
    <n v="467368"/>
    <n v="478264"/>
    <n v="489161"/>
    <n v="500057"/>
    <n v="510954"/>
    <n v="521850"/>
    <n v="532747"/>
    <n v="543643"/>
    <n v="554539"/>
    <n v="565436"/>
    <n v="576332"/>
    <m/>
  </r>
  <r>
    <n v="607"/>
    <s v="Número de habitantes dentro de la categoría Alfabeta"/>
    <s v="24 Socioeconómico"/>
    <s v="24.01 Demografía"/>
    <s v="24.01.01 Alfabeta"/>
    <s v="24.01.01.01 Población Alfabeta"/>
    <x v="8"/>
    <x v="15"/>
    <x v="191"/>
    <x v="318"/>
    <s v="N° de personas"/>
    <s v="2006-2020"/>
    <m/>
    <m/>
    <s v="Encuesta CASEN"/>
    <m/>
    <m/>
    <m/>
    <m/>
    <m/>
    <m/>
    <n v="11000717"/>
    <n v="11398848"/>
    <n v="11796979"/>
    <n v="12195110"/>
    <n v="12593241"/>
    <n v="12991372"/>
    <n v="13389503"/>
    <n v="13787634"/>
    <n v="14185765"/>
    <n v="14583896"/>
    <n v="14982027"/>
    <n v="15380158"/>
    <n v="15778289"/>
    <n v="16176420"/>
    <n v="16574551"/>
    <m/>
  </r>
  <r>
    <n v="608"/>
    <s v="¿trabajó al menos una hora, sin considerar los quehaceres del hogar? SI"/>
    <s v="24 Socioeconómico"/>
    <s v="24.01 Demografía"/>
    <s v="24.01.10 Trabajó"/>
    <s v="24.01.10.01 Población que Trabajó"/>
    <x v="8"/>
    <x v="15"/>
    <x v="192"/>
    <x v="319"/>
    <s v="N° de personas"/>
    <s v="2006-2020"/>
    <m/>
    <m/>
    <s v="Encuesta CASEN"/>
    <m/>
    <m/>
    <m/>
    <m/>
    <m/>
    <m/>
    <n v="6943058"/>
    <n v="7025102"/>
    <n v="7107145"/>
    <n v="7189188"/>
    <n v="7271232"/>
    <n v="7353275"/>
    <n v="7435319"/>
    <n v="7517362"/>
    <n v="7599405"/>
    <n v="7681449"/>
    <n v="7763492"/>
    <n v="7845536"/>
    <n v="7927579"/>
    <n v="8009622"/>
    <n v="8091666"/>
    <m/>
  </r>
  <r>
    <n v="609"/>
    <s v="¿trabajó al menos una hora, sin considerar los quehaceres del hogar? NO"/>
    <s v="24 Socioeconómico"/>
    <s v="24.01 Demografía"/>
    <s v="24.01.06 No Trabajó"/>
    <s v="24.01.06.01 Población que No Trabajó"/>
    <x v="8"/>
    <x v="15"/>
    <x v="193"/>
    <x v="320"/>
    <s v="N° de personas"/>
    <s v="2006-2020"/>
    <m/>
    <m/>
    <s v="Encuesta CASEN"/>
    <m/>
    <m/>
    <m/>
    <m/>
    <m/>
    <m/>
    <n v="6321221"/>
    <n v="6391973"/>
    <n v="6462726"/>
    <n v="6533478"/>
    <n v="6604230"/>
    <n v="6674982"/>
    <n v="6745734"/>
    <n v="6816487"/>
    <n v="6887239"/>
    <n v="6957991"/>
    <n v="7028743"/>
    <n v="7099495"/>
    <n v="7170247"/>
    <n v="7241000"/>
    <n v="7311752"/>
    <m/>
  </r>
  <r>
    <n v="610"/>
    <s v="¿tenía algún empleo, negocio u otra actividad del cual estuvo ausente temporalmente por licencia, permiso postnatal parental, huelga, enfermedad, vacaciones, suspensión temporal u otra razon? SI"/>
    <s v="24 Socioeconómico"/>
    <s v="24.01 Demografía"/>
    <s v="24.01.03 Ausente"/>
    <s v="24.01.03.01 Población con Ausencia laboral"/>
    <x v="8"/>
    <x v="15"/>
    <x v="194"/>
    <x v="321"/>
    <s v="N° de personas"/>
    <s v="2006-2020"/>
    <m/>
    <m/>
    <s v="Encuesta CASEN"/>
    <m/>
    <m/>
    <m/>
    <m/>
    <m/>
    <m/>
    <n v="6792966"/>
    <n v="6851103"/>
    <n v="6909240"/>
    <n v="6967378"/>
    <n v="7025515"/>
    <n v="7083652"/>
    <n v="7141790"/>
    <n v="7199927"/>
    <n v="7258064"/>
    <n v="7316202"/>
    <n v="7374339"/>
    <n v="7432477"/>
    <n v="7490614"/>
    <n v="7548751"/>
    <n v="7606889"/>
    <m/>
  </r>
  <r>
    <n v="611"/>
    <s v="¿tenía algún empleo, negocio u otra actividad del cual estuvo ausente temporalmente por licencia, permiso postnatal parental, huelga, enfermedad, vacaciones, suspensión temporal u otra razon? NO"/>
    <s v="24 Socioeconómico"/>
    <s v="24.01 Demografía"/>
    <s v="24.01.04 No Ausente"/>
    <s v="24.01.04.01 Población sin Ausencia laboral"/>
    <x v="8"/>
    <x v="15"/>
    <x v="195"/>
    <x v="322"/>
    <s v="N° de personas"/>
    <s v="2006-2020"/>
    <m/>
    <m/>
    <s v="Encuesta CASEN"/>
    <m/>
    <m/>
    <m/>
    <m/>
    <m/>
    <m/>
    <n v="59442"/>
    <n v="76774"/>
    <n v="94107"/>
    <n v="111439"/>
    <n v="128772"/>
    <n v="146104"/>
    <n v="163437"/>
    <n v="180769"/>
    <n v="198102"/>
    <n v="215434"/>
    <n v="232767"/>
    <n v="250099"/>
    <n v="267432"/>
    <n v="284764"/>
    <n v="302097"/>
    <m/>
  </r>
  <r>
    <n v="612"/>
    <s v="Frecuencia de Aprehensiones por Homicidios"/>
    <s v="07 Delincuencia"/>
    <s v="07.01 Delitos de Mayor Connotación Social"/>
    <s v="07.01.01 Aprehensiones"/>
    <s v="07.01.01.02 Homicidios"/>
    <x v="7"/>
    <x v="14"/>
    <x v="24"/>
    <x v="323"/>
    <s v="N° de aprehensiones"/>
    <s v="2008-2020"/>
    <m/>
    <m/>
    <s v="Centro de Estudios y Análisis del Delito (CEAD) de la Subsecretaría de Prevención del Delito"/>
    <m/>
    <m/>
    <m/>
    <m/>
    <m/>
    <m/>
    <m/>
    <m/>
    <n v="370"/>
    <n v="423"/>
    <n v="351"/>
    <n v="372"/>
    <n v="432"/>
    <n v="342"/>
    <n v="325"/>
    <n v="284"/>
    <n v="276"/>
    <n v="300"/>
    <n v="262"/>
    <n v="267"/>
    <n v="265"/>
    <m/>
  </r>
  <r>
    <n v="613"/>
    <s v="Frecuencia de Aprehensiones por Hurtos"/>
    <s v="07 Delincuencia"/>
    <s v="07.01 Delitos de Mayor Connotación Social"/>
    <s v="07.01.01 Aprehensiones"/>
    <s v="07.01.01.03 Hurtos"/>
    <x v="7"/>
    <x v="14"/>
    <x v="24"/>
    <x v="324"/>
    <s v="N° de aprehensiones"/>
    <s v="2008-2020"/>
    <m/>
    <m/>
    <s v="Centro de Estudios y Análisis del Delito (CEAD) de la Subsecretaría de Prevención del Delito"/>
    <m/>
    <m/>
    <m/>
    <m/>
    <m/>
    <m/>
    <m/>
    <m/>
    <n v="82650"/>
    <n v="90759"/>
    <n v="85585"/>
    <n v="94761"/>
    <n v="82954"/>
    <n v="79029"/>
    <n v="81567"/>
    <n v="78237"/>
    <n v="74027"/>
    <n v="73788"/>
    <n v="76490"/>
    <n v="71350"/>
    <n v="48422"/>
    <m/>
  </r>
  <r>
    <n v="614"/>
    <s v="Frecuencia de Aprehensiones por Lesiones"/>
    <s v="07 Delincuencia"/>
    <s v="07.01 Delitos de Mayor Connotación Social"/>
    <s v="07.01.01 Aprehensiones"/>
    <s v="07.01.01.04 Lesiones"/>
    <x v="7"/>
    <x v="14"/>
    <x v="24"/>
    <x v="325"/>
    <s v="N° de aprehensiones"/>
    <s v="2008-2020"/>
    <m/>
    <m/>
    <s v="Centro de Estudios y Análisis del Delito (CEAD) de la Subsecretaría de Prevención del Delito"/>
    <m/>
    <m/>
    <m/>
    <m/>
    <m/>
    <m/>
    <m/>
    <m/>
    <n v="28827"/>
    <n v="33271"/>
    <n v="37393"/>
    <n v="41954"/>
    <n v="39294"/>
    <n v="35273"/>
    <n v="31073"/>
    <n v="29024"/>
    <n v="26907"/>
    <n v="26720"/>
    <n v="27426"/>
    <n v="27763"/>
    <n v="22194"/>
    <m/>
  </r>
  <r>
    <n v="615"/>
    <s v="Frecuencia de Aprehensiones por Otros Robos con Fuerza"/>
    <s v="07 Delincuencia"/>
    <s v="07.01 Delitos de Mayor Connotación Social"/>
    <s v="07.01.01 Aprehensiones"/>
    <s v="07.01.01.05 Otros Robos con Fuerza"/>
    <x v="7"/>
    <x v="14"/>
    <x v="24"/>
    <x v="326"/>
    <s v="N° de aprehensiones"/>
    <s v="2008-2020"/>
    <m/>
    <m/>
    <s v="Centro de Estudios y Análisis del Delito (CEAD) de la Subsecretaría de Prevención del Delito"/>
    <m/>
    <m/>
    <m/>
    <m/>
    <m/>
    <m/>
    <m/>
    <m/>
    <n v="2227"/>
    <n v="2291"/>
    <n v="2216"/>
    <n v="1701"/>
    <n v="1396"/>
    <n v="1139"/>
    <n v="1151"/>
    <n v="1057"/>
    <n v="1083"/>
    <n v="1066"/>
    <n v="1023"/>
    <n v="1026"/>
    <n v="1038"/>
    <m/>
  </r>
  <r>
    <n v="616"/>
    <s v="Frecuencia de Aprehensiones por Robo Accesorio Vehículo"/>
    <s v="07 Delincuencia"/>
    <s v="07.01 Delitos de Mayor Connotación Social"/>
    <s v="07.01.01 Aprehensiones"/>
    <s v="07.01.01.06 Robo Accesorio Vehículo"/>
    <x v="7"/>
    <x v="14"/>
    <x v="24"/>
    <x v="327"/>
    <s v="N° de aprehensiones"/>
    <s v="2008-2020"/>
    <m/>
    <m/>
    <s v="Centro de Estudios y Análisis del Delito (CEAD) de la Subsecretaría de Prevención del Delito"/>
    <m/>
    <m/>
    <m/>
    <m/>
    <m/>
    <m/>
    <m/>
    <m/>
    <n v="2002"/>
    <n v="2483"/>
    <n v="2207"/>
    <n v="2132"/>
    <n v="2536"/>
    <n v="2676"/>
    <n v="2659"/>
    <n v="2563"/>
    <n v="2684"/>
    <n v="2514"/>
    <n v="2199"/>
    <n v="2011"/>
    <n v="1718"/>
    <m/>
  </r>
  <r>
    <n v="617"/>
    <s v="Frecuencia de Aprehensiones por Robo con Violencia o Intimidación"/>
    <s v="07 Delincuencia"/>
    <s v="07.01 Delitos de Mayor Connotación Social"/>
    <s v="07.01.01 Aprehensiones"/>
    <s v="07.01.01.07 Robo con Violencia o Intimidación"/>
    <x v="7"/>
    <x v="14"/>
    <x v="24"/>
    <x v="328"/>
    <s v="N° de aprehensiones"/>
    <s v="2008-2020"/>
    <m/>
    <m/>
    <s v="Centro de Estudios y Análisis del Delito (CEAD) de la Subsecretaría de Prevención del Delito"/>
    <m/>
    <m/>
    <m/>
    <m/>
    <m/>
    <m/>
    <m/>
    <m/>
    <n v="11404"/>
    <n v="12143"/>
    <n v="9453"/>
    <n v="10129"/>
    <n v="10040"/>
    <n v="10088"/>
    <n v="10210"/>
    <n v="10062"/>
    <n v="9417"/>
    <n v="9492"/>
    <n v="9230"/>
    <n v="8642"/>
    <n v="7378"/>
    <m/>
  </r>
  <r>
    <n v="618"/>
    <s v="Frecuencia de Aprehensiones por Robo de Vehículo"/>
    <s v="07 Delincuencia"/>
    <s v="07.01 Delitos de Mayor Connotación Social"/>
    <s v="07.01.01 Aprehensiones"/>
    <s v="07.01.01.08 Robo de Vehículo"/>
    <x v="7"/>
    <x v="14"/>
    <x v="24"/>
    <x v="329"/>
    <s v="N° de aprehensiones"/>
    <s v="2008-2020"/>
    <m/>
    <m/>
    <s v="Centro de Estudios y Análisis del Delito (CEAD) de la Subsecretaría de Prevención del Delito"/>
    <m/>
    <m/>
    <m/>
    <m/>
    <m/>
    <m/>
    <m/>
    <m/>
    <n v="1408"/>
    <n v="2206"/>
    <n v="2543"/>
    <n v="2678"/>
    <n v="3526"/>
    <n v="2859"/>
    <n v="2475"/>
    <n v="1992"/>
    <n v="1559"/>
    <n v="1091"/>
    <n v="758"/>
    <n v="478"/>
    <n v="598"/>
    <m/>
  </r>
  <r>
    <n v="619"/>
    <s v="Frecuencia de Aprehensiones por Robo Lugar Habitado"/>
    <s v="07 Delincuencia"/>
    <s v="07.01 Delitos de Mayor Connotación Social"/>
    <s v="07.01.01 Aprehensiones"/>
    <s v="07.01.01.09 Robo Lugar Habitado"/>
    <x v="7"/>
    <x v="14"/>
    <x v="24"/>
    <x v="330"/>
    <s v="N° de aprehensiones"/>
    <s v="2008-2020"/>
    <m/>
    <m/>
    <s v="Centro de Estudios y Análisis del Delito (CEAD) de la Subsecretaría de Prevención del Delito"/>
    <m/>
    <m/>
    <m/>
    <m/>
    <m/>
    <m/>
    <m/>
    <m/>
    <n v="4571"/>
    <n v="4893"/>
    <n v="4625"/>
    <n v="4553"/>
    <n v="5367"/>
    <n v="5526"/>
    <n v="5532"/>
    <n v="5473"/>
    <n v="5069"/>
    <n v="5084"/>
    <n v="4930"/>
    <n v="4170"/>
    <n v="3511"/>
    <m/>
  </r>
  <r>
    <n v="620"/>
    <s v="Frecuencia de Aprehensiones por Robo Lugar No Habitado"/>
    <s v="07 Delincuencia"/>
    <s v="07.01 Delitos de Mayor Connotación Social"/>
    <s v="07.01.01 Aprehensiones"/>
    <s v="07.01.01.10 Robo Lugar No Habitado"/>
    <x v="7"/>
    <x v="14"/>
    <x v="24"/>
    <x v="331"/>
    <s v="N° de aprehensiones"/>
    <s v="2008-2020"/>
    <m/>
    <m/>
    <s v="Centro de Estudios y Análisis del Delito (CEAD) de la Subsecretaría de Prevención del Delito"/>
    <m/>
    <m/>
    <m/>
    <m/>
    <m/>
    <m/>
    <m/>
    <m/>
    <n v="5582"/>
    <n v="6455"/>
    <n v="6073"/>
    <n v="6546"/>
    <n v="6611"/>
    <n v="6520"/>
    <n v="7364"/>
    <n v="7583"/>
    <n v="6930"/>
    <n v="7184"/>
    <n v="6976"/>
    <n v="13375"/>
    <n v="6951"/>
    <m/>
  </r>
  <r>
    <n v="621"/>
    <s v="Frecuencia de Aprehensiones por Robo por Sorpresa"/>
    <s v="07 Delincuencia"/>
    <s v="07.01 Delitos de Mayor Connotación Social"/>
    <s v="07.01.01 Aprehensiones"/>
    <s v="07.01.01.11 Robo por Sorpresa"/>
    <x v="7"/>
    <x v="14"/>
    <x v="24"/>
    <x v="332"/>
    <s v="N° de aprehensiones"/>
    <s v="2008-2020"/>
    <m/>
    <m/>
    <s v="Centro de Estudios y Análisis del Delito (CEAD) de la Subsecretaría de Prevención del Delito"/>
    <m/>
    <m/>
    <m/>
    <m/>
    <m/>
    <m/>
    <m/>
    <m/>
    <n v="4681"/>
    <n v="4812"/>
    <n v="3815"/>
    <n v="3511"/>
    <n v="3401"/>
    <n v="3922"/>
    <n v="4323"/>
    <n v="3831"/>
    <n v="3975"/>
    <n v="4140"/>
    <n v="4216"/>
    <n v="3474"/>
    <n v="2819"/>
    <m/>
  </r>
  <r>
    <n v="622"/>
    <s v="Frecuencia de Aprehensiones por Violación"/>
    <s v="07 Delincuencia"/>
    <s v="07.01 Delitos de Mayor Connotación Social"/>
    <s v="07.01.01 Aprehensiones"/>
    <s v="07.01.01.12 Violación"/>
    <x v="7"/>
    <x v="14"/>
    <x v="24"/>
    <x v="333"/>
    <s v="N° de aprehensiones"/>
    <s v="2008-2020"/>
    <m/>
    <m/>
    <s v="Centro de Estudios y Análisis del Delito (CEAD) de la Subsecretaría de Prevención del Delito"/>
    <m/>
    <m/>
    <m/>
    <m/>
    <m/>
    <m/>
    <m/>
    <m/>
    <n v="442"/>
    <n v="524"/>
    <n v="482"/>
    <n v="513"/>
    <n v="501"/>
    <n v="461"/>
    <n v="363"/>
    <n v="343"/>
    <n v="326"/>
    <n v="309"/>
    <n v="327"/>
    <n v="331"/>
    <n v="336"/>
    <m/>
  </r>
  <r>
    <n v="623"/>
    <s v="Frecuencia de Casos Policiales por Homicidios"/>
    <s v="07 Delincuencia"/>
    <s v="07.01 Delitos de Mayor Connotación Social"/>
    <s v="07.01.02 Casos Policiales"/>
    <s v="07.01.01.02 Homicidios"/>
    <x v="7"/>
    <x v="14"/>
    <x v="25"/>
    <x v="323"/>
    <s v="N° de casos policiales"/>
    <s v="2008-2020"/>
    <m/>
    <m/>
    <s v="Centro de Estudios y Análisis del Delito (CEAD) de la Subsecretaría de Prevención del Delito"/>
    <m/>
    <m/>
    <m/>
    <m/>
    <m/>
    <m/>
    <m/>
    <m/>
    <n v="556"/>
    <n v="592"/>
    <n v="486"/>
    <n v="543"/>
    <n v="483"/>
    <n v="481"/>
    <n v="541"/>
    <n v="526"/>
    <n v="496"/>
    <n v="587"/>
    <n v="627"/>
    <n v="679"/>
    <n v="753"/>
    <m/>
  </r>
  <r>
    <n v="624"/>
    <s v="Frecuencia de Casos Policiales por Hurtos"/>
    <s v="07 Delincuencia"/>
    <s v="07.01 Delitos de Mayor Connotación Social"/>
    <s v="07.01.02 Casos Policiales"/>
    <s v="07.01.01.03 Hurtos"/>
    <x v="7"/>
    <x v="14"/>
    <x v="25"/>
    <x v="324"/>
    <s v="N° de casos policiales"/>
    <s v="2008-2020"/>
    <m/>
    <m/>
    <s v="Centro de Estudios y Análisis del Delito (CEAD) de la Subsecretaría de Prevención del Delito"/>
    <m/>
    <m/>
    <m/>
    <m/>
    <m/>
    <m/>
    <m/>
    <m/>
    <n v="175325"/>
    <n v="190322"/>
    <n v="186180"/>
    <n v="207976"/>
    <n v="190955"/>
    <n v="188145"/>
    <n v="192337"/>
    <n v="184167"/>
    <n v="172384"/>
    <n v="170010"/>
    <n v="172199"/>
    <n v="169147"/>
    <n v="118445"/>
    <m/>
  </r>
  <r>
    <n v="625"/>
    <s v="Frecuencia de Casos Policiales por Lesiones"/>
    <s v="07 Delincuencia"/>
    <s v="07.01 Delitos de Mayor Connotación Social"/>
    <s v="07.01.02 Casos Policiales"/>
    <s v="07.01.01.04 Lesiones"/>
    <x v="7"/>
    <x v="14"/>
    <x v="25"/>
    <x v="325"/>
    <s v="N° de casos policiales"/>
    <s v="2008-2020"/>
    <m/>
    <m/>
    <s v="Centro de Estudios y Análisis del Delito (CEAD) de la Subsecretaría de Prevención del Delito"/>
    <m/>
    <m/>
    <m/>
    <m/>
    <m/>
    <m/>
    <m/>
    <m/>
    <n v="116728"/>
    <n v="118226"/>
    <n v="114425"/>
    <n v="121873"/>
    <n v="105719"/>
    <n v="94976"/>
    <n v="86826"/>
    <n v="80032"/>
    <n v="75339"/>
    <n v="72913"/>
    <n v="74580"/>
    <n v="78983"/>
    <n v="63973"/>
    <m/>
  </r>
  <r>
    <n v="626"/>
    <s v="Frecuencia de Casos Policiales por Otros Robos con Fuerza"/>
    <s v="07 Delincuencia"/>
    <s v="07.01 Delitos de Mayor Connotación Social"/>
    <s v="07.01.02 Casos Policiales"/>
    <s v="07.01.01.05 Otros Robos con Fuerza"/>
    <x v="7"/>
    <x v="14"/>
    <x v="25"/>
    <x v="326"/>
    <s v="N° de casos policiales"/>
    <s v="2008-2020"/>
    <m/>
    <m/>
    <s v="Centro de Estudios y Análisis del Delito (CEAD) de la Subsecretaría de Prevención del Delito"/>
    <m/>
    <m/>
    <m/>
    <m/>
    <m/>
    <m/>
    <m/>
    <m/>
    <n v="7070"/>
    <n v="7255"/>
    <n v="8590"/>
    <n v="6619"/>
    <n v="5000"/>
    <n v="5775"/>
    <n v="6348"/>
    <n v="6069"/>
    <n v="5934"/>
    <n v="6797"/>
    <n v="6851"/>
    <n v="7378"/>
    <n v="5367"/>
    <m/>
  </r>
  <r>
    <n v="627"/>
    <s v="Frecuencia de Casos Policiales por Robo Accesorio Vehículo"/>
    <s v="07 Delincuencia"/>
    <s v="07.01 Delitos de Mayor Connotación Social"/>
    <s v="07.01.02 Casos Policiales"/>
    <s v="07.01.01.06 Robo Accesorio Vehículo"/>
    <x v="7"/>
    <x v="14"/>
    <x v="25"/>
    <x v="327"/>
    <s v="N° de casos policiales"/>
    <s v="2008-2020"/>
    <m/>
    <m/>
    <s v="Centro de Estudios y Análisis del Delito (CEAD) de la Subsecretaría de Prevención del Delito"/>
    <m/>
    <m/>
    <m/>
    <m/>
    <m/>
    <m/>
    <m/>
    <m/>
    <n v="46071"/>
    <n v="55047"/>
    <n v="57248"/>
    <n v="63169"/>
    <n v="58703"/>
    <n v="61628"/>
    <n v="64170"/>
    <n v="65309"/>
    <n v="61703"/>
    <n v="60356"/>
    <n v="55257"/>
    <n v="54924"/>
    <n v="45714"/>
    <m/>
  </r>
  <r>
    <n v="628"/>
    <s v="Frecuencia de Casos Policiales por Robo con Violencia o Intimidación"/>
    <s v="07 Delincuencia"/>
    <s v="07.01 Delitos de Mayor Connotación Social"/>
    <s v="07.01.02 Casos Policiales"/>
    <s v="07.01.01.07 Robo con Violencia o Intimidación"/>
    <x v="7"/>
    <x v="14"/>
    <x v="25"/>
    <x v="328"/>
    <s v="N° de casos policiales"/>
    <s v="2008-2020"/>
    <m/>
    <m/>
    <s v="Centro de Estudios y Análisis del Delito (CEAD) de la Subsecretaría de Prevención del Delito"/>
    <m/>
    <m/>
    <m/>
    <m/>
    <m/>
    <m/>
    <m/>
    <m/>
    <n v="61938"/>
    <n v="61521"/>
    <n v="53128"/>
    <n v="61399"/>
    <n v="54080"/>
    <n v="57975"/>
    <n v="65854"/>
    <n v="67606"/>
    <n v="65950"/>
    <n v="69644"/>
    <n v="73956"/>
    <n v="79050"/>
    <n v="67883"/>
    <m/>
  </r>
  <r>
    <n v="629"/>
    <s v="Frecuencia de Casos Policiales por Robo de Vehículo"/>
    <s v="07 Delincuencia"/>
    <s v="07.01 Delitos de Mayor Connotación Social"/>
    <s v="07.01.02 Casos Policiales"/>
    <s v="07.01.01.08 Robo de Vehículo"/>
    <x v="7"/>
    <x v="14"/>
    <x v="25"/>
    <x v="329"/>
    <s v="N° de casos policiales"/>
    <s v="2008-2020"/>
    <m/>
    <m/>
    <s v="Centro de Estudios y Análisis del Delito (CEAD) de la Subsecretaría de Prevención del Delito"/>
    <m/>
    <m/>
    <m/>
    <m/>
    <m/>
    <m/>
    <m/>
    <m/>
    <n v="21414"/>
    <n v="27837"/>
    <n v="30757"/>
    <n v="34739"/>
    <n v="33013"/>
    <n v="31218"/>
    <n v="32961"/>
    <n v="32038"/>
    <n v="29864"/>
    <n v="29660"/>
    <n v="24350"/>
    <n v="23252"/>
    <n v="22487"/>
    <m/>
  </r>
  <r>
    <n v="630"/>
    <s v="Frecuencia de Casos Policiales por Robo Lugar Habitado"/>
    <s v="07 Delincuencia"/>
    <s v="07.01 Delitos de Mayor Connotación Social"/>
    <s v="07.01.02 Casos Policiales"/>
    <s v="07.01.01.09 Robo Lugar Habitado"/>
    <x v="7"/>
    <x v="14"/>
    <x v="25"/>
    <x v="330"/>
    <s v="N° de casos policiales"/>
    <s v="2008-2020"/>
    <m/>
    <m/>
    <s v="Centro de Estudios y Análisis del Delito (CEAD) de la Subsecretaría de Prevención del Delito"/>
    <m/>
    <m/>
    <m/>
    <m/>
    <m/>
    <m/>
    <m/>
    <m/>
    <n v="68820"/>
    <n v="74569"/>
    <n v="68537"/>
    <n v="74723"/>
    <n v="71992"/>
    <n v="70900"/>
    <n v="70862"/>
    <n v="67765"/>
    <n v="62361"/>
    <n v="61224"/>
    <n v="58469"/>
    <n v="54014"/>
    <n v="43823"/>
    <m/>
  </r>
  <r>
    <n v="631"/>
    <s v="Frecuencia de Casos Policiales por Robo Lugar No Habitado"/>
    <s v="07 Delincuencia"/>
    <s v="07.01 Delitos de Mayor Connotación Social"/>
    <s v="07.01.02 Casos Policiales"/>
    <s v="07.01.01.10 Robo Lugar No Habitado"/>
    <x v="7"/>
    <x v="14"/>
    <x v="25"/>
    <x v="331"/>
    <s v="N° de casos policiales"/>
    <s v="2008-2020"/>
    <m/>
    <m/>
    <s v="Centro de Estudios y Análisis del Delito (CEAD) de la Subsecretaría de Prevención del Delito"/>
    <m/>
    <m/>
    <m/>
    <m/>
    <m/>
    <m/>
    <m/>
    <m/>
    <n v="40193"/>
    <n v="45551"/>
    <n v="45221"/>
    <n v="49358"/>
    <n v="46630"/>
    <n v="47445"/>
    <n v="51295"/>
    <n v="51210"/>
    <n v="49602"/>
    <n v="48314"/>
    <n v="46077"/>
    <n v="51243"/>
    <n v="41759"/>
    <m/>
  </r>
  <r>
    <n v="632"/>
    <s v="Frecuencia de Casos Policiales por Robo por Sorpresa"/>
    <s v="07 Delincuencia"/>
    <s v="07.01 Delitos de Mayor Connotación Social"/>
    <s v="07.01.02 Casos Policiales"/>
    <s v="07.01.01.11 Robo por Sorpresa"/>
    <x v="7"/>
    <x v="14"/>
    <x v="25"/>
    <x v="332"/>
    <s v="N° de casos policiales"/>
    <s v="2008-2020"/>
    <m/>
    <m/>
    <s v="Centro de Estudios y Análisis del Delito (CEAD) de la Subsecretaría de Prevención del Delito"/>
    <m/>
    <m/>
    <m/>
    <m/>
    <m/>
    <m/>
    <m/>
    <m/>
    <n v="27599"/>
    <n v="30233"/>
    <n v="28390"/>
    <n v="30547"/>
    <n v="27568"/>
    <n v="35069"/>
    <n v="40809"/>
    <n v="39284"/>
    <n v="36505"/>
    <n v="34831"/>
    <n v="34269"/>
    <n v="32496"/>
    <n v="24972"/>
    <m/>
  </r>
  <r>
    <n v="633"/>
    <s v="Frecuencia de Casos Policiales por Violación"/>
    <s v="07 Delincuencia"/>
    <s v="07.01 Delitos de Mayor Connotación Social"/>
    <s v="07.01.02 Casos Policiales"/>
    <s v="07.01.01.12 Violación"/>
    <x v="7"/>
    <x v="14"/>
    <x v="25"/>
    <x v="333"/>
    <s v="N° de casos policiales"/>
    <s v="2008-2020"/>
    <m/>
    <m/>
    <s v="Centro de Estudios y Análisis del Delito (CEAD) de la Subsecretaría de Prevención del Delito"/>
    <m/>
    <m/>
    <m/>
    <m/>
    <m/>
    <m/>
    <m/>
    <m/>
    <n v="3315"/>
    <n v="3344"/>
    <n v="3073"/>
    <n v="3543"/>
    <n v="3204"/>
    <n v="3143"/>
    <n v="2811"/>
    <n v="2716"/>
    <n v="2621"/>
    <n v="2783"/>
    <n v="3469"/>
    <n v="4069"/>
    <n v="3402"/>
    <m/>
  </r>
  <r>
    <n v="634"/>
    <s v="Frecuencia de Denuncias por Homicidios"/>
    <s v="07 Delincuencia"/>
    <s v="07.01 Delitos de Mayor Connotación Social"/>
    <s v="07.01.03 Denuncias"/>
    <s v="07.01.01.02 Homicidios"/>
    <x v="7"/>
    <x v="14"/>
    <x v="26"/>
    <x v="323"/>
    <s v="N° de denuncias"/>
    <s v="2008-2020"/>
    <m/>
    <m/>
    <s v="Centro de Estudios y Análisis del Delito (CEAD) de la Subsecretaría de Prevención del Delito"/>
    <m/>
    <m/>
    <m/>
    <m/>
    <m/>
    <m/>
    <m/>
    <m/>
    <n v="292"/>
    <n v="308"/>
    <n v="251"/>
    <n v="269"/>
    <n v="217"/>
    <n v="247"/>
    <n v="302"/>
    <n v="305"/>
    <n v="281"/>
    <n v="303"/>
    <n v="335"/>
    <n v="361"/>
    <n v="443"/>
    <m/>
  </r>
  <r>
    <n v="635"/>
    <s v="Frecuencia de Denuncias por Hurtos"/>
    <s v="07 Delincuencia"/>
    <s v="07.01 Delitos de Mayor Connotación Social"/>
    <s v="07.01.03 Denuncias"/>
    <s v="07.01.01.03 Hurtos"/>
    <x v="7"/>
    <x v="14"/>
    <x v="26"/>
    <x v="324"/>
    <s v="N° de denuncias"/>
    <s v="2008-2020"/>
    <m/>
    <m/>
    <s v="Centro de Estudios y Análisis del Delito (CEAD) de la Subsecretaría de Prevención del Delito"/>
    <m/>
    <m/>
    <m/>
    <m/>
    <m/>
    <m/>
    <m/>
    <m/>
    <n v="106144"/>
    <n v="113752"/>
    <n v="113478"/>
    <n v="127956"/>
    <n v="120470"/>
    <n v="121090"/>
    <n v="117110"/>
    <n v="111729"/>
    <n v="103902"/>
    <n v="101267"/>
    <n v="100746"/>
    <n v="102355"/>
    <n v="73855"/>
    <m/>
  </r>
  <r>
    <n v="636"/>
    <s v="Frecuencia de Denuncias por Lesiones"/>
    <s v="07 Delincuencia"/>
    <s v="07.01 Delitos de Mayor Connotación Social"/>
    <s v="07.01.03 Denuncias"/>
    <s v="07.01.01.04 Lesiones"/>
    <x v="7"/>
    <x v="14"/>
    <x v="26"/>
    <x v="325"/>
    <s v="N° de denuncias"/>
    <s v="2008-2020"/>
    <m/>
    <m/>
    <s v="Centro de Estudios y Análisis del Delito (CEAD) de la Subsecretaría de Prevención del Delito"/>
    <m/>
    <m/>
    <m/>
    <m/>
    <m/>
    <m/>
    <m/>
    <m/>
    <n v="99905"/>
    <n v="98518"/>
    <n v="92219"/>
    <n v="96234"/>
    <n v="81342"/>
    <n v="72959"/>
    <n v="65627"/>
    <n v="60170"/>
    <n v="56983"/>
    <n v="54456"/>
    <n v="55445"/>
    <n v="59643"/>
    <n v="48952"/>
    <m/>
  </r>
  <r>
    <n v="637"/>
    <s v="Frecuencia de Denuncias por Otros Robos con Fuerza"/>
    <s v="07 Delincuencia"/>
    <s v="07.01 Delitos de Mayor Connotación Social"/>
    <s v="07.01.03 Denuncias"/>
    <s v="07.01.01.05 Otros Robos con Fuerza"/>
    <x v="7"/>
    <x v="14"/>
    <x v="26"/>
    <x v="326"/>
    <s v="N° de denuncias"/>
    <s v="2008-2020"/>
    <m/>
    <m/>
    <s v="Centro de Estudios y Análisis del Delito (CEAD) de la Subsecretaría de Prevención del Delito"/>
    <m/>
    <m/>
    <m/>
    <m/>
    <m/>
    <m/>
    <m/>
    <m/>
    <n v="5704"/>
    <n v="5938"/>
    <n v="7308"/>
    <n v="5611"/>
    <n v="4178"/>
    <n v="5128"/>
    <n v="5581"/>
    <n v="5366"/>
    <n v="5225"/>
    <n v="6021"/>
    <n v="6037"/>
    <n v="6575"/>
    <n v="4666"/>
    <m/>
  </r>
  <r>
    <n v="638"/>
    <s v="Frecuencia de Denuncias por Robo Accesorio Vehículo"/>
    <s v="07 Delincuencia"/>
    <s v="07.01 Delitos de Mayor Connotación Social"/>
    <s v="07.01.03 Denuncias"/>
    <s v="07.01.01.06 Robo Accesorio Vehículo"/>
    <x v="7"/>
    <x v="14"/>
    <x v="26"/>
    <x v="327"/>
    <s v="N° de denuncias"/>
    <s v="2008-2020"/>
    <m/>
    <m/>
    <s v="Centro de Estudios y Análisis del Delito (CEAD) de la Subsecretaría de Prevención del Delito"/>
    <m/>
    <m/>
    <m/>
    <m/>
    <m/>
    <m/>
    <m/>
    <m/>
    <n v="44761"/>
    <n v="53487"/>
    <n v="55875"/>
    <n v="61787"/>
    <n v="57056"/>
    <n v="59923"/>
    <n v="62087"/>
    <n v="63193"/>
    <n v="59568"/>
    <n v="58196"/>
    <n v="53430"/>
    <n v="53148"/>
    <n v="44474"/>
    <m/>
  </r>
  <r>
    <n v="639"/>
    <s v="Frecuencia de Denuncias por Robo con Violencia o Intimidación"/>
    <s v="07 Delincuencia"/>
    <s v="07.01 Delitos de Mayor Connotación Social"/>
    <s v="07.01.03 Denuncias"/>
    <s v="07.01.01.07 Robo con Violencia o Intimidación"/>
    <x v="7"/>
    <x v="14"/>
    <x v="26"/>
    <x v="328"/>
    <s v="N° de denuncias"/>
    <s v="2008-2020"/>
    <m/>
    <m/>
    <s v="Centro de Estudios y Análisis del Delito (CEAD) de la Subsecretaría de Prevención del Delito"/>
    <m/>
    <m/>
    <m/>
    <m/>
    <m/>
    <m/>
    <m/>
    <m/>
    <n v="55916"/>
    <n v="55167"/>
    <n v="48039"/>
    <n v="55870"/>
    <n v="48580"/>
    <n v="52521"/>
    <n v="59327"/>
    <n v="61050"/>
    <n v="59721"/>
    <n v="63154"/>
    <n v="67505"/>
    <n v="72800"/>
    <n v="63248"/>
    <m/>
  </r>
  <r>
    <n v="640"/>
    <s v="Frecuencia de Denuncias por Robo de Vehículo"/>
    <s v="07 Delincuencia"/>
    <s v="07.01 Delitos de Mayor Connotación Social"/>
    <s v="07.01.03 Denuncias"/>
    <s v="07.01.01.08 Robo de Vehículo"/>
    <x v="7"/>
    <x v="14"/>
    <x v="26"/>
    <x v="329"/>
    <s v="N° de denuncias"/>
    <s v="2008-2020"/>
    <m/>
    <m/>
    <s v="Centro de Estudios y Análisis del Delito (CEAD) de la Subsecretaría de Prevención del Delito"/>
    <m/>
    <m/>
    <m/>
    <m/>
    <m/>
    <m/>
    <m/>
    <m/>
    <n v="20683"/>
    <n v="26723"/>
    <n v="29460"/>
    <n v="33451"/>
    <n v="31213"/>
    <n v="29773"/>
    <n v="31426"/>
    <n v="30685"/>
    <n v="28775"/>
    <n v="28735"/>
    <n v="23697"/>
    <n v="22787"/>
    <n v="22092"/>
    <m/>
  </r>
  <r>
    <n v="641"/>
    <s v="Frecuencia de Denuncias por Robo Lugar Habitado"/>
    <s v="07 Delincuencia"/>
    <s v="07.01 Delitos de Mayor Connotación Social"/>
    <s v="07.01.03 Denuncias"/>
    <s v="07.01.01.09 Robo Lugar Habitado"/>
    <x v="7"/>
    <x v="14"/>
    <x v="26"/>
    <x v="330"/>
    <s v="N° de denuncias"/>
    <s v="2008-2020"/>
    <m/>
    <m/>
    <s v="Centro de Estudios y Análisis del Delito (CEAD) de la Subsecretaría de Prevención del Delito"/>
    <m/>
    <m/>
    <m/>
    <m/>
    <m/>
    <m/>
    <m/>
    <m/>
    <n v="65857"/>
    <n v="71478"/>
    <n v="65642"/>
    <n v="71809"/>
    <n v="68579"/>
    <n v="67511"/>
    <n v="66949"/>
    <n v="63829"/>
    <n v="58592"/>
    <n v="57377"/>
    <n v="54654"/>
    <n v="50758"/>
    <n v="41178"/>
    <m/>
  </r>
  <r>
    <n v="642"/>
    <s v="Frecuencia de Denuncias por Robo Lugar No Habitado"/>
    <s v="07 Delincuencia"/>
    <s v="07.01 Delitos de Mayor Connotación Social"/>
    <s v="07.01.03 Denuncias"/>
    <s v="07.01.01.10 Robo Lugar No Habitado"/>
    <x v="7"/>
    <x v="14"/>
    <x v="26"/>
    <x v="331"/>
    <s v="N° de denuncias"/>
    <s v="2008-2020"/>
    <m/>
    <m/>
    <s v="Centro de Estudios y Análisis del Delito (CEAD) de la Subsecretaría de Prevención del Delito"/>
    <m/>
    <m/>
    <m/>
    <m/>
    <m/>
    <m/>
    <m/>
    <m/>
    <n v="37132"/>
    <n v="42117"/>
    <n v="41963"/>
    <n v="45816"/>
    <n v="42988"/>
    <n v="43874"/>
    <n v="46650"/>
    <n v="46464"/>
    <n v="45119"/>
    <n v="43529"/>
    <n v="41368"/>
    <n v="44646"/>
    <n v="37309"/>
    <m/>
  </r>
  <r>
    <n v="643"/>
    <s v="Frecuencia de Denuncias por Robo por Sorpresa"/>
    <s v="07 Delincuencia"/>
    <s v="07.01 Delitos de Mayor Connotación Social"/>
    <s v="07.01.03 Denuncias"/>
    <s v="07.01.01.11 Robo por Sorpresa"/>
    <x v="7"/>
    <x v="14"/>
    <x v="26"/>
    <x v="332"/>
    <s v="N° de denuncias"/>
    <s v="2008-2020"/>
    <m/>
    <m/>
    <s v="Centro de Estudios y Análisis del Delito (CEAD) de la Subsecretaría de Prevención del Delito"/>
    <m/>
    <m/>
    <m/>
    <m/>
    <m/>
    <m/>
    <m/>
    <m/>
    <n v="24179"/>
    <n v="26687"/>
    <n v="25511"/>
    <n v="27958"/>
    <n v="25020"/>
    <n v="32183"/>
    <n v="37173"/>
    <n v="36006"/>
    <n v="33103"/>
    <n v="31264"/>
    <n v="30575"/>
    <n v="29467"/>
    <n v="22664"/>
    <m/>
  </r>
  <r>
    <n v="644"/>
    <s v="Frecuencia de Denuncias por Violación"/>
    <s v="07 Delincuencia"/>
    <s v="07.01 Delitos de Mayor Connotación Social"/>
    <s v="07.01.03 Denuncias"/>
    <s v="07.01.01.12 Violación"/>
    <x v="7"/>
    <x v="14"/>
    <x v="26"/>
    <x v="333"/>
    <s v="N° de denuncias"/>
    <s v="2008-2020"/>
    <m/>
    <m/>
    <s v="Centro de Estudios y Análisis del Delito (CEAD) de la Subsecretaría de Prevención del Delito"/>
    <m/>
    <m/>
    <m/>
    <m/>
    <m/>
    <m/>
    <m/>
    <m/>
    <n v="2932"/>
    <n v="2881"/>
    <n v="2636"/>
    <n v="3085"/>
    <n v="2766"/>
    <n v="2740"/>
    <n v="2457"/>
    <n v="2371"/>
    <n v="2312"/>
    <n v="2456"/>
    <n v="3091"/>
    <n v="3688"/>
    <n v="3041"/>
    <m/>
  </r>
  <r>
    <n v="645"/>
    <s v="Frecuencia de Detenciones por Homicidios"/>
    <s v="07 Delincuencia"/>
    <s v="07.01 Delitos de Mayor Connotación Social"/>
    <s v="07.01.04 Detenciones"/>
    <s v="07.01.01.02 Homicidios"/>
    <x v="7"/>
    <x v="14"/>
    <x v="27"/>
    <x v="323"/>
    <s v="N° de detenciones"/>
    <s v="2008-2020"/>
    <m/>
    <m/>
    <s v="Centro de Estudios y Análisis del Delito (CEAD) de la Subsecretaría de Prevención del Delito"/>
    <m/>
    <m/>
    <m/>
    <m/>
    <m/>
    <m/>
    <m/>
    <m/>
    <n v="286"/>
    <n v="309"/>
    <n v="260"/>
    <n v="296"/>
    <n v="288"/>
    <n v="257"/>
    <n v="237"/>
    <n v="219"/>
    <n v="213"/>
    <n v="283"/>
    <n v="291"/>
    <n v="315"/>
    <n v="310"/>
    <m/>
  </r>
  <r>
    <n v="646"/>
    <s v="Frecuencia de Detenciones por Hurtos"/>
    <s v="07 Delincuencia"/>
    <s v="07.01 Delitos de Mayor Connotación Social"/>
    <s v="07.01.04 Detenciones"/>
    <s v="07.01.01.03 Hurtos"/>
    <x v="7"/>
    <x v="14"/>
    <x v="27"/>
    <x v="324"/>
    <s v="N° de detenciones"/>
    <s v="2008-2020"/>
    <m/>
    <m/>
    <s v="Centro de Estudios y Análisis del Delito (CEAD) de la Subsecretaría de Prevención del Delito"/>
    <m/>
    <m/>
    <m/>
    <m/>
    <m/>
    <m/>
    <m/>
    <m/>
    <n v="75635"/>
    <n v="83140"/>
    <n v="78728"/>
    <n v="87523"/>
    <n v="76372"/>
    <n v="72652"/>
    <n v="74838"/>
    <n v="72081"/>
    <n v="68191"/>
    <n v="68311"/>
    <n v="71108"/>
    <n v="66393"/>
    <n v="44590"/>
    <m/>
  </r>
  <r>
    <n v="647"/>
    <s v="Frecuencia de Detenciones por Lesiones"/>
    <s v="07 Delincuencia"/>
    <s v="07.01 Delitos de Mayor Connotación Social"/>
    <s v="07.01.04 Detenciones"/>
    <s v="07.01.01.04 Lesiones"/>
    <x v="7"/>
    <x v="14"/>
    <x v="27"/>
    <x v="325"/>
    <s v="N° de detenciones"/>
    <s v="2008-2020"/>
    <m/>
    <m/>
    <s v="Centro de Estudios y Análisis del Delito (CEAD) de la Subsecretaría de Prevención del Delito"/>
    <m/>
    <m/>
    <m/>
    <m/>
    <m/>
    <m/>
    <m/>
    <m/>
    <n v="18052"/>
    <n v="21168"/>
    <n v="23880"/>
    <n v="27575"/>
    <n v="26128"/>
    <n v="23615"/>
    <n v="20948"/>
    <n v="19581"/>
    <n v="18050"/>
    <n v="18186"/>
    <n v="18891"/>
    <n v="19116"/>
    <n v="15021"/>
    <m/>
  </r>
  <r>
    <n v="648"/>
    <s v="Frecuencia de Detenciones por Otros Robos con Fuerza"/>
    <s v="07 Delincuencia"/>
    <s v="07.01 Delitos de Mayor Connotación Social"/>
    <s v="07.01.04 Detenciones"/>
    <s v="07.01.01.05 Otros Robos con Fuerza"/>
    <x v="7"/>
    <x v="14"/>
    <x v="27"/>
    <x v="326"/>
    <s v="N° de detenciones"/>
    <s v="2008-2020"/>
    <m/>
    <m/>
    <s v="Centro de Estudios y Análisis del Delito (CEAD) de la Subsecretaría de Prevención del Delito"/>
    <m/>
    <m/>
    <m/>
    <m/>
    <m/>
    <m/>
    <m/>
    <m/>
    <n v="1486"/>
    <n v="1425"/>
    <n v="1381"/>
    <n v="1099"/>
    <n v="896"/>
    <n v="707"/>
    <n v="747"/>
    <n v="692"/>
    <n v="700"/>
    <n v="755"/>
    <n v="783"/>
    <n v="776"/>
    <n v="701"/>
    <m/>
  </r>
  <r>
    <n v="649"/>
    <s v="Frecuencia de Detenciones por Robo Accesorio Vehículo"/>
    <s v="07 Delincuencia"/>
    <s v="07.01 Delitos de Mayor Connotación Social"/>
    <s v="07.01.04 Detenciones"/>
    <s v="07.01.01.06 Robo Accesorio Vehículo"/>
    <x v="7"/>
    <x v="14"/>
    <x v="27"/>
    <x v="327"/>
    <s v="N° de detenciones"/>
    <s v="2008-2020"/>
    <m/>
    <m/>
    <s v="Centro de Estudios y Análisis del Delito (CEAD) de la Subsecretaría de Prevención del Delito"/>
    <m/>
    <m/>
    <m/>
    <m/>
    <m/>
    <m/>
    <m/>
    <m/>
    <n v="1408"/>
    <n v="1710"/>
    <n v="1488"/>
    <n v="1505"/>
    <n v="1756"/>
    <n v="1830"/>
    <n v="1781"/>
    <n v="1824"/>
    <n v="1881"/>
    <n v="1821"/>
    <n v="1600"/>
    <n v="1510"/>
    <n v="1240"/>
    <m/>
  </r>
  <r>
    <n v="650"/>
    <s v="Frecuencia de Detenciones por Robo con Violencia o Intimidación"/>
    <s v="07 Delincuencia"/>
    <s v="07.01 Delitos de Mayor Connotación Social"/>
    <s v="07.01.04 Detenciones"/>
    <s v="07.01.01.07 Robo con Violencia o Intimidación"/>
    <x v="7"/>
    <x v="14"/>
    <x v="27"/>
    <x v="328"/>
    <s v="N° de detenciones"/>
    <s v="2008-2020"/>
    <m/>
    <m/>
    <s v="Centro de Estudios y Análisis del Delito (CEAD) de la Subsecretaría de Prevención del Delito"/>
    <m/>
    <m/>
    <m/>
    <m/>
    <m/>
    <m/>
    <m/>
    <m/>
    <n v="6500"/>
    <n v="6917"/>
    <n v="5479"/>
    <n v="5958"/>
    <n v="5958"/>
    <n v="5958"/>
    <n v="6054"/>
    <n v="6020"/>
    <n v="5750"/>
    <n v="5893"/>
    <n v="5943"/>
    <n v="5589"/>
    <n v="4709"/>
    <m/>
  </r>
  <r>
    <n v="651"/>
    <s v="Frecuencia de Detenciones por Robo de Vehículo"/>
    <s v="07 Delincuencia"/>
    <s v="07.01 Delitos de Mayor Connotación Social"/>
    <s v="07.01.04 Detenciones"/>
    <s v="07.01.01.08 Robo de Vehículo"/>
    <x v="7"/>
    <x v="14"/>
    <x v="27"/>
    <x v="329"/>
    <s v="N° de detenciones"/>
    <s v="2008-2020"/>
    <m/>
    <m/>
    <s v="Centro de Estudios y Análisis del Delito (CEAD) de la Subsecretaría de Prevención del Delito"/>
    <m/>
    <m/>
    <m/>
    <m/>
    <m/>
    <m/>
    <m/>
    <m/>
    <n v="782"/>
    <n v="1182"/>
    <n v="1382"/>
    <n v="1424"/>
    <n v="1968"/>
    <n v="1577"/>
    <n v="1341"/>
    <n v="1130"/>
    <n v="905"/>
    <n v="656"/>
    <n v="488"/>
    <n v="322"/>
    <n v="395"/>
    <m/>
  </r>
  <r>
    <n v="652"/>
    <s v="Frecuencia de Detenciones por Robo Lugar Habitado"/>
    <s v="07 Delincuencia"/>
    <s v="07.01 Delitos de Mayor Connotación Social"/>
    <s v="07.01.04 Detenciones"/>
    <s v="07.01.01.09 Robo Lugar Habitado"/>
    <x v="7"/>
    <x v="14"/>
    <x v="27"/>
    <x v="330"/>
    <s v="N° de detenciones"/>
    <s v="2008-2020"/>
    <m/>
    <m/>
    <s v="Centro de Estudios y Análisis del Delito (CEAD) de la Subsecretaría de Prevención del Delito"/>
    <m/>
    <m/>
    <m/>
    <m/>
    <m/>
    <m/>
    <m/>
    <m/>
    <n v="3176"/>
    <n v="3339"/>
    <n v="3115"/>
    <n v="3133"/>
    <n v="3664"/>
    <n v="3689"/>
    <n v="3725"/>
    <n v="3759"/>
    <n v="3591"/>
    <n v="3742"/>
    <n v="3648"/>
    <n v="3143"/>
    <n v="2645"/>
    <m/>
  </r>
  <r>
    <n v="653"/>
    <s v="Frecuencia de Detenciones por Robo Lugar No Habitado"/>
    <s v="07 Delincuencia"/>
    <s v="07.01 Delitos de Mayor Connotación Social"/>
    <s v="07.01.04 Detenciones"/>
    <s v="07.01.01.10 Robo Lugar No Habitado"/>
    <x v="7"/>
    <x v="14"/>
    <x v="27"/>
    <x v="331"/>
    <s v="N° de detenciones"/>
    <s v="2008-2020"/>
    <m/>
    <m/>
    <s v="Centro de Estudios y Análisis del Delito (CEAD) de la Subsecretaría de Prevención del Delito"/>
    <m/>
    <m/>
    <m/>
    <m/>
    <m/>
    <m/>
    <m/>
    <m/>
    <n v="3310"/>
    <n v="3710"/>
    <n v="3519"/>
    <n v="3855"/>
    <n v="4017"/>
    <n v="3903"/>
    <n v="4459"/>
    <n v="4563"/>
    <n v="4294"/>
    <n v="4640"/>
    <n v="4572"/>
    <n v="6462"/>
    <n v="4450"/>
    <m/>
  </r>
  <r>
    <n v="654"/>
    <s v="Frecuencia de Detenciones por Robo por Sorpresa"/>
    <s v="07 Delincuencia"/>
    <s v="07.01 Delitos de Mayor Connotación Social"/>
    <s v="07.01.04 Detenciones"/>
    <s v="07.01.01.11 Robo por Sorpresa"/>
    <x v="7"/>
    <x v="14"/>
    <x v="27"/>
    <x v="332"/>
    <s v="N° de detenciones"/>
    <s v="2008-2020"/>
    <m/>
    <m/>
    <s v="Centro de Estudios y Análisis del Delito (CEAD) de la Subsecretaría de Prevención del Delito"/>
    <m/>
    <m/>
    <m/>
    <m/>
    <m/>
    <m/>
    <m/>
    <m/>
    <n v="3634"/>
    <n v="3779"/>
    <n v="3033"/>
    <n v="2776"/>
    <n v="2690"/>
    <n v="3090"/>
    <n v="3436"/>
    <n v="3095"/>
    <n v="3212"/>
    <n v="3405"/>
    <n v="3549"/>
    <n v="2891"/>
    <n v="2308"/>
    <m/>
  </r>
  <r>
    <n v="655"/>
    <s v="Frecuencia de Detenciones por Violación"/>
    <s v="07 Delincuencia"/>
    <s v="07.01 Delitos de Mayor Connotación Social"/>
    <s v="07.01.04 Detenciones"/>
    <s v="07.01.01.12 Violación"/>
    <x v="7"/>
    <x v="14"/>
    <x v="27"/>
    <x v="333"/>
    <s v="N° de detenciones"/>
    <s v="2008-2020"/>
    <m/>
    <m/>
    <s v="Centro de Estudios y Análisis del Delito (CEAD) de la Subsecretaría de Prevención del Delito"/>
    <m/>
    <m/>
    <m/>
    <m/>
    <m/>
    <m/>
    <m/>
    <m/>
    <n v="408"/>
    <n v="496"/>
    <n v="458"/>
    <n v="489"/>
    <n v="475"/>
    <n v="440"/>
    <n v="346"/>
    <n v="328"/>
    <n v="302"/>
    <n v="313"/>
    <n v="369"/>
    <n v="371"/>
    <n v="361"/>
    <m/>
  </r>
  <r>
    <n v="656"/>
    <s v="Sentencias por Abandono de Armas o Elementos Sujetas a Control"/>
    <s v="07 Delincuencia"/>
    <s v="07.02 Sentencias Dictadas por Delito"/>
    <s v="07.02.16 Delitos de Tenecia y Porte de Armas"/>
    <s v="07.02.16.01 Abandono de Armas o Elementos Sujetas a Control"/>
    <x v="7"/>
    <x v="67"/>
    <x v="196"/>
    <x v="334"/>
    <s v="N° de sentencias"/>
    <s v="2013-2019"/>
    <m/>
    <m/>
    <s v="Poder Judicial"/>
    <m/>
    <m/>
    <m/>
    <m/>
    <m/>
    <m/>
    <m/>
    <m/>
    <m/>
    <m/>
    <m/>
    <m/>
    <m/>
    <n v="24"/>
    <n v="50"/>
    <n v="22"/>
    <n v="13"/>
    <n v="7"/>
    <n v="1"/>
    <n v="2"/>
    <m/>
    <m/>
  </r>
  <r>
    <n v="657"/>
    <s v="Sentencias por Abandono de Conyuge o de parientes Enfermos"/>
    <s v="07 Delincuencia"/>
    <s v="07.02 Sentencias Dictadas por Delito"/>
    <s v="07.02.15 Delitos Contra las Personas"/>
    <s v="07.02.15.01 Abandono de Conyuge o de parientes Enfermos"/>
    <x v="7"/>
    <x v="67"/>
    <x v="197"/>
    <x v="335"/>
    <s v="N° de sentencias"/>
    <s v="2013-2019"/>
    <m/>
    <m/>
    <s v="Poder Judicial"/>
    <m/>
    <m/>
    <m/>
    <m/>
    <m/>
    <m/>
    <m/>
    <m/>
    <m/>
    <m/>
    <m/>
    <m/>
    <m/>
    <n v="29"/>
    <n v="33"/>
    <n v="35"/>
    <n v="38"/>
    <n v="37"/>
    <n v="40"/>
    <n v="49"/>
    <m/>
    <m/>
  </r>
  <r>
    <n v="658"/>
    <s v="Sentencias por Abandono de Destino"/>
    <s v="07 Delincuencia"/>
    <s v="07.02 Sentencias Dictadas por Delito"/>
    <s v="07.02.15 Delitos Contra las Personas"/>
    <s v="07.02.15.02 Abandono de Destino"/>
    <x v="7"/>
    <x v="67"/>
    <x v="197"/>
    <x v="336"/>
    <s v="N° de sentencias"/>
    <s v="2013-2019"/>
    <m/>
    <m/>
    <s v="Poder Judicial"/>
    <m/>
    <m/>
    <m/>
    <m/>
    <m/>
    <m/>
    <m/>
    <m/>
    <m/>
    <m/>
    <m/>
    <m/>
    <m/>
    <n v="2"/>
    <n v="2"/>
    <n v="2"/>
    <n v="1"/>
    <n v="2"/>
    <n v="6"/>
    <n v="4"/>
    <m/>
    <m/>
  </r>
  <r>
    <n v="659"/>
    <s v="Sentencias por Abandono de Niños"/>
    <s v="07 Delincuencia"/>
    <s v="07.02 Sentencias Dictadas por Delito"/>
    <s v="07.02.15 Delitos Contra las Personas"/>
    <s v="07.02.15.03 Abandono de Niños"/>
    <x v="7"/>
    <x v="67"/>
    <x v="197"/>
    <x v="337"/>
    <s v="N° de sentencias"/>
    <s v="2013-2019"/>
    <m/>
    <m/>
    <s v="Poder Judicial"/>
    <m/>
    <m/>
    <m/>
    <m/>
    <m/>
    <m/>
    <m/>
    <m/>
    <m/>
    <m/>
    <m/>
    <m/>
    <m/>
    <n v="16"/>
    <n v="21"/>
    <n v="14"/>
    <n v="15"/>
    <n v="16"/>
    <n v="25"/>
    <n v="13"/>
    <m/>
    <m/>
  </r>
  <r>
    <n v="660"/>
    <s v="Sentencias por Abandono o Maltrato Animal"/>
    <s v="07 Delincuencia"/>
    <s v="07.02 Sentencias Dictadas por Delito"/>
    <s v="07.02.06 Delitos Contra el Medioambientales y Seres Vivos"/>
    <s v="07.02.06.01 Abandono o Maltrato Animal"/>
    <x v="7"/>
    <x v="67"/>
    <x v="198"/>
    <x v="338"/>
    <s v="N° de sentencias"/>
    <s v="2013-2019"/>
    <m/>
    <m/>
    <s v="Poder Judicial"/>
    <m/>
    <m/>
    <m/>
    <m/>
    <m/>
    <m/>
    <m/>
    <m/>
    <m/>
    <m/>
    <m/>
    <m/>
    <m/>
    <n v="344"/>
    <n v="403"/>
    <n v="436"/>
    <n v="464"/>
    <n v="496"/>
    <n v="530"/>
    <n v="756"/>
    <m/>
    <m/>
  </r>
  <r>
    <n v="661"/>
    <s v="Sentencias por Abigeato"/>
    <s v="07 Delincuencia"/>
    <s v="07.02 Sentencias Dictadas por Delito"/>
    <s v="07.02.11 Delitos Contra la Propiedad y el Patrimonio"/>
    <s v="07.02.11.01 Abigeato"/>
    <x v="7"/>
    <x v="67"/>
    <x v="199"/>
    <x v="339"/>
    <s v="N° de sentencias"/>
    <s v="2013-2019"/>
    <m/>
    <m/>
    <s v="Poder Judicial"/>
    <m/>
    <m/>
    <m/>
    <m/>
    <m/>
    <m/>
    <m/>
    <m/>
    <m/>
    <m/>
    <m/>
    <m/>
    <m/>
    <n v="405"/>
    <n v="430"/>
    <n v="449"/>
    <n v="333"/>
    <n v="341"/>
    <n v="292"/>
    <n v="270"/>
    <m/>
    <m/>
  </r>
  <r>
    <n v="662"/>
    <s v="Sentencias por Aborto"/>
    <s v="07 Delincuencia"/>
    <s v="07.02 Sentencias Dictadas por Delito"/>
    <s v="07.02.14 Delitos Contra la Vida, Integridad o Dignidad Personal"/>
    <s v="07.02.14.01 Aborto"/>
    <x v="7"/>
    <x v="67"/>
    <x v="200"/>
    <x v="340"/>
    <s v="N° de sentencias"/>
    <s v="2013-2019"/>
    <m/>
    <m/>
    <s v="Poder Judicial"/>
    <m/>
    <m/>
    <m/>
    <m/>
    <m/>
    <m/>
    <m/>
    <m/>
    <m/>
    <m/>
    <m/>
    <m/>
    <m/>
    <n v="0"/>
    <n v="4"/>
    <n v="0"/>
    <n v="0"/>
    <n v="0"/>
    <n v="0"/>
    <n v="0"/>
    <m/>
    <m/>
  </r>
  <r>
    <n v="663"/>
    <s v="Sentencias por Aborto Cometido por Facultativo por Causales No Reguladas"/>
    <s v="07 Delincuencia"/>
    <s v="07.02 Sentencias Dictadas por Delito"/>
    <s v="07.02.14 Delitos Contra la Vida, Integridad o Dignidad Personal"/>
    <s v="07.02.14.02 Aborto Cometido Por Facultativo Por Causales No Reguladas"/>
    <x v="7"/>
    <x v="67"/>
    <x v="200"/>
    <x v="272"/>
    <s v="N° de sentencias"/>
    <s v="2013-2019"/>
    <m/>
    <m/>
    <s v="Poder Judicial"/>
    <m/>
    <m/>
    <m/>
    <m/>
    <m/>
    <m/>
    <m/>
    <m/>
    <m/>
    <m/>
    <m/>
    <m/>
    <m/>
    <n v="4"/>
    <n v="10"/>
    <n v="3"/>
    <n v="6"/>
    <n v="3"/>
    <n v="8"/>
    <n v="2"/>
    <m/>
    <m/>
  </r>
  <r>
    <n v="664"/>
    <s v="Sentencias por Aborto Consentido Causales No Reguladas"/>
    <s v="07 Delincuencia"/>
    <s v="07.02 Sentencias Dictadas por Delito"/>
    <s v="07.02.14 Delitos Contra la Vida, Integridad o Dignidad Personal"/>
    <s v="07.02.14.03 Aborto Consentido Causales No Reguladas"/>
    <x v="7"/>
    <x v="67"/>
    <x v="200"/>
    <x v="273"/>
    <s v="N° de sentencias"/>
    <s v="2013-2019"/>
    <m/>
    <m/>
    <s v="Poder Judicial"/>
    <m/>
    <m/>
    <m/>
    <m/>
    <m/>
    <m/>
    <m/>
    <m/>
    <m/>
    <m/>
    <m/>
    <m/>
    <m/>
    <n v="53"/>
    <n v="39"/>
    <n v="39"/>
    <n v="40"/>
    <n v="44"/>
    <n v="22"/>
    <n v="31"/>
    <m/>
    <m/>
  </r>
  <r>
    <n v="665"/>
    <s v="Sentencias por Aborto Sin Consentimiento"/>
    <s v="07 Delincuencia"/>
    <s v="07.02 Sentencias Dictadas por Delito"/>
    <s v="07.02.14 Delitos Contra la Vida, Integridad o Dignidad Personal"/>
    <s v="07.02.14.04 Aborto Sin Consentimiento"/>
    <x v="7"/>
    <x v="67"/>
    <x v="200"/>
    <x v="274"/>
    <s v="N° de sentencias"/>
    <s v="2013-2019"/>
    <m/>
    <m/>
    <s v="Poder Judicial"/>
    <m/>
    <m/>
    <m/>
    <m/>
    <m/>
    <m/>
    <m/>
    <m/>
    <m/>
    <m/>
    <m/>
    <m/>
    <m/>
    <n v="27"/>
    <n v="22"/>
    <n v="34"/>
    <n v="28"/>
    <n v="29"/>
    <n v="18"/>
    <n v="33"/>
    <m/>
    <m/>
  </r>
  <r>
    <n v="666"/>
    <s v="Sentencias por Abuso de Firma en Blanco"/>
    <s v="07 Delincuencia"/>
    <s v="07.02 Sentencias Dictadas por Delito"/>
    <s v="07.02.18 Delitos Económicos"/>
    <s v="07.02.18.01 Abuso de Firma en Blanco"/>
    <x v="7"/>
    <x v="67"/>
    <x v="201"/>
    <x v="341"/>
    <s v="N° de sentencias"/>
    <s v="2013-2019"/>
    <m/>
    <m/>
    <s v="Poder Judicial"/>
    <m/>
    <m/>
    <m/>
    <m/>
    <m/>
    <m/>
    <m/>
    <m/>
    <m/>
    <m/>
    <m/>
    <m/>
    <m/>
    <n v="61"/>
    <n v="47"/>
    <n v="51"/>
    <n v="38"/>
    <n v="50"/>
    <n v="37"/>
    <n v="51"/>
    <m/>
    <m/>
  </r>
  <r>
    <n v="667"/>
    <s v="Sentencias por Abuso Sexual (Sólo Crimen)"/>
    <s v="07 Delincuencia"/>
    <s v="07.02 Sentencias Dictadas por Delito"/>
    <s v="07.02.24 Delitos Sexuales"/>
    <s v="07.02.24.01 Abuso Sexual (Sólo Crimen)"/>
    <x v="7"/>
    <x v="67"/>
    <x v="202"/>
    <x v="342"/>
    <s v="N° de sentencias"/>
    <s v="2013-2019"/>
    <m/>
    <m/>
    <s v="Poder Judicial"/>
    <m/>
    <m/>
    <m/>
    <m/>
    <m/>
    <m/>
    <m/>
    <m/>
    <m/>
    <m/>
    <m/>
    <m/>
    <m/>
    <n v="0"/>
    <n v="0"/>
    <n v="0"/>
    <n v="0"/>
    <n v="11"/>
    <n v="0"/>
    <n v="0"/>
    <m/>
    <m/>
  </r>
  <r>
    <n v="668"/>
    <s v="Sentencias por Abuso Sexual Adulto"/>
    <s v="07 Delincuencia"/>
    <s v="07.02 Sentencias Dictadas por Delito"/>
    <s v="07.02.24 Delitos Sexuales"/>
    <s v="07.02.24.02 Abuso Sexual Adulto"/>
    <x v="7"/>
    <x v="67"/>
    <x v="202"/>
    <x v="343"/>
    <s v="N° de sentencias"/>
    <s v="2013-2019"/>
    <m/>
    <m/>
    <s v="Poder Judicial"/>
    <m/>
    <m/>
    <m/>
    <m/>
    <m/>
    <m/>
    <m/>
    <m/>
    <m/>
    <m/>
    <m/>
    <m/>
    <m/>
    <n v="14"/>
    <n v="13"/>
    <n v="11"/>
    <n v="14"/>
    <n v="14"/>
    <n v="2"/>
    <n v="0"/>
    <m/>
    <m/>
  </r>
  <r>
    <n v="669"/>
    <s v="Sentencias por Abuso Sexual Calificado c/Introduccion Objetos o Uso Animal"/>
    <s v="07 Delincuencia"/>
    <s v="07.02 Sentencias Dictadas por Delito"/>
    <s v="07.02.24 Delitos Sexuales"/>
    <s v="07.02.24.03 Abuso Sexual Calificado c/Introduccion Objetos o Uso Animal"/>
    <x v="7"/>
    <x v="67"/>
    <x v="202"/>
    <x v="344"/>
    <s v="N° de sentencias"/>
    <s v="2013-2019"/>
    <m/>
    <m/>
    <s v="Poder Judicial"/>
    <m/>
    <m/>
    <m/>
    <m/>
    <m/>
    <m/>
    <m/>
    <m/>
    <m/>
    <m/>
    <m/>
    <m/>
    <m/>
    <n v="35"/>
    <n v="27"/>
    <n v="27"/>
    <n v="35"/>
    <n v="42"/>
    <n v="42"/>
    <n v="43"/>
    <m/>
    <m/>
  </r>
  <r>
    <n v="670"/>
    <s v="Sentencias por Abuso Sexual con Contacto de Menor de 14 Años"/>
    <s v="07 Delincuencia"/>
    <s v="07.02 Sentencias Dictadas por Delito"/>
    <s v="07.02.24 Delitos Sexuales"/>
    <s v="07.02.24.04 Abuso Sexual con Contacto de Menor de 14 Años"/>
    <x v="7"/>
    <x v="67"/>
    <x v="202"/>
    <x v="345"/>
    <s v="N° de sentencias"/>
    <s v="2013-2019"/>
    <m/>
    <m/>
    <s v="Poder Judicial"/>
    <m/>
    <m/>
    <m/>
    <m/>
    <m/>
    <m/>
    <m/>
    <m/>
    <m/>
    <m/>
    <m/>
    <m/>
    <m/>
    <n v="2192"/>
    <n v="2066"/>
    <n v="1908"/>
    <n v="1963"/>
    <n v="2185"/>
    <n v="2429"/>
    <n v="2673"/>
    <m/>
    <m/>
  </r>
  <r>
    <n v="671"/>
    <s v="Sentencias por Abuso Sexual de 14 Años a Menor de 18 Años con Circunstancia Estupro"/>
    <s v="07 Delincuencia"/>
    <s v="07.02 Sentencias Dictadas por Delito"/>
    <s v="07.02.24 Delitos Sexuales"/>
    <s v="07.02.24.05 Abuso Sexual de 14 Años a Menor de 18 Años con Circunstancia Estupro"/>
    <x v="7"/>
    <x v="67"/>
    <x v="202"/>
    <x v="346"/>
    <s v="N° de sentencias"/>
    <s v="2013-2019"/>
    <m/>
    <m/>
    <s v="Poder Judicial"/>
    <m/>
    <m/>
    <m/>
    <m/>
    <m/>
    <m/>
    <m/>
    <m/>
    <m/>
    <m/>
    <m/>
    <m/>
    <m/>
    <n v="210"/>
    <n v="237"/>
    <n v="233"/>
    <n v="225"/>
    <n v="283"/>
    <n v="429"/>
    <n v="458"/>
    <m/>
    <m/>
  </r>
  <r>
    <n v="672"/>
    <s v="Sentencias por Abuso Sexual de Mayor de 14 (Con Circunstancias de Violación)"/>
    <s v="07 Delincuencia"/>
    <s v="07.02 Sentencias Dictadas por Delito"/>
    <s v="07.02.24 Delitos Sexuales"/>
    <s v="07.02.24.06 Abuso Sexual de Mayor de 14 (Con Circunstancias de Violación)"/>
    <x v="7"/>
    <x v="67"/>
    <x v="202"/>
    <x v="347"/>
    <s v="N° de sentencias"/>
    <s v="2013-2019"/>
    <m/>
    <m/>
    <s v="Poder Judicial"/>
    <m/>
    <m/>
    <m/>
    <m/>
    <m/>
    <m/>
    <m/>
    <m/>
    <m/>
    <m/>
    <m/>
    <m/>
    <m/>
    <n v="693"/>
    <n v="607"/>
    <n v="612"/>
    <n v="611"/>
    <n v="681"/>
    <n v="761"/>
    <n v="897"/>
    <m/>
    <m/>
  </r>
  <r>
    <n v="673"/>
    <s v="Sentencias por Abuso Sexual Mayor 14 /Sorpresa Sin Consentimiento"/>
    <s v="07 Delincuencia"/>
    <s v="07.02 Sentencias Dictadas por Delito"/>
    <s v="07.02.24 Delitos Sexuales"/>
    <s v="07.02.24.07 Abuso Sexual Mayor 14 /Sorpresa Sin Consentimiento"/>
    <x v="7"/>
    <x v="67"/>
    <x v="202"/>
    <x v="348"/>
    <s v="N° de sentencias"/>
    <s v="2013-2019"/>
    <m/>
    <m/>
    <s v="Poder Judicial"/>
    <m/>
    <m/>
    <m/>
    <m/>
    <m/>
    <m/>
    <m/>
    <m/>
    <m/>
    <m/>
    <m/>
    <m/>
    <m/>
    <n v="0"/>
    <n v="0"/>
    <n v="0"/>
    <n v="0"/>
    <n v="2"/>
    <n v="4"/>
    <n v="117"/>
    <m/>
    <m/>
  </r>
  <r>
    <n v="674"/>
    <s v="Sentencias por Abuso Sexual Sin Contacto"/>
    <s v="07 Delincuencia"/>
    <s v="07.02 Sentencias Dictadas por Delito"/>
    <s v="07.02.24 Delitos Sexuales"/>
    <s v="07.02.24.08 Abuso Sexual Sin Contacto"/>
    <x v="7"/>
    <x v="67"/>
    <x v="202"/>
    <x v="349"/>
    <s v="N° de sentencias"/>
    <s v="2013-2019"/>
    <m/>
    <m/>
    <s v="Poder Judicial"/>
    <m/>
    <m/>
    <m/>
    <m/>
    <m/>
    <m/>
    <m/>
    <m/>
    <m/>
    <m/>
    <m/>
    <m/>
    <m/>
    <n v="1558"/>
    <n v="1320"/>
    <n v="1301"/>
    <n v="1416"/>
    <n v="1340"/>
    <n v="1231"/>
    <n v="1459"/>
    <m/>
    <m/>
  </r>
  <r>
    <n v="675"/>
    <s v="Sentencias por Abusos Contra Particulares"/>
    <s v="07 Delincuencia"/>
    <s v="07.02 Sentencias Dictadas por Delito"/>
    <s v="07.02.03 Delitos Cometidos por Empleados y Funcionarios Públicos"/>
    <s v="07.02.03.01 Abusos Contra Particulares"/>
    <x v="7"/>
    <x v="67"/>
    <x v="203"/>
    <x v="350"/>
    <s v="N° de sentencias"/>
    <s v="2013-2019"/>
    <m/>
    <m/>
    <s v="Poder Judicial"/>
    <m/>
    <m/>
    <m/>
    <m/>
    <m/>
    <m/>
    <m/>
    <m/>
    <m/>
    <m/>
    <m/>
    <m/>
    <m/>
    <n v="78"/>
    <n v="70"/>
    <n v="69"/>
    <n v="75"/>
    <n v="127"/>
    <n v="162"/>
    <n v="240"/>
    <m/>
    <m/>
  </r>
  <r>
    <n v="676"/>
    <s v="Sentencias por Abusos Deshonestos"/>
    <s v="07 Delincuencia"/>
    <s v="07.02 Sentencias Dictadas por Delito"/>
    <s v="07.02.24 Delitos Sexuales"/>
    <s v="07.02.24.09 Abusos Deshonestos"/>
    <x v="7"/>
    <x v="67"/>
    <x v="202"/>
    <x v="351"/>
    <s v="N° de sentencias"/>
    <s v="2013-2019"/>
    <m/>
    <m/>
    <s v="Poder Judicial"/>
    <m/>
    <m/>
    <m/>
    <m/>
    <m/>
    <m/>
    <m/>
    <m/>
    <m/>
    <m/>
    <m/>
    <m/>
    <m/>
    <n v="7"/>
    <n v="8"/>
    <n v="9"/>
    <n v="5"/>
    <n v="3"/>
    <n v="3"/>
    <n v="4"/>
    <m/>
    <m/>
  </r>
  <r>
    <n v="677"/>
    <s v="Sentencias por Acceso, Divulgacion y Uso Indebido de Información Génetica."/>
    <s v="07 Delincuencia"/>
    <s v="07.02 Sentencias Dictadas por Delito"/>
    <s v="07.02.10 Delitos Contra la Intimidad y la Libertad"/>
    <s v="07.02.10.01 Acceso, Divulgacion y Uso Indebido de Información Génetica."/>
    <x v="7"/>
    <x v="67"/>
    <x v="204"/>
    <x v="352"/>
    <s v="N° de sentencias"/>
    <s v="2013-2019"/>
    <m/>
    <m/>
    <s v="Poder Judicial"/>
    <m/>
    <m/>
    <m/>
    <m/>
    <m/>
    <m/>
    <m/>
    <m/>
    <m/>
    <m/>
    <m/>
    <m/>
    <m/>
    <n v="3"/>
    <n v="1"/>
    <n v="0"/>
    <n v="5"/>
    <n v="32"/>
    <n v="33"/>
    <n v="41"/>
    <m/>
    <m/>
  </r>
  <r>
    <n v="678"/>
    <s v="Sentencias por Accidente con Resultado de Muerte o Lesiones Graves"/>
    <s v="07 Delincuencia"/>
    <s v="07.02 Sentencias Dictadas por Delito"/>
    <s v="07.02.27 Delitos Violentos "/>
    <s v="07.02.27.01 Accidente con Resultado de Muerte o Lesiones Graves"/>
    <x v="7"/>
    <x v="67"/>
    <x v="205"/>
    <x v="353"/>
    <s v="N° de sentencias"/>
    <s v="2013-2019"/>
    <m/>
    <m/>
    <s v="Poder Judicial"/>
    <m/>
    <m/>
    <m/>
    <m/>
    <m/>
    <m/>
    <m/>
    <m/>
    <m/>
    <m/>
    <m/>
    <m/>
    <m/>
    <n v="777"/>
    <n v="899"/>
    <n v="907"/>
    <n v="799"/>
    <n v="754"/>
    <n v="899"/>
    <n v="992"/>
    <m/>
    <m/>
  </r>
  <r>
    <n v="679"/>
    <s v="Sentencias por Acoso Sexual Lugares Públicos /Libre Acceso Público"/>
    <s v="07 Delincuencia"/>
    <s v="07.02 Sentencias Dictadas por Delito"/>
    <s v="07.02.24 Delitos Sexuales"/>
    <s v="07.02.24.10 Acoso Sexual Lugares Públicos /Libre Acceso Público"/>
    <x v="7"/>
    <x v="67"/>
    <x v="202"/>
    <x v="354"/>
    <s v="N° de sentencias"/>
    <s v="2013-2019"/>
    <m/>
    <m/>
    <s v="Poder Judicial"/>
    <m/>
    <m/>
    <m/>
    <m/>
    <m/>
    <m/>
    <m/>
    <m/>
    <m/>
    <m/>
    <m/>
    <m/>
    <m/>
    <n v="0"/>
    <n v="0"/>
    <n v="0"/>
    <n v="0"/>
    <n v="0"/>
    <n v="0"/>
    <n v="58"/>
    <m/>
    <m/>
  </r>
  <r>
    <n v="680"/>
    <s v="Sentencias por Administración Desleal de Persona Jurídica"/>
    <s v="07 Delincuencia"/>
    <s v="07.02 Sentencias Dictadas por Delito"/>
    <s v="07.02.01 Corrupción"/>
    <s v="07.02.01.01 Administración Desleal de Persona Jurídica"/>
    <x v="7"/>
    <x v="67"/>
    <x v="206"/>
    <x v="355"/>
    <s v="N° de sentencias"/>
    <s v="2013-2019"/>
    <m/>
    <m/>
    <s v="Poder Judicial"/>
    <m/>
    <m/>
    <m/>
    <m/>
    <m/>
    <m/>
    <m/>
    <m/>
    <m/>
    <m/>
    <m/>
    <m/>
    <m/>
    <n v="0"/>
    <n v="0"/>
    <n v="0"/>
    <n v="0"/>
    <n v="1"/>
    <n v="0"/>
    <n v="18"/>
    <m/>
    <m/>
  </r>
  <r>
    <n v="681"/>
    <s v="Sentencias por Adquisición Material de Guerra Instituciones Armadas"/>
    <s v="07 Delincuencia"/>
    <s v="07.02 Sentencias Dictadas por Delito"/>
    <s v="07.02.16 Delitos de Tenecia y Porte de Armas"/>
    <s v="07.02.16.02 Adquisición Material de Guerra Instituciones Armadas"/>
    <x v="7"/>
    <x v="67"/>
    <x v="196"/>
    <x v="356"/>
    <s v="N° de sentencias"/>
    <s v="2013-2019"/>
    <m/>
    <m/>
    <s v="Poder Judicial"/>
    <m/>
    <m/>
    <m/>
    <m/>
    <m/>
    <m/>
    <m/>
    <m/>
    <m/>
    <m/>
    <m/>
    <m/>
    <m/>
    <n v="0"/>
    <n v="0"/>
    <n v="0"/>
    <n v="1"/>
    <n v="3"/>
    <n v="0"/>
    <n v="0"/>
    <m/>
    <m/>
  </r>
  <r>
    <n v="682"/>
    <s v="Sentencias por Adquisición o Almacenamiento Material Pornográfico Infantil"/>
    <s v="07 Delincuencia"/>
    <s v="07.02 Sentencias Dictadas por Delito"/>
    <s v="07.02.24 Delitos Sexuales"/>
    <s v="07.02.24.11 Adquisición o Almacenamiento Material Pornográfico Infantil"/>
    <x v="7"/>
    <x v="67"/>
    <x v="202"/>
    <x v="357"/>
    <s v="N° de sentencias"/>
    <s v="2013-2019"/>
    <m/>
    <m/>
    <s v="Poder Judicial"/>
    <m/>
    <m/>
    <m/>
    <m/>
    <m/>
    <m/>
    <m/>
    <m/>
    <m/>
    <m/>
    <m/>
    <m/>
    <m/>
    <n v="65"/>
    <n v="84"/>
    <n v="94"/>
    <n v="97"/>
    <n v="115"/>
    <n v="109"/>
    <n v="103"/>
    <m/>
    <m/>
  </r>
  <r>
    <n v="683"/>
    <s v="Sentencias por Adquisición y Venta Indebida de Cartuchos y Municiones"/>
    <s v="07 Delincuencia"/>
    <s v="07.02 Sentencias Dictadas por Delito"/>
    <s v="07.02.16 Delitos de Tenecia y Porte de Armas"/>
    <s v="07.02.16.03 Adquisición y Venta Indebida de Cartuchos y Municiones"/>
    <x v="7"/>
    <x v="67"/>
    <x v="196"/>
    <x v="358"/>
    <s v="N° de sentencias"/>
    <s v="2013-2019"/>
    <m/>
    <m/>
    <s v="Poder Judicial"/>
    <m/>
    <m/>
    <m/>
    <m/>
    <m/>
    <m/>
    <m/>
    <m/>
    <m/>
    <m/>
    <m/>
    <m/>
    <m/>
    <n v="0"/>
    <n v="5"/>
    <n v="1"/>
    <n v="2"/>
    <n v="0"/>
    <n v="0"/>
    <n v="1"/>
    <m/>
    <m/>
  </r>
  <r>
    <n v="684"/>
    <s v="Sentencias por Allanamientos Irregulares"/>
    <s v="07 Delincuencia"/>
    <s v="07.02 Sentencias Dictadas por Delito"/>
    <s v="07.02.03 Delitos Cometidos por Empleados y Funcionarios Públicos"/>
    <s v="07.02.03.02 Allanamientos Irregulares"/>
    <x v="7"/>
    <x v="67"/>
    <x v="203"/>
    <x v="359"/>
    <s v="N° de sentencias"/>
    <s v="2013-2019"/>
    <m/>
    <m/>
    <s v="Poder Judicial"/>
    <m/>
    <m/>
    <m/>
    <m/>
    <m/>
    <m/>
    <m/>
    <m/>
    <m/>
    <m/>
    <m/>
    <m/>
    <m/>
    <n v="11"/>
    <n v="6"/>
    <n v="13"/>
    <n v="7"/>
    <n v="16"/>
    <n v="22"/>
    <n v="20"/>
    <m/>
    <m/>
  </r>
  <r>
    <n v="685"/>
    <s v="Sentencias por Alteracion Fraudulenta de Precios"/>
    <s v="07 Delincuencia"/>
    <s v="07.02 Sentencias Dictadas por Delito"/>
    <s v="07.02.18 Delitos Económicos"/>
    <s v="07.02.18.02 Alteracion Fraudulenta de Precios"/>
    <x v="7"/>
    <x v="67"/>
    <x v="201"/>
    <x v="360"/>
    <s v="N° de sentencias"/>
    <s v="2013-2019"/>
    <m/>
    <m/>
    <s v="Poder Judicial"/>
    <m/>
    <m/>
    <m/>
    <m/>
    <m/>
    <m/>
    <m/>
    <m/>
    <m/>
    <m/>
    <m/>
    <m/>
    <m/>
    <n v="4"/>
    <n v="1"/>
    <n v="3"/>
    <n v="5"/>
    <n v="1"/>
    <n v="2"/>
    <n v="2"/>
    <m/>
    <m/>
  </r>
  <r>
    <n v="686"/>
    <s v="Sentencias por Alteración Orden Público"/>
    <s v="07 Delincuencia"/>
    <s v="07.02 Sentencias Dictadas por Delito"/>
    <s v="07.02.07 Delitos Contra el Orden Público, Funcionarios o Agentes del Estado"/>
    <s v="07.02.07.01 Alteración Orden Público"/>
    <x v="7"/>
    <x v="67"/>
    <x v="207"/>
    <x v="361"/>
    <s v="N° de sentencias"/>
    <s v="2013-2019"/>
    <m/>
    <m/>
    <s v="Poder Judicial"/>
    <m/>
    <m/>
    <m/>
    <m/>
    <m/>
    <m/>
    <m/>
    <m/>
    <m/>
    <m/>
    <m/>
    <m/>
    <m/>
    <n v="419"/>
    <n v="271"/>
    <n v="141"/>
    <n v="110"/>
    <n v="77"/>
    <n v="89"/>
    <n v="452"/>
    <m/>
    <m/>
  </r>
  <r>
    <n v="687"/>
    <s v="Sentencias por Alteración, Ocultación, Destrucción de Balance de Libros"/>
    <s v="07 Delincuencia"/>
    <s v="07.02 Sentencias Dictadas por Delito"/>
    <s v="07.02.18 Delitos Económicos"/>
    <s v="07.02.18.03 Alteración, Ocultación, Destrucción de Balance de Libros"/>
    <x v="7"/>
    <x v="67"/>
    <x v="201"/>
    <x v="362"/>
    <s v="N° de sentencias"/>
    <s v="2013-2019"/>
    <m/>
    <m/>
    <s v="Poder Judicial"/>
    <m/>
    <m/>
    <m/>
    <m/>
    <m/>
    <m/>
    <m/>
    <m/>
    <m/>
    <m/>
    <m/>
    <m/>
    <m/>
    <n v="0"/>
    <n v="0"/>
    <n v="0"/>
    <n v="1"/>
    <n v="0"/>
    <n v="1"/>
    <n v="0"/>
    <m/>
    <m/>
  </r>
  <r>
    <n v="688"/>
    <s v="Sentencias por Amenaza a Fiscales o Defensores en el Desempeño de Funciones"/>
    <s v="07 Delincuencia"/>
    <s v="07.02 Sentencias Dictadas por Delito"/>
    <s v="07.02.07 Delitos Contra el Orden Público, Funcionarios o Agentes del Estado"/>
    <s v="07.02.07.02 Amenaza a Fiscales o Defensores en el Desempeño de Funciones"/>
    <x v="7"/>
    <x v="67"/>
    <x v="207"/>
    <x v="363"/>
    <s v="N° de sentencias"/>
    <s v="2013-2019"/>
    <m/>
    <m/>
    <s v="Poder Judicial"/>
    <m/>
    <m/>
    <m/>
    <m/>
    <m/>
    <m/>
    <m/>
    <m/>
    <m/>
    <m/>
    <m/>
    <m/>
    <m/>
    <n v="12"/>
    <n v="6"/>
    <n v="15"/>
    <n v="11"/>
    <n v="10"/>
    <n v="6"/>
    <n v="11"/>
    <m/>
    <m/>
  </r>
  <r>
    <n v="689"/>
    <s v="Sentencias por Amenaza a Gendarme en el Desempeño de sus Funciones"/>
    <s v="07 Delincuencia"/>
    <s v="07.02 Sentencias Dictadas por Delito"/>
    <s v="07.02.07 Delitos Contra el Orden Público, Funcionarios o Agentes del Estado"/>
    <s v="07.02.07.03 Amenaza a Gendarme en el Desempeño de sus Funciones"/>
    <x v="7"/>
    <x v="67"/>
    <x v="207"/>
    <x v="364"/>
    <s v="N° de sentencias"/>
    <s v="2013-2019"/>
    <m/>
    <m/>
    <s v="Poder Judicial"/>
    <m/>
    <m/>
    <m/>
    <m/>
    <m/>
    <m/>
    <m/>
    <m/>
    <m/>
    <m/>
    <m/>
    <m/>
    <m/>
    <n v="152"/>
    <n v="220"/>
    <n v="308"/>
    <n v="335"/>
    <n v="253"/>
    <n v="251"/>
    <n v="274"/>
    <m/>
    <m/>
  </r>
  <r>
    <n v="690"/>
    <s v="Sentencias por Amenaza con Arma (Falta)"/>
    <s v="07 Delincuencia"/>
    <s v="07.02 Sentencias Dictadas por Delito"/>
    <s v="07.02.27 Delitos Violentos "/>
    <s v="07.02.27.02 Amenaza con Arma (Falta)"/>
    <x v="7"/>
    <x v="67"/>
    <x v="205"/>
    <x v="365"/>
    <s v="N° de sentencias"/>
    <s v="2013-2019"/>
    <m/>
    <m/>
    <s v="Poder Judicial"/>
    <m/>
    <m/>
    <m/>
    <m/>
    <m/>
    <m/>
    <m/>
    <m/>
    <m/>
    <m/>
    <m/>
    <m/>
    <m/>
    <n v="1499"/>
    <n v="1250"/>
    <n v="1102"/>
    <n v="1033"/>
    <n v="900"/>
    <n v="799"/>
    <n v="921"/>
    <m/>
    <m/>
  </r>
  <r>
    <n v="691"/>
    <s v="Sentencias por Amenazar Simple o Condicionalmente u Ofender Personal de Investigaciones"/>
    <s v="07 Delincuencia"/>
    <s v="07.02 Sentencias Dictadas por Delito"/>
    <s v="07.02.07 Delitos Contra el Orden Público, Funcionarios o Agentes del Estado"/>
    <s v="07.02.07.04 Amenazar Simple o Condicionalmente u Ofender Personal de Investigaciones"/>
    <x v="7"/>
    <x v="67"/>
    <x v="207"/>
    <x v="366"/>
    <s v="N° de sentencias"/>
    <s v="2013-2019"/>
    <m/>
    <m/>
    <s v="Poder Judicial"/>
    <m/>
    <m/>
    <m/>
    <m/>
    <m/>
    <m/>
    <m/>
    <m/>
    <m/>
    <m/>
    <m/>
    <m/>
    <m/>
    <n v="238"/>
    <n v="209"/>
    <n v="230"/>
    <n v="204"/>
    <n v="254"/>
    <n v="196"/>
    <n v="205"/>
    <m/>
    <m/>
  </r>
  <r>
    <n v="692"/>
    <s v="Sentencias por Amenazas a Carabineros"/>
    <s v="07 Delincuencia"/>
    <s v="07.02 Sentencias Dictadas por Delito"/>
    <s v="07.02.07 Delitos Contra el Orden Público, Funcionarios o Agentes del Estado"/>
    <s v="07.02.07.05 Amenazas a Carabineros"/>
    <x v="7"/>
    <x v="67"/>
    <x v="207"/>
    <x v="367"/>
    <s v="N° de sentencias"/>
    <s v="2013-2019"/>
    <m/>
    <m/>
    <s v="Poder Judicial"/>
    <m/>
    <m/>
    <m/>
    <m/>
    <m/>
    <m/>
    <m/>
    <m/>
    <m/>
    <m/>
    <m/>
    <m/>
    <m/>
    <n v="1543"/>
    <n v="1426"/>
    <n v="1440"/>
    <n v="1488"/>
    <n v="1764"/>
    <n v="1818"/>
    <n v="1725"/>
    <m/>
    <m/>
  </r>
  <r>
    <n v="693"/>
    <s v="Sentencias por Amenazas Condicionales Contra Personas y Propiedades"/>
    <s v="07 Delincuencia"/>
    <s v="07.02 Sentencias Dictadas por Delito"/>
    <s v="07.02.10 Delitos Contra la Intimidad y la Libertad"/>
    <s v="07.02.10.02 Amenazas Condicionales Contra Personas y Propiedades"/>
    <x v="7"/>
    <x v="67"/>
    <x v="204"/>
    <x v="368"/>
    <s v="N° de sentencias"/>
    <s v="2013-2019"/>
    <m/>
    <m/>
    <s v="Poder Judicial"/>
    <m/>
    <m/>
    <m/>
    <m/>
    <m/>
    <m/>
    <m/>
    <m/>
    <m/>
    <m/>
    <m/>
    <m/>
    <m/>
    <n v="5254"/>
    <n v="5602"/>
    <n v="6630"/>
    <n v="6461"/>
    <n v="6361"/>
    <n v="6225"/>
    <n v="6268"/>
    <m/>
    <m/>
  </r>
  <r>
    <n v="694"/>
    <s v="Sentencias por Amenazas de Atentados Contra Personas y Propiedades"/>
    <s v="07 Delincuencia"/>
    <s v="07.02 Sentencias Dictadas por Delito"/>
    <s v="07.02.10 Delitos Contra la Intimidad y la Libertad"/>
    <s v="07.02.10.03 Amenazas de Atentados Contra Personas y Propiedades"/>
    <x v="7"/>
    <x v="67"/>
    <x v="204"/>
    <x v="369"/>
    <s v="N° de sentencias"/>
    <s v="2013-2019"/>
    <m/>
    <m/>
    <s v="Poder Judicial"/>
    <m/>
    <m/>
    <m/>
    <m/>
    <m/>
    <m/>
    <m/>
    <m/>
    <m/>
    <m/>
    <m/>
    <m/>
    <m/>
    <n v="6382"/>
    <n v="5441"/>
    <n v="1393"/>
    <n v="1072"/>
    <n v="818"/>
    <n v="579"/>
    <n v="274"/>
    <m/>
    <m/>
  </r>
  <r>
    <n v="695"/>
    <s v="Sentencias por Amenazas Simples Contra Personas y Propiedades"/>
    <s v="07 Delincuencia"/>
    <s v="07.02 Sentencias Dictadas por Delito"/>
    <s v="07.02.10 Delitos Contra la Intimidad y la Libertad"/>
    <s v="07.02.10.04 Amenazas Simples Contra Personas y Propiedades"/>
    <x v="7"/>
    <x v="67"/>
    <x v="204"/>
    <x v="370"/>
    <s v="N° de sentencias"/>
    <s v="2013-2019"/>
    <m/>
    <m/>
    <s v="Poder Judicial"/>
    <m/>
    <m/>
    <m/>
    <m/>
    <m/>
    <m/>
    <m/>
    <m/>
    <m/>
    <m/>
    <m/>
    <m/>
    <m/>
    <n v="57471"/>
    <n v="62514"/>
    <n v="60895"/>
    <n v="60648"/>
    <n v="57939"/>
    <n v="57639"/>
    <n v="59786"/>
    <m/>
    <m/>
  </r>
  <r>
    <n v="696"/>
    <s v="Sentencias por Anticipación y Prolongacion Indebida de Funciones Públicas"/>
    <s v="07 Delincuencia"/>
    <s v="07.02 Sentencias Dictadas por Delito"/>
    <s v="07.02.03 Delitos Cometidos por Empleados y Funcionarios Públicos"/>
    <s v="07.02.03.03 Anticipación y Prolongacion Indebida de Funciones Públicas"/>
    <x v="7"/>
    <x v="67"/>
    <x v="203"/>
    <x v="371"/>
    <s v="N° de sentencias"/>
    <s v="2013-2019"/>
    <m/>
    <m/>
    <s v="Poder Judicial"/>
    <m/>
    <m/>
    <m/>
    <m/>
    <m/>
    <m/>
    <m/>
    <m/>
    <m/>
    <m/>
    <m/>
    <m/>
    <m/>
    <n v="0"/>
    <n v="1"/>
    <n v="0"/>
    <n v="0"/>
    <n v="0"/>
    <n v="0"/>
    <n v="0"/>
    <m/>
    <m/>
  </r>
  <r>
    <n v="697"/>
    <s v="Sentencias por Apertura, Registro o Interceptación de Correspondencia"/>
    <s v="07 Delincuencia"/>
    <s v="07.02 Sentencias Dictadas por Delito"/>
    <s v="07.02.10 Delitos Contra la Intimidad y la Libertad"/>
    <s v="07.02.10.05 Apertura, Registro o Interceptación de Correspondencia"/>
    <x v="7"/>
    <x v="67"/>
    <x v="204"/>
    <x v="372"/>
    <s v="N° de sentencias"/>
    <s v="2013-2019"/>
    <m/>
    <m/>
    <s v="Poder Judicial"/>
    <m/>
    <m/>
    <m/>
    <m/>
    <m/>
    <m/>
    <m/>
    <m/>
    <m/>
    <m/>
    <m/>
    <m/>
    <m/>
    <n v="17"/>
    <n v="12"/>
    <n v="14"/>
    <n v="22"/>
    <n v="41"/>
    <n v="76"/>
    <n v="72"/>
    <m/>
    <m/>
  </r>
  <r>
    <n v="698"/>
    <s v="Sentencias por Apoderamiento o Atentado al Transporte Público"/>
    <s v="07 Delincuencia"/>
    <s v="07.02 Sentencias Dictadas por Delito"/>
    <s v="07.02.07 Delitos Contra el Orden Público, Funcionarios o Agentes del Estado"/>
    <s v="07.02.07.06 Apoderamiento o Atentado al Transporte Público"/>
    <x v="7"/>
    <x v="67"/>
    <x v="207"/>
    <x v="373"/>
    <s v="N° de sentencias"/>
    <s v="2013-2019"/>
    <m/>
    <m/>
    <s v="Poder Judicial"/>
    <m/>
    <m/>
    <m/>
    <m/>
    <m/>
    <m/>
    <m/>
    <m/>
    <m/>
    <m/>
    <m/>
    <m/>
    <m/>
    <n v="0"/>
    <n v="5"/>
    <n v="2"/>
    <n v="2"/>
    <n v="3"/>
    <n v="3"/>
    <n v="6"/>
    <m/>
    <m/>
  </r>
  <r>
    <n v="699"/>
    <s v="Sentencias por Apremios Ilegítimos Cometidos por Empleados Públicos"/>
    <s v="07 Delincuencia"/>
    <s v="07.02 Sentencias Dictadas por Delito"/>
    <s v="07.02.03 Delitos Cometidos por Empleados y Funcionarios Públicos"/>
    <s v="07.02.03.04 Apremios Ilegítimos Cometidos por Empleados Públicos"/>
    <x v="7"/>
    <x v="67"/>
    <x v="203"/>
    <x v="374"/>
    <s v="N° de sentencias"/>
    <s v="2013-2019"/>
    <m/>
    <m/>
    <s v="Poder Judicial"/>
    <m/>
    <m/>
    <m/>
    <m/>
    <m/>
    <m/>
    <m/>
    <m/>
    <m/>
    <m/>
    <m/>
    <m/>
    <m/>
    <n v="0"/>
    <n v="2"/>
    <n v="0"/>
    <n v="5"/>
    <n v="100"/>
    <n v="246"/>
    <n v="1151"/>
    <m/>
    <m/>
  </r>
  <r>
    <n v="700"/>
    <s v="Sentencias por Apremios Ilegítimos con Cuasidelito"/>
    <s v="07 Delincuencia"/>
    <s v="07.02 Sentencias Dictadas por Delito"/>
    <s v="07.02.03 Delitos Cometidos por Empleados y Funcionarios Públicos"/>
    <s v="07.02.03.05 Apremios Ilegítimos con Cuasidelito"/>
    <x v="7"/>
    <x v="67"/>
    <x v="203"/>
    <x v="375"/>
    <s v="N° de sentencias"/>
    <s v="2013-2019"/>
    <m/>
    <m/>
    <s v="Poder Judicial"/>
    <m/>
    <m/>
    <m/>
    <m/>
    <m/>
    <m/>
    <m/>
    <m/>
    <m/>
    <m/>
    <m/>
    <m/>
    <m/>
    <n v="0"/>
    <n v="0"/>
    <n v="2"/>
    <n v="1"/>
    <n v="15"/>
    <n v="21"/>
    <n v="9"/>
    <m/>
    <m/>
  </r>
  <r>
    <n v="701"/>
    <s v="Sentencias por Apremios Ilegítimos con Homicidio"/>
    <s v="07 Delincuencia"/>
    <s v="07.02 Sentencias Dictadas por Delito"/>
    <s v="07.02.03 Delitos Cometidos por Empleados y Funcionarios Públicos"/>
    <s v="07.02.03.06 Apremios Ilegítimos con Homicidio"/>
    <x v="7"/>
    <x v="67"/>
    <x v="203"/>
    <x v="376"/>
    <s v="N° de sentencias"/>
    <s v="2013-2019"/>
    <m/>
    <m/>
    <s v="Poder Judicial"/>
    <m/>
    <m/>
    <m/>
    <m/>
    <m/>
    <m/>
    <m/>
    <m/>
    <m/>
    <m/>
    <m/>
    <m/>
    <m/>
    <n v="0"/>
    <n v="0"/>
    <n v="0"/>
    <n v="0"/>
    <n v="0"/>
    <n v="2"/>
    <n v="3"/>
    <m/>
    <m/>
  </r>
  <r>
    <n v="702"/>
    <s v="Sentencias por Apremios Ilegítimos Violación, Abuso Sexual Agravado, Otros"/>
    <s v="07 Delincuencia"/>
    <s v="07.02 Sentencias Dictadas por Delito"/>
    <s v="07.02.03 Delitos Cometidos por Empleados y Funcionarios Públicos"/>
    <s v="07.02.03.07 Apremios Ilegítimos Violación, Abuso Sexual Agravado, Otros"/>
    <x v="7"/>
    <x v="67"/>
    <x v="203"/>
    <x v="377"/>
    <s v="N° de sentencias"/>
    <s v="2013-2019"/>
    <m/>
    <m/>
    <s v="Poder Judicial"/>
    <m/>
    <m/>
    <m/>
    <m/>
    <m/>
    <m/>
    <m/>
    <m/>
    <m/>
    <m/>
    <m/>
    <m/>
    <m/>
    <n v="0"/>
    <n v="0"/>
    <n v="0"/>
    <n v="2"/>
    <n v="3"/>
    <n v="12"/>
    <n v="32"/>
    <m/>
    <m/>
  </r>
  <r>
    <n v="703"/>
    <s v="Sentencias por Apropiación de Cables Tendido Eléctrico o de Comunicaciones"/>
    <s v="07 Delincuencia"/>
    <s v="07.02 Sentencias Dictadas por Delito"/>
    <s v="07.02.11 Delitos Contra la Propiedad y el Patrimonio"/>
    <s v="07.02.11.02 Apropiación de Cables Tendido Eléctrico o de Comunicaciones"/>
    <x v="7"/>
    <x v="67"/>
    <x v="199"/>
    <x v="378"/>
    <s v="N° de sentencias"/>
    <s v="2013-2019"/>
    <m/>
    <m/>
    <s v="Poder Judicial"/>
    <m/>
    <m/>
    <m/>
    <m/>
    <m/>
    <m/>
    <m/>
    <m/>
    <m/>
    <m/>
    <m/>
    <m/>
    <m/>
    <n v="19"/>
    <n v="83"/>
    <n v="90"/>
    <n v="208"/>
    <n v="27"/>
    <n v="82"/>
    <n v="122"/>
    <m/>
    <m/>
  </r>
  <r>
    <n v="704"/>
    <s v="Sentencias por Apropiación de Cotizaciones Previsionales y Declaraciones Inexactas"/>
    <s v="07 Delincuencia"/>
    <s v="07.02 Sentencias Dictadas por Delito"/>
    <s v="07.02.11 Delitos Contra la Propiedad y el Patrimonio"/>
    <s v="07.02.11.03 Apropiación de Cotizaciones Previsionales y Declaraciones Inexactas"/>
    <x v="7"/>
    <x v="67"/>
    <x v="199"/>
    <x v="379"/>
    <s v="N° de sentencias"/>
    <s v="2013-2019"/>
    <m/>
    <m/>
    <s v="Poder Judicial"/>
    <m/>
    <m/>
    <m/>
    <m/>
    <m/>
    <m/>
    <m/>
    <m/>
    <m/>
    <m/>
    <m/>
    <m/>
    <m/>
    <n v="1474"/>
    <n v="1843"/>
    <n v="1951"/>
    <n v="1317"/>
    <n v="1274"/>
    <n v="2010"/>
    <n v="1458"/>
    <m/>
    <m/>
  </r>
  <r>
    <n v="705"/>
    <s v="Sentencias por Apropiación de Monumentos Nacionales"/>
    <s v="07 Delincuencia"/>
    <s v="07.02 Sentencias Dictadas por Delito"/>
    <s v="07.02.11 Delitos Contra la Propiedad y el Patrimonio"/>
    <s v="07.02.11.04 Apropiación de Monumentos Nacionales"/>
    <x v="7"/>
    <x v="67"/>
    <x v="199"/>
    <x v="380"/>
    <s v="N° de sentencias"/>
    <s v="2013-2019"/>
    <m/>
    <m/>
    <s v="Poder Judicial"/>
    <m/>
    <m/>
    <m/>
    <m/>
    <m/>
    <m/>
    <m/>
    <m/>
    <m/>
    <m/>
    <m/>
    <m/>
    <m/>
    <n v="0"/>
    <n v="0"/>
    <n v="0"/>
    <n v="5"/>
    <n v="4"/>
    <n v="11"/>
    <n v="10"/>
    <m/>
    <m/>
  </r>
  <r>
    <n v="706"/>
    <s v="Sentencias por Apropiación Indebida"/>
    <s v="07 Delincuencia"/>
    <s v="07.02 Sentencias Dictadas por Delito"/>
    <s v="07.02.11 Delitos Contra la Propiedad y el Patrimonio"/>
    <s v="07.02.11.05 Apropiación Indebida"/>
    <x v="7"/>
    <x v="67"/>
    <x v="199"/>
    <x v="381"/>
    <s v="N° de sentencias"/>
    <s v="2013-2019"/>
    <m/>
    <m/>
    <s v="Poder Judicial"/>
    <m/>
    <m/>
    <m/>
    <m/>
    <m/>
    <m/>
    <m/>
    <m/>
    <m/>
    <m/>
    <m/>
    <m/>
    <m/>
    <n v="6528"/>
    <n v="6094"/>
    <n v="5855"/>
    <n v="6064"/>
    <n v="5494"/>
    <n v="5998"/>
    <n v="5872"/>
    <m/>
    <m/>
  </r>
  <r>
    <n v="707"/>
    <s v="Sentencias por Apropiación Indebida (Incluye Depositario Alzado)"/>
    <s v="07 Delincuencia"/>
    <s v="07.02 Sentencias Dictadas por Delito"/>
    <s v="07.02.11 Delitos Contra la Propiedad y el Patrimonio"/>
    <s v="07.02.11.06 Apropiación Indebida (Incluye Depositario Alzado)"/>
    <x v="7"/>
    <x v="67"/>
    <x v="199"/>
    <x v="382"/>
    <s v="N° de sentencias"/>
    <s v="2013-2019"/>
    <m/>
    <m/>
    <s v="Poder Judicial"/>
    <m/>
    <m/>
    <m/>
    <m/>
    <m/>
    <m/>
    <m/>
    <m/>
    <m/>
    <m/>
    <m/>
    <m/>
    <m/>
    <n v="19"/>
    <n v="20"/>
    <n v="5"/>
    <n v="5"/>
    <n v="8"/>
    <n v="6"/>
    <n v="1"/>
    <m/>
    <m/>
  </r>
  <r>
    <n v="708"/>
    <s v="Sentencias por Apropiación Indebida Cometido por Persona Jurídica"/>
    <s v="07 Delincuencia"/>
    <s v="07.02 Sentencias Dictadas por Delito"/>
    <s v="07.02.11 Delitos Contra la Propiedad y el Patrimonio"/>
    <s v="07.02.11.07 Apropiación Indebida Cometido por Persona Jurídica"/>
    <x v="7"/>
    <x v="67"/>
    <x v="199"/>
    <x v="383"/>
    <s v="N° de sentencias"/>
    <s v="2013-2019"/>
    <m/>
    <m/>
    <s v="Poder Judicial"/>
    <m/>
    <m/>
    <m/>
    <m/>
    <m/>
    <m/>
    <m/>
    <m/>
    <m/>
    <m/>
    <m/>
    <m/>
    <m/>
    <n v="0"/>
    <n v="0"/>
    <n v="0"/>
    <n v="0"/>
    <n v="1"/>
    <n v="0"/>
    <n v="18"/>
    <m/>
    <m/>
  </r>
  <r>
    <n v="709"/>
    <s v="Sentencias por Arrojamiento de Piedras u Otros Objetos"/>
    <s v="07 Delincuencia"/>
    <s v="07.02 Sentencias Dictadas por Delito"/>
    <s v="07.02.07 Delitos Contra el Orden Público, Funcionarios o Agentes del Estado"/>
    <s v="07.02.07.07 Arrojamiento de Piedras u Otros Objetos"/>
    <x v="7"/>
    <x v="67"/>
    <x v="207"/>
    <x v="384"/>
    <s v="N° de sentencias"/>
    <s v="2013-2019"/>
    <m/>
    <m/>
    <s v="Poder Judicial"/>
    <m/>
    <m/>
    <m/>
    <m/>
    <m/>
    <m/>
    <m/>
    <m/>
    <m/>
    <m/>
    <m/>
    <m/>
    <m/>
    <n v="248"/>
    <n v="167"/>
    <n v="144"/>
    <n v="145"/>
    <n v="109"/>
    <n v="96"/>
    <n v="338"/>
    <m/>
    <m/>
  </r>
  <r>
    <n v="710"/>
    <s v="Sentencias por Arrojar Basura/Desechos en Playas, Parques Nacionales u Otros"/>
    <s v="07 Delincuencia"/>
    <s v="07.02 Sentencias Dictadas por Delito"/>
    <s v="07.02.06 Delitos Contra el Medioambientales y Seres Vivos"/>
    <s v="07.02.06.02 Arrojar Basura/Desechos en Playas, Parques Nacionales u Otros"/>
    <x v="7"/>
    <x v="67"/>
    <x v="198"/>
    <x v="385"/>
    <s v="N° de sentencias"/>
    <s v="2013-2019"/>
    <m/>
    <m/>
    <s v="Poder Judicial"/>
    <m/>
    <m/>
    <m/>
    <m/>
    <m/>
    <m/>
    <m/>
    <m/>
    <m/>
    <m/>
    <m/>
    <m/>
    <m/>
    <n v="0"/>
    <n v="0"/>
    <n v="0"/>
    <n v="0"/>
    <n v="0"/>
    <n v="0"/>
    <n v="2"/>
    <m/>
    <m/>
  </r>
  <r>
    <n v="711"/>
    <s v="Sentencias por Asociación Ilícita"/>
    <s v="07 Delincuencia"/>
    <s v="07.02 Sentencias Dictadas por Delito"/>
    <s v="07.02.02 Crimen Organizado y Lavado de Dinero"/>
    <s v="07.02.02.01 Asociación Ilícita"/>
    <x v="7"/>
    <x v="67"/>
    <x v="208"/>
    <x v="386"/>
    <s v="N° de sentencias"/>
    <s v="2013-2019"/>
    <m/>
    <m/>
    <s v="Poder Judicial"/>
    <m/>
    <m/>
    <m/>
    <m/>
    <m/>
    <m/>
    <m/>
    <m/>
    <m/>
    <m/>
    <m/>
    <m/>
    <m/>
    <n v="0"/>
    <n v="1"/>
    <n v="29"/>
    <n v="31"/>
    <n v="13"/>
    <n v="11"/>
    <n v="32"/>
    <m/>
    <m/>
  </r>
  <r>
    <n v="712"/>
    <s v="Sentencias por Asociación Ilícita para Tráfico de Personas"/>
    <s v="07 Delincuencia"/>
    <s v="07.02 Sentencias Dictadas por Delito"/>
    <s v="07.02.02 Crimen Organizado y Lavado de Dinero"/>
    <s v="07.02.02.02 Asociación Ilícita para Tráfico de Personas"/>
    <x v="7"/>
    <x v="67"/>
    <x v="208"/>
    <x v="387"/>
    <s v="N° de sentencias"/>
    <s v="2013-2019"/>
    <m/>
    <m/>
    <s v="Poder Judicial"/>
    <m/>
    <m/>
    <m/>
    <m/>
    <m/>
    <m/>
    <m/>
    <m/>
    <m/>
    <m/>
    <m/>
    <m/>
    <m/>
    <n v="4"/>
    <n v="8"/>
    <n v="7"/>
    <n v="6"/>
    <n v="2"/>
    <n v="0"/>
    <n v="4"/>
    <m/>
    <m/>
  </r>
  <r>
    <n v="713"/>
    <s v="Sentencias por Asociación Ilícita Terrorista"/>
    <s v="07 Delincuencia"/>
    <s v="07.02 Sentencias Dictadas por Delito"/>
    <s v="07.02.02 Crimen Organizado y Lavado de Dinero"/>
    <s v="07.02.02.03 Asociación Ilícita Terrorista"/>
    <x v="7"/>
    <x v="67"/>
    <x v="208"/>
    <x v="388"/>
    <s v="N° de sentencias"/>
    <s v="2013-2019"/>
    <m/>
    <m/>
    <s v="Poder Judicial"/>
    <m/>
    <m/>
    <m/>
    <m/>
    <m/>
    <m/>
    <m/>
    <m/>
    <m/>
    <m/>
    <m/>
    <m/>
    <m/>
    <n v="3"/>
    <n v="4"/>
    <n v="0"/>
    <n v="0"/>
    <n v="1"/>
    <n v="4"/>
    <n v="4"/>
    <m/>
    <m/>
  </r>
  <r>
    <n v="714"/>
    <s v="Sentencias por Asociaciones Ilícitas"/>
    <s v="07 Delincuencia"/>
    <s v="07.02 Sentencias Dictadas por Delito"/>
    <s v="07.02.02 Crimen Organizado y Lavado de Dinero"/>
    <s v="07.02.02.04 Asociaciones Ilícitas"/>
    <x v="7"/>
    <x v="67"/>
    <x v="208"/>
    <x v="389"/>
    <s v="N° de sentencias"/>
    <s v="2013-2019"/>
    <m/>
    <m/>
    <s v="Poder Judicial"/>
    <m/>
    <m/>
    <m/>
    <m/>
    <m/>
    <m/>
    <m/>
    <m/>
    <m/>
    <m/>
    <m/>
    <m/>
    <m/>
    <n v="109"/>
    <n v="179"/>
    <n v="154"/>
    <n v="268"/>
    <n v="146"/>
    <n v="122"/>
    <n v="211"/>
    <m/>
    <m/>
  </r>
  <r>
    <n v="715"/>
    <s v="Sentencias por Atentado a Vehículo Motorizado en Circulación con Objeto Contundente"/>
    <s v="07 Delincuencia"/>
    <s v="07.02 Sentencias Dictadas por Delito"/>
    <s v="07.02.07 Delitos Contra el Orden Público, Funcionarios o Agentes del Estado"/>
    <s v="07.02.07.08 Atentado a Vehículo Motorizado en Circulación con Objeto Contundente"/>
    <x v="7"/>
    <x v="67"/>
    <x v="207"/>
    <x v="390"/>
    <s v="N° de sentencias"/>
    <s v="2013-2019"/>
    <m/>
    <m/>
    <s v="Poder Judicial"/>
    <m/>
    <m/>
    <m/>
    <m/>
    <m/>
    <m/>
    <m/>
    <m/>
    <m/>
    <m/>
    <m/>
    <m/>
    <m/>
    <n v="108"/>
    <n v="111"/>
    <n v="111"/>
    <n v="81"/>
    <n v="66"/>
    <n v="53"/>
    <n v="152"/>
    <m/>
    <m/>
  </r>
  <r>
    <n v="716"/>
    <s v="Sentencias por Atentado Contra Jefe de Estado o Autoridad Pública"/>
    <s v="07 Delincuencia"/>
    <s v="07.02 Sentencias Dictadas por Delito"/>
    <s v="07.02.07 Delitos Contra el Orden Público, Funcionarios o Agentes del Estado"/>
    <s v="07.02.07.09 Atentado Contra Jefe de Estado o Autoridad Pública"/>
    <x v="7"/>
    <x v="67"/>
    <x v="207"/>
    <x v="391"/>
    <s v="N° de sentencias"/>
    <s v="2013-2019"/>
    <m/>
    <m/>
    <s v="Poder Judicial"/>
    <m/>
    <m/>
    <m/>
    <m/>
    <m/>
    <m/>
    <m/>
    <m/>
    <m/>
    <m/>
    <m/>
    <m/>
    <m/>
    <n v="12"/>
    <n v="23"/>
    <n v="17"/>
    <n v="29"/>
    <n v="52"/>
    <n v="49"/>
    <n v="123"/>
    <m/>
    <m/>
  </r>
  <r>
    <n v="717"/>
    <s v="Sentencias por Atentado Explosivo o Incendiario"/>
    <s v="07 Delincuencia"/>
    <s v="07.02 Sentencias Dictadas por Delito"/>
    <s v="07.02.07 Delitos Contra el Orden Público, Funcionarios o Agentes del Estado"/>
    <s v="07.02.07.10 Atentado Explosivo o Incendiario"/>
    <x v="7"/>
    <x v="67"/>
    <x v="207"/>
    <x v="392"/>
    <s v="N° de sentencias"/>
    <s v="2013-2019"/>
    <m/>
    <m/>
    <s v="Poder Judicial"/>
    <m/>
    <m/>
    <m/>
    <m/>
    <m/>
    <m/>
    <m/>
    <m/>
    <m/>
    <m/>
    <m/>
    <m/>
    <m/>
    <n v="30"/>
    <n v="54"/>
    <n v="18"/>
    <n v="18"/>
    <n v="21"/>
    <n v="16"/>
    <n v="53"/>
    <m/>
    <m/>
  </r>
  <r>
    <n v="718"/>
    <s v="Sentencias por Atentados y Amenazas Contra la Autoridad"/>
    <s v="07 Delincuencia"/>
    <s v="07.02 Sentencias Dictadas por Delito"/>
    <s v="07.02.07 Delitos Contra el Orden Público, Funcionarios o Agentes del Estado"/>
    <s v="07.02.07.11 Atentados y Amenazas Contra la Autoridad"/>
    <x v="7"/>
    <x v="67"/>
    <x v="207"/>
    <x v="393"/>
    <s v="N° de sentencias"/>
    <s v="2013-2019"/>
    <m/>
    <m/>
    <s v="Poder Judicial"/>
    <m/>
    <m/>
    <m/>
    <m/>
    <m/>
    <m/>
    <m/>
    <m/>
    <m/>
    <m/>
    <m/>
    <m/>
    <m/>
    <n v="149"/>
    <n v="175"/>
    <n v="165"/>
    <n v="224"/>
    <n v="281"/>
    <n v="340"/>
    <n v="549"/>
    <m/>
    <m/>
  </r>
  <r>
    <n v="719"/>
    <s v="Sentencias por Auxilio al Suicidio"/>
    <s v="07 Delincuencia"/>
    <s v="07.02 Sentencias Dictadas por Delito"/>
    <s v="07.02.14 Delitos Contra la Vida, Integridad o Dignidad Personal"/>
    <s v="07.02.14.05 Auxilio al Suicidio"/>
    <x v="7"/>
    <x v="67"/>
    <x v="200"/>
    <x v="394"/>
    <s v="N° de sentencias"/>
    <s v="2013-2019"/>
    <m/>
    <m/>
    <s v="Poder Judicial"/>
    <m/>
    <m/>
    <m/>
    <m/>
    <m/>
    <m/>
    <m/>
    <m/>
    <m/>
    <m/>
    <m/>
    <m/>
    <m/>
    <n v="32"/>
    <n v="15"/>
    <n v="19"/>
    <n v="9"/>
    <n v="4"/>
    <n v="5"/>
    <n v="12"/>
    <m/>
    <m/>
  </r>
  <r>
    <n v="720"/>
    <s v="Sentencias por Bigamia"/>
    <s v="07 Delincuencia"/>
    <s v="07.02 Sentencias Dictadas por Delito"/>
    <s v="07.02.04 Delitos Contra el Estado Civil y la Familia"/>
    <s v="07.02.04.01 Bigamia"/>
    <x v="7"/>
    <x v="67"/>
    <x v="209"/>
    <x v="395"/>
    <s v="N° de sentencias"/>
    <s v="2013-2019"/>
    <m/>
    <m/>
    <s v="Poder Judicial"/>
    <m/>
    <m/>
    <m/>
    <m/>
    <m/>
    <m/>
    <m/>
    <m/>
    <m/>
    <m/>
    <m/>
    <m/>
    <m/>
    <n v="16"/>
    <n v="15"/>
    <n v="17"/>
    <n v="12"/>
    <n v="7"/>
    <n v="9"/>
    <n v="10"/>
    <m/>
    <m/>
  </r>
  <r>
    <n v="721"/>
    <s v="Sentencias por Calumnia (Acción Privada)"/>
    <s v="07 Delincuencia"/>
    <s v="07.02 Sentencias Dictadas por Delito"/>
    <s v="07.02.05 Delitos Contra el Honor"/>
    <s v="07.02.05.01 Calumnia (Acción Privada)"/>
    <x v="7"/>
    <x v="67"/>
    <x v="210"/>
    <x v="396"/>
    <s v="N° de sentencias"/>
    <s v="2013-2019"/>
    <m/>
    <m/>
    <s v="Poder Judicial"/>
    <m/>
    <m/>
    <m/>
    <m/>
    <m/>
    <m/>
    <m/>
    <m/>
    <m/>
    <m/>
    <m/>
    <m/>
    <m/>
    <n v="206"/>
    <n v="181"/>
    <n v="189"/>
    <n v="198"/>
    <n v="189"/>
    <n v="201"/>
    <n v="263"/>
    <m/>
    <m/>
  </r>
  <r>
    <n v="722"/>
    <s v="Sentencias por Captura, Grabación, Difusión Registro Audiovisuales Partes Íntimas"/>
    <s v="07 Delincuencia"/>
    <s v="07.02 Sentencias Dictadas por Delito"/>
    <s v="07.02.10 Delitos Contra la Intimidad y la Libertad"/>
    <s v="07.02.10.06 Captura, Grabación, Difusión Registro Audiovisuales Partes Íntimas"/>
    <x v="7"/>
    <x v="67"/>
    <x v="204"/>
    <x v="397"/>
    <s v="N° de sentencias"/>
    <s v="2013-2019"/>
    <m/>
    <m/>
    <s v="Poder Judicial"/>
    <m/>
    <m/>
    <m/>
    <m/>
    <m/>
    <m/>
    <m/>
    <m/>
    <m/>
    <m/>
    <m/>
    <m/>
    <m/>
    <n v="0"/>
    <n v="0"/>
    <n v="0"/>
    <n v="0"/>
    <n v="0"/>
    <n v="0"/>
    <n v="7"/>
    <m/>
    <m/>
  </r>
  <r>
    <n v="723"/>
    <s v="Sentencias por Castración y Mutilación"/>
    <s v="07 Delincuencia"/>
    <s v="07.02 Sentencias Dictadas por Delito"/>
    <s v="07.02.14 Delitos Contra la Vida, Integridad o Dignidad Personal"/>
    <s v="07.02.14.06 Castración y Mutilación"/>
    <x v="7"/>
    <x v="67"/>
    <x v="200"/>
    <x v="398"/>
    <s v="N° de sentencias"/>
    <s v="2013-2019"/>
    <m/>
    <m/>
    <s v="Poder Judicial"/>
    <m/>
    <m/>
    <m/>
    <m/>
    <m/>
    <m/>
    <m/>
    <m/>
    <m/>
    <m/>
    <m/>
    <m/>
    <m/>
    <n v="0"/>
    <n v="1"/>
    <n v="2"/>
    <n v="3"/>
    <n v="3"/>
    <n v="4"/>
    <n v="5"/>
    <m/>
    <m/>
  </r>
  <r>
    <n v="724"/>
    <s v="Sentencias por Causar la Muerte a Personal de la Policia de Investigaciones"/>
    <s v="07 Delincuencia"/>
    <s v="07.02 Sentencias Dictadas por Delito"/>
    <s v="07.02.07 Delitos Contra el Orden Público, Funcionarios o Agentes del Estado"/>
    <s v="07.02.07.12 Causar la Muerte a Personal de la Policia de Investigaciones"/>
    <x v="7"/>
    <x v="67"/>
    <x v="207"/>
    <x v="399"/>
    <s v="N° de sentencias"/>
    <s v="2013-2019"/>
    <m/>
    <m/>
    <s v="Poder Judicial"/>
    <m/>
    <m/>
    <m/>
    <m/>
    <m/>
    <m/>
    <m/>
    <m/>
    <m/>
    <m/>
    <m/>
    <m/>
    <m/>
    <n v="5"/>
    <n v="6"/>
    <n v="5"/>
    <n v="6"/>
    <n v="6"/>
    <n v="5"/>
    <n v="4"/>
    <m/>
    <m/>
  </r>
  <r>
    <n v="725"/>
    <s v="Sentencias por Caza y Comercializacion de Especies Prohibidas"/>
    <s v="07 Delincuencia"/>
    <s v="07.02 Sentencias Dictadas por Delito"/>
    <s v="07.02.06 Delitos Contra el Medioambientales y Seres Vivos"/>
    <s v="07.02.06.03 Caza y Comercializacion de Especies Prohibidas"/>
    <x v="7"/>
    <x v="67"/>
    <x v="198"/>
    <x v="400"/>
    <s v="N° de sentencias"/>
    <s v="2013-2019"/>
    <m/>
    <m/>
    <s v="Poder Judicial"/>
    <m/>
    <m/>
    <m/>
    <m/>
    <m/>
    <m/>
    <m/>
    <m/>
    <m/>
    <m/>
    <m/>
    <m/>
    <m/>
    <n v="37"/>
    <n v="117"/>
    <n v="95"/>
    <n v="19"/>
    <n v="13"/>
    <n v="20"/>
    <n v="9"/>
    <m/>
    <m/>
  </r>
  <r>
    <n v="726"/>
    <s v="Sentencias por Caza y Pesca con Violencia"/>
    <s v="07 Delincuencia"/>
    <s v="07.02 Sentencias Dictadas por Delito"/>
    <s v="07.02.06 Delitos Contra el Medioambientales y Seres Vivos"/>
    <s v="07.02.06.04 Caza y Pesca con Violencia"/>
    <x v="7"/>
    <x v="67"/>
    <x v="198"/>
    <x v="401"/>
    <s v="N° de sentencias"/>
    <s v="2013-2019"/>
    <m/>
    <m/>
    <s v="Poder Judicial"/>
    <m/>
    <m/>
    <m/>
    <m/>
    <m/>
    <m/>
    <m/>
    <m/>
    <m/>
    <m/>
    <m/>
    <m/>
    <m/>
    <n v="0"/>
    <n v="0"/>
    <n v="0"/>
    <n v="0"/>
    <n v="0"/>
    <n v="1"/>
    <n v="0"/>
    <m/>
    <m/>
  </r>
  <r>
    <n v="727"/>
    <s v="Sentencias por Celebración de Contrato Simulado"/>
    <s v="07 Delincuencia"/>
    <s v="07.02 Sentencias Dictadas por Delito"/>
    <s v="07.02.11 Delitos Contra la Propiedad y el Patrimonio"/>
    <s v="07.02.11.08 Celebración de Contrato Simulado"/>
    <x v="7"/>
    <x v="67"/>
    <x v="199"/>
    <x v="402"/>
    <s v="N° de sentencias"/>
    <s v="2013-2019"/>
    <m/>
    <m/>
    <s v="Poder Judicial"/>
    <m/>
    <m/>
    <m/>
    <m/>
    <m/>
    <m/>
    <m/>
    <m/>
    <m/>
    <m/>
    <m/>
    <m/>
    <m/>
    <n v="81"/>
    <n v="83"/>
    <n v="115"/>
    <n v="141"/>
    <n v="155"/>
    <n v="169"/>
    <n v="173"/>
    <m/>
    <m/>
  </r>
  <r>
    <n v="728"/>
    <s v="Sentencias por Cohecho Cometido por Empleado Público"/>
    <s v="07 Delincuencia"/>
    <s v="07.02 Sentencias Dictadas por Delito"/>
    <s v="07.02.03 Delitos Cometidos por Empleados y Funcionarios Públicos"/>
    <s v="07.02.03.08 Cohecho Cometido por Empleado Público"/>
    <x v="7"/>
    <x v="67"/>
    <x v="203"/>
    <x v="403"/>
    <s v="N° de sentencias"/>
    <s v="2013-2019"/>
    <m/>
    <m/>
    <s v="Poder Judicial"/>
    <m/>
    <m/>
    <m/>
    <m/>
    <m/>
    <m/>
    <m/>
    <m/>
    <m/>
    <m/>
    <m/>
    <m/>
    <m/>
    <n v="221"/>
    <n v="191"/>
    <n v="244"/>
    <n v="237"/>
    <n v="319"/>
    <n v="170"/>
    <n v="110"/>
    <m/>
    <m/>
  </r>
  <r>
    <n v="729"/>
    <s v="Sentencias por Cohecho o Soborno Cometido por Particular"/>
    <s v="07 Delincuencia"/>
    <s v="07.02 Sentencias Dictadas por Delito"/>
    <s v="07.02.18 Delitos Económicos"/>
    <s v="07.02.18.04 Cohecho o Soborno Cometido por Particular"/>
    <x v="7"/>
    <x v="67"/>
    <x v="201"/>
    <x v="404"/>
    <s v="N° de sentencias"/>
    <s v="2013-2019"/>
    <m/>
    <m/>
    <s v="Poder Judicial"/>
    <m/>
    <m/>
    <m/>
    <m/>
    <m/>
    <m/>
    <m/>
    <m/>
    <m/>
    <m/>
    <m/>
    <m/>
    <m/>
    <n v="36"/>
    <n v="37"/>
    <n v="46"/>
    <n v="48"/>
    <n v="102"/>
    <n v="250"/>
    <n v="210"/>
    <m/>
    <m/>
  </r>
  <r>
    <n v="730"/>
    <s v="Sentencias por Colocación Bomba Artefacto"/>
    <s v="07 Delincuencia"/>
    <s v="07.02 Sentencias Dictadas por Delito"/>
    <s v="07.02.07 Delitos Contra el Orden Público, Funcionarios o Agentes del Estado"/>
    <s v="07.02.07.13 Colocación Bomba Artefacto"/>
    <x v="7"/>
    <x v="67"/>
    <x v="207"/>
    <x v="405"/>
    <s v="N° de sentencias"/>
    <s v="2013-2019"/>
    <m/>
    <m/>
    <s v="Poder Judicial"/>
    <m/>
    <m/>
    <m/>
    <m/>
    <m/>
    <m/>
    <m/>
    <m/>
    <m/>
    <m/>
    <m/>
    <m/>
    <m/>
    <n v="0"/>
    <n v="1"/>
    <n v="2"/>
    <n v="11"/>
    <n v="18"/>
    <n v="34"/>
    <n v="44"/>
    <m/>
    <m/>
  </r>
  <r>
    <n v="731"/>
    <s v="Sentencias por Colusión"/>
    <s v="07 Delincuencia"/>
    <s v="07.02 Sentencias Dictadas por Delito"/>
    <s v="07.02.18 Delitos Económicos"/>
    <s v="07.02.18.05 Colusión"/>
    <x v="7"/>
    <x v="67"/>
    <x v="201"/>
    <x v="406"/>
    <s v="N° de sentencias"/>
    <s v="2013-2019"/>
    <m/>
    <m/>
    <s v="Poder Judicial"/>
    <m/>
    <m/>
    <m/>
    <m/>
    <m/>
    <m/>
    <m/>
    <m/>
    <m/>
    <m/>
    <m/>
    <m/>
    <m/>
    <n v="0"/>
    <n v="1"/>
    <n v="0"/>
    <n v="0"/>
    <n v="0"/>
    <n v="1"/>
    <n v="1"/>
    <m/>
    <m/>
  </r>
  <r>
    <n v="732"/>
    <s v="Sentencias por Comercialización Dispositivos Falsificados"/>
    <s v="07 Delincuencia"/>
    <s v="07.02 Sentencias Dictadas por Delito"/>
    <s v="07.02.17 Delitos e Infracciones de Tránsito"/>
    <s v="07.02.17.01 Comercialización Dispositivos Falsificados"/>
    <x v="7"/>
    <x v="67"/>
    <x v="211"/>
    <x v="407"/>
    <s v="N° de sentencias"/>
    <s v="2013-2019"/>
    <m/>
    <m/>
    <s v="Poder Judicial"/>
    <m/>
    <m/>
    <m/>
    <m/>
    <m/>
    <m/>
    <m/>
    <m/>
    <m/>
    <m/>
    <m/>
    <m/>
    <m/>
    <n v="0"/>
    <n v="0"/>
    <n v="0"/>
    <n v="0"/>
    <n v="0"/>
    <n v="0"/>
    <n v="1"/>
    <m/>
    <m/>
  </r>
  <r>
    <n v="733"/>
    <s v="Sentencias por Comercialización Material Pornógrafico Elaborado Utilizando Menores de 18 años"/>
    <s v="07 Delincuencia"/>
    <s v="07.02 Sentencias Dictadas por Delito"/>
    <s v="07.02.24 Delitos Sexuales"/>
    <s v="07.02.24.12 Comercialización Material Pornógrafico Elaborado Utilizando Menores de 18 años"/>
    <x v="7"/>
    <x v="67"/>
    <x v="202"/>
    <x v="408"/>
    <s v="N° de sentencias"/>
    <s v="2013-2019"/>
    <m/>
    <m/>
    <s v="Poder Judicial"/>
    <m/>
    <m/>
    <m/>
    <m/>
    <m/>
    <m/>
    <m/>
    <m/>
    <m/>
    <m/>
    <m/>
    <m/>
    <m/>
    <n v="1"/>
    <n v="3"/>
    <n v="5"/>
    <n v="6"/>
    <n v="6"/>
    <n v="10"/>
    <n v="6"/>
    <m/>
    <m/>
  </r>
  <r>
    <n v="734"/>
    <s v="Sentencias por Comercialización o Distribución Señal Protegida de Televisión"/>
    <s v="07 Delincuencia"/>
    <s v="07.02 Sentencias Dictadas por Delito"/>
    <s v="07.02.11 Delitos Contra la Propiedad y el Patrimonio"/>
    <s v="07.02.11.09 Comercialización o Distribución Señal Protegida de Televisión"/>
    <x v="7"/>
    <x v="67"/>
    <x v="199"/>
    <x v="409"/>
    <s v="N° de sentencias"/>
    <s v="2013-2019"/>
    <m/>
    <m/>
    <s v="Poder Judicial"/>
    <m/>
    <m/>
    <m/>
    <m/>
    <m/>
    <m/>
    <m/>
    <m/>
    <m/>
    <m/>
    <m/>
    <m/>
    <m/>
    <n v="0"/>
    <n v="0"/>
    <n v="0"/>
    <n v="1"/>
    <n v="0"/>
    <n v="3"/>
    <n v="3"/>
    <m/>
    <m/>
  </r>
  <r>
    <n v="735"/>
    <s v="Sentencias por Comercializar, Distribuir, Instalar Máquinas Juegos Ilegales"/>
    <s v="07 Delincuencia"/>
    <s v="07.02 Sentencias Dictadas por Delito"/>
    <s v="07.02.25 Delitos Tributarios"/>
    <s v="07.02.25.01 Comercializar, Distribuir, Instalar Máquinas Juegos Ilegales"/>
    <x v="7"/>
    <x v="67"/>
    <x v="212"/>
    <x v="410"/>
    <s v="N° de sentencias"/>
    <s v="2013-2019"/>
    <m/>
    <m/>
    <s v="Poder Judicial"/>
    <m/>
    <m/>
    <m/>
    <m/>
    <m/>
    <m/>
    <m/>
    <m/>
    <m/>
    <m/>
    <m/>
    <m/>
    <m/>
    <n v="9"/>
    <n v="9"/>
    <n v="20"/>
    <n v="0"/>
    <n v="0"/>
    <n v="0"/>
    <n v="0"/>
    <m/>
    <m/>
  </r>
  <r>
    <n v="736"/>
    <s v="Sentencias por Comercio Clandestino"/>
    <s v="07 Delincuencia"/>
    <s v="07.02 Sentencias Dictadas por Delito"/>
    <s v="07.02.25 Delitos Tributarios"/>
    <s v="07.02.25.02 Comercio Clandestino"/>
    <x v="7"/>
    <x v="67"/>
    <x v="212"/>
    <x v="411"/>
    <s v="N° de sentencias"/>
    <s v="2013-2019"/>
    <m/>
    <m/>
    <s v="Poder Judicial"/>
    <m/>
    <m/>
    <m/>
    <m/>
    <m/>
    <m/>
    <m/>
    <m/>
    <m/>
    <m/>
    <m/>
    <m/>
    <m/>
    <n v="39"/>
    <n v="46"/>
    <n v="44"/>
    <n v="45"/>
    <n v="53"/>
    <n v="50"/>
    <n v="45"/>
    <m/>
    <m/>
  </r>
  <r>
    <n v="737"/>
    <s v="Sentencias por Conducción Bajo la Influencia del Alcohol"/>
    <s v="07 Delincuencia"/>
    <s v="07.02 Sentencias Dictadas por Delito"/>
    <s v="07.02.17 Delitos e Infracciones de Tránsito"/>
    <s v="07.02.17.02 Conducción Bajo la Influencia del Alcohol"/>
    <x v="7"/>
    <x v="67"/>
    <x v="211"/>
    <x v="412"/>
    <s v="N° de sentencias"/>
    <s v="2013-2019"/>
    <m/>
    <m/>
    <s v="Poder Judicial"/>
    <m/>
    <m/>
    <m/>
    <m/>
    <m/>
    <m/>
    <m/>
    <m/>
    <m/>
    <m/>
    <m/>
    <m/>
    <m/>
    <n v="269"/>
    <n v="322"/>
    <n v="390"/>
    <n v="281"/>
    <n v="243"/>
    <n v="271"/>
    <n v="334"/>
    <m/>
    <m/>
  </r>
  <r>
    <n v="738"/>
    <s v="Sentencias por Conducción Bajo la Influencia del Alcohol Causando Lesiones"/>
    <s v="07 Delincuencia"/>
    <s v="07.02 Sentencias Dictadas por Delito"/>
    <s v="07.02.17 Delitos e Infracciones de Tránsito"/>
    <s v="07.02.17.03 Conducción Bajo la Influencia del Alcohol Causando Lesiones"/>
    <x v="7"/>
    <x v="67"/>
    <x v="211"/>
    <x v="413"/>
    <s v="N° de sentencias"/>
    <s v="2013-2019"/>
    <m/>
    <m/>
    <s v="Poder Judicial"/>
    <m/>
    <m/>
    <m/>
    <m/>
    <m/>
    <m/>
    <m/>
    <m/>
    <m/>
    <m/>
    <m/>
    <m/>
    <m/>
    <n v="52"/>
    <n v="41"/>
    <n v="41"/>
    <n v="17"/>
    <n v="5"/>
    <n v="1"/>
    <n v="1"/>
    <m/>
    <m/>
  </r>
  <r>
    <n v="739"/>
    <s v="Sentencias por Conducción Bajo la Influencia del Alcohol Causando Lesiones Graves o Gravísimas"/>
    <s v="07 Delincuencia"/>
    <s v="07.02 Sentencias Dictadas por Delito"/>
    <s v="07.02.17 Delitos e Infracciones de Tránsito"/>
    <s v="07.02.17.04 Conducción Bajo la Influencia del Alcohol Causando Lesiones Graves o Gravísimas"/>
    <x v="7"/>
    <x v="67"/>
    <x v="211"/>
    <x v="414"/>
    <s v="N° de sentencias"/>
    <s v="2013-2019"/>
    <m/>
    <m/>
    <s v="Poder Judicial"/>
    <m/>
    <m/>
    <m/>
    <m/>
    <m/>
    <m/>
    <m/>
    <m/>
    <m/>
    <m/>
    <m/>
    <m/>
    <m/>
    <n v="2"/>
    <n v="6"/>
    <n v="10"/>
    <n v="37"/>
    <n v="21"/>
    <n v="35"/>
    <n v="27"/>
    <m/>
    <m/>
  </r>
  <r>
    <n v="740"/>
    <s v="Sentencias por Conducción Bajo la Influencia del Alcohol Causando Muerte"/>
    <s v="07 Delincuencia"/>
    <s v="07.02 Sentencias Dictadas por Delito"/>
    <s v="07.02.17 Delitos e Infracciones de Tránsito"/>
    <s v="07.02.17.05 Conducción Bajo la Influencia del Alcohol Causando Muerte"/>
    <x v="7"/>
    <x v="67"/>
    <x v="211"/>
    <x v="415"/>
    <s v="N° de sentencias"/>
    <s v="2013-2019"/>
    <m/>
    <m/>
    <s v="Poder Judicial"/>
    <m/>
    <m/>
    <m/>
    <m/>
    <m/>
    <m/>
    <m/>
    <m/>
    <m/>
    <m/>
    <m/>
    <m/>
    <m/>
    <n v="0"/>
    <n v="3"/>
    <n v="11"/>
    <n v="38"/>
    <n v="23"/>
    <n v="28"/>
    <n v="30"/>
    <m/>
    <m/>
  </r>
  <r>
    <n v="741"/>
    <s v="Sentencias por Conducción Bajo la Influencia del Alcohol con o Sin Daños o Lesiones Leves"/>
    <s v="07 Delincuencia"/>
    <s v="07.02 Sentencias Dictadas por Delito"/>
    <s v="07.02.17 Delitos e Infracciones de Tránsito"/>
    <s v="07.02.17.06 Conducción Bajo la Influencia del Alcohol con o Sin Daños o Lesiones Leves"/>
    <x v="7"/>
    <x v="67"/>
    <x v="211"/>
    <x v="416"/>
    <s v="N° de sentencias"/>
    <s v="2013-2019"/>
    <m/>
    <m/>
    <s v="Poder Judicial"/>
    <m/>
    <m/>
    <m/>
    <m/>
    <m/>
    <m/>
    <m/>
    <m/>
    <m/>
    <m/>
    <m/>
    <m/>
    <m/>
    <n v="3278"/>
    <n v="3498"/>
    <n v="4101"/>
    <n v="3862"/>
    <n v="3711"/>
    <n v="3952"/>
    <n v="3289"/>
    <m/>
    <m/>
  </r>
  <r>
    <n v="742"/>
    <s v="Sentencias por Conducción Ebriedad con Resultado de Lesiones Grave"/>
    <s v="07 Delincuencia"/>
    <s v="07.02 Sentencias Dictadas por Delito"/>
    <s v="07.02.17 Delitos e Infracciones de Tránsito"/>
    <s v="07.02.17.07 Conducción Ebriedad con Resultado de Lesiones Grave"/>
    <x v="7"/>
    <x v="67"/>
    <x v="211"/>
    <x v="417"/>
    <s v="N° de sentencias"/>
    <s v="2013-2019"/>
    <m/>
    <m/>
    <s v="Poder Judicial"/>
    <m/>
    <m/>
    <m/>
    <m/>
    <m/>
    <m/>
    <m/>
    <m/>
    <m/>
    <m/>
    <m/>
    <m/>
    <m/>
    <n v="19"/>
    <n v="74"/>
    <n v="332"/>
    <n v="412"/>
    <n v="432"/>
    <n v="471"/>
    <n v="479"/>
    <m/>
    <m/>
  </r>
  <r>
    <n v="743"/>
    <s v="Sentencias por Conducción Ebriedad con Resultado de Lesiones Menos Graves"/>
    <s v="07 Delincuencia"/>
    <s v="07.02 Sentencias Dictadas por Delito"/>
    <s v="07.02.17 Delitos e Infracciones de Tránsito"/>
    <s v="07.02.17.08 Conducción Ebriedad con Resultado de Lesiones Menos Graves"/>
    <x v="7"/>
    <x v="67"/>
    <x v="211"/>
    <x v="418"/>
    <s v="N° de sentencias"/>
    <s v="2013-2019"/>
    <m/>
    <m/>
    <s v="Poder Judicial"/>
    <m/>
    <m/>
    <m/>
    <m/>
    <m/>
    <m/>
    <m/>
    <m/>
    <m/>
    <m/>
    <m/>
    <m/>
    <m/>
    <n v="2"/>
    <n v="31"/>
    <n v="189"/>
    <n v="237"/>
    <n v="215"/>
    <n v="208"/>
    <n v="219"/>
    <m/>
    <m/>
  </r>
  <r>
    <n v="744"/>
    <s v="Sentencias por Conducción Ebriedad con Resultado de Muerte"/>
    <s v="07 Delincuencia"/>
    <s v="07.02 Sentencias Dictadas por Delito"/>
    <s v="07.02.17 Delitos e Infracciones de Tránsito"/>
    <s v="07.02.17.09 Conducción Ebriedad con Resultado de Muerte"/>
    <x v="7"/>
    <x v="67"/>
    <x v="211"/>
    <x v="419"/>
    <s v="N° de sentencias"/>
    <s v="2013-2019"/>
    <m/>
    <m/>
    <s v="Poder Judicial"/>
    <m/>
    <m/>
    <m/>
    <m/>
    <m/>
    <m/>
    <m/>
    <m/>
    <m/>
    <m/>
    <m/>
    <m/>
    <m/>
    <n v="1"/>
    <n v="21"/>
    <n v="113"/>
    <n v="123"/>
    <n v="106"/>
    <n v="109"/>
    <n v="130"/>
    <m/>
    <m/>
  </r>
  <r>
    <n v="745"/>
    <s v="Sentencias por Conducción Ebriedad Suspención Licencia"/>
    <s v="07 Delincuencia"/>
    <s v="07.02 Sentencias Dictadas por Delito"/>
    <s v="07.02.17 Delitos e Infracciones de Tránsito"/>
    <s v="07.02.17.10 Conducción Ebriedad Suspención Licencia"/>
    <x v="7"/>
    <x v="67"/>
    <x v="211"/>
    <x v="420"/>
    <s v="N° de sentencias"/>
    <s v="2013-2019"/>
    <m/>
    <m/>
    <s v="Poder Judicial"/>
    <m/>
    <m/>
    <m/>
    <m/>
    <m/>
    <m/>
    <m/>
    <m/>
    <m/>
    <m/>
    <m/>
    <m/>
    <m/>
    <n v="36"/>
    <n v="199"/>
    <n v="852"/>
    <n v="1245"/>
    <n v="1537"/>
    <n v="1615"/>
    <n v="1658"/>
    <m/>
    <m/>
  </r>
  <r>
    <n v="746"/>
    <s v="Sentencias por Conducción Estado de Ebriedad con o Sin Daños o Lesiones Leves"/>
    <s v="07 Delincuencia"/>
    <s v="07.02 Sentencias Dictadas por Delito"/>
    <s v="07.02.17 Delitos e Infracciones de Tránsito"/>
    <s v="07.02.17.11 Conducción Estado de Ebriedad con o Sin Daños o Lesiones Leves"/>
    <x v="7"/>
    <x v="67"/>
    <x v="211"/>
    <x v="421"/>
    <s v="N° de sentencias"/>
    <s v="2013-2019"/>
    <m/>
    <m/>
    <s v="Poder Judicial"/>
    <m/>
    <m/>
    <m/>
    <m/>
    <m/>
    <m/>
    <m/>
    <m/>
    <m/>
    <m/>
    <m/>
    <m/>
    <m/>
    <n v="20904"/>
    <n v="20588"/>
    <n v="19412"/>
    <n v="19377"/>
    <n v="18162"/>
    <n v="17935"/>
    <n v="18285"/>
    <m/>
    <m/>
  </r>
  <r>
    <n v="747"/>
    <s v="Sentencias por Conducción Estado de Ebriedad con Resultado de Daños"/>
    <s v="07 Delincuencia"/>
    <s v="07.02 Sentencias Dictadas por Delito"/>
    <s v="07.02.17 Delitos e Infracciones de Tránsito"/>
    <s v="07.02.17.12 Conducción Estado de Ebriedad con Resultado de Daños"/>
    <x v="7"/>
    <x v="67"/>
    <x v="211"/>
    <x v="422"/>
    <s v="N° de sentencias"/>
    <s v="2013-2019"/>
    <m/>
    <m/>
    <s v="Poder Judicial"/>
    <m/>
    <m/>
    <m/>
    <m/>
    <m/>
    <m/>
    <m/>
    <m/>
    <m/>
    <m/>
    <m/>
    <m/>
    <m/>
    <n v="457"/>
    <n v="304"/>
    <n v="266"/>
    <n v="288"/>
    <n v="317"/>
    <n v="231"/>
    <n v="207"/>
    <m/>
    <m/>
  </r>
  <r>
    <n v="748"/>
    <s v="Sentencias por Conducción Estado Ebriedad con Resultado de Lesiones Graves o Menos Graves"/>
    <s v="07 Delincuencia"/>
    <s v="07.02 Sentencias Dictadas por Delito"/>
    <s v="07.02.17 Delitos e Infracciones de Tránsito"/>
    <s v="07.02.17.13 Conducción Estado Ebriedad con Resultado de Lesiones Graves o Menos Graves"/>
    <x v="7"/>
    <x v="67"/>
    <x v="211"/>
    <x v="423"/>
    <s v="N° de sentencias"/>
    <s v="2013-2019"/>
    <m/>
    <m/>
    <s v="Poder Judicial"/>
    <m/>
    <m/>
    <m/>
    <m/>
    <m/>
    <m/>
    <m/>
    <m/>
    <m/>
    <m/>
    <m/>
    <m/>
    <m/>
    <n v="333"/>
    <n v="354"/>
    <n v="27"/>
    <n v="13"/>
    <n v="6"/>
    <n v="5"/>
    <n v="2"/>
    <m/>
    <m/>
  </r>
  <r>
    <n v="749"/>
    <s v="Sentencias por Conducción Estado Ebriedad con Resultado de Muerte o Lesion Graves Gravísimas"/>
    <s v="07 Delincuencia"/>
    <s v="07.02 Sentencias Dictadas por Delito"/>
    <s v="07.02.17 Delitos e Infracciones de Tránsito"/>
    <s v="07.02.17.14 Conducción Estado Ebriedad con Resultado de Muerte o Lesion Graves Gravísimas"/>
    <x v="7"/>
    <x v="67"/>
    <x v="211"/>
    <x v="424"/>
    <s v="N° de sentencias"/>
    <s v="2013-2019"/>
    <m/>
    <m/>
    <s v="Poder Judicial"/>
    <m/>
    <m/>
    <m/>
    <m/>
    <m/>
    <m/>
    <m/>
    <m/>
    <m/>
    <m/>
    <m/>
    <m/>
    <m/>
    <n v="1055"/>
    <n v="956"/>
    <n v="314"/>
    <n v="103"/>
    <n v="82"/>
    <n v="44"/>
    <n v="20"/>
    <m/>
    <m/>
  </r>
  <r>
    <n v="750"/>
    <s v="Sentencias por Conducción Sin la Licencia Debida"/>
    <s v="07 Delincuencia"/>
    <s v="07.02 Sentencias Dictadas por Delito"/>
    <s v="07.02.17 Delitos e Infracciones de Tránsito"/>
    <s v="07.02.17.15 Conducción Sin la Licencia Debida"/>
    <x v="7"/>
    <x v="67"/>
    <x v="211"/>
    <x v="425"/>
    <s v="N° de sentencias"/>
    <s v="2013-2019"/>
    <m/>
    <m/>
    <s v="Poder Judicial"/>
    <m/>
    <m/>
    <m/>
    <m/>
    <m/>
    <m/>
    <m/>
    <m/>
    <m/>
    <m/>
    <m/>
    <m/>
    <m/>
    <n v="4365"/>
    <n v="4324"/>
    <n v="3785"/>
    <n v="4471"/>
    <n v="5301"/>
    <n v="5637"/>
    <n v="4486"/>
    <m/>
    <m/>
  </r>
  <r>
    <n v="751"/>
    <s v="Sentencias por Conducción Vehículo Durante Vigencia Alguna Sanción Impuesta"/>
    <s v="07 Delincuencia"/>
    <s v="07.02 Sentencias Dictadas por Delito"/>
    <s v="07.02.17 Delitos e Infracciones de Tránsito"/>
    <s v="07.02.17.16 Conducción Vehículo Durante Vigencia Alguna Sanción Impuesta"/>
    <x v="7"/>
    <x v="67"/>
    <x v="211"/>
    <x v="426"/>
    <s v="N° de sentencias"/>
    <s v="2013-2019"/>
    <m/>
    <m/>
    <s v="Poder Judicial"/>
    <m/>
    <m/>
    <m/>
    <m/>
    <m/>
    <m/>
    <m/>
    <m/>
    <m/>
    <m/>
    <m/>
    <m/>
    <m/>
    <n v="167"/>
    <n v="447"/>
    <n v="642"/>
    <n v="913"/>
    <n v="1270"/>
    <n v="1728"/>
    <n v="1791"/>
    <m/>
    <m/>
  </r>
  <r>
    <n v="752"/>
    <s v="Sentencias por Connivencia en la Fuga y Evasión Culpable de Detenidos"/>
    <s v="07 Delincuencia"/>
    <s v="07.02 Sentencias Dictadas por Delito"/>
    <s v="07.02.03 Delitos Cometidos por Empleados y Funcionarios Públicos"/>
    <s v="07.02.03.09 Connivencia en la Fuga y Evasión Culpable de Detenidos"/>
    <x v="7"/>
    <x v="67"/>
    <x v="203"/>
    <x v="427"/>
    <s v="N° de sentencias"/>
    <s v="2013-2019"/>
    <m/>
    <m/>
    <s v="Poder Judicial"/>
    <m/>
    <m/>
    <m/>
    <m/>
    <m/>
    <m/>
    <m/>
    <m/>
    <m/>
    <m/>
    <m/>
    <m/>
    <m/>
    <n v="9"/>
    <n v="15"/>
    <n v="12"/>
    <n v="12"/>
    <n v="14"/>
    <n v="17"/>
    <n v="10"/>
    <m/>
    <m/>
  </r>
  <r>
    <n v="753"/>
    <s v="Sentencias por Conspiración de la Ley 20.000"/>
    <s v="07 Delincuencia"/>
    <s v="07.02 Sentencias Dictadas por Delito"/>
    <s v="07.02.28 Drogas "/>
    <s v="07.02.28.01 Conspiración de la Ley 20.000"/>
    <x v="7"/>
    <x v="67"/>
    <x v="213"/>
    <x v="428"/>
    <s v="N° de sentencias"/>
    <s v="2013-2019"/>
    <m/>
    <m/>
    <s v="Poder Judicial"/>
    <m/>
    <m/>
    <m/>
    <m/>
    <m/>
    <m/>
    <m/>
    <m/>
    <m/>
    <m/>
    <m/>
    <m/>
    <m/>
    <n v="0"/>
    <n v="0"/>
    <n v="0"/>
    <n v="0"/>
    <n v="1"/>
    <n v="0"/>
    <n v="0"/>
    <m/>
    <m/>
  </r>
  <r>
    <n v="754"/>
    <s v="Sentencias por Consumo de Drogas"/>
    <s v="07 Delincuencia"/>
    <s v="07.02 Sentencias Dictadas por Delito"/>
    <s v="07.02.28 Drogas "/>
    <s v="07.02.28.02 Consumo de Drogas"/>
    <x v="7"/>
    <x v="67"/>
    <x v="213"/>
    <x v="429"/>
    <s v="N° de sentencias"/>
    <s v="2013-2019"/>
    <m/>
    <m/>
    <s v="Poder Judicial"/>
    <m/>
    <m/>
    <m/>
    <m/>
    <m/>
    <m/>
    <m/>
    <m/>
    <m/>
    <m/>
    <m/>
    <m/>
    <m/>
    <n v="37"/>
    <n v="14"/>
    <n v="16"/>
    <n v="37"/>
    <n v="6"/>
    <n v="8"/>
    <n v="7"/>
    <m/>
    <m/>
  </r>
  <r>
    <n v="755"/>
    <s v="Sentencias por Consumo y Otras Faltas Ley de Drogas"/>
    <s v="07 Delincuencia"/>
    <s v="07.02 Sentencias Dictadas por Delito"/>
    <s v="07.02.28 Drogas "/>
    <s v="07.02.28.03 Consumo y Otras Faltas Ley de Drogas"/>
    <x v="7"/>
    <x v="67"/>
    <x v="213"/>
    <x v="430"/>
    <s v="N° de sentencias"/>
    <s v="2013-2019"/>
    <m/>
    <m/>
    <s v="Poder Judicial"/>
    <m/>
    <m/>
    <m/>
    <m/>
    <m/>
    <m/>
    <m/>
    <m/>
    <m/>
    <m/>
    <m/>
    <m/>
    <m/>
    <n v="4"/>
    <n v="11"/>
    <n v="5"/>
    <n v="0"/>
    <n v="0"/>
    <n v="0"/>
    <n v="0"/>
    <m/>
    <m/>
  </r>
  <r>
    <n v="756"/>
    <s v="Sentencias por Consumo/Porte de Drogas en Lugares Calificados"/>
    <s v="07 Delincuencia"/>
    <s v="07.02 Sentencias Dictadas por Delito"/>
    <s v="07.02.28 Drogas "/>
    <s v="07.02.28.04 Consumo/Porte de Drogas en Lugares Calificados"/>
    <x v="7"/>
    <x v="67"/>
    <x v="213"/>
    <x v="431"/>
    <s v="N° de sentencias"/>
    <s v="2013-2019"/>
    <m/>
    <m/>
    <s v="Poder Judicial"/>
    <m/>
    <m/>
    <m/>
    <m/>
    <m/>
    <m/>
    <m/>
    <m/>
    <m/>
    <m/>
    <m/>
    <m/>
    <m/>
    <n v="4602"/>
    <n v="3754"/>
    <n v="3248"/>
    <n v="3819"/>
    <n v="4033"/>
    <n v="3607"/>
    <n v="3138"/>
    <m/>
    <m/>
  </r>
  <r>
    <n v="757"/>
    <s v="Sentencias por Consumo/Porte en Lugares Públicos o Privados c/Previo Concierto"/>
    <s v="07 Delincuencia"/>
    <s v="07.02 Sentencias Dictadas por Delito"/>
    <s v="07.02.28 Drogas "/>
    <s v="07.02.28.05 Consumo/Porte en Lugares Públicos o Privados c/Previo Concierto"/>
    <x v="7"/>
    <x v="67"/>
    <x v="213"/>
    <x v="432"/>
    <s v="N° de sentencias"/>
    <s v="2013-2019"/>
    <m/>
    <m/>
    <s v="Poder Judicial"/>
    <m/>
    <m/>
    <m/>
    <m/>
    <m/>
    <m/>
    <m/>
    <m/>
    <m/>
    <m/>
    <m/>
    <m/>
    <m/>
    <n v="23930"/>
    <n v="18307"/>
    <n v="17152"/>
    <n v="14666"/>
    <n v="13600"/>
    <n v="13342"/>
    <n v="11796"/>
    <m/>
    <m/>
  </r>
  <r>
    <n v="758"/>
    <s v="Sentencias por Contra Salud Pública"/>
    <s v="07 Delincuencia"/>
    <s v="07.02 Sentencias Dictadas por Delito"/>
    <s v="07.02.12 Delitos Contra la Salud Pública"/>
    <s v="07.02.12.01 Contra Salud Pública"/>
    <x v="7"/>
    <x v="67"/>
    <x v="214"/>
    <x v="433"/>
    <s v="N° de sentencias"/>
    <s v="2013-2019"/>
    <m/>
    <m/>
    <s v="Poder Judicial"/>
    <m/>
    <m/>
    <m/>
    <m/>
    <m/>
    <m/>
    <m/>
    <m/>
    <m/>
    <m/>
    <m/>
    <m/>
    <m/>
    <n v="13"/>
    <n v="18"/>
    <n v="26"/>
    <n v="24"/>
    <n v="28"/>
    <n v="43"/>
    <n v="101"/>
    <m/>
    <m/>
  </r>
  <r>
    <n v="759"/>
    <s v="Sentencias por Contrabando de Especies Exóticas"/>
    <s v="07 Delincuencia"/>
    <s v="07.02 Sentencias Dictadas por Delito"/>
    <s v="07.02.06 Delitos Contra el Medioambientales y Seres Vivos"/>
    <s v="07.02.06.05 Contrabando de Especies Exóticas"/>
    <x v="7"/>
    <x v="67"/>
    <x v="198"/>
    <x v="434"/>
    <s v="N° de sentencias"/>
    <s v="2013-2019"/>
    <m/>
    <m/>
    <s v="Poder Judicial"/>
    <m/>
    <m/>
    <m/>
    <m/>
    <m/>
    <m/>
    <m/>
    <m/>
    <m/>
    <m/>
    <m/>
    <m/>
    <m/>
    <n v="0"/>
    <n v="0"/>
    <n v="0"/>
    <n v="0"/>
    <n v="1"/>
    <n v="5"/>
    <n v="15"/>
    <m/>
    <m/>
  </r>
  <r>
    <n v="760"/>
    <s v="Sentencias por Contrabando Infracción a la Orden de Aduanas"/>
    <s v="07 Delincuencia"/>
    <s v="07.02 Sentencias Dictadas por Delito"/>
    <s v="07.02.25 Delitos Tributarios"/>
    <s v="07.02.25.03 Contrabando Infracción a la Orden de Aduanas"/>
    <x v="7"/>
    <x v="67"/>
    <x v="212"/>
    <x v="435"/>
    <s v="N° de sentencias"/>
    <s v="2013-2019"/>
    <m/>
    <m/>
    <s v="Poder Judicial"/>
    <m/>
    <m/>
    <m/>
    <m/>
    <m/>
    <m/>
    <m/>
    <m/>
    <m/>
    <m/>
    <m/>
    <m/>
    <m/>
    <n v="4"/>
    <n v="17"/>
    <n v="43"/>
    <n v="472"/>
    <n v="860"/>
    <n v="1531"/>
    <n v="1804"/>
    <m/>
    <m/>
  </r>
  <r>
    <n v="761"/>
    <s v="Sentencias por Corrupción Entre Particulares Cometido Persona Jurídica"/>
    <s v="07 Delincuencia"/>
    <s v="07.02 Sentencias Dictadas por Delito"/>
    <s v="07.02.01 Corrupción"/>
    <s v="07.02.01.02 Corrupción Entre Particulares Cometido Persona Jurídica"/>
    <x v="7"/>
    <x v="67"/>
    <x v="206"/>
    <x v="436"/>
    <s v="N° de sentencias"/>
    <s v="2013-2019"/>
    <m/>
    <m/>
    <s v="Poder Judicial"/>
    <m/>
    <m/>
    <m/>
    <m/>
    <m/>
    <m/>
    <m/>
    <m/>
    <m/>
    <m/>
    <m/>
    <m/>
    <m/>
    <n v="0"/>
    <n v="0"/>
    <n v="0"/>
    <n v="0"/>
    <n v="0"/>
    <n v="0"/>
    <n v="1"/>
    <m/>
    <m/>
  </r>
  <r>
    <n v="762"/>
    <s v="Sentencias por Corte/Destrucción de Arbol/Arbusto Regulados por Art. 21 Ley de Bosques"/>
    <s v="07 Delincuencia"/>
    <s v="07.02 Sentencias Dictadas por Delito"/>
    <s v="07.02.06 Delitos Contra el Medioambientales y Seres Vivos"/>
    <s v="07.02.06.06 Corte/Destrucción de Arbol/Arbusto Regulados por Art. 21 Ley de Bosques"/>
    <x v="7"/>
    <x v="67"/>
    <x v="198"/>
    <x v="437"/>
    <s v="N° de sentencias"/>
    <s v="2013-2019"/>
    <m/>
    <m/>
    <s v="Poder Judicial"/>
    <m/>
    <m/>
    <m/>
    <m/>
    <m/>
    <m/>
    <m/>
    <m/>
    <m/>
    <m/>
    <m/>
    <m/>
    <m/>
    <n v="33"/>
    <n v="28"/>
    <n v="28"/>
    <n v="43"/>
    <n v="49"/>
    <n v="26"/>
    <n v="47"/>
    <m/>
    <m/>
  </r>
  <r>
    <n v="763"/>
    <s v="Sentencias por Crimenes Lesa Humanidad y Genocidio"/>
    <s v="07 Delincuencia"/>
    <s v="07.02 Sentencias Dictadas por Delito"/>
    <s v="07.02.14 Delitos Contra la Vida, Integridad o Dignidad Personal"/>
    <s v="07.02.14.07 Crimenes Lesa Humanidad y Genocidio"/>
    <x v="7"/>
    <x v="67"/>
    <x v="200"/>
    <x v="438"/>
    <s v="N° de sentencias"/>
    <s v="2013-2019"/>
    <m/>
    <m/>
    <s v="Poder Judicial"/>
    <m/>
    <m/>
    <m/>
    <m/>
    <m/>
    <m/>
    <m/>
    <m/>
    <m/>
    <m/>
    <m/>
    <m/>
    <m/>
    <n v="0"/>
    <n v="2"/>
    <n v="0"/>
    <n v="5"/>
    <n v="1"/>
    <n v="5"/>
    <n v="8"/>
    <m/>
    <m/>
  </r>
  <r>
    <n v="764"/>
    <s v="Sentencias por Crímenes y Simples Delitos c/Soberanía Nacional y Seguridad del Estado"/>
    <s v="07 Delincuencia"/>
    <s v="07.02 Sentencias Dictadas por Delito"/>
    <s v="07.02.07 Delitos Contra el Orden Público, Funcionarios o Agentes del Estado"/>
    <s v="07.02.07.14 Crímenes y Simples Delitos c/Soberanía Nacional y Seguridad del Estado"/>
    <x v="7"/>
    <x v="67"/>
    <x v="207"/>
    <x v="439"/>
    <s v="N° de sentencias"/>
    <s v="2013-2019"/>
    <m/>
    <m/>
    <s v="Poder Judicial"/>
    <m/>
    <m/>
    <m/>
    <m/>
    <m/>
    <m/>
    <m/>
    <m/>
    <m/>
    <m/>
    <m/>
    <m/>
    <m/>
    <n v="1"/>
    <n v="1"/>
    <n v="0"/>
    <n v="0"/>
    <n v="2"/>
    <n v="3"/>
    <n v="12"/>
    <m/>
    <m/>
  </r>
  <r>
    <n v="765"/>
    <s v="Sentencias por Crimenes y Simples Delitos Seguridad Interior del Estado"/>
    <s v="07 Delincuencia"/>
    <s v="07.02 Sentencias Dictadas por Delito"/>
    <s v="07.02.07 Delitos Contra el Orden Público, Funcionarios o Agentes del Estado"/>
    <s v="07.02.07.15 Crimenes y Simples Delitos Seguridad Interior del Estado"/>
    <x v="7"/>
    <x v="67"/>
    <x v="207"/>
    <x v="440"/>
    <s v="N° de sentencias"/>
    <s v="2013-2019"/>
    <m/>
    <m/>
    <s v="Poder Judicial"/>
    <m/>
    <m/>
    <m/>
    <m/>
    <m/>
    <m/>
    <m/>
    <m/>
    <m/>
    <m/>
    <m/>
    <m/>
    <m/>
    <n v="1"/>
    <n v="5"/>
    <n v="7"/>
    <n v="42"/>
    <n v="10"/>
    <n v="11"/>
    <n v="742"/>
    <m/>
    <m/>
  </r>
  <r>
    <n v="766"/>
    <s v="Sentencias por Cuasidelito de Homicidio"/>
    <s v="07 Delincuencia"/>
    <s v="07.02 Sentencias Dictadas por Delito"/>
    <s v="07.02.27 Delitos Violentos "/>
    <s v="07.02.27.03 Cuasidelito de Homicidio"/>
    <x v="7"/>
    <x v="67"/>
    <x v="205"/>
    <x v="441"/>
    <s v="N° de sentencias"/>
    <s v="2013-2019"/>
    <m/>
    <m/>
    <s v="Poder Judicial"/>
    <m/>
    <m/>
    <m/>
    <m/>
    <m/>
    <m/>
    <m/>
    <m/>
    <m/>
    <m/>
    <m/>
    <m/>
    <m/>
    <n v="856"/>
    <n v="861"/>
    <n v="862"/>
    <n v="792"/>
    <n v="859"/>
    <n v="750"/>
    <n v="805"/>
    <m/>
    <m/>
  </r>
  <r>
    <n v="767"/>
    <s v="Sentencias por Cuasidelito de Homicidio Cometido por Profesionales de la Salud"/>
    <s v="07 Delincuencia"/>
    <s v="07.02 Sentencias Dictadas por Delito"/>
    <s v="07.02.12 Delitos Contra la Salud Pública"/>
    <s v="07.02.12.02 Cuasidelito de Homicidio Cometido por Profesionales de la Salud"/>
    <x v="7"/>
    <x v="67"/>
    <x v="214"/>
    <x v="442"/>
    <s v="N° de sentencias"/>
    <s v="2013-2019"/>
    <m/>
    <m/>
    <s v="Poder Judicial"/>
    <m/>
    <m/>
    <m/>
    <m/>
    <m/>
    <m/>
    <m/>
    <m/>
    <m/>
    <m/>
    <m/>
    <m/>
    <m/>
    <n v="193"/>
    <n v="212"/>
    <n v="218"/>
    <n v="170"/>
    <n v="152"/>
    <n v="126"/>
    <n v="118"/>
    <m/>
    <m/>
  </r>
  <r>
    <n v="768"/>
    <s v="Sentencias por Cuasidelito de Lesiones"/>
    <s v="07 Delincuencia"/>
    <s v="07.02 Sentencias Dictadas por Delito"/>
    <s v="07.02.27 Delitos Violentos "/>
    <s v="07.02.27.04 Cuasidelito de Lesiones"/>
    <x v="7"/>
    <x v="67"/>
    <x v="205"/>
    <x v="443"/>
    <s v="N° de sentencias"/>
    <s v="2013-2019"/>
    <m/>
    <m/>
    <s v="Poder Judicial"/>
    <m/>
    <m/>
    <m/>
    <m/>
    <m/>
    <m/>
    <m/>
    <m/>
    <m/>
    <m/>
    <m/>
    <m/>
    <m/>
    <n v="6786"/>
    <n v="6966"/>
    <n v="6768"/>
    <n v="6674"/>
    <n v="6055"/>
    <n v="6038"/>
    <n v="5613"/>
    <m/>
    <m/>
  </r>
  <r>
    <n v="769"/>
    <s v="Sentencias por Cuasidelito de Lesiones Cometidos por Profesionales de la Salud"/>
    <s v="07 Delincuencia"/>
    <s v="07.02 Sentencias Dictadas por Delito"/>
    <s v="07.02.27 Delitos Violentos "/>
    <s v="07.02.27.05 Cuasidelito de Lesiones Cometidos por Profesionales de la Salud"/>
    <x v="7"/>
    <x v="67"/>
    <x v="205"/>
    <x v="444"/>
    <s v="N° de sentencias"/>
    <s v="2013-2019"/>
    <m/>
    <m/>
    <s v="Poder Judicial"/>
    <m/>
    <m/>
    <m/>
    <m/>
    <m/>
    <m/>
    <m/>
    <m/>
    <m/>
    <m/>
    <m/>
    <m/>
    <m/>
    <n v="293"/>
    <n v="278"/>
    <n v="139"/>
    <n v="224"/>
    <n v="170"/>
    <n v="178"/>
    <n v="199"/>
    <m/>
    <m/>
  </r>
  <r>
    <n v="770"/>
    <s v="Sentencias por Cuasidelito Vehículo Motorizado"/>
    <s v="07 Delincuencia"/>
    <s v="07.02 Sentencias Dictadas por Delito"/>
    <s v="07.02.17 Delitos e Infracciones de Tránsito"/>
    <s v="07.02.17.17 Cuasidelito Vehículo Motorizado"/>
    <x v="7"/>
    <x v="67"/>
    <x v="211"/>
    <x v="445"/>
    <s v="N° de sentencias"/>
    <s v="2013-2019"/>
    <m/>
    <m/>
    <s v="Poder Judicial"/>
    <m/>
    <m/>
    <m/>
    <m/>
    <m/>
    <m/>
    <m/>
    <m/>
    <m/>
    <m/>
    <m/>
    <m/>
    <m/>
    <n v="2"/>
    <n v="5"/>
    <n v="76"/>
    <n v="211"/>
    <n v="368"/>
    <n v="421"/>
    <n v="508"/>
    <m/>
    <m/>
  </r>
  <r>
    <n v="771"/>
    <s v="Sentencias por Cultivo/Cosecha Especies Vegetales Productoras de Estupefacientes"/>
    <s v="07 Delincuencia"/>
    <s v="07.02 Sentencias Dictadas por Delito"/>
    <s v="07.02.28 Drogas "/>
    <s v="07.02.28.06 Cultivo/Cosecha Especies Vegetales Productoras de Estupefacientes"/>
    <x v="7"/>
    <x v="67"/>
    <x v="213"/>
    <x v="446"/>
    <s v="N° de sentencias"/>
    <s v="2013-2019"/>
    <m/>
    <m/>
    <s v="Poder Judicial"/>
    <m/>
    <m/>
    <m/>
    <m/>
    <m/>
    <m/>
    <m/>
    <m/>
    <m/>
    <m/>
    <m/>
    <m/>
    <m/>
    <n v="965"/>
    <n v="1119"/>
    <n v="1605"/>
    <n v="1915"/>
    <n v="1675"/>
    <n v="1721"/>
    <n v="1335"/>
    <m/>
    <m/>
  </r>
  <r>
    <n v="772"/>
    <s v="Sentencias por Daño Falta"/>
    <s v="07 Delincuencia"/>
    <s v="07.02 Sentencias Dictadas por Delito"/>
    <s v="07.02.11 Delitos Contra la Propiedad y el Patrimonio"/>
    <s v="07.02.11.10 Daño Falta"/>
    <x v="7"/>
    <x v="67"/>
    <x v="199"/>
    <x v="447"/>
    <s v="N° de sentencias"/>
    <s v="2013-2019"/>
    <m/>
    <m/>
    <s v="Poder Judicial"/>
    <m/>
    <m/>
    <m/>
    <m/>
    <m/>
    <m/>
    <m/>
    <m/>
    <m/>
    <m/>
    <m/>
    <m/>
    <m/>
    <n v="2662"/>
    <n v="2543"/>
    <n v="2238"/>
    <n v="2010"/>
    <n v="1770"/>
    <n v="1581"/>
    <n v="1354"/>
    <m/>
    <m/>
  </r>
  <r>
    <n v="773"/>
    <s v="Sentencias por Daños"/>
    <s v="07 Delincuencia"/>
    <s v="07.02 Sentencias Dictadas por Delito"/>
    <s v="07.02.11 Delitos Contra la Propiedad y el Patrimonio"/>
    <s v="07.02.11.11 Daños"/>
    <x v="7"/>
    <x v="67"/>
    <x v="199"/>
    <x v="448"/>
    <s v="N° de sentencias"/>
    <s v="2013-2019"/>
    <m/>
    <m/>
    <s v="Poder Judicial"/>
    <m/>
    <m/>
    <m/>
    <m/>
    <m/>
    <m/>
    <m/>
    <m/>
    <m/>
    <m/>
    <m/>
    <m/>
    <m/>
    <n v="212"/>
    <n v="212"/>
    <n v="218"/>
    <n v="172"/>
    <n v="102"/>
    <n v="65"/>
    <n v="54"/>
    <m/>
    <m/>
  </r>
  <r>
    <n v="774"/>
    <s v="Sentencias por Daños a Monumentos Nacionales"/>
    <s v="07 Delincuencia"/>
    <s v="07.02 Sentencias Dictadas por Delito"/>
    <s v="07.02.11 Delitos Contra la Propiedad y el Patrimonio"/>
    <s v="07.02.11.12 Daños a Monumentos Nacionales"/>
    <x v="7"/>
    <x v="67"/>
    <x v="199"/>
    <x v="449"/>
    <s v="N° de sentencias"/>
    <s v="2013-2019"/>
    <m/>
    <m/>
    <s v="Poder Judicial"/>
    <m/>
    <m/>
    <m/>
    <m/>
    <m/>
    <m/>
    <m/>
    <m/>
    <m/>
    <m/>
    <m/>
    <m/>
    <m/>
    <n v="0"/>
    <n v="0"/>
    <n v="2"/>
    <n v="8"/>
    <n v="30"/>
    <n v="31"/>
    <n v="49"/>
    <m/>
    <m/>
  </r>
  <r>
    <n v="775"/>
    <s v="Sentencias por Daños Calificados"/>
    <s v="07 Delincuencia"/>
    <s v="07.02 Sentencias Dictadas por Delito"/>
    <s v="07.02.11 Delitos Contra la Propiedad y el Patrimonio"/>
    <s v="07.02.11.13 Daños Calificados"/>
    <x v="7"/>
    <x v="67"/>
    <x v="199"/>
    <x v="450"/>
    <s v="N° de sentencias"/>
    <s v="2013-2019"/>
    <m/>
    <m/>
    <s v="Poder Judicial"/>
    <m/>
    <m/>
    <m/>
    <m/>
    <m/>
    <m/>
    <m/>
    <m/>
    <m/>
    <m/>
    <m/>
    <m/>
    <m/>
    <n v="472"/>
    <n v="390"/>
    <n v="371"/>
    <n v="346"/>
    <n v="247"/>
    <n v="289"/>
    <n v="652"/>
    <m/>
    <m/>
  </r>
  <r>
    <n v="776"/>
    <s v="Sentencias por Daños o Apropiación Sobre Monumentos Nacionales"/>
    <s v="07 Delincuencia"/>
    <s v="07.02 Sentencias Dictadas por Delito"/>
    <s v="07.02.11 Delitos Contra la Propiedad y el Patrimonio"/>
    <s v="07.02.11.14 Daños o Apropiación Sobre Monumentos Nacionales"/>
    <x v="7"/>
    <x v="67"/>
    <x v="199"/>
    <x v="451"/>
    <s v="N° de sentencias"/>
    <s v="2013-2019"/>
    <m/>
    <m/>
    <s v="Poder Judicial"/>
    <m/>
    <m/>
    <m/>
    <m/>
    <m/>
    <m/>
    <m/>
    <m/>
    <m/>
    <m/>
    <m/>
    <m/>
    <m/>
    <n v="28"/>
    <n v="28"/>
    <n v="34"/>
    <n v="11"/>
    <n v="4"/>
    <n v="1"/>
    <n v="2"/>
    <m/>
    <m/>
  </r>
  <r>
    <n v="777"/>
    <s v="Sentencias por Daños Simples"/>
    <s v="07 Delincuencia"/>
    <s v="07.02 Sentencias Dictadas por Delito"/>
    <s v="07.02.11 Delitos Contra la Propiedad y el Patrimonio"/>
    <s v="07.02.11.15 Daños Simples"/>
    <x v="7"/>
    <x v="67"/>
    <x v="199"/>
    <x v="452"/>
    <s v="N° de sentencias"/>
    <s v="2013-2019"/>
    <m/>
    <m/>
    <s v="Poder Judicial"/>
    <m/>
    <m/>
    <m/>
    <m/>
    <m/>
    <m/>
    <m/>
    <m/>
    <m/>
    <m/>
    <m/>
    <m/>
    <m/>
    <n v="15676"/>
    <n v="16635"/>
    <n v="15553"/>
    <n v="15321"/>
    <n v="15387"/>
    <n v="14621"/>
    <n v="16174"/>
    <m/>
    <m/>
  </r>
  <r>
    <n v="778"/>
    <s v="Sentencias por Declaración Maliciosa de Impuesto"/>
    <s v="07 Delincuencia"/>
    <s v="07.02 Sentencias Dictadas por Delito"/>
    <s v="07.02.25 Delitos Tributarios"/>
    <s v="07.02.25.04 Declaración Maliciosa de Impuesto"/>
    <x v="7"/>
    <x v="67"/>
    <x v="212"/>
    <x v="453"/>
    <s v="N° de sentencias"/>
    <s v="2013-2019"/>
    <m/>
    <m/>
    <s v="Poder Judicial"/>
    <m/>
    <m/>
    <m/>
    <m/>
    <m/>
    <m/>
    <m/>
    <m/>
    <m/>
    <m/>
    <m/>
    <m/>
    <m/>
    <n v="8"/>
    <n v="15"/>
    <n v="34"/>
    <n v="55"/>
    <n v="48"/>
    <n v="22"/>
    <n v="20"/>
    <m/>
    <m/>
  </r>
  <r>
    <n v="779"/>
    <s v="Sentencias por Dejar Animales Sueltos"/>
    <s v="07 Delincuencia"/>
    <s v="07.02 Sentencias Dictadas por Delito"/>
    <s v="07.02.07 Delitos Contra el Orden Público, Funcionarios o Agentes del Estado"/>
    <s v="07.02.07.16 Dejar Animales Sueltos"/>
    <x v="7"/>
    <x v="67"/>
    <x v="207"/>
    <x v="454"/>
    <s v="N° de sentencias"/>
    <s v="2013-2019"/>
    <m/>
    <m/>
    <s v="Poder Judicial"/>
    <m/>
    <m/>
    <m/>
    <m/>
    <m/>
    <m/>
    <m/>
    <m/>
    <m/>
    <m/>
    <m/>
    <m/>
    <m/>
    <n v="1365"/>
    <n v="1317"/>
    <n v="1254"/>
    <n v="1220"/>
    <n v="1177"/>
    <n v="1234"/>
    <n v="1427"/>
    <m/>
    <m/>
  </r>
  <r>
    <n v="780"/>
    <s v="Sentencias por Delito Desordenes Públicos"/>
    <s v="07 Delincuencia"/>
    <s v="07.02 Sentencias Dictadas por Delito"/>
    <s v="07.02.07 Delitos Contra el Orden Público, Funcionarios o Agentes del Estado"/>
    <s v="07.02.07.17 Delito Desordenes Públicos"/>
    <x v="7"/>
    <x v="67"/>
    <x v="207"/>
    <x v="455"/>
    <s v="N° de sentencias"/>
    <s v="2013-2019"/>
    <m/>
    <m/>
    <s v="Poder Judicial"/>
    <m/>
    <m/>
    <m/>
    <m/>
    <m/>
    <m/>
    <m/>
    <m/>
    <m/>
    <m/>
    <m/>
    <m/>
    <m/>
    <n v="1691"/>
    <n v="1162"/>
    <n v="1000"/>
    <n v="1215"/>
    <n v="1001"/>
    <n v="907"/>
    <n v="4163"/>
    <m/>
    <m/>
  </r>
  <r>
    <n v="781"/>
    <s v="Sentencias por Delitos Contemplados en Otros Textos Legales"/>
    <s v="07 Delincuencia"/>
    <s v="07.02 Sentencias Dictadas por Delito"/>
    <s v="07.02.29 Otros"/>
    <s v="07.02.29.01 Delitos Contemplados en Otros Textos Legales"/>
    <x v="7"/>
    <x v="67"/>
    <x v="89"/>
    <x v="456"/>
    <s v="N° de sentencias"/>
    <s v="2013-2019"/>
    <m/>
    <m/>
    <s v="Poder Judicial"/>
    <m/>
    <m/>
    <m/>
    <m/>
    <m/>
    <m/>
    <m/>
    <m/>
    <m/>
    <m/>
    <m/>
    <m/>
    <m/>
    <n v="124"/>
    <n v="159"/>
    <n v="196"/>
    <n v="351"/>
    <n v="1557"/>
    <n v="1461"/>
    <n v="1307"/>
    <m/>
    <m/>
  </r>
  <r>
    <n v="782"/>
    <s v="Sentencias por Delitos Contenidos en el Decreto Ley 1,094 de Extranjería"/>
    <s v="07 Delincuencia"/>
    <s v="07.02 Sentencias Dictadas por Delito"/>
    <s v="07.02.22 Delitos Migratorios"/>
    <s v="07.02.22.01 Delitos Contenidos en el Decreto Ley 1,094 de Extranjería"/>
    <x v="7"/>
    <x v="67"/>
    <x v="215"/>
    <x v="457"/>
    <s v="N° de sentencias"/>
    <s v="2013-2019"/>
    <m/>
    <m/>
    <s v="Poder Judicial"/>
    <m/>
    <m/>
    <m/>
    <m/>
    <m/>
    <m/>
    <m/>
    <m/>
    <m/>
    <m/>
    <m/>
    <m/>
    <m/>
    <n v="7"/>
    <n v="4"/>
    <n v="1"/>
    <n v="0"/>
    <n v="0"/>
    <n v="0"/>
    <n v="0"/>
    <m/>
    <m/>
  </r>
  <r>
    <n v="783"/>
    <s v="Sentencias por Delitos Contenidos en la Ley 19.620 de Adopción de Menores"/>
    <s v="07 Delincuencia"/>
    <s v="07.02 Sentencias Dictadas por Delito"/>
    <s v="07.02.04 Delitos Contra el Estado Civil y la Familia"/>
    <s v="07.02.04.02 Delitos Contenidos en la Ley 19.620 de Adopción de Menores"/>
    <x v="7"/>
    <x v="67"/>
    <x v="209"/>
    <x v="458"/>
    <s v="N° de sentencias"/>
    <s v="2013-2019"/>
    <m/>
    <m/>
    <s v="Poder Judicial"/>
    <m/>
    <m/>
    <m/>
    <m/>
    <m/>
    <m/>
    <m/>
    <m/>
    <m/>
    <m/>
    <m/>
    <m/>
    <m/>
    <n v="1"/>
    <n v="3"/>
    <n v="7"/>
    <n v="4"/>
    <n v="1"/>
    <n v="1"/>
    <n v="3"/>
    <m/>
    <m/>
  </r>
  <r>
    <n v="784"/>
    <s v="Sentencias por Delitos Contenidos en Leyes de Prenda Especiales Ley 20.190"/>
    <s v="07 Delincuencia"/>
    <s v="07.02 Sentencias Dictadas por Delito"/>
    <s v="07.02.18 Delitos Económicos"/>
    <s v="07.02.18.06 Delitos Contenidos en Leyes de Prenda Especiales Ley 20.190"/>
    <x v="7"/>
    <x v="67"/>
    <x v="201"/>
    <x v="459"/>
    <s v="N° de sentencias"/>
    <s v="2013-2019"/>
    <m/>
    <m/>
    <s v="Poder Judicial"/>
    <m/>
    <m/>
    <m/>
    <m/>
    <m/>
    <m/>
    <m/>
    <m/>
    <m/>
    <m/>
    <m/>
    <m/>
    <m/>
    <n v="27"/>
    <n v="24"/>
    <n v="80"/>
    <n v="100"/>
    <n v="216"/>
    <n v="138"/>
    <n v="109"/>
    <m/>
    <m/>
  </r>
  <r>
    <n v="785"/>
    <s v="Sentencias por Delitos Contra la Ley de Bosque Nativo Ley 20.283"/>
    <s v="07 Delincuencia"/>
    <s v="07.02 Sentencias Dictadas por Delito"/>
    <s v="07.02.06 Delitos Contra el Medioambientales y Seres Vivos"/>
    <s v="07.02.06.07 Delitos Contra la Ley de Bosque Nativo Ley 20.283"/>
    <x v="7"/>
    <x v="67"/>
    <x v="198"/>
    <x v="460"/>
    <s v="N° de sentencias"/>
    <s v="2013-2019"/>
    <m/>
    <m/>
    <s v="Poder Judicial"/>
    <m/>
    <m/>
    <m/>
    <m/>
    <m/>
    <m/>
    <m/>
    <m/>
    <m/>
    <m/>
    <m/>
    <m/>
    <m/>
    <n v="9"/>
    <n v="10"/>
    <n v="16"/>
    <n v="20"/>
    <n v="27"/>
    <n v="23"/>
    <n v="14"/>
    <m/>
    <m/>
  </r>
  <r>
    <n v="786"/>
    <s v="Sentencias por Delitos Contra la Libertad Ambulatoria y el Derecho de Asociación"/>
    <s v="07 Delincuencia"/>
    <s v="07.02 Sentencias Dictadas por Delito"/>
    <s v="07.02.10 Delitos Contra la Intimidad y la Libertad"/>
    <s v="07.02.10.07 Delitos Contra la Libertad Ambulatoria y el Derecho de Asociación"/>
    <x v="7"/>
    <x v="67"/>
    <x v="204"/>
    <x v="461"/>
    <s v="N° de sentencias"/>
    <s v="2013-2019"/>
    <m/>
    <m/>
    <s v="Poder Judicial"/>
    <m/>
    <m/>
    <m/>
    <m/>
    <m/>
    <m/>
    <m/>
    <m/>
    <m/>
    <m/>
    <m/>
    <m/>
    <m/>
    <n v="3"/>
    <n v="1"/>
    <n v="0"/>
    <n v="3"/>
    <n v="3"/>
    <n v="1"/>
    <n v="5"/>
    <m/>
    <m/>
  </r>
  <r>
    <n v="787"/>
    <s v="Sentencias por Delitos Contra la Vida y la Privacidad de Las Conversaciones"/>
    <s v="07 Delincuencia"/>
    <s v="07.02 Sentencias Dictadas por Delito"/>
    <s v="07.02.10 Delitos Contra la Intimidad y la Libertad"/>
    <s v="07.02.10.08 Delitos Contra la Vida y la Privacidad de Las Conversaciones"/>
    <x v="7"/>
    <x v="67"/>
    <x v="204"/>
    <x v="462"/>
    <s v="N° de sentencias"/>
    <s v="2013-2019"/>
    <m/>
    <m/>
    <s v="Poder Judicial"/>
    <m/>
    <m/>
    <m/>
    <m/>
    <m/>
    <m/>
    <m/>
    <m/>
    <m/>
    <m/>
    <m/>
    <m/>
    <m/>
    <n v="33"/>
    <n v="56"/>
    <n v="68"/>
    <n v="114"/>
    <n v="117"/>
    <n v="135"/>
    <n v="179"/>
    <m/>
    <m/>
  </r>
  <r>
    <n v="788"/>
    <s v="Sentencias por Delitos Contra Ley de Propiedad Industrial"/>
    <s v="07 Delincuencia"/>
    <s v="07.02 Sentencias Dictadas por Delito"/>
    <s v="07.02.11 Delitos Contra la Propiedad y el Patrimonio"/>
    <s v="07.02.11.16 Delitos Contra Ley de Propiedad Industrial"/>
    <x v="7"/>
    <x v="67"/>
    <x v="199"/>
    <x v="463"/>
    <s v="N° de sentencias"/>
    <s v="2013-2019"/>
    <m/>
    <m/>
    <s v="Poder Judicial"/>
    <m/>
    <m/>
    <m/>
    <m/>
    <m/>
    <m/>
    <m/>
    <m/>
    <m/>
    <m/>
    <m/>
    <m/>
    <m/>
    <n v="9"/>
    <n v="5"/>
    <n v="7"/>
    <n v="4"/>
    <n v="2"/>
    <n v="0"/>
    <n v="0"/>
    <m/>
    <m/>
  </r>
  <r>
    <n v="789"/>
    <s v="Sentencias por Delitos Contra Ley de Propiedad Intelectual"/>
    <s v="07 Delincuencia"/>
    <s v="07.02 Sentencias Dictadas por Delito"/>
    <s v="07.02.11 Delitos Contra la Propiedad y el Patrimonio"/>
    <s v="07.02.11.17 Delitos Contra Ley de Propiedad Intelectual"/>
    <x v="7"/>
    <x v="67"/>
    <x v="199"/>
    <x v="464"/>
    <s v="N° de sentencias"/>
    <s v="2013-2019"/>
    <m/>
    <m/>
    <s v="Poder Judicial"/>
    <m/>
    <m/>
    <m/>
    <m/>
    <m/>
    <m/>
    <m/>
    <m/>
    <m/>
    <m/>
    <m/>
    <m/>
    <m/>
    <n v="218"/>
    <n v="206"/>
    <n v="159"/>
    <n v="166"/>
    <n v="132"/>
    <n v="26"/>
    <n v="0"/>
    <m/>
    <m/>
  </r>
  <r>
    <n v="790"/>
    <s v="Sentencias por Delitos de la Ley de Sociedades Anónimas"/>
    <s v="07 Delincuencia"/>
    <s v="07.02 Sentencias Dictadas por Delito"/>
    <s v="07.02.25 Delitos Tributarios"/>
    <s v="07.02.25.05 Delitos de la Ley de Sociedades Anónimas"/>
    <x v="7"/>
    <x v="67"/>
    <x v="212"/>
    <x v="465"/>
    <s v="N° de sentencias"/>
    <s v="2013-2019"/>
    <m/>
    <m/>
    <s v="Poder Judicial"/>
    <m/>
    <m/>
    <m/>
    <m/>
    <m/>
    <m/>
    <m/>
    <m/>
    <m/>
    <m/>
    <m/>
    <m/>
    <m/>
    <n v="0"/>
    <n v="0"/>
    <n v="0"/>
    <n v="0"/>
    <n v="0"/>
    <n v="0"/>
    <n v="1"/>
    <m/>
    <m/>
  </r>
  <r>
    <n v="791"/>
    <s v="Sentencias por Delitos de Signifación Sexual"/>
    <s v="07 Delincuencia"/>
    <s v="07.02 Sentencias Dictadas por Delito"/>
    <s v="07.02.24 Delitos Sexuales"/>
    <s v="07.02.24.13 Delitos de Signifación Sexual"/>
    <x v="7"/>
    <x v="67"/>
    <x v="202"/>
    <x v="466"/>
    <s v="N° de sentencias"/>
    <s v="2013-2019"/>
    <m/>
    <m/>
    <s v="Poder Judicial"/>
    <m/>
    <m/>
    <m/>
    <m/>
    <m/>
    <m/>
    <m/>
    <m/>
    <m/>
    <m/>
    <m/>
    <m/>
    <m/>
    <n v="1"/>
    <n v="2"/>
    <n v="1"/>
    <n v="0"/>
    <n v="0"/>
    <n v="0"/>
    <n v="0"/>
    <m/>
    <m/>
  </r>
  <r>
    <n v="792"/>
    <s v="Sentencias por Delitos del Decreto Ley 3,538 de 1979 Que Regula Mercado Financiero"/>
    <s v="07 Delincuencia"/>
    <s v="07.02 Sentencias Dictadas por Delito"/>
    <s v="07.02.25 Delitos Tributarios"/>
    <s v="07.02.25.06 Delitos del Decreto Ley 3,538 de 1979 Que Regula Mercado Financiero"/>
    <x v="7"/>
    <x v="67"/>
    <x v="212"/>
    <x v="467"/>
    <s v="N° de sentencias"/>
    <s v="2013-2019"/>
    <m/>
    <m/>
    <s v="Poder Judicial"/>
    <m/>
    <m/>
    <m/>
    <m/>
    <m/>
    <m/>
    <m/>
    <m/>
    <m/>
    <m/>
    <m/>
    <m/>
    <m/>
    <n v="0"/>
    <n v="0"/>
    <n v="0"/>
    <n v="0"/>
    <n v="0"/>
    <n v="0"/>
    <n v="1"/>
    <m/>
    <m/>
  </r>
  <r>
    <n v="793"/>
    <s v="Sentencias por Delitos Informaticos"/>
    <s v="07 Delincuencia"/>
    <s v="07.02 Sentencias Dictadas por Delito"/>
    <s v="07.02.20 Delitos Informáticos"/>
    <s v="07.02.20.01 Delitos Informaticos"/>
    <x v="7"/>
    <x v="67"/>
    <x v="216"/>
    <x v="468"/>
    <s v="N° de sentencias"/>
    <s v="2013-2019"/>
    <m/>
    <m/>
    <s v="Poder Judicial"/>
    <m/>
    <m/>
    <m/>
    <m/>
    <m/>
    <m/>
    <m/>
    <m/>
    <m/>
    <m/>
    <m/>
    <m/>
    <m/>
    <n v="1"/>
    <n v="3"/>
    <n v="0"/>
    <n v="0"/>
    <n v="0"/>
    <n v="1"/>
    <n v="0"/>
    <m/>
    <m/>
  </r>
  <r>
    <n v="794"/>
    <s v="Sentencias por Delitos Marcarios"/>
    <s v="07 Delincuencia"/>
    <s v="07.02 Sentencias Dictadas por Delito"/>
    <s v="07.02.11 Delitos Contra la Propiedad y el Patrimonio"/>
    <s v="07.02.11.18 Delitos Marcarios"/>
    <x v="7"/>
    <x v="67"/>
    <x v="199"/>
    <x v="469"/>
    <s v="N° de sentencias"/>
    <s v="2013-2019"/>
    <m/>
    <m/>
    <s v="Poder Judicial"/>
    <m/>
    <m/>
    <m/>
    <m/>
    <m/>
    <m/>
    <m/>
    <m/>
    <m/>
    <m/>
    <m/>
    <m/>
    <m/>
    <n v="278"/>
    <n v="406"/>
    <n v="561"/>
    <n v="1098"/>
    <n v="103"/>
    <n v="275"/>
    <n v="264"/>
    <m/>
    <m/>
  </r>
  <r>
    <n v="795"/>
    <s v="Sentencias por Delitos Que Contempla el Codigo Tributario"/>
    <s v="07 Delincuencia"/>
    <s v="07.02 Sentencias Dictadas por Delito"/>
    <s v="07.02.25 Delitos Tributarios"/>
    <s v="07.02.25.07 Delitos Que Contempla el Codigo Tributario"/>
    <x v="7"/>
    <x v="67"/>
    <x v="212"/>
    <x v="470"/>
    <s v="N° de sentencias"/>
    <s v="2013-2019"/>
    <m/>
    <m/>
    <s v="Poder Judicial"/>
    <m/>
    <m/>
    <m/>
    <m/>
    <m/>
    <m/>
    <m/>
    <m/>
    <m/>
    <m/>
    <m/>
    <m/>
    <m/>
    <n v="77"/>
    <n v="95"/>
    <n v="99"/>
    <n v="112"/>
    <n v="154"/>
    <n v="83"/>
    <n v="73"/>
    <m/>
    <m/>
  </r>
  <r>
    <n v="796"/>
    <s v="Sentencias por Delitos Relativos al Pago de Pensiones Alimenticias"/>
    <s v="07 Delincuencia"/>
    <s v="07.02 Sentencias Dictadas por Delito"/>
    <s v="07.02.04 Delitos Contra el Estado Civil y la Familia"/>
    <s v="07.02.04.03 Delitos Relativos al Pago de Pensiones Alimenticias"/>
    <x v="7"/>
    <x v="67"/>
    <x v="209"/>
    <x v="471"/>
    <s v="N° de sentencias"/>
    <s v="2013-2019"/>
    <m/>
    <m/>
    <s v="Poder Judicial"/>
    <m/>
    <m/>
    <m/>
    <m/>
    <m/>
    <m/>
    <m/>
    <m/>
    <m/>
    <m/>
    <m/>
    <m/>
    <m/>
    <n v="2"/>
    <n v="7"/>
    <n v="4"/>
    <n v="7"/>
    <n v="5"/>
    <n v="10"/>
    <n v="8"/>
    <m/>
    <m/>
  </r>
  <r>
    <n v="797"/>
    <s v="Sentencias por Denegacion de Auxilio"/>
    <s v="07 Delincuencia"/>
    <s v="07.02 Sentencias Dictadas por Delito"/>
    <s v="07.02.14 Delitos Contra la Vida, Integridad o Dignidad Personal"/>
    <s v="07.02.14.08 Denegacion de Auxilio"/>
    <x v="7"/>
    <x v="67"/>
    <x v="200"/>
    <x v="472"/>
    <s v="N° de sentencias"/>
    <s v="2013-2019"/>
    <m/>
    <m/>
    <s v="Poder Judicial"/>
    <m/>
    <m/>
    <m/>
    <m/>
    <m/>
    <m/>
    <m/>
    <m/>
    <m/>
    <m/>
    <m/>
    <m/>
    <m/>
    <n v="0"/>
    <n v="1"/>
    <n v="0"/>
    <n v="0"/>
    <n v="1"/>
    <n v="0"/>
    <n v="0"/>
    <m/>
    <m/>
  </r>
  <r>
    <n v="798"/>
    <s v="Sentencias por Depositario Alzado"/>
    <s v="07 Delincuencia"/>
    <s v="07.02 Sentencias Dictadas por Delito"/>
    <s v="07.02.18 Delitos Económicos"/>
    <s v="07.02.18.07 Depositario Alzado"/>
    <x v="7"/>
    <x v="67"/>
    <x v="201"/>
    <x v="473"/>
    <s v="N° de sentencias"/>
    <s v="2013-2019"/>
    <m/>
    <m/>
    <s v="Poder Judicial"/>
    <m/>
    <m/>
    <m/>
    <m/>
    <m/>
    <m/>
    <m/>
    <m/>
    <m/>
    <m/>
    <m/>
    <m/>
    <m/>
    <n v="106"/>
    <n v="98"/>
    <n v="80"/>
    <n v="61"/>
    <n v="68"/>
    <n v="149"/>
    <n v="64"/>
    <m/>
    <m/>
  </r>
  <r>
    <n v="799"/>
    <s v="Sentencias por Desacato"/>
    <s v="07 Delincuencia"/>
    <s v="07.02 Sentencias Dictadas por Delito"/>
    <s v="07.02.07 Delitos Contra el Orden Público, Funcionarios o Agentes del Estado"/>
    <s v="07.02.07.18 Desacato"/>
    <x v="7"/>
    <x v="67"/>
    <x v="207"/>
    <x v="474"/>
    <s v="N° de sentencias"/>
    <s v="2013-2019"/>
    <m/>
    <m/>
    <s v="Poder Judicial"/>
    <m/>
    <m/>
    <m/>
    <m/>
    <m/>
    <m/>
    <m/>
    <m/>
    <m/>
    <m/>
    <m/>
    <m/>
    <m/>
    <n v="5882"/>
    <n v="5635"/>
    <n v="4998"/>
    <n v="5346"/>
    <n v="5740"/>
    <n v="5989"/>
    <n v="6521"/>
    <m/>
    <m/>
  </r>
  <r>
    <n v="800"/>
    <s v="Sentencias por Desatender el Llamado a Reclamo"/>
    <s v="07 Delincuencia"/>
    <s v="07.02 Sentencias Dictadas por Delito"/>
    <s v="07.02.07 Delitos Contra el Orden Público, Funcionarios o Agentes del Estado"/>
    <s v="07.02.07.19 Desatender el Llamado a Reclamo"/>
    <x v="7"/>
    <x v="67"/>
    <x v="207"/>
    <x v="475"/>
    <s v="N° de sentencias"/>
    <s v="2013-2019"/>
    <m/>
    <m/>
    <s v="Poder Judicial"/>
    <m/>
    <m/>
    <m/>
    <m/>
    <m/>
    <m/>
    <m/>
    <m/>
    <m/>
    <m/>
    <m/>
    <m/>
    <m/>
    <n v="0"/>
    <n v="0"/>
    <n v="0"/>
    <n v="197"/>
    <n v="178"/>
    <n v="616"/>
    <n v="131"/>
    <m/>
    <m/>
  </r>
  <r>
    <n v="801"/>
    <s v="Sentencias por Desordenes en Espectáculos Públicos"/>
    <s v="07 Delincuencia"/>
    <s v="07.02 Sentencias Dictadas por Delito"/>
    <s v="07.02.07 Delitos Contra el Orden Público, Funcionarios o Agentes del Estado"/>
    <s v="07.02.07.20 Desordenes en Espectáculos Públicos"/>
    <x v="7"/>
    <x v="67"/>
    <x v="207"/>
    <x v="476"/>
    <s v="N° de sentencias"/>
    <s v="2013-2019"/>
    <m/>
    <m/>
    <s v="Poder Judicial"/>
    <m/>
    <m/>
    <m/>
    <m/>
    <m/>
    <m/>
    <m/>
    <m/>
    <m/>
    <m/>
    <m/>
    <m/>
    <m/>
    <n v="584"/>
    <n v="361"/>
    <n v="283"/>
    <n v="306"/>
    <n v="223"/>
    <n v="209"/>
    <n v="992"/>
    <m/>
    <m/>
  </r>
  <r>
    <n v="802"/>
    <s v="Sentencias por Destrucción o Alteración de Deslindes"/>
    <s v="07 Delincuencia"/>
    <s v="07.02 Sentencias Dictadas por Delito"/>
    <s v="07.02.11 Delitos Contra la Propiedad y el Patrimonio"/>
    <s v="07.02.11.19 Destrucción o Alteración de Deslindes"/>
    <x v="7"/>
    <x v="67"/>
    <x v="199"/>
    <x v="477"/>
    <s v="N° de sentencias"/>
    <s v="2013-2019"/>
    <m/>
    <m/>
    <s v="Poder Judicial"/>
    <m/>
    <m/>
    <m/>
    <m/>
    <m/>
    <m/>
    <m/>
    <m/>
    <m/>
    <m/>
    <m/>
    <m/>
    <m/>
    <n v="44"/>
    <n v="33"/>
    <n v="35"/>
    <n v="35"/>
    <n v="28"/>
    <n v="44"/>
    <n v="47"/>
    <m/>
    <m/>
  </r>
  <r>
    <n v="803"/>
    <s v="Sentencias por Detención, Destierro o Arresto Irregular"/>
    <s v="07 Delincuencia"/>
    <s v="07.02 Sentencias Dictadas por Delito"/>
    <s v="07.02.03 Delitos Cometidos por Empleados y Funcionarios Públicos"/>
    <s v="07.02.03.10 Detención, Destierro o Arresto Irregular"/>
    <x v="7"/>
    <x v="67"/>
    <x v="203"/>
    <x v="478"/>
    <s v="N° de sentencias"/>
    <s v="2013-2019"/>
    <m/>
    <m/>
    <s v="Poder Judicial"/>
    <m/>
    <m/>
    <m/>
    <m/>
    <m/>
    <m/>
    <m/>
    <m/>
    <m/>
    <m/>
    <m/>
    <m/>
    <m/>
    <n v="73"/>
    <n v="55"/>
    <n v="45"/>
    <n v="42"/>
    <n v="39"/>
    <n v="49"/>
    <n v="85"/>
    <m/>
    <m/>
  </r>
  <r>
    <n v="804"/>
    <s v="Sentencias por Deudor, Gerente, Director, Administrador o Representante Actúen en Perjuicio de Acreedor"/>
    <s v="07 Delincuencia"/>
    <s v="07.02 Sentencias Dictadas por Delito"/>
    <s v="07.02.18 Delitos Económicos"/>
    <s v="07.02.18.08 Deudor, Gerente, Director, Administrador o Representante Actúen en Perjuicio de Acreedor"/>
    <x v="7"/>
    <x v="67"/>
    <x v="201"/>
    <x v="479"/>
    <s v="N° de sentencias"/>
    <s v="2013-2019"/>
    <m/>
    <m/>
    <s v="Poder Judicial"/>
    <m/>
    <m/>
    <m/>
    <m/>
    <m/>
    <m/>
    <m/>
    <m/>
    <m/>
    <m/>
    <m/>
    <m/>
    <m/>
    <n v="0"/>
    <n v="0"/>
    <n v="4"/>
    <n v="1"/>
    <n v="10"/>
    <n v="17"/>
    <n v="32"/>
    <m/>
    <m/>
  </r>
  <r>
    <n v="805"/>
    <s v="Sentencias por Difusión de Material Pornográfico"/>
    <s v="07 Delincuencia"/>
    <s v="07.02 Sentencias Dictadas por Delito"/>
    <s v="07.02.24 Delitos Sexuales"/>
    <s v="07.02.24.14 Difusión de Material Pornográfico"/>
    <x v="7"/>
    <x v="67"/>
    <x v="202"/>
    <x v="480"/>
    <s v="N° de sentencias"/>
    <s v="2013-2019"/>
    <m/>
    <m/>
    <s v="Poder Judicial"/>
    <m/>
    <m/>
    <m/>
    <m/>
    <m/>
    <m/>
    <m/>
    <m/>
    <m/>
    <m/>
    <m/>
    <m/>
    <m/>
    <n v="0"/>
    <n v="1"/>
    <n v="0"/>
    <n v="1"/>
    <n v="0"/>
    <n v="0"/>
    <n v="0"/>
    <m/>
    <m/>
  </r>
  <r>
    <n v="806"/>
    <s v="Sentencias por Difusión Indebida Entrevista Videograbada"/>
    <s v="07 Delincuencia"/>
    <s v="07.02 Sentencias Dictadas por Delito"/>
    <s v="07.02.10 Delitos Contra la Intimidad y la Libertad"/>
    <s v="07.02.10.09 Difusión Indebida Entrevista Videograbada"/>
    <x v="7"/>
    <x v="67"/>
    <x v="204"/>
    <x v="481"/>
    <s v="N° de sentencias"/>
    <s v="2013-2019"/>
    <m/>
    <m/>
    <s v="Poder Judicial"/>
    <m/>
    <m/>
    <m/>
    <m/>
    <m/>
    <m/>
    <m/>
    <m/>
    <m/>
    <m/>
    <m/>
    <m/>
    <m/>
    <n v="0"/>
    <n v="0"/>
    <n v="0"/>
    <n v="0"/>
    <n v="0"/>
    <n v="0"/>
    <n v="1"/>
    <m/>
    <m/>
  </r>
  <r>
    <n v="807"/>
    <s v="Sentencias por Dirigir Reuniones Tumultuosas"/>
    <s v="07 Delincuencia"/>
    <s v="07.02 Sentencias Dictadas por Delito"/>
    <s v="07.02.07 Delitos Contra el Orden Público, Funcionarios o Agentes del Estado"/>
    <s v="07.02.07.21 Dirigir Reuniones Tumultuosas"/>
    <x v="7"/>
    <x v="67"/>
    <x v="207"/>
    <x v="482"/>
    <s v="N° de sentencias"/>
    <s v="2013-2019"/>
    <m/>
    <m/>
    <s v="Poder Judicial"/>
    <m/>
    <m/>
    <m/>
    <m/>
    <m/>
    <m/>
    <m/>
    <m/>
    <m/>
    <m/>
    <m/>
    <m/>
    <m/>
    <n v="3"/>
    <n v="1"/>
    <n v="0"/>
    <n v="1"/>
    <n v="1"/>
    <n v="0"/>
    <n v="8"/>
    <m/>
    <m/>
  </r>
  <r>
    <n v="808"/>
    <s v="Sentencias por Disensiones Domésticas"/>
    <s v="07 Delincuencia"/>
    <s v="07.02 Sentencias Dictadas por Delito"/>
    <s v="07.02.07 Delitos Contra el Orden Público, Funcionarios o Agentes del Estado"/>
    <s v="07.02.07.22 Disensiones Domésticas"/>
    <x v="7"/>
    <x v="67"/>
    <x v="207"/>
    <x v="483"/>
    <s v="N° de sentencias"/>
    <s v="2013-2019"/>
    <m/>
    <m/>
    <s v="Poder Judicial"/>
    <m/>
    <m/>
    <m/>
    <m/>
    <m/>
    <m/>
    <m/>
    <m/>
    <m/>
    <m/>
    <m/>
    <m/>
    <m/>
    <n v="315"/>
    <n v="187"/>
    <n v="183"/>
    <n v="161"/>
    <n v="154"/>
    <n v="149"/>
    <n v="145"/>
    <m/>
    <m/>
  </r>
  <r>
    <n v="809"/>
    <s v="Sentencias por Disparos Injustificados Vía Pública"/>
    <s v="07 Delincuencia"/>
    <s v="07.02 Sentencias Dictadas por Delito"/>
    <s v="07.02.07 Delitos Contra el Orden Público, Funcionarios o Agentes del Estado"/>
    <s v="07.02.07.23 Disparos Injustificados Vía Pública"/>
    <x v="7"/>
    <x v="67"/>
    <x v="207"/>
    <x v="484"/>
    <s v="N° de sentencias"/>
    <s v="2013-2019"/>
    <m/>
    <m/>
    <s v="Poder Judicial"/>
    <m/>
    <m/>
    <m/>
    <m/>
    <m/>
    <m/>
    <m/>
    <m/>
    <m/>
    <m/>
    <m/>
    <m/>
    <m/>
    <n v="0"/>
    <n v="0"/>
    <n v="15"/>
    <n v="42"/>
    <n v="63"/>
    <n v="75"/>
    <n v="88"/>
    <m/>
    <m/>
  </r>
  <r>
    <n v="810"/>
    <s v="Sentencias por Divulgación Datos Militante de Partido Pólitico"/>
    <s v="07 Delincuencia"/>
    <s v="07.02 Sentencias Dictadas por Delito"/>
    <s v="07.02.10 Delitos Contra la Intimidad y la Libertad"/>
    <s v="07.02.10.10 Divulgación Datos Militante de Partido Pólitico"/>
    <x v="7"/>
    <x v="67"/>
    <x v="204"/>
    <x v="485"/>
    <s v="N° de sentencias"/>
    <s v="2013-2019"/>
    <m/>
    <m/>
    <s v="Poder Judicial"/>
    <m/>
    <m/>
    <m/>
    <m/>
    <m/>
    <m/>
    <m/>
    <m/>
    <m/>
    <m/>
    <m/>
    <m/>
    <m/>
    <n v="0"/>
    <n v="0"/>
    <n v="0"/>
    <n v="0"/>
    <n v="0"/>
    <n v="1"/>
    <n v="0"/>
    <m/>
    <m/>
  </r>
  <r>
    <n v="811"/>
    <s v="Sentencias por Divulgación Identidad Menores por Medio Comunicación Social"/>
    <s v="07 Delincuencia"/>
    <s v="07.02 Sentencias Dictadas por Delito"/>
    <s v="07.02.10 Delitos Contra la Intimidad y la Libertad"/>
    <s v="07.02.10.11 Divulgación Identidad Menores por Medio Comunicación Social"/>
    <x v="7"/>
    <x v="67"/>
    <x v="204"/>
    <x v="486"/>
    <s v="N° de sentencias"/>
    <s v="2013-2019"/>
    <m/>
    <m/>
    <s v="Poder Judicial"/>
    <m/>
    <m/>
    <m/>
    <m/>
    <m/>
    <m/>
    <m/>
    <m/>
    <m/>
    <m/>
    <m/>
    <m/>
    <m/>
    <n v="2"/>
    <n v="1"/>
    <n v="1"/>
    <n v="0"/>
    <n v="2"/>
    <n v="1"/>
    <n v="2"/>
    <m/>
    <m/>
  </r>
  <r>
    <n v="812"/>
    <s v="Sentencias por Ejercicio Ilegal de la Profesión"/>
    <s v="07 Delincuencia"/>
    <s v="07.02 Sentencias Dictadas por Delito"/>
    <s v="07.02.18 Delitos Económicos"/>
    <s v="07.02.18.09 Ejercicio Ilegal de la Profesión"/>
    <x v="7"/>
    <x v="67"/>
    <x v="201"/>
    <x v="487"/>
    <s v="N° de sentencias"/>
    <s v="2013-2019"/>
    <m/>
    <m/>
    <s v="Poder Judicial"/>
    <m/>
    <m/>
    <m/>
    <m/>
    <m/>
    <m/>
    <m/>
    <m/>
    <m/>
    <m/>
    <m/>
    <m/>
    <m/>
    <n v="142"/>
    <n v="159"/>
    <n v="157"/>
    <n v="171"/>
    <n v="140"/>
    <n v="117"/>
    <n v="125"/>
    <m/>
    <m/>
  </r>
  <r>
    <n v="813"/>
    <s v="Sentencias por Ejercicio Irregular de Martillero Público"/>
    <s v="07 Delincuencia"/>
    <s v="07.02 Sentencias Dictadas por Delito"/>
    <s v="07.02.18 Delitos Económicos"/>
    <s v="07.02.18.10 Ejercicio Irregular de Martillero Público"/>
    <x v="7"/>
    <x v="67"/>
    <x v="201"/>
    <x v="488"/>
    <s v="N° de sentencias"/>
    <s v="2013-2019"/>
    <m/>
    <m/>
    <s v="Poder Judicial"/>
    <m/>
    <m/>
    <m/>
    <m/>
    <m/>
    <m/>
    <m/>
    <m/>
    <m/>
    <m/>
    <m/>
    <m/>
    <m/>
    <n v="2"/>
    <n v="2"/>
    <n v="7"/>
    <n v="2"/>
    <n v="1"/>
    <n v="1"/>
    <n v="1"/>
    <m/>
    <m/>
  </r>
  <r>
    <n v="814"/>
    <s v="Sentencias por Elaboración Ilegal de Drogas o Sustancias Sicotrópicas"/>
    <s v="07 Delincuencia"/>
    <s v="07.02 Sentencias Dictadas por Delito"/>
    <s v="07.02.28 Drogas "/>
    <s v="07.02.28.07 Elaboración Ilegal de Drogas o Sustancias Sicotrópicas"/>
    <x v="7"/>
    <x v="67"/>
    <x v="213"/>
    <x v="489"/>
    <s v="N° de sentencias"/>
    <s v="2013-2019"/>
    <m/>
    <m/>
    <s v="Poder Judicial"/>
    <m/>
    <m/>
    <m/>
    <m/>
    <m/>
    <m/>
    <m/>
    <m/>
    <m/>
    <m/>
    <m/>
    <m/>
    <m/>
    <n v="10"/>
    <n v="13"/>
    <n v="11"/>
    <n v="18"/>
    <n v="13"/>
    <n v="15"/>
    <n v="13"/>
    <m/>
    <m/>
  </r>
  <r>
    <n v="815"/>
    <s v="Sentencias por Empleado Público Que Expropie Bienes o Pertenencias"/>
    <s v="07 Delincuencia"/>
    <s v="07.02 Sentencias Dictadas por Delito"/>
    <s v="07.02.03 Delitos Cometidos por Empleados y Funcionarios Públicos"/>
    <s v="07.02.03.11 Empleado Público Que Expropie Bienes o Pertenencias"/>
    <x v="7"/>
    <x v="67"/>
    <x v="203"/>
    <x v="490"/>
    <s v="N° de sentencias"/>
    <s v="2013-2019"/>
    <m/>
    <m/>
    <s v="Poder Judicial"/>
    <m/>
    <m/>
    <m/>
    <m/>
    <m/>
    <m/>
    <m/>
    <m/>
    <m/>
    <m/>
    <m/>
    <m/>
    <m/>
    <n v="1"/>
    <n v="1"/>
    <n v="0"/>
    <n v="3"/>
    <n v="2"/>
    <n v="2"/>
    <n v="2"/>
    <m/>
    <m/>
  </r>
  <r>
    <n v="816"/>
    <s v="Sentencias por Enriquecimiento Ilícito"/>
    <s v="07 Delincuencia"/>
    <s v="07.02 Sentencias Dictadas por Delito"/>
    <s v="07.02.18 Delitos Económicos"/>
    <s v="07.02.18.11 Enriquecimiento Ilícito"/>
    <x v="7"/>
    <x v="67"/>
    <x v="201"/>
    <x v="491"/>
    <s v="N° de sentencias"/>
    <s v="2013-2019"/>
    <m/>
    <m/>
    <s v="Poder Judicial"/>
    <m/>
    <m/>
    <m/>
    <m/>
    <m/>
    <m/>
    <m/>
    <m/>
    <m/>
    <m/>
    <m/>
    <m/>
    <m/>
    <n v="2"/>
    <n v="1"/>
    <n v="3"/>
    <n v="2"/>
    <n v="8"/>
    <n v="3"/>
    <n v="3"/>
    <m/>
    <m/>
  </r>
  <r>
    <n v="817"/>
    <s v="Sentencias por Enseñanza No Autorizada de Artes Marciales"/>
    <s v="07 Delincuencia"/>
    <s v="07.02 Sentencias Dictadas por Delito"/>
    <s v="07.02.13 Delitos Contra la Seguridad"/>
    <s v="07.02.13.01 Enseñanza No Autorizada de Artes Marciales"/>
    <x v="7"/>
    <x v="67"/>
    <x v="217"/>
    <x v="492"/>
    <s v="N° de sentencias"/>
    <s v="2013-2019"/>
    <m/>
    <m/>
    <s v="Poder Judicial"/>
    <m/>
    <m/>
    <m/>
    <m/>
    <m/>
    <m/>
    <m/>
    <m/>
    <m/>
    <m/>
    <m/>
    <m/>
    <m/>
    <n v="2"/>
    <n v="3"/>
    <n v="1"/>
    <n v="9"/>
    <n v="9"/>
    <n v="10"/>
    <n v="7"/>
    <m/>
    <m/>
  </r>
  <r>
    <n v="818"/>
    <s v="Sentencias por Entrega o Puesta a Disposición Armas a Menores"/>
    <s v="07 Delincuencia"/>
    <s v="07.02 Sentencias Dictadas por Delito"/>
    <s v="07.02.16 Delitos de Tenecia y Porte de Armas"/>
    <s v="07.02.16.04 Entrega o Puesta a Disposición Armas a Menores"/>
    <x v="7"/>
    <x v="67"/>
    <x v="196"/>
    <x v="493"/>
    <s v="N° de sentencias"/>
    <s v="2013-2019"/>
    <m/>
    <m/>
    <s v="Poder Judicial"/>
    <m/>
    <m/>
    <m/>
    <m/>
    <m/>
    <m/>
    <m/>
    <m/>
    <m/>
    <m/>
    <m/>
    <m/>
    <m/>
    <n v="0"/>
    <n v="0"/>
    <n v="0"/>
    <n v="0"/>
    <n v="1"/>
    <n v="0"/>
    <n v="0"/>
    <m/>
    <m/>
  </r>
  <r>
    <n v="819"/>
    <s v="Sentencias por Envío Explosivos, Homicidio, Lesiones y Secuestro Terrorista"/>
    <s v="07 Delincuencia"/>
    <s v="07.02 Sentencias Dictadas por Delito"/>
    <s v="07.02.13 Delitos Contra la Seguridad"/>
    <s v="07.02.13.02 Envío Explosivos, Homicidio, Lesiones y Secuestro Terrorista"/>
    <x v="7"/>
    <x v="67"/>
    <x v="217"/>
    <x v="494"/>
    <s v="N° de sentencias"/>
    <s v="2013-2019"/>
    <m/>
    <m/>
    <s v="Poder Judicial"/>
    <m/>
    <m/>
    <m/>
    <m/>
    <m/>
    <m/>
    <m/>
    <m/>
    <m/>
    <m/>
    <m/>
    <m/>
    <m/>
    <n v="1"/>
    <n v="0"/>
    <n v="0"/>
    <n v="0"/>
    <n v="3"/>
    <n v="4"/>
    <n v="4"/>
    <m/>
    <m/>
  </r>
  <r>
    <n v="820"/>
    <s v="Sentencias por Espionaje Informático"/>
    <s v="07 Delincuencia"/>
    <s v="07.02 Sentencias Dictadas por Delito"/>
    <s v="07.02.13 Delitos Contra la Seguridad"/>
    <s v="07.02.13.03 Espionaje Informático"/>
    <x v="7"/>
    <x v="67"/>
    <x v="217"/>
    <x v="495"/>
    <s v="N° de sentencias"/>
    <s v="2013-2019"/>
    <m/>
    <m/>
    <s v="Poder Judicial"/>
    <m/>
    <m/>
    <m/>
    <m/>
    <m/>
    <m/>
    <m/>
    <m/>
    <m/>
    <m/>
    <m/>
    <m/>
    <m/>
    <n v="156"/>
    <n v="138"/>
    <n v="140"/>
    <n v="189"/>
    <n v="121"/>
    <n v="138"/>
    <n v="108"/>
    <m/>
    <m/>
  </r>
  <r>
    <n v="821"/>
    <s v="Sentencias por Estafa (Sólo Crimen)"/>
    <s v="07 Delincuencia"/>
    <s v="07.02 Sentencias Dictadas por Delito"/>
    <s v="07.02.18 Delitos Económicos"/>
    <s v="07.02.18.12 Estafa (Sólo Crimen)"/>
    <x v="7"/>
    <x v="67"/>
    <x v="201"/>
    <x v="496"/>
    <s v="N° de sentencias"/>
    <s v="2013-2019"/>
    <m/>
    <m/>
    <s v="Poder Judicial"/>
    <m/>
    <m/>
    <m/>
    <m/>
    <m/>
    <m/>
    <m/>
    <m/>
    <m/>
    <m/>
    <m/>
    <m/>
    <m/>
    <n v="0"/>
    <n v="0"/>
    <n v="1"/>
    <n v="1"/>
    <n v="4"/>
    <n v="0"/>
    <n v="1"/>
    <m/>
    <m/>
  </r>
  <r>
    <n v="822"/>
    <s v="Sentencias por Estafas y Otras Defraudaciones Contra Particulares"/>
    <s v="07 Delincuencia"/>
    <s v="07.02 Sentencias Dictadas por Delito"/>
    <s v="07.02.18 Delitos Económicos"/>
    <s v="07.02.18.13 Estafas y Otras Defraudaciones Contra Particulares"/>
    <x v="7"/>
    <x v="67"/>
    <x v="201"/>
    <x v="497"/>
    <s v="N° de sentencias"/>
    <s v="2013-2019"/>
    <m/>
    <m/>
    <s v="Poder Judicial"/>
    <m/>
    <m/>
    <m/>
    <m/>
    <m/>
    <m/>
    <m/>
    <m/>
    <m/>
    <m/>
    <m/>
    <m/>
    <m/>
    <n v="9842"/>
    <n v="10356"/>
    <n v="10853"/>
    <n v="12213"/>
    <n v="12254"/>
    <n v="15941"/>
    <n v="17463"/>
    <m/>
    <m/>
  </r>
  <r>
    <n v="823"/>
    <s v="Sentencias por Estupro"/>
    <s v="07 Delincuencia"/>
    <s v="07.02 Sentencias Dictadas por Delito"/>
    <s v="07.02.24 Delitos Sexuales"/>
    <s v="07.02.24.15 Estupro"/>
    <x v="7"/>
    <x v="67"/>
    <x v="202"/>
    <x v="498"/>
    <s v="N° de sentencias"/>
    <s v="2013-2019"/>
    <m/>
    <m/>
    <s v="Poder Judicial"/>
    <m/>
    <m/>
    <m/>
    <m/>
    <m/>
    <m/>
    <m/>
    <m/>
    <m/>
    <m/>
    <m/>
    <m/>
    <m/>
    <n v="350"/>
    <n v="336"/>
    <n v="390"/>
    <n v="408"/>
    <n v="327"/>
    <n v="270"/>
    <n v="264"/>
    <m/>
    <m/>
  </r>
  <r>
    <n v="824"/>
    <s v="Sentencias por Exacciones Ilegales Cometidas por Funcionario Público"/>
    <s v="07 Delincuencia"/>
    <s v="07.02 Sentencias Dictadas por Delito"/>
    <s v="07.02.03 Delitos Cometidos por Empleados y Funcionarios Públicos"/>
    <s v="07.02.03.12 Exacciones Ilegales Cometidas por Funcionario Público"/>
    <x v="7"/>
    <x v="67"/>
    <x v="203"/>
    <x v="499"/>
    <s v="N° de sentencias"/>
    <s v="2013-2019"/>
    <m/>
    <m/>
    <s v="Poder Judicial"/>
    <m/>
    <m/>
    <m/>
    <m/>
    <m/>
    <m/>
    <m/>
    <m/>
    <m/>
    <m/>
    <m/>
    <m/>
    <m/>
    <n v="3"/>
    <n v="0"/>
    <n v="4"/>
    <n v="2"/>
    <n v="3"/>
    <n v="4"/>
    <n v="4"/>
    <m/>
    <m/>
  </r>
  <r>
    <n v="825"/>
    <s v="Sentencias por Exacciones Ilegales Cometidas por Particulares"/>
    <s v="07 Delincuencia"/>
    <s v="07.02 Sentencias Dictadas por Delito"/>
    <s v="07.02.18 Delitos Económicos"/>
    <s v="07.02.18.14 Exacciones Ilegales Cometidas por Particulares"/>
    <x v="7"/>
    <x v="67"/>
    <x v="201"/>
    <x v="500"/>
    <s v="N° de sentencias"/>
    <s v="2013-2019"/>
    <m/>
    <m/>
    <s v="Poder Judicial"/>
    <m/>
    <m/>
    <m/>
    <m/>
    <m/>
    <m/>
    <m/>
    <m/>
    <m/>
    <m/>
    <m/>
    <m/>
    <m/>
    <n v="1"/>
    <n v="0"/>
    <n v="1"/>
    <n v="0"/>
    <n v="1"/>
    <n v="2"/>
    <n v="1"/>
    <m/>
    <m/>
  </r>
  <r>
    <n v="826"/>
    <s v="Sentencias por Expendio de Bebidas Alcohólicas a Menores"/>
    <s v="07 Delincuencia"/>
    <s v="07.02 Sentencias Dictadas por Delito"/>
    <s v="07.02.18 Delitos Económicos"/>
    <s v="07.02.18.15 Expendio de Bebidas Alcohólicas a Menores"/>
    <x v="7"/>
    <x v="67"/>
    <x v="201"/>
    <x v="501"/>
    <s v="N° de sentencias"/>
    <s v="2013-2019"/>
    <m/>
    <m/>
    <s v="Poder Judicial"/>
    <m/>
    <m/>
    <m/>
    <m/>
    <m/>
    <m/>
    <m/>
    <m/>
    <m/>
    <m/>
    <m/>
    <m/>
    <m/>
    <n v="99"/>
    <n v="52"/>
    <n v="38"/>
    <n v="35"/>
    <n v="53"/>
    <n v="38"/>
    <n v="44"/>
    <m/>
    <m/>
  </r>
  <r>
    <n v="827"/>
    <s v="Sentencias por Extorsión"/>
    <s v="07 Delincuencia"/>
    <s v="07.02 Sentencias Dictadas por Delito"/>
    <s v="07.02.10 Delitos Contra la Intimidad y la Libertad"/>
    <s v="07.02.10.12 Extorsión"/>
    <x v="7"/>
    <x v="67"/>
    <x v="204"/>
    <x v="502"/>
    <s v="N° de sentencias"/>
    <s v="2013-2019"/>
    <m/>
    <m/>
    <s v="Poder Judicial"/>
    <m/>
    <m/>
    <m/>
    <m/>
    <m/>
    <m/>
    <m/>
    <m/>
    <m/>
    <m/>
    <m/>
    <m/>
    <m/>
    <n v="11"/>
    <n v="25"/>
    <n v="29"/>
    <n v="35"/>
    <n v="41"/>
    <n v="49"/>
    <n v="95"/>
    <m/>
    <m/>
  </r>
  <r>
    <n v="828"/>
    <s v="Sentencias por Extranjeros Que Ingresan o Intentan Egresar c/Documentos Falsificados"/>
    <s v="07 Delincuencia"/>
    <s v="07.02 Sentencias Dictadas por Delito"/>
    <s v="07.02.22 Delitos Migratorios"/>
    <s v="07.02.22.02 Extranjeros Que Ingresan o Intentan Egresar c/Documentos Falsificados"/>
    <x v="7"/>
    <x v="67"/>
    <x v="215"/>
    <x v="503"/>
    <s v="N° de sentencias"/>
    <s v="2013-2019"/>
    <m/>
    <m/>
    <s v="Poder Judicial"/>
    <m/>
    <m/>
    <m/>
    <m/>
    <m/>
    <m/>
    <m/>
    <m/>
    <m/>
    <m/>
    <m/>
    <m/>
    <m/>
    <n v="27"/>
    <n v="27"/>
    <n v="20"/>
    <n v="30"/>
    <n v="26"/>
    <n v="23"/>
    <n v="35"/>
    <m/>
    <m/>
  </r>
  <r>
    <n v="829"/>
    <s v="Sentencias por Extranjeros Que Ingresan o Intentan Egresar Clandestinamente"/>
    <s v="07 Delincuencia"/>
    <s v="07.02 Sentencias Dictadas por Delito"/>
    <s v="07.02.22 Delitos Migratorios"/>
    <s v="07.02.22.03 Extranjeros Que Ingresan o Intentan Egresar Clandestinamente"/>
    <x v="7"/>
    <x v="67"/>
    <x v="215"/>
    <x v="504"/>
    <s v="N° de sentencias"/>
    <s v="2013-2019"/>
    <m/>
    <m/>
    <s v="Poder Judicial"/>
    <m/>
    <m/>
    <m/>
    <m/>
    <m/>
    <m/>
    <m/>
    <m/>
    <m/>
    <m/>
    <m/>
    <m/>
    <m/>
    <n v="685"/>
    <n v="912"/>
    <n v="1261"/>
    <n v="1452"/>
    <n v="1214"/>
    <n v="820"/>
    <n v="1863"/>
    <m/>
    <m/>
  </r>
  <r>
    <n v="830"/>
    <s v="Sentencias por Fabricación, Acopio o Comercialización de Hilo Curado"/>
    <s v="07 Delincuencia"/>
    <s v="07.02 Sentencias Dictadas por Delito"/>
    <s v="07.02.18 Delitos Económicos"/>
    <s v="07.02.18.16 Fabricación, Acopio o Comercialización de Hilo Curado"/>
    <x v="7"/>
    <x v="67"/>
    <x v="201"/>
    <x v="505"/>
    <s v="N° de sentencias"/>
    <s v="2013-2019"/>
    <m/>
    <m/>
    <s v="Poder Judicial"/>
    <m/>
    <m/>
    <m/>
    <m/>
    <m/>
    <m/>
    <m/>
    <m/>
    <m/>
    <m/>
    <m/>
    <m/>
    <m/>
    <n v="0"/>
    <n v="11"/>
    <n v="13"/>
    <n v="7"/>
    <n v="3"/>
    <n v="9"/>
    <n v="6"/>
    <m/>
    <m/>
  </r>
  <r>
    <n v="831"/>
    <s v="Sentencias por Facilitación de Bienes al Tráfico de Drogas"/>
    <s v="07 Delincuencia"/>
    <s v="07.02 Sentencias Dictadas por Delito"/>
    <s v="07.02.28 Drogas "/>
    <s v="07.02.28.08 Facilitación de Bienes al Tráfico de Drogas"/>
    <x v="7"/>
    <x v="67"/>
    <x v="213"/>
    <x v="506"/>
    <s v="N° de sentencias"/>
    <s v="2013-2019"/>
    <m/>
    <m/>
    <s v="Poder Judicial"/>
    <m/>
    <m/>
    <m/>
    <m/>
    <m/>
    <m/>
    <m/>
    <m/>
    <m/>
    <m/>
    <m/>
    <m/>
    <m/>
    <n v="1"/>
    <n v="1"/>
    <n v="5"/>
    <n v="1"/>
    <n v="1"/>
    <n v="4"/>
    <n v="0"/>
    <m/>
    <m/>
  </r>
  <r>
    <n v="832"/>
    <s v="Sentencias por Facilitación Facturas Falsas"/>
    <s v="07 Delincuencia"/>
    <s v="07.02 Sentencias Dictadas por Delito"/>
    <s v="07.02.25 Delitos Tributarios"/>
    <s v="07.02.25.08 Facilitación Facturas Falsas"/>
    <x v="7"/>
    <x v="67"/>
    <x v="212"/>
    <x v="507"/>
    <s v="N° de sentencias"/>
    <s v="2013-2019"/>
    <m/>
    <m/>
    <s v="Poder Judicial"/>
    <m/>
    <m/>
    <m/>
    <m/>
    <m/>
    <m/>
    <m/>
    <m/>
    <m/>
    <m/>
    <m/>
    <m/>
    <m/>
    <n v="2"/>
    <n v="1"/>
    <n v="1"/>
    <n v="10"/>
    <n v="11"/>
    <n v="6"/>
    <n v="6"/>
    <m/>
    <m/>
  </r>
  <r>
    <n v="833"/>
    <s v="Sentencias por Falsa Alarma de Incendio, Emergencia o Calamidad Pública"/>
    <s v="07 Delincuencia"/>
    <s v="07.02 Sentencias Dictadas por Delito"/>
    <s v="07.02.07 Delitos Contra el Orden Público, Funcionarios o Agentes del Estado"/>
    <s v="07.02.07.24 Falsa Alarma de Incendio, Emergencia o Calamidad Pública"/>
    <x v="7"/>
    <x v="67"/>
    <x v="207"/>
    <x v="508"/>
    <s v="N° de sentencias"/>
    <s v="2013-2019"/>
    <m/>
    <m/>
    <s v="Poder Judicial"/>
    <m/>
    <m/>
    <m/>
    <m/>
    <m/>
    <m/>
    <m/>
    <m/>
    <m/>
    <m/>
    <m/>
    <m/>
    <m/>
    <n v="20"/>
    <n v="74"/>
    <n v="29"/>
    <n v="20"/>
    <n v="40"/>
    <n v="23"/>
    <n v="39"/>
    <m/>
    <m/>
  </r>
  <r>
    <n v="834"/>
    <s v="Sentencias por Falsedades"/>
    <s v="07 Delincuencia"/>
    <s v="07.02 Sentencias Dictadas por Delito"/>
    <s v="07.02.23 Delitos Militares"/>
    <s v="07.02.23.01 Falsedades"/>
    <x v="7"/>
    <x v="67"/>
    <x v="218"/>
    <x v="509"/>
    <s v="N° de sentencias"/>
    <s v="2013-2019"/>
    <m/>
    <m/>
    <s v="Poder Judicial"/>
    <m/>
    <m/>
    <m/>
    <m/>
    <m/>
    <m/>
    <m/>
    <m/>
    <m/>
    <m/>
    <m/>
    <m/>
    <m/>
    <n v="1"/>
    <n v="3"/>
    <n v="1"/>
    <n v="1"/>
    <n v="2"/>
    <n v="3"/>
    <n v="7"/>
    <m/>
    <m/>
  </r>
  <r>
    <n v="835"/>
    <s v="Sentencias por Falsificación de Billetes"/>
    <s v="07 Delincuencia"/>
    <s v="07.02 Sentencias Dictadas por Delito"/>
    <s v="07.02.09 Delitos Contra la Fé Pública"/>
    <s v="07.02.09.01 Falsificación de Billetes"/>
    <x v="7"/>
    <x v="67"/>
    <x v="219"/>
    <x v="510"/>
    <s v="N° de sentencias"/>
    <s v="2013-2019"/>
    <m/>
    <m/>
    <s v="Poder Judicial"/>
    <m/>
    <m/>
    <m/>
    <m/>
    <m/>
    <m/>
    <m/>
    <m/>
    <m/>
    <m/>
    <m/>
    <m/>
    <m/>
    <n v="114"/>
    <n v="99"/>
    <n v="115"/>
    <n v="144"/>
    <n v="132"/>
    <n v="125"/>
    <n v="109"/>
    <m/>
    <m/>
  </r>
  <r>
    <n v="836"/>
    <s v="Sentencias por Falsificación de Licencias Medicas o Pensión"/>
    <s v="07 Delincuencia"/>
    <s v="07.02 Sentencias Dictadas por Delito"/>
    <s v="07.02.09 Delitos Contra la Fé Pública"/>
    <s v="07.02.09.02 Falsificación de Licencias Medicas o Pensión"/>
    <x v="7"/>
    <x v="67"/>
    <x v="219"/>
    <x v="511"/>
    <s v="N° de sentencias"/>
    <s v="2013-2019"/>
    <m/>
    <m/>
    <s v="Poder Judicial"/>
    <m/>
    <m/>
    <m/>
    <m/>
    <m/>
    <m/>
    <m/>
    <m/>
    <m/>
    <m/>
    <m/>
    <m/>
    <m/>
    <n v="12"/>
    <n v="9"/>
    <n v="22"/>
    <n v="27"/>
    <n v="23"/>
    <n v="25"/>
    <n v="43"/>
    <m/>
    <m/>
  </r>
  <r>
    <n v="837"/>
    <s v="Sentencias por Falsificación de Moneda y Otros"/>
    <s v="07 Delincuencia"/>
    <s v="07.02 Sentencias Dictadas por Delito"/>
    <s v="07.02.09 Delitos Contra la Fé Pública"/>
    <s v="07.02.09.03 Falsificación de Moneda y Otros"/>
    <x v="7"/>
    <x v="67"/>
    <x v="219"/>
    <x v="512"/>
    <s v="N° de sentencias"/>
    <s v="2013-2019"/>
    <m/>
    <m/>
    <s v="Poder Judicial"/>
    <m/>
    <m/>
    <m/>
    <m/>
    <m/>
    <m/>
    <m/>
    <m/>
    <m/>
    <m/>
    <m/>
    <m/>
    <m/>
    <n v="55"/>
    <n v="56"/>
    <n v="45"/>
    <n v="44"/>
    <n v="36"/>
    <n v="26"/>
    <n v="41"/>
    <m/>
    <m/>
  </r>
  <r>
    <n v="838"/>
    <s v="Sentencias por Falsificación de Obras Protegidas por Ley de Propiedad Intelectual"/>
    <s v="07 Delincuencia"/>
    <s v="07.02 Sentencias Dictadas por Delito"/>
    <s v="07.02.09 Delitos Contra la Fé Pública"/>
    <s v="07.02.09.04 Falsificación de Obras Protegidas por Ley de Propiedad Intelectual"/>
    <x v="7"/>
    <x v="67"/>
    <x v="219"/>
    <x v="513"/>
    <s v="N° de sentencias"/>
    <s v="2013-2019"/>
    <m/>
    <m/>
    <s v="Poder Judicial"/>
    <m/>
    <m/>
    <m/>
    <m/>
    <m/>
    <m/>
    <m/>
    <m/>
    <m/>
    <m/>
    <m/>
    <m/>
    <m/>
    <n v="93"/>
    <n v="121"/>
    <n v="154"/>
    <n v="111"/>
    <n v="57"/>
    <n v="63"/>
    <n v="49"/>
    <m/>
    <m/>
  </r>
  <r>
    <n v="839"/>
    <s v="Sentencias por Falsificación de Placas, Tarjetas, Timbres y Sellos de Investigación"/>
    <s v="07 Delincuencia"/>
    <s v="07.02 Sentencias Dictadas por Delito"/>
    <s v="07.02.09 Delitos Contra la Fé Pública"/>
    <s v="07.02.09.05 Falsificación de Placas, Tarjetas, Timbres y Sellos de Investigación"/>
    <x v="7"/>
    <x v="67"/>
    <x v="219"/>
    <x v="514"/>
    <s v="N° de sentencias"/>
    <s v="2013-2019"/>
    <m/>
    <m/>
    <s v="Poder Judicial"/>
    <m/>
    <m/>
    <m/>
    <m/>
    <m/>
    <m/>
    <m/>
    <m/>
    <m/>
    <m/>
    <m/>
    <m/>
    <m/>
    <n v="12"/>
    <n v="18"/>
    <n v="17"/>
    <n v="21"/>
    <n v="20"/>
    <n v="22"/>
    <n v="30"/>
    <m/>
    <m/>
  </r>
  <r>
    <n v="840"/>
    <s v="Sentencias por Falsificación de Rótulos o Certificados"/>
    <s v="07 Delincuencia"/>
    <s v="07.02 Sentencias Dictadas por Delito"/>
    <s v="07.02.09 Delitos Contra la Fé Pública"/>
    <s v="07.02.09.06 Falsificación de Rótulos o Certificados"/>
    <x v="7"/>
    <x v="67"/>
    <x v="219"/>
    <x v="515"/>
    <s v="N° de sentencias"/>
    <s v="2013-2019"/>
    <m/>
    <m/>
    <s v="Poder Judicial"/>
    <m/>
    <m/>
    <m/>
    <m/>
    <m/>
    <m/>
    <m/>
    <m/>
    <m/>
    <m/>
    <m/>
    <m/>
    <m/>
    <n v="0"/>
    <n v="0"/>
    <n v="0"/>
    <n v="0"/>
    <n v="2"/>
    <n v="2"/>
    <n v="2"/>
    <m/>
    <m/>
  </r>
  <r>
    <n v="841"/>
    <s v="Sentencias por Falsificación Licencia de Conducir y Otras Falsificaciones"/>
    <s v="07 Delincuencia"/>
    <s v="07.02 Sentencias Dictadas por Delito"/>
    <s v="07.02.09 Delitos Contra la Fé Pública"/>
    <s v="07.02.09.07 Falsificación Licencia de Conducir y Otras Falsificaciones"/>
    <x v="7"/>
    <x v="67"/>
    <x v="219"/>
    <x v="516"/>
    <s v="N° de sentencias"/>
    <s v="2013-2019"/>
    <m/>
    <m/>
    <s v="Poder Judicial"/>
    <m/>
    <m/>
    <m/>
    <m/>
    <m/>
    <m/>
    <m/>
    <m/>
    <m/>
    <m/>
    <m/>
    <m/>
    <m/>
    <n v="439"/>
    <n v="600"/>
    <n v="865"/>
    <n v="916"/>
    <n v="872"/>
    <n v="862"/>
    <n v="846"/>
    <m/>
    <m/>
  </r>
  <r>
    <n v="842"/>
    <s v="Sentencias por Falsificación Medios de Pago Transporte"/>
    <s v="07 Delincuencia"/>
    <s v="07.02 Sentencias Dictadas por Delito"/>
    <s v="07.02.17 Delitos e Infracciones de Tránsito"/>
    <s v="07.02.17.18 Falsificación Medios de Pago Transporte"/>
    <x v="7"/>
    <x v="67"/>
    <x v="211"/>
    <x v="517"/>
    <s v="N° de sentencias"/>
    <s v="2013-2019"/>
    <m/>
    <m/>
    <s v="Poder Judicial"/>
    <m/>
    <m/>
    <m/>
    <m/>
    <m/>
    <m/>
    <m/>
    <m/>
    <m/>
    <m/>
    <m/>
    <m/>
    <m/>
    <n v="0"/>
    <n v="0"/>
    <n v="0"/>
    <n v="0"/>
    <n v="0"/>
    <n v="0"/>
    <n v="3"/>
    <m/>
    <m/>
  </r>
  <r>
    <n v="843"/>
    <s v="Sentencias por Falsificación o Uso de Pasaportes o Permisos para Porte de Armas"/>
    <s v="07 Delincuencia"/>
    <s v="07.02 Sentencias Dictadas por Delito"/>
    <s v="07.02.09 Delitos Contra la Fé Pública"/>
    <s v="07.02.09.08 Falsificación o Uso de Pasaportes o Permisos para Porte de Armas"/>
    <x v="7"/>
    <x v="67"/>
    <x v="219"/>
    <x v="518"/>
    <s v="N° de sentencias"/>
    <s v="2013-2019"/>
    <m/>
    <m/>
    <s v="Poder Judicial"/>
    <m/>
    <m/>
    <m/>
    <m/>
    <m/>
    <m/>
    <m/>
    <m/>
    <m/>
    <m/>
    <m/>
    <m/>
    <m/>
    <n v="2"/>
    <n v="3"/>
    <n v="2"/>
    <n v="5"/>
    <n v="8"/>
    <n v="5"/>
    <n v="6"/>
    <m/>
    <m/>
  </r>
  <r>
    <n v="844"/>
    <s v="Sentencias por Falsificación o Uso Malicioso de Documentos Privados"/>
    <s v="07 Delincuencia"/>
    <s v="07.02 Sentencias Dictadas por Delito"/>
    <s v="07.02.09 Delitos Contra la Fé Pública"/>
    <s v="07.02.09.09 Falsificación o Uso Malicioso de Documentos Privados"/>
    <x v="7"/>
    <x v="67"/>
    <x v="219"/>
    <x v="519"/>
    <s v="N° de sentencias"/>
    <s v="2013-2019"/>
    <m/>
    <m/>
    <s v="Poder Judicial"/>
    <m/>
    <m/>
    <m/>
    <m/>
    <m/>
    <m/>
    <m/>
    <m/>
    <m/>
    <m/>
    <m/>
    <m/>
    <m/>
    <n v="2207"/>
    <n v="2453"/>
    <n v="2461"/>
    <n v="2272"/>
    <n v="2055"/>
    <n v="1998"/>
    <n v="1931"/>
    <m/>
    <m/>
  </r>
  <r>
    <n v="845"/>
    <s v="Sentencias por Falsificación o Uso Malicioso de Documentos Públicos"/>
    <s v="07 Delincuencia"/>
    <s v="07.02 Sentencias Dictadas por Delito"/>
    <s v="07.02.09 Delitos Contra la Fé Pública"/>
    <s v="07.02.09.10 Falsificación o Uso Malicioso de Documentos Públicos"/>
    <x v="7"/>
    <x v="67"/>
    <x v="219"/>
    <x v="520"/>
    <s v="N° de sentencias"/>
    <s v="2013-2019"/>
    <m/>
    <m/>
    <s v="Poder Judicial"/>
    <m/>
    <m/>
    <m/>
    <m/>
    <m/>
    <m/>
    <m/>
    <m/>
    <m/>
    <m/>
    <m/>
    <m/>
    <m/>
    <n v="993"/>
    <n v="1073"/>
    <n v="1217"/>
    <n v="1287"/>
    <n v="1211"/>
    <n v="1396"/>
    <n v="1384"/>
    <m/>
    <m/>
  </r>
  <r>
    <n v="846"/>
    <s v="Sentencias por Falso testimonio, Perjurio o Denuncia Calumniosa"/>
    <s v="07 Delincuencia"/>
    <s v="07.02 Sentencias Dictadas por Delito"/>
    <s v="07.02.09 Delitos Contra la Fé Pública"/>
    <s v="07.02.09.11 Falso testimonio, Perjurio o Denuncia Calumniosa"/>
    <x v="7"/>
    <x v="67"/>
    <x v="219"/>
    <x v="521"/>
    <s v="N° de sentencias"/>
    <s v="2013-2019"/>
    <m/>
    <m/>
    <s v="Poder Judicial"/>
    <m/>
    <m/>
    <m/>
    <m/>
    <m/>
    <m/>
    <m/>
    <m/>
    <m/>
    <m/>
    <m/>
    <m/>
    <m/>
    <n v="215"/>
    <n v="218"/>
    <n v="190"/>
    <n v="255"/>
    <n v="274"/>
    <n v="286"/>
    <n v="268"/>
    <m/>
    <m/>
  </r>
  <r>
    <n v="847"/>
    <s v="Sentencias por Falta de Respeto a Autoridad Pública"/>
    <s v="07 Delincuencia"/>
    <s v="07.02 Sentencias Dictadas por Delito"/>
    <s v="07.02.07 Delitos Contra el Orden Público, Funcionarios o Agentes del Estado"/>
    <s v="07.02.07.25 Falta de Respeto a Autoridad Pública"/>
    <x v="7"/>
    <x v="67"/>
    <x v="207"/>
    <x v="522"/>
    <s v="N° de sentencias"/>
    <s v="2013-2019"/>
    <m/>
    <m/>
    <s v="Poder Judicial"/>
    <m/>
    <m/>
    <m/>
    <m/>
    <m/>
    <m/>
    <m/>
    <m/>
    <m/>
    <m/>
    <m/>
    <m/>
    <m/>
    <n v="1300"/>
    <n v="1154"/>
    <n v="1082"/>
    <n v="1053"/>
    <n v="1220"/>
    <n v="1308"/>
    <n v="1314"/>
    <m/>
    <m/>
  </r>
  <r>
    <n v="848"/>
    <s v="Sentencias por Faltas al Régimen Penitenciario"/>
    <s v="07 Delincuencia"/>
    <s v="07.02 Sentencias Dictadas por Delito"/>
    <s v="07.02.07 Delitos Contra el Orden Público, Funcionarios o Agentes del Estado"/>
    <s v="07.02.07.26 Faltas al Régimen Penitenciario"/>
    <x v="7"/>
    <x v="67"/>
    <x v="207"/>
    <x v="523"/>
    <s v="N° de sentencias"/>
    <s v="2013-2019"/>
    <m/>
    <m/>
    <s v="Poder Judicial"/>
    <m/>
    <m/>
    <m/>
    <m/>
    <m/>
    <m/>
    <m/>
    <m/>
    <m/>
    <m/>
    <m/>
    <m/>
    <m/>
    <n v="0"/>
    <n v="0"/>
    <n v="0"/>
    <n v="0"/>
    <n v="2"/>
    <n v="6"/>
    <n v="309"/>
    <m/>
    <m/>
  </r>
  <r>
    <n v="849"/>
    <s v="Sentencias por Faltas Código Penal Conocidas por Juzgados del Crimen"/>
    <s v="07 Delincuencia"/>
    <s v="07.02 Sentencias Dictadas por Delito"/>
    <s v="07.02.29 Otros"/>
    <s v="07.02.29.02 Faltas Código Penal Conocidas por Juzgados del Crimen"/>
    <x v="7"/>
    <x v="67"/>
    <x v="89"/>
    <x v="524"/>
    <s v="N° de sentencias"/>
    <s v="2013-2019"/>
    <m/>
    <m/>
    <s v="Poder Judicial"/>
    <m/>
    <m/>
    <m/>
    <m/>
    <m/>
    <m/>
    <m/>
    <m/>
    <m/>
    <m/>
    <m/>
    <m/>
    <m/>
    <n v="2"/>
    <n v="0"/>
    <n v="1"/>
    <n v="1"/>
    <n v="0"/>
    <n v="1"/>
    <n v="0"/>
    <m/>
    <m/>
  </r>
  <r>
    <n v="850"/>
    <s v="Sentencias por Femicidio Intimo"/>
    <s v="07 Delincuencia"/>
    <s v="07.02 Sentencias Dictadas por Delito"/>
    <s v="07.02.27 Delitos Violentos "/>
    <s v="07.02.27.06 Femicidio Intimo"/>
    <x v="7"/>
    <x v="67"/>
    <x v="205"/>
    <x v="275"/>
    <s v="N° de sentencias"/>
    <s v="2013-2019"/>
    <m/>
    <m/>
    <s v="Poder Judicial"/>
    <m/>
    <m/>
    <m/>
    <m/>
    <m/>
    <m/>
    <m/>
    <m/>
    <m/>
    <m/>
    <m/>
    <m/>
    <m/>
    <n v="75"/>
    <n v="68"/>
    <n v="69"/>
    <n v="112"/>
    <n v="96"/>
    <n v="97"/>
    <n v="123"/>
    <m/>
    <m/>
  </r>
  <r>
    <n v="851"/>
    <s v="Sentencias por Femicidio No Íntimo"/>
    <s v="07 Delincuencia"/>
    <s v="07.02 Sentencias Dictadas por Delito"/>
    <s v="07.02.27 Delitos Violentos "/>
    <s v="07.02.27.07 Femicidio No Íntimo"/>
    <x v="7"/>
    <x v="67"/>
    <x v="205"/>
    <x v="525"/>
    <s v="N° de sentencias"/>
    <s v="2013-2019"/>
    <m/>
    <m/>
    <s v="Poder Judicial"/>
    <m/>
    <m/>
    <m/>
    <m/>
    <m/>
    <m/>
    <m/>
    <m/>
    <m/>
    <m/>
    <m/>
    <m/>
    <m/>
    <n v="0"/>
    <n v="0"/>
    <n v="0"/>
    <n v="0"/>
    <n v="0"/>
    <n v="0"/>
    <n v="1"/>
    <m/>
    <m/>
  </r>
  <r>
    <n v="852"/>
    <s v="Sentencias por Fingimiento de Cargos o Profesiones"/>
    <s v="07 Delincuencia"/>
    <s v="07.02 Sentencias Dictadas por Delito"/>
    <s v="07.02.18 Delitos Económicos"/>
    <s v="07.02.18.17 Fingimiento de Cargos o Profesiones"/>
    <x v="7"/>
    <x v="67"/>
    <x v="201"/>
    <x v="526"/>
    <s v="N° de sentencias"/>
    <s v="2013-2019"/>
    <m/>
    <m/>
    <s v="Poder Judicial"/>
    <m/>
    <m/>
    <m/>
    <m/>
    <m/>
    <m/>
    <m/>
    <m/>
    <m/>
    <m/>
    <m/>
    <m/>
    <m/>
    <n v="7"/>
    <n v="15"/>
    <n v="16"/>
    <n v="17"/>
    <n v="17"/>
    <n v="48"/>
    <n v="41"/>
    <m/>
    <m/>
  </r>
  <r>
    <n v="853"/>
    <s v="Sentencias por Fraude Aduana Infraccción a la Ordenanza Aduanera"/>
    <s v="07 Delincuencia"/>
    <s v="07.02 Sentencias Dictadas por Delito"/>
    <s v="07.02.25 Delitos Tributarios"/>
    <s v="07.02.25.09 Fraude Aduana Infraccción a la Ordenanza Aduanera"/>
    <x v="7"/>
    <x v="67"/>
    <x v="212"/>
    <x v="527"/>
    <s v="N° de sentencias"/>
    <s v="2013-2019"/>
    <m/>
    <m/>
    <s v="Poder Judicial"/>
    <m/>
    <m/>
    <m/>
    <m/>
    <m/>
    <m/>
    <m/>
    <m/>
    <m/>
    <m/>
    <m/>
    <m/>
    <m/>
    <n v="0"/>
    <n v="0"/>
    <n v="1"/>
    <n v="19"/>
    <n v="26"/>
    <n v="26"/>
    <n v="144"/>
    <m/>
    <m/>
  </r>
  <r>
    <n v="854"/>
    <s v="Sentencias por Fraude de Subvenciones"/>
    <s v="07 Delincuencia"/>
    <s v="07.02 Sentencias Dictadas por Delito"/>
    <s v="07.02.18 Delitos Económicos"/>
    <s v="07.02.18.18 Fraude de Subvenciones"/>
    <x v="7"/>
    <x v="67"/>
    <x v="201"/>
    <x v="528"/>
    <s v="N° de sentencias"/>
    <s v="2013-2019"/>
    <m/>
    <m/>
    <s v="Poder Judicial"/>
    <m/>
    <m/>
    <m/>
    <m/>
    <m/>
    <m/>
    <m/>
    <m/>
    <m/>
    <m/>
    <m/>
    <m/>
    <m/>
    <n v="53"/>
    <n v="38"/>
    <n v="111"/>
    <n v="113"/>
    <n v="68"/>
    <n v="59"/>
    <n v="70"/>
    <m/>
    <m/>
  </r>
  <r>
    <n v="855"/>
    <s v="Sentencias por Fraudes al Fisco y Organismos del Estado"/>
    <s v="07 Delincuencia"/>
    <s v="07.02 Sentencias Dictadas por Delito"/>
    <s v="07.02.18 Delitos Económicos"/>
    <s v="07.02.18.19 Fraudes al Fisco y Organismos del Estado"/>
    <x v="7"/>
    <x v="67"/>
    <x v="201"/>
    <x v="529"/>
    <s v="N° de sentencias"/>
    <s v="2013-2019"/>
    <m/>
    <m/>
    <s v="Poder Judicial"/>
    <m/>
    <m/>
    <m/>
    <m/>
    <m/>
    <m/>
    <m/>
    <m/>
    <m/>
    <m/>
    <m/>
    <m/>
    <m/>
    <n v="121"/>
    <n v="100"/>
    <n v="104"/>
    <n v="111"/>
    <n v="126"/>
    <n v="126"/>
    <n v="143"/>
    <m/>
    <m/>
  </r>
  <r>
    <n v="856"/>
    <s v="Sentencias por Fraudulenta Atribución Calidad de Indígena"/>
    <s v="07 Delincuencia"/>
    <s v="07.02 Sentencias Dictadas por Delito"/>
    <s v="07.02.09 Delitos Contra la Fé Pública"/>
    <s v="07.02.09.12 Fraudulenta Atribución Calidad de Indígena"/>
    <x v="7"/>
    <x v="67"/>
    <x v="219"/>
    <x v="530"/>
    <s v="N° de sentencias"/>
    <s v="2013-2019"/>
    <m/>
    <m/>
    <s v="Poder Judicial"/>
    <m/>
    <m/>
    <m/>
    <m/>
    <m/>
    <m/>
    <m/>
    <m/>
    <m/>
    <m/>
    <m/>
    <m/>
    <m/>
    <n v="2"/>
    <n v="0"/>
    <n v="0"/>
    <n v="0"/>
    <n v="0"/>
    <n v="0"/>
    <n v="0"/>
    <m/>
    <m/>
  </r>
  <r>
    <n v="857"/>
    <s v="Sentencias por Ganado Que Entra a Predio Ajeno Causando Daños"/>
    <s v="07 Delincuencia"/>
    <s v="07.02 Sentencias Dictadas por Delito"/>
    <s v="07.02.07 Delitos Contra el Orden Público, Funcionarios o Agentes del Estado"/>
    <s v="07.02.07.27 Ganado Que Entra a Predio Ajeno Causando Daños"/>
    <x v="7"/>
    <x v="67"/>
    <x v="207"/>
    <x v="531"/>
    <s v="N° de sentencias"/>
    <s v="2013-2019"/>
    <m/>
    <m/>
    <s v="Poder Judicial"/>
    <m/>
    <m/>
    <m/>
    <m/>
    <m/>
    <m/>
    <m/>
    <m/>
    <m/>
    <m/>
    <m/>
    <m/>
    <m/>
    <n v="0"/>
    <n v="2"/>
    <n v="47"/>
    <n v="57"/>
    <n v="56"/>
    <n v="68"/>
    <n v="101"/>
    <m/>
    <m/>
  </r>
  <r>
    <n v="858"/>
    <s v="Sentencias por Giro Doloso de Cheques"/>
    <s v="07 Delincuencia"/>
    <s v="07.02 Sentencias Dictadas por Delito"/>
    <s v="07.02.18 Delitos Económicos"/>
    <s v="07.02.18.20 Giro Doloso de Cheques"/>
    <x v="7"/>
    <x v="67"/>
    <x v="201"/>
    <x v="532"/>
    <s v="N° de sentencias"/>
    <s v="2013-2019"/>
    <m/>
    <m/>
    <s v="Poder Judicial"/>
    <m/>
    <m/>
    <m/>
    <m/>
    <m/>
    <m/>
    <m/>
    <m/>
    <m/>
    <m/>
    <m/>
    <m/>
    <m/>
    <n v="7"/>
    <n v="18"/>
    <n v="26"/>
    <n v="479"/>
    <n v="550"/>
    <n v="527"/>
    <n v="575"/>
    <m/>
    <m/>
  </r>
  <r>
    <n v="859"/>
    <s v="Sentencias por Giro Doloso de Cheques (Cuenta Cerrada)"/>
    <s v="07 Delincuencia"/>
    <s v="07.02 Sentencias Dictadas por Delito"/>
    <s v="07.02.18 Delitos Económicos"/>
    <s v="07.02.18.21 Giro Doloso de Cheques (Cuenta Cerrada)"/>
    <x v="7"/>
    <x v="67"/>
    <x v="201"/>
    <x v="533"/>
    <s v="N° de sentencias"/>
    <s v="2013-2019"/>
    <m/>
    <m/>
    <s v="Poder Judicial"/>
    <m/>
    <m/>
    <m/>
    <m/>
    <m/>
    <m/>
    <m/>
    <m/>
    <m/>
    <m/>
    <m/>
    <m/>
    <m/>
    <n v="1"/>
    <n v="4"/>
    <n v="2"/>
    <n v="337"/>
    <n v="302"/>
    <n v="227"/>
    <n v="228"/>
    <m/>
    <m/>
  </r>
  <r>
    <n v="860"/>
    <s v="Sentencias por Giro Doloso de Cheques (Falta de Fondos)"/>
    <s v="07 Delincuencia"/>
    <s v="07.02 Sentencias Dictadas por Delito"/>
    <s v="07.02.18 Delitos Económicos"/>
    <s v="07.02.18.22 Giro Doloso de Cheques (Falta de Fondos)"/>
    <x v="7"/>
    <x v="67"/>
    <x v="201"/>
    <x v="534"/>
    <s v="N° de sentencias"/>
    <s v="2013-2019"/>
    <m/>
    <m/>
    <s v="Poder Judicial"/>
    <m/>
    <m/>
    <m/>
    <m/>
    <m/>
    <m/>
    <m/>
    <m/>
    <m/>
    <m/>
    <m/>
    <m/>
    <m/>
    <n v="4"/>
    <n v="9"/>
    <n v="14"/>
    <n v="724"/>
    <n v="781"/>
    <n v="703"/>
    <n v="668"/>
    <m/>
    <m/>
  </r>
  <r>
    <n v="861"/>
    <s v="Sentencias por Giro Doloso de Cheques (Sólo Crimen)"/>
    <s v="07 Delincuencia"/>
    <s v="07.02 Sentencias Dictadas por Delito"/>
    <s v="07.02.18 Delitos Económicos"/>
    <s v="07.02.18.23 Giro Doloso de Cheques (Sólo Crimen)"/>
    <x v="7"/>
    <x v="67"/>
    <x v="201"/>
    <x v="535"/>
    <s v="N° de sentencias"/>
    <s v="2013-2019"/>
    <m/>
    <m/>
    <s v="Poder Judicial"/>
    <m/>
    <m/>
    <m/>
    <m/>
    <m/>
    <m/>
    <m/>
    <m/>
    <m/>
    <m/>
    <m/>
    <m/>
    <m/>
    <n v="2115"/>
    <n v="1970"/>
    <n v="1795"/>
    <n v="379"/>
    <n v="62"/>
    <n v="8"/>
    <n v="15"/>
    <m/>
    <m/>
  </r>
  <r>
    <n v="862"/>
    <s v="Sentencias por Hallazgo de Drogas"/>
    <s v="07 Delincuencia"/>
    <s v="07.02 Sentencias Dictadas por Delito"/>
    <s v="07.02.28 Drogas "/>
    <s v="07.02.28.09 Hallazgo de Drogas"/>
    <x v="7"/>
    <x v="67"/>
    <x v="213"/>
    <x v="536"/>
    <s v="N° de sentencias"/>
    <s v="2013-2019"/>
    <m/>
    <m/>
    <s v="Poder Judicial"/>
    <m/>
    <m/>
    <m/>
    <m/>
    <m/>
    <m/>
    <m/>
    <m/>
    <m/>
    <m/>
    <m/>
    <m/>
    <m/>
    <n v="262"/>
    <n v="439"/>
    <n v="417"/>
    <n v="395"/>
    <n v="277"/>
    <n v="288"/>
    <n v="357"/>
    <m/>
    <m/>
  </r>
  <r>
    <n v="863"/>
    <s v="Sentencias por Hallazgo de Vehículo"/>
    <s v="07 Delincuencia"/>
    <s v="07.02 Sentencias Dictadas por Delito"/>
    <s v="07.02.18 Delitos Económicos"/>
    <s v="07.02.18.24 Hallazgo de Vehículo"/>
    <x v="7"/>
    <x v="67"/>
    <x v="201"/>
    <x v="537"/>
    <s v="N° de sentencias"/>
    <s v="2013-2019"/>
    <m/>
    <m/>
    <s v="Poder Judicial"/>
    <m/>
    <m/>
    <m/>
    <m/>
    <m/>
    <m/>
    <m/>
    <m/>
    <m/>
    <m/>
    <m/>
    <m/>
    <m/>
    <n v="1182"/>
    <n v="763"/>
    <n v="989"/>
    <n v="714"/>
    <n v="955"/>
    <n v="817"/>
    <n v="782"/>
    <m/>
    <m/>
  </r>
  <r>
    <n v="864"/>
    <s v="Sentencias por Homicidio"/>
    <s v="07 Delincuencia"/>
    <s v="07.02 Sentencias Dictadas por Delito"/>
    <s v="07.02.27 Delitos Violentos "/>
    <s v="07.02.27.08 Homicidio"/>
    <x v="7"/>
    <x v="67"/>
    <x v="205"/>
    <x v="538"/>
    <s v="N° de sentencias"/>
    <s v="2013-2019"/>
    <m/>
    <m/>
    <s v="Poder Judicial"/>
    <m/>
    <m/>
    <m/>
    <m/>
    <m/>
    <m/>
    <m/>
    <m/>
    <m/>
    <m/>
    <m/>
    <m/>
    <m/>
    <n v="1111"/>
    <n v="1240"/>
    <n v="1173"/>
    <n v="1281"/>
    <n v="1178"/>
    <n v="1253"/>
    <n v="1340"/>
    <m/>
    <m/>
  </r>
  <r>
    <n v="865"/>
    <s v="Sentencias por Homicidio Calificado"/>
    <s v="07 Delincuencia"/>
    <s v="07.02 Sentencias Dictadas por Delito"/>
    <s v="07.02.27 Delitos Violentos "/>
    <s v="07.02.27.09 Homicidio Calificado"/>
    <x v="7"/>
    <x v="67"/>
    <x v="205"/>
    <x v="539"/>
    <s v="N° de sentencias"/>
    <s v="2013-2019"/>
    <m/>
    <m/>
    <s v="Poder Judicial"/>
    <m/>
    <m/>
    <m/>
    <m/>
    <m/>
    <m/>
    <m/>
    <m/>
    <m/>
    <m/>
    <m/>
    <m/>
    <m/>
    <n v="108"/>
    <n v="105"/>
    <n v="94"/>
    <n v="116"/>
    <n v="115"/>
    <n v="115"/>
    <n v="123"/>
    <m/>
    <m/>
  </r>
  <r>
    <n v="866"/>
    <s v="Sentencias por Homicidio de Fiscales o Defensores en Desempeño de Funciones"/>
    <s v="07 Delincuencia"/>
    <s v="07.02 Sentencias Dictadas por Delito"/>
    <s v="07.02.27 Delitos Violentos "/>
    <s v="07.02.27.10 Homicidio de Fiscales o Defensores en Desempeño de Funciones"/>
    <x v="7"/>
    <x v="67"/>
    <x v="205"/>
    <x v="540"/>
    <s v="N° de sentencias"/>
    <s v="2013-2019"/>
    <m/>
    <m/>
    <s v="Poder Judicial"/>
    <m/>
    <m/>
    <m/>
    <m/>
    <m/>
    <m/>
    <m/>
    <m/>
    <m/>
    <m/>
    <m/>
    <m/>
    <m/>
    <n v="0"/>
    <n v="0"/>
    <n v="1"/>
    <n v="0"/>
    <n v="0"/>
    <n v="0"/>
    <n v="0"/>
    <m/>
    <m/>
  </r>
  <r>
    <n v="867"/>
    <s v="Sentencias por Homicidio de Gendarme en el Desempeño de sus Funciones"/>
    <s v="07 Delincuencia"/>
    <s v="07.02 Sentencias Dictadas por Delito"/>
    <s v="07.02.27 Delitos Violentos "/>
    <s v="07.02.27.11 Homicidio de Gendarme en el Desempeño de sus Funciones"/>
    <x v="7"/>
    <x v="67"/>
    <x v="205"/>
    <x v="541"/>
    <s v="N° de sentencias"/>
    <s v="2013-2019"/>
    <m/>
    <m/>
    <s v="Poder Judicial"/>
    <m/>
    <m/>
    <m/>
    <m/>
    <m/>
    <m/>
    <m/>
    <m/>
    <m/>
    <m/>
    <m/>
    <m/>
    <m/>
    <n v="3"/>
    <n v="2"/>
    <n v="1"/>
    <n v="0"/>
    <n v="3"/>
    <n v="2"/>
    <n v="1"/>
    <m/>
    <m/>
  </r>
  <r>
    <n v="868"/>
    <s v="Sentencias por Homicidio en Riña o Pelea"/>
    <s v="07 Delincuencia"/>
    <s v="07.02 Sentencias Dictadas por Delito"/>
    <s v="07.02.27 Delitos Violentos "/>
    <s v="07.02.27.12 Homicidio en Riña o Pelea"/>
    <x v="7"/>
    <x v="67"/>
    <x v="205"/>
    <x v="542"/>
    <s v="N° de sentencias"/>
    <s v="2013-2019"/>
    <m/>
    <m/>
    <s v="Poder Judicial"/>
    <m/>
    <m/>
    <m/>
    <m/>
    <m/>
    <m/>
    <m/>
    <m/>
    <m/>
    <m/>
    <m/>
    <m/>
    <m/>
    <n v="20"/>
    <n v="14"/>
    <n v="11"/>
    <n v="13"/>
    <n v="12"/>
    <n v="17"/>
    <n v="18"/>
    <m/>
    <m/>
  </r>
  <r>
    <n v="869"/>
    <s v="Sentencias por Homicidio Simple"/>
    <s v="07 Delincuencia"/>
    <s v="07.02 Sentencias Dictadas por Delito"/>
    <s v="07.02.27 Delitos Violentos "/>
    <s v="07.02.27.13 Homicidio Simple"/>
    <x v="7"/>
    <x v="67"/>
    <x v="205"/>
    <x v="543"/>
    <s v="N° de sentencias"/>
    <s v="2013-2019"/>
    <m/>
    <m/>
    <s v="Poder Judicial"/>
    <m/>
    <m/>
    <m/>
    <m/>
    <m/>
    <m/>
    <m/>
    <m/>
    <m/>
    <m/>
    <m/>
    <m/>
    <m/>
    <n v="32"/>
    <n v="39"/>
    <n v="22"/>
    <n v="2"/>
    <n v="3"/>
    <n v="1"/>
    <n v="4"/>
    <m/>
    <m/>
  </r>
  <r>
    <n v="870"/>
    <s v="Sentencias por Hurto (Sólo Crimen)"/>
    <s v="07 Delincuencia"/>
    <s v="07.02 Sentencias Dictadas por Delito"/>
    <s v="07.02.18 Delitos Económicos"/>
    <s v="07.02.18.25 Hurto (Sólo Crimen)"/>
    <x v="7"/>
    <x v="67"/>
    <x v="201"/>
    <x v="544"/>
    <s v="N° de sentencias"/>
    <s v="2013-2019"/>
    <m/>
    <m/>
    <s v="Poder Judicial"/>
    <m/>
    <m/>
    <m/>
    <m/>
    <m/>
    <m/>
    <m/>
    <m/>
    <m/>
    <m/>
    <m/>
    <m/>
    <m/>
    <n v="0"/>
    <n v="0"/>
    <n v="0"/>
    <n v="1"/>
    <n v="0"/>
    <n v="0"/>
    <n v="0"/>
    <m/>
    <m/>
  </r>
  <r>
    <n v="871"/>
    <s v="Sentencias por Hurto Agravado"/>
    <s v="07 Delincuencia"/>
    <s v="07.02 Sentencias Dictadas por Delito"/>
    <s v="07.02.18 Delitos Económicos"/>
    <s v="07.02.18.26 Hurto Agravado"/>
    <x v="7"/>
    <x v="67"/>
    <x v="201"/>
    <x v="545"/>
    <s v="N° de sentencias"/>
    <s v="2013-2019"/>
    <m/>
    <m/>
    <s v="Poder Judicial"/>
    <m/>
    <m/>
    <m/>
    <m/>
    <m/>
    <m/>
    <m/>
    <m/>
    <m/>
    <m/>
    <m/>
    <m/>
    <m/>
    <n v="1146"/>
    <n v="1052"/>
    <n v="1033"/>
    <n v="1109"/>
    <n v="1121"/>
    <n v="968"/>
    <n v="871"/>
    <m/>
    <m/>
  </r>
  <r>
    <n v="872"/>
    <s v="Sentencias por Hurto de Bienes Pertenecientes a Redes de Suministro Público"/>
    <s v="07 Delincuencia"/>
    <s v="07.02 Sentencias Dictadas por Delito"/>
    <s v="07.02.18 Delitos Económicos"/>
    <s v="07.02.18.27 Hurto de Bienes Pertenecientes a Redes de Suministro Público"/>
    <x v="7"/>
    <x v="67"/>
    <x v="201"/>
    <x v="546"/>
    <s v="N° de sentencias"/>
    <s v="2013-2019"/>
    <m/>
    <m/>
    <s v="Poder Judicial"/>
    <m/>
    <m/>
    <m/>
    <m/>
    <m/>
    <m/>
    <m/>
    <m/>
    <m/>
    <m/>
    <m/>
    <m/>
    <m/>
    <n v="303"/>
    <n v="562"/>
    <n v="508"/>
    <n v="448"/>
    <n v="241"/>
    <n v="252"/>
    <n v="244"/>
    <m/>
    <m/>
  </r>
  <r>
    <n v="873"/>
    <s v="Sentencias por Hurto de Hallazgo"/>
    <s v="07 Delincuencia"/>
    <s v="07.02 Sentencias Dictadas por Delito"/>
    <s v="07.02.18 Delitos Económicos"/>
    <s v="07.02.18.28 Hurto de Hallazgo"/>
    <x v="7"/>
    <x v="67"/>
    <x v="201"/>
    <x v="547"/>
    <s v="N° de sentencias"/>
    <s v="2013-2019"/>
    <m/>
    <m/>
    <s v="Poder Judicial"/>
    <m/>
    <m/>
    <m/>
    <m/>
    <m/>
    <m/>
    <m/>
    <m/>
    <m/>
    <m/>
    <m/>
    <m/>
    <m/>
    <n v="328"/>
    <n v="344"/>
    <n v="365"/>
    <n v="361"/>
    <n v="417"/>
    <n v="414"/>
    <n v="451"/>
    <m/>
    <m/>
  </r>
  <r>
    <n v="874"/>
    <s v="Sentencias por Hurto Falta"/>
    <s v="07 Delincuencia"/>
    <s v="07.02 Sentencias Dictadas por Delito"/>
    <s v="07.02.18 Delitos Económicos"/>
    <s v="07.02.18.29 Hurto Falta"/>
    <x v="7"/>
    <x v="67"/>
    <x v="201"/>
    <x v="548"/>
    <s v="N° de sentencias"/>
    <s v="2013-2019"/>
    <m/>
    <m/>
    <s v="Poder Judicial"/>
    <m/>
    <m/>
    <m/>
    <m/>
    <m/>
    <m/>
    <m/>
    <m/>
    <m/>
    <m/>
    <m/>
    <m/>
    <m/>
    <n v="36082"/>
    <n v="34601"/>
    <n v="31731"/>
    <n v="29268"/>
    <n v="29387"/>
    <n v="29109"/>
    <n v="26765"/>
    <m/>
    <m/>
  </r>
  <r>
    <n v="875"/>
    <s v="Sentencias por Hurto Simple"/>
    <s v="07 Delincuencia"/>
    <s v="07.02 Sentencias Dictadas por Delito"/>
    <s v="07.02.18 Delitos Económicos"/>
    <s v="07.02.18.30 Hurto Simple"/>
    <x v="7"/>
    <x v="67"/>
    <x v="201"/>
    <x v="549"/>
    <s v="N° de sentencias"/>
    <s v="2013-2019"/>
    <m/>
    <m/>
    <s v="Poder Judicial"/>
    <m/>
    <m/>
    <m/>
    <m/>
    <m/>
    <m/>
    <m/>
    <m/>
    <m/>
    <m/>
    <m/>
    <m/>
    <m/>
    <n v="4726"/>
    <n v="5550"/>
    <n v="5618"/>
    <n v="4586"/>
    <n v="2863"/>
    <n v="1825"/>
    <n v="1179"/>
    <m/>
    <m/>
  </r>
  <r>
    <n v="876"/>
    <s v="Sentencias por Hurto Simple por Un Valor de 4 a 40 Utm"/>
    <s v="07 Delincuencia"/>
    <s v="07.02 Sentencias Dictadas por Delito"/>
    <s v="07.02.18 Delitos Económicos"/>
    <s v="07.02.18.31 Hurto Simple por Un Valor de 4 a 40 Utm"/>
    <x v="7"/>
    <x v="67"/>
    <x v="201"/>
    <x v="550"/>
    <s v="N° de sentencias"/>
    <s v="2013-2019"/>
    <m/>
    <m/>
    <s v="Poder Judicial"/>
    <m/>
    <m/>
    <m/>
    <m/>
    <m/>
    <m/>
    <m/>
    <m/>
    <m/>
    <m/>
    <m/>
    <m/>
    <m/>
    <n v="7285"/>
    <n v="8460"/>
    <n v="7991"/>
    <n v="8079"/>
    <n v="8456"/>
    <n v="8294"/>
    <n v="7338"/>
    <m/>
    <m/>
  </r>
  <r>
    <n v="877"/>
    <s v="Sentencias por Hurto Simple por Un Valor de Media a Menos de a 4 Utm"/>
    <s v="07 Delincuencia"/>
    <s v="07.02 Sentencias Dictadas por Delito"/>
    <s v="07.02.18 Delitos Económicos"/>
    <s v="07.02.18.32 Hurto Simple por Un Valor de Media a Menos de a 4 Utm"/>
    <x v="7"/>
    <x v="67"/>
    <x v="201"/>
    <x v="551"/>
    <s v="N° de sentencias"/>
    <s v="2013-2019"/>
    <m/>
    <m/>
    <s v="Poder Judicial"/>
    <m/>
    <m/>
    <m/>
    <m/>
    <m/>
    <m/>
    <m/>
    <m/>
    <m/>
    <m/>
    <m/>
    <m/>
    <m/>
    <n v="36545"/>
    <n v="43373"/>
    <n v="40876"/>
    <n v="40720"/>
    <n v="41799"/>
    <n v="42255"/>
    <n v="38402"/>
    <m/>
    <m/>
  </r>
  <r>
    <n v="878"/>
    <s v="Sentencias por Hurto Simple por Un Valor Sobre 40 Utm"/>
    <s v="07 Delincuencia"/>
    <s v="07.02 Sentencias Dictadas por Delito"/>
    <s v="07.02.18 Delitos Económicos"/>
    <s v="07.02.18.33 Hurto Simple por Un Valor Sobre 40 Utm"/>
    <x v="7"/>
    <x v="67"/>
    <x v="201"/>
    <x v="552"/>
    <s v="N° de sentencias"/>
    <s v="2013-2019"/>
    <m/>
    <m/>
    <s v="Poder Judicial"/>
    <m/>
    <m/>
    <m/>
    <m/>
    <m/>
    <m/>
    <m/>
    <m/>
    <m/>
    <m/>
    <m/>
    <m/>
    <m/>
    <n v="980"/>
    <n v="970"/>
    <n v="1121"/>
    <n v="1291"/>
    <n v="1532"/>
    <n v="1395"/>
    <n v="1527"/>
    <m/>
    <m/>
  </r>
  <r>
    <n v="879"/>
    <s v="Sentencias por Impedir Ejercicio de Funciones a Inspectores Municipales"/>
    <s v="07 Delincuencia"/>
    <s v="07.02 Sentencias Dictadas por Delito"/>
    <s v="07.02.07 Delitos Contra el Orden Público, Funcionarios o Agentes del Estado"/>
    <s v="07.02.07.28 Impedir Ejercicio de Funciones a Inspectores Municipales"/>
    <x v="7"/>
    <x v="67"/>
    <x v="207"/>
    <x v="553"/>
    <s v="N° de sentencias"/>
    <s v="2013-2019"/>
    <m/>
    <m/>
    <s v="Poder Judicial"/>
    <m/>
    <m/>
    <m/>
    <m/>
    <m/>
    <m/>
    <m/>
    <m/>
    <m/>
    <m/>
    <m/>
    <m/>
    <m/>
    <n v="0"/>
    <n v="0"/>
    <n v="1"/>
    <n v="1"/>
    <n v="6"/>
    <n v="5"/>
    <n v="11"/>
    <m/>
    <m/>
  </r>
  <r>
    <n v="880"/>
    <s v="Sentencias por Incendio"/>
    <s v="07 Delincuencia"/>
    <s v="07.02 Sentencias Dictadas por Delito"/>
    <s v="07.02.06 Delitos Contra el Medioambientales y Seres Vivos"/>
    <s v="07.02.06.08 Incendio"/>
    <x v="7"/>
    <x v="67"/>
    <x v="198"/>
    <x v="554"/>
    <s v="N° de sentencias"/>
    <s v="2013-2019"/>
    <m/>
    <m/>
    <s v="Poder Judicial"/>
    <m/>
    <m/>
    <m/>
    <m/>
    <m/>
    <m/>
    <m/>
    <m/>
    <m/>
    <m/>
    <m/>
    <m/>
    <m/>
    <n v="21"/>
    <n v="8"/>
    <n v="7"/>
    <n v="10"/>
    <n v="12"/>
    <n v="11"/>
    <n v="4"/>
    <m/>
    <m/>
  </r>
  <r>
    <n v="881"/>
    <s v="Sentencias por Incendio c/Peligro para Las Personas"/>
    <s v="07 Delincuencia"/>
    <s v="07.02 Sentencias Dictadas por Delito"/>
    <s v="07.02.06 Delitos Contra el Medioambientales y Seres Vivos"/>
    <s v="07.02.06.09 Incendio c/Peligro para Las Personas"/>
    <x v="7"/>
    <x v="67"/>
    <x v="198"/>
    <x v="555"/>
    <s v="N° de sentencias"/>
    <s v="2013-2019"/>
    <m/>
    <m/>
    <s v="Poder Judicial"/>
    <m/>
    <m/>
    <m/>
    <m/>
    <m/>
    <m/>
    <m/>
    <m/>
    <m/>
    <m/>
    <m/>
    <m/>
    <m/>
    <n v="387"/>
    <n v="353"/>
    <n v="380"/>
    <n v="400"/>
    <n v="313"/>
    <n v="324"/>
    <n v="542"/>
    <m/>
    <m/>
  </r>
  <r>
    <n v="882"/>
    <s v="Sentencias por Incendio con Resultado de Muerte y/o Lesiones"/>
    <s v="07 Delincuencia"/>
    <s v="07.02 Sentencias Dictadas por Delito"/>
    <s v="07.02.06 Delitos Contra el Medioambientales y Seres Vivos"/>
    <s v="07.02.06.10 Incendio con Resultado de Muerte y/o Lesiones"/>
    <x v="7"/>
    <x v="67"/>
    <x v="198"/>
    <x v="556"/>
    <s v="N° de sentencias"/>
    <s v="2013-2019"/>
    <m/>
    <m/>
    <s v="Poder Judicial"/>
    <m/>
    <m/>
    <m/>
    <m/>
    <m/>
    <m/>
    <m/>
    <m/>
    <m/>
    <m/>
    <m/>
    <m/>
    <m/>
    <n v="169"/>
    <n v="188"/>
    <n v="166"/>
    <n v="183"/>
    <n v="167"/>
    <n v="161"/>
    <n v="162"/>
    <m/>
    <m/>
  </r>
  <r>
    <n v="883"/>
    <s v="Sentencias por Incendio de Bosques"/>
    <s v="07 Delincuencia"/>
    <s v="07.02 Sentencias Dictadas por Delito"/>
    <s v="07.02.06 Delitos Contra el Medioambientales y Seres Vivos"/>
    <s v="07.02.06.11 Incendio de Bosques"/>
    <x v="7"/>
    <x v="67"/>
    <x v="198"/>
    <x v="557"/>
    <s v="N° de sentencias"/>
    <s v="2013-2019"/>
    <m/>
    <m/>
    <s v="Poder Judicial"/>
    <m/>
    <m/>
    <m/>
    <m/>
    <m/>
    <m/>
    <m/>
    <m/>
    <m/>
    <m/>
    <m/>
    <m/>
    <m/>
    <n v="73"/>
    <n v="84"/>
    <n v="118"/>
    <n v="106"/>
    <n v="166"/>
    <n v="103"/>
    <n v="170"/>
    <m/>
    <m/>
  </r>
  <r>
    <n v="884"/>
    <s v="Sentencias por Incendio Solo c/Daños o Sin Peligro Propagación"/>
    <s v="07 Delincuencia"/>
    <s v="07.02 Sentencias Dictadas por Delito"/>
    <s v="07.02.06 Delitos Contra el Medioambientales y Seres Vivos"/>
    <s v="07.02.06.12 Incendio Solo c/Daños o Sin Peligro Propagación"/>
    <x v="7"/>
    <x v="67"/>
    <x v="198"/>
    <x v="558"/>
    <s v="N° de sentencias"/>
    <s v="2013-2019"/>
    <m/>
    <m/>
    <s v="Poder Judicial"/>
    <m/>
    <m/>
    <m/>
    <m/>
    <m/>
    <m/>
    <m/>
    <m/>
    <m/>
    <m/>
    <m/>
    <m/>
    <m/>
    <n v="1631"/>
    <n v="1761"/>
    <n v="1759"/>
    <n v="1869"/>
    <n v="1759"/>
    <n v="1750"/>
    <n v="1929"/>
    <m/>
    <m/>
  </r>
  <r>
    <n v="885"/>
    <s v="Sentencias por Incesto"/>
    <s v="07 Delincuencia"/>
    <s v="07.02 Sentencias Dictadas por Delito"/>
    <s v="07.02.24 Delitos Sexuales"/>
    <s v="07.02.24.16 Incesto"/>
    <x v="7"/>
    <x v="67"/>
    <x v="202"/>
    <x v="559"/>
    <s v="N° de sentencias"/>
    <s v="2013-2019"/>
    <m/>
    <m/>
    <s v="Poder Judicial"/>
    <m/>
    <m/>
    <m/>
    <m/>
    <m/>
    <m/>
    <m/>
    <m/>
    <m/>
    <m/>
    <m/>
    <m/>
    <m/>
    <n v="11"/>
    <n v="13"/>
    <n v="9"/>
    <n v="10"/>
    <n v="12"/>
    <n v="6"/>
    <n v="8"/>
    <m/>
    <m/>
  </r>
  <r>
    <n v="886"/>
    <s v="Sentencias por Inducir a Un Menor a Abandonar el Hogar"/>
    <s v="07 Delincuencia"/>
    <s v="07.02 Sentencias Dictadas por Delito"/>
    <s v="07.02.04 Delitos Contra el Estado Civil y la Familia"/>
    <s v="07.02.04.04 Inducir a Un Menor a Abandonar el Hogar"/>
    <x v="7"/>
    <x v="67"/>
    <x v="209"/>
    <x v="560"/>
    <s v="N° de sentencias"/>
    <s v="2013-2019"/>
    <m/>
    <m/>
    <s v="Poder Judicial"/>
    <m/>
    <m/>
    <m/>
    <m/>
    <m/>
    <m/>
    <m/>
    <m/>
    <m/>
    <m/>
    <m/>
    <m/>
    <m/>
    <n v="67"/>
    <n v="54"/>
    <n v="34"/>
    <n v="24"/>
    <n v="22"/>
    <n v="17"/>
    <n v="25"/>
    <m/>
    <m/>
  </r>
  <r>
    <n v="887"/>
    <s v="Sentencias por Inducir, Permitir, Facilitar, Ocultar Infraccción Derechos Autor/Conexos"/>
    <s v="07 Delincuencia"/>
    <s v="07.02 Sentencias Dictadas por Delito"/>
    <s v="07.02.11 Delitos Contra la Propiedad y el Patrimonio"/>
    <s v="07.02.11.20 Inducir, Permitir, Facilitar, Ocultar Infraccción Derechos Autor/Conexos"/>
    <x v="7"/>
    <x v="67"/>
    <x v="199"/>
    <x v="561"/>
    <s v="N° de sentencias"/>
    <s v="2013-2019"/>
    <m/>
    <m/>
    <s v="Poder Judicial"/>
    <m/>
    <m/>
    <m/>
    <m/>
    <m/>
    <m/>
    <m/>
    <m/>
    <m/>
    <m/>
    <m/>
    <m/>
    <m/>
    <n v="0"/>
    <n v="3"/>
    <n v="0"/>
    <n v="0"/>
    <n v="0"/>
    <n v="0"/>
    <n v="0"/>
    <m/>
    <m/>
  </r>
  <r>
    <n v="888"/>
    <s v="Sentencias por Infanticidio"/>
    <s v="07 Delincuencia"/>
    <s v="07.02 Sentencias Dictadas por Delito"/>
    <s v="07.02.27 Delitos Violentos "/>
    <s v="07.02.27.14 Infanticidio"/>
    <x v="7"/>
    <x v="67"/>
    <x v="205"/>
    <x v="562"/>
    <s v="N° de sentencias"/>
    <s v="2013-2019"/>
    <m/>
    <m/>
    <s v="Poder Judicial"/>
    <m/>
    <m/>
    <m/>
    <m/>
    <m/>
    <m/>
    <m/>
    <m/>
    <m/>
    <m/>
    <m/>
    <m/>
    <m/>
    <n v="7"/>
    <n v="4"/>
    <n v="6"/>
    <n v="7"/>
    <n v="9"/>
    <n v="4"/>
    <n v="0"/>
    <m/>
    <m/>
  </r>
  <r>
    <n v="889"/>
    <s v="Sentencias por Infidelidad en la Custodia de Documentos"/>
    <s v="07 Delincuencia"/>
    <s v="07.02 Sentencias Dictadas por Delito"/>
    <s v="07.02.03 Delitos Cometidos por Empleados y Funcionarios Públicos"/>
    <s v="07.02.03.13 Infidelidad en la Custodia de Documentos"/>
    <x v="7"/>
    <x v="67"/>
    <x v="203"/>
    <x v="563"/>
    <s v="N° de sentencias"/>
    <s v="2013-2019"/>
    <m/>
    <m/>
    <s v="Poder Judicial"/>
    <m/>
    <m/>
    <m/>
    <m/>
    <m/>
    <m/>
    <m/>
    <m/>
    <m/>
    <m/>
    <m/>
    <m/>
    <m/>
    <n v="4"/>
    <n v="4"/>
    <n v="4"/>
    <n v="6"/>
    <n v="8"/>
    <n v="5"/>
    <n v="5"/>
    <m/>
    <m/>
  </r>
  <r>
    <n v="890"/>
    <s v="Sentencias por Infracción a la Ley 19.496 de Protección al Consumidor"/>
    <s v="07 Delincuencia"/>
    <s v="07.02 Sentencias Dictadas por Delito"/>
    <s v="07.02.18 Delitos Económicos"/>
    <s v="07.02.18.34 Infracción a la Ley 19.496 de Protección al Consumidor"/>
    <x v="7"/>
    <x v="67"/>
    <x v="201"/>
    <x v="564"/>
    <s v="N° de sentencias"/>
    <s v="2013-2019"/>
    <m/>
    <m/>
    <s v="Poder Judicial"/>
    <m/>
    <m/>
    <m/>
    <m/>
    <m/>
    <m/>
    <m/>
    <m/>
    <m/>
    <m/>
    <m/>
    <m/>
    <m/>
    <n v="0"/>
    <n v="0"/>
    <n v="0"/>
    <n v="0"/>
    <n v="0"/>
    <n v="0"/>
    <n v="1"/>
    <m/>
    <m/>
  </r>
  <r>
    <n v="891"/>
    <s v="Sentencias por Infracción a la Ley de Administración Provicional de Sostenedores Educacionales"/>
    <s v="07 Delincuencia"/>
    <s v="07.02 Sentencias Dictadas por Delito"/>
    <s v="07.02.29 Otros"/>
    <s v="07.02.29.03 Infracción a la Ley de Administración Provicional de Sostenedores Educacionales"/>
    <x v="7"/>
    <x v="67"/>
    <x v="89"/>
    <x v="565"/>
    <s v="N° de sentencias"/>
    <s v="2013-2019"/>
    <m/>
    <m/>
    <s v="Poder Judicial"/>
    <m/>
    <m/>
    <m/>
    <m/>
    <m/>
    <m/>
    <m/>
    <m/>
    <m/>
    <m/>
    <m/>
    <m/>
    <m/>
    <n v="0"/>
    <n v="0"/>
    <n v="0"/>
    <n v="0"/>
    <n v="0"/>
    <n v="1"/>
    <n v="1"/>
    <m/>
    <m/>
  </r>
  <r>
    <n v="892"/>
    <s v="Sentencias por Infracción a la Ley Electoral"/>
    <s v="07 Delincuencia"/>
    <s v="07.02 Sentencias Dictadas por Delito"/>
    <s v="07.02.19 Delitos Electorales"/>
    <s v="07.02.19.01 Infracción a la Ley Electoral"/>
    <x v="7"/>
    <x v="67"/>
    <x v="220"/>
    <x v="566"/>
    <s v="N° de sentencias"/>
    <s v="2013-2019"/>
    <m/>
    <m/>
    <s v="Poder Judicial"/>
    <m/>
    <m/>
    <m/>
    <m/>
    <m/>
    <m/>
    <m/>
    <m/>
    <m/>
    <m/>
    <m/>
    <m/>
    <m/>
    <n v="10"/>
    <n v="10"/>
    <n v="1"/>
    <n v="24"/>
    <n v="233"/>
    <n v="16"/>
    <n v="2"/>
    <m/>
    <m/>
  </r>
  <r>
    <n v="893"/>
    <s v="Sentencias por Infracción a la Ley Mercado de Valores"/>
    <s v="07 Delincuencia"/>
    <s v="07.02 Sentencias Dictadas por Delito"/>
    <s v="07.02.18 Delitos Económicos"/>
    <s v="07.02.18.35 Infracción a la Ley Mercado de Valores"/>
    <x v="7"/>
    <x v="67"/>
    <x v="201"/>
    <x v="567"/>
    <s v="N° de sentencias"/>
    <s v="2013-2019"/>
    <m/>
    <m/>
    <s v="Poder Judicial"/>
    <m/>
    <m/>
    <m/>
    <m/>
    <m/>
    <m/>
    <m/>
    <m/>
    <m/>
    <m/>
    <m/>
    <m/>
    <m/>
    <n v="6"/>
    <n v="6"/>
    <n v="5"/>
    <n v="10"/>
    <n v="10"/>
    <n v="7"/>
    <n v="2"/>
    <m/>
    <m/>
  </r>
  <r>
    <n v="894"/>
    <s v="Sentencias por Infracción a Ley 11.564 de Mataderos Clandestinos"/>
    <s v="07 Delincuencia"/>
    <s v="07.02 Sentencias Dictadas por Delito"/>
    <s v="07.02.06 Delitos Contra el Medioambientales y Seres Vivos"/>
    <s v="07.02.06.13 Infracción a Ley 11.564 de Mataderos Clandestinos"/>
    <x v="7"/>
    <x v="67"/>
    <x v="198"/>
    <x v="568"/>
    <s v="N° de sentencias"/>
    <s v="2013-2019"/>
    <m/>
    <m/>
    <s v="Poder Judicial"/>
    <m/>
    <m/>
    <m/>
    <m/>
    <m/>
    <m/>
    <m/>
    <m/>
    <m/>
    <m/>
    <m/>
    <m/>
    <m/>
    <n v="52"/>
    <n v="56"/>
    <n v="39"/>
    <n v="32"/>
    <n v="24"/>
    <n v="16"/>
    <n v="28"/>
    <m/>
    <m/>
  </r>
  <r>
    <n v="895"/>
    <s v="Sentencias por Infracción al Artículo 454 del Código Penal"/>
    <s v="07 Delincuencia"/>
    <s v="07.02 Sentencias Dictadas por Delito"/>
    <s v="07.02.29 Otros"/>
    <s v="07.02.29.04 Infracción al Artículo 454 del Código Penal"/>
    <x v="7"/>
    <x v="67"/>
    <x v="89"/>
    <x v="569"/>
    <s v="N° de sentencias"/>
    <s v="2013-2019"/>
    <m/>
    <m/>
    <s v="Poder Judicial"/>
    <m/>
    <m/>
    <m/>
    <m/>
    <m/>
    <m/>
    <m/>
    <m/>
    <m/>
    <m/>
    <m/>
    <m/>
    <m/>
    <n v="47"/>
    <n v="43"/>
    <n v="48"/>
    <n v="81"/>
    <n v="71"/>
    <n v="66"/>
    <n v="71"/>
    <m/>
    <m/>
  </r>
  <r>
    <n v="896"/>
    <s v="Sentencias por Infracción al Artículo 9 del Decreto Ley 2.695"/>
    <s v="07 Delincuencia"/>
    <s v="07.02 Sentencias Dictadas por Delito"/>
    <s v="07.02.29 Otros"/>
    <s v="07.02.29.05 Infracción al Artículo 9 del Decreto Ley 2.695"/>
    <x v="7"/>
    <x v="67"/>
    <x v="89"/>
    <x v="570"/>
    <s v="N° de sentencias"/>
    <s v="2013-2019"/>
    <m/>
    <m/>
    <s v="Poder Judicial"/>
    <m/>
    <m/>
    <m/>
    <m/>
    <m/>
    <m/>
    <m/>
    <m/>
    <m/>
    <m/>
    <m/>
    <m/>
    <m/>
    <n v="38"/>
    <n v="38"/>
    <n v="50"/>
    <n v="55"/>
    <n v="48"/>
    <n v="40"/>
    <n v="48"/>
    <m/>
    <m/>
  </r>
  <r>
    <n v="897"/>
    <s v="Sentencias por Infracción al Deber de Información de la Ley 19.913"/>
    <s v="07 Delincuencia"/>
    <s v="07.02 Sentencias Dictadas por Delito"/>
    <s v="07.02.18 Delitos Económicos"/>
    <s v="07.02.18.36 Infracción al Deber de Información de la Ley 19.913"/>
    <x v="7"/>
    <x v="67"/>
    <x v="201"/>
    <x v="571"/>
    <s v="N° de sentencias"/>
    <s v="2013-2019"/>
    <m/>
    <m/>
    <s v="Poder Judicial"/>
    <m/>
    <m/>
    <m/>
    <m/>
    <m/>
    <m/>
    <m/>
    <m/>
    <m/>
    <m/>
    <m/>
    <m/>
    <m/>
    <n v="0"/>
    <n v="0"/>
    <n v="0"/>
    <n v="1"/>
    <n v="2"/>
    <n v="1"/>
    <n v="1"/>
    <m/>
    <m/>
  </r>
  <r>
    <n v="898"/>
    <s v="Sentencias por Infracción al Estatuto de Capacitación y Empleo"/>
    <s v="07 Delincuencia"/>
    <s v="07.02 Sentencias Dictadas por Delito"/>
    <s v="07.02.21 Delitos Laborales"/>
    <s v="07.02.21.01 Infracción al Estatuto de Capacitación y Empleo"/>
    <x v="7"/>
    <x v="67"/>
    <x v="221"/>
    <x v="572"/>
    <s v="N° de sentencias"/>
    <s v="2013-2019"/>
    <m/>
    <m/>
    <s v="Poder Judicial"/>
    <m/>
    <m/>
    <m/>
    <m/>
    <m/>
    <m/>
    <m/>
    <m/>
    <m/>
    <m/>
    <m/>
    <m/>
    <m/>
    <n v="0"/>
    <n v="1"/>
    <n v="0"/>
    <n v="0"/>
    <n v="0"/>
    <n v="1"/>
    <n v="0"/>
    <m/>
    <m/>
  </r>
  <r>
    <n v="899"/>
    <s v="Sentencias por Infracción en el Otorgamiento Prestaciones de Isapre"/>
    <s v="07 Delincuencia"/>
    <s v="07.02 Sentencias Dictadas por Delito"/>
    <s v="07.02.21 Delitos Laborales"/>
    <s v="07.02.21.02 Infracción en el Otorgamiento Prestaciones de Isapre"/>
    <x v="7"/>
    <x v="67"/>
    <x v="221"/>
    <x v="573"/>
    <s v="N° de sentencias"/>
    <s v="2013-2019"/>
    <m/>
    <m/>
    <s v="Poder Judicial"/>
    <m/>
    <m/>
    <m/>
    <m/>
    <m/>
    <m/>
    <m/>
    <m/>
    <m/>
    <m/>
    <m/>
    <m/>
    <m/>
    <n v="6"/>
    <n v="3"/>
    <n v="11"/>
    <n v="7"/>
    <n v="6"/>
    <n v="6"/>
    <n v="7"/>
    <m/>
    <m/>
  </r>
  <r>
    <n v="900"/>
    <s v="Sentencias por Infracción Inversión Extranjera Directa en Chile"/>
    <s v="07 Delincuencia"/>
    <s v="07.02 Sentencias Dictadas por Delito"/>
    <s v="07.02.18 Delitos Económicos"/>
    <s v="07.02.18.37 Infracción Inversión Extranjera Directa en Chile"/>
    <x v="7"/>
    <x v="67"/>
    <x v="201"/>
    <x v="574"/>
    <s v="N° de sentencias"/>
    <s v="2013-2019"/>
    <m/>
    <m/>
    <s v="Poder Judicial"/>
    <m/>
    <m/>
    <m/>
    <m/>
    <m/>
    <m/>
    <m/>
    <m/>
    <m/>
    <m/>
    <m/>
    <m/>
    <m/>
    <n v="0"/>
    <n v="0"/>
    <n v="0"/>
    <n v="0"/>
    <n v="2"/>
    <n v="2"/>
    <n v="2"/>
    <m/>
    <m/>
  </r>
  <r>
    <n v="901"/>
    <s v="Sentencias por Infracción L.O.C del Banco Central"/>
    <s v="07 Delincuencia"/>
    <s v="07.02 Sentencias Dictadas por Delito"/>
    <s v="07.02.18 Delitos Económicos"/>
    <s v="07.02.18.38 Infracción L.O.C del Banco Central"/>
    <x v="7"/>
    <x v="67"/>
    <x v="201"/>
    <x v="575"/>
    <s v="N° de sentencias"/>
    <s v="2013-2019"/>
    <m/>
    <m/>
    <s v="Poder Judicial"/>
    <m/>
    <m/>
    <m/>
    <m/>
    <m/>
    <m/>
    <m/>
    <m/>
    <m/>
    <m/>
    <m/>
    <m/>
    <m/>
    <n v="0"/>
    <n v="2"/>
    <n v="3"/>
    <n v="1"/>
    <n v="1"/>
    <n v="1"/>
    <n v="0"/>
    <m/>
    <m/>
  </r>
  <r>
    <n v="902"/>
    <s v="Sentencias por Infracción Ley 18.175 de Quiebras"/>
    <s v="07 Delincuencia"/>
    <s v="07.02 Sentencias Dictadas por Delito"/>
    <s v="07.02.18 Delitos Económicos"/>
    <s v="07.02.18.39 Infracción Ley 18.175 de Quiebras"/>
    <x v="7"/>
    <x v="67"/>
    <x v="201"/>
    <x v="576"/>
    <s v="N° de sentencias"/>
    <s v="2013-2019"/>
    <m/>
    <m/>
    <s v="Poder Judicial"/>
    <m/>
    <m/>
    <m/>
    <m/>
    <m/>
    <m/>
    <m/>
    <m/>
    <m/>
    <m/>
    <m/>
    <m/>
    <m/>
    <n v="15"/>
    <n v="11"/>
    <n v="4"/>
    <n v="2"/>
    <n v="1"/>
    <n v="1"/>
    <n v="0"/>
    <m/>
    <m/>
  </r>
  <r>
    <n v="903"/>
    <s v="Sentencias por Infracción Ley 18.892 de Pesca"/>
    <s v="07 Delincuencia"/>
    <s v="07.02 Sentencias Dictadas por Delito"/>
    <s v="07.02.06 Delitos Contra el Medioambientales y Seres Vivos"/>
    <s v="07.02.06.14 Infracción Ley 18.892 de Pesca"/>
    <x v="7"/>
    <x v="67"/>
    <x v="198"/>
    <x v="577"/>
    <s v="N° de sentencias"/>
    <s v="2013-2019"/>
    <m/>
    <m/>
    <s v="Poder Judicial"/>
    <m/>
    <m/>
    <m/>
    <m/>
    <m/>
    <m/>
    <m/>
    <m/>
    <m/>
    <m/>
    <m/>
    <m/>
    <m/>
    <n v="35"/>
    <n v="33"/>
    <n v="12"/>
    <n v="0"/>
    <n v="1"/>
    <n v="0"/>
    <n v="0"/>
    <m/>
    <m/>
  </r>
  <r>
    <n v="904"/>
    <s v="Sentencias por Infracción Ley General Telecomunicaciones"/>
    <s v="07 Delincuencia"/>
    <s v="07.02 Sentencias Dictadas por Delito"/>
    <s v="07.02.20 Delitos Informáticos"/>
    <s v="07.02.20.02 Infracción Ley General Telecomunicaciones"/>
    <x v="7"/>
    <x v="67"/>
    <x v="216"/>
    <x v="578"/>
    <s v="N° de sentencias"/>
    <s v="2013-2019"/>
    <m/>
    <m/>
    <s v="Poder Judicial"/>
    <m/>
    <m/>
    <m/>
    <m/>
    <m/>
    <m/>
    <m/>
    <m/>
    <m/>
    <m/>
    <m/>
    <m/>
    <m/>
    <n v="31"/>
    <n v="28"/>
    <n v="31"/>
    <n v="39"/>
    <n v="51"/>
    <n v="115"/>
    <n v="38"/>
    <m/>
    <m/>
  </r>
  <r>
    <n v="905"/>
    <s v="Sentencias por Infracción Normas Inhumaciones y Exhumaciones"/>
    <s v="07 Delincuencia"/>
    <s v="07.02 Sentencias Dictadas por Delito"/>
    <s v="07.02.29 Otros"/>
    <s v="07.02.29.06 Infracción Normas Inhumaciones y Exhumaciones"/>
    <x v="7"/>
    <x v="67"/>
    <x v="89"/>
    <x v="579"/>
    <s v="N° de sentencias"/>
    <s v="2013-2019"/>
    <m/>
    <m/>
    <s v="Poder Judicial"/>
    <m/>
    <m/>
    <m/>
    <m/>
    <m/>
    <m/>
    <m/>
    <m/>
    <m/>
    <m/>
    <m/>
    <m/>
    <m/>
    <n v="7"/>
    <n v="12"/>
    <n v="5"/>
    <n v="6"/>
    <n v="23"/>
    <n v="13"/>
    <n v="15"/>
    <m/>
    <m/>
  </r>
  <r>
    <n v="906"/>
    <s v="Sentencias por Infracción Ordenanza Aduanas (Fraude y Contrabando)"/>
    <s v="07 Delincuencia"/>
    <s v="07.02 Sentencias Dictadas por Delito"/>
    <s v="07.02.25 Delitos Tributarios"/>
    <s v="07.02.25.10 Infracción Ordenanza Aduanas (Fraude y Contrabando)"/>
    <x v="7"/>
    <x v="67"/>
    <x v="212"/>
    <x v="580"/>
    <s v="N° de sentencias"/>
    <s v="2013-2019"/>
    <m/>
    <m/>
    <s v="Poder Judicial"/>
    <m/>
    <m/>
    <m/>
    <m/>
    <m/>
    <m/>
    <m/>
    <m/>
    <m/>
    <m/>
    <m/>
    <m/>
    <m/>
    <n v="965"/>
    <n v="954"/>
    <n v="967"/>
    <n v="532"/>
    <n v="271"/>
    <n v="136"/>
    <n v="41"/>
    <m/>
    <m/>
  </r>
  <r>
    <n v="907"/>
    <s v="Sentencias por Infracción por Contaminación"/>
    <s v="07 Delincuencia"/>
    <s v="07.02 Sentencias Dictadas por Delito"/>
    <s v="07.02.06 Delitos Contra el Medioambientales y Seres Vivos"/>
    <s v="07.02.06.15 Infracción por Contaminación"/>
    <x v="7"/>
    <x v="67"/>
    <x v="198"/>
    <x v="581"/>
    <s v="N° de sentencias"/>
    <s v="2013-2019"/>
    <m/>
    <m/>
    <s v="Poder Judicial"/>
    <m/>
    <m/>
    <m/>
    <m/>
    <m/>
    <m/>
    <m/>
    <m/>
    <m/>
    <m/>
    <m/>
    <m/>
    <m/>
    <n v="0"/>
    <n v="1"/>
    <n v="1"/>
    <n v="10"/>
    <n v="13"/>
    <n v="6"/>
    <n v="9"/>
    <m/>
    <m/>
  </r>
  <r>
    <n v="908"/>
    <s v="Sentencias por Infracciones a la Ley de Identidad de Género"/>
    <s v="07 Delincuencia"/>
    <s v="07.02 Sentencias Dictadas por Delito"/>
    <s v="07.02.10 Delitos Contra la Intimidad y la Libertad"/>
    <s v="07.02.10.13 Infracciones a la Ley de Identidad de Género"/>
    <x v="7"/>
    <x v="67"/>
    <x v="204"/>
    <x v="582"/>
    <s v="N° de sentencias"/>
    <s v="2013-2019"/>
    <m/>
    <m/>
    <s v="Poder Judicial"/>
    <m/>
    <m/>
    <m/>
    <m/>
    <m/>
    <m/>
    <m/>
    <m/>
    <m/>
    <m/>
    <m/>
    <m/>
    <m/>
    <n v="0"/>
    <n v="0"/>
    <n v="0"/>
    <n v="0"/>
    <n v="0"/>
    <n v="0"/>
    <n v="2"/>
    <m/>
    <m/>
  </r>
  <r>
    <n v="909"/>
    <s v="Sentencias por Infracciones a la Ley de Seguridad Nuclear"/>
    <s v="07 Delincuencia"/>
    <s v="07.02 Sentencias Dictadas por Delito"/>
    <s v="07.02.13 Delitos Contra la Seguridad"/>
    <s v="07.02.13.04 Infracciones a la Ley de Seguridad Nuclear"/>
    <x v="7"/>
    <x v="67"/>
    <x v="217"/>
    <x v="583"/>
    <s v="N° de sentencias"/>
    <s v="2013-2019"/>
    <m/>
    <m/>
    <s v="Poder Judicial"/>
    <m/>
    <m/>
    <m/>
    <m/>
    <m/>
    <m/>
    <m/>
    <m/>
    <m/>
    <m/>
    <m/>
    <m/>
    <m/>
    <n v="0"/>
    <n v="0"/>
    <n v="0"/>
    <n v="1"/>
    <n v="0"/>
    <n v="0"/>
    <n v="0"/>
    <m/>
    <m/>
  </r>
  <r>
    <n v="910"/>
    <s v="Sentencias por Infracciones a la Ley Orgánica Constitucional Sobre Votación"/>
    <s v="07 Delincuencia"/>
    <s v="07.02 Sentencias Dictadas por Delito"/>
    <s v="07.02.19 Delitos Electorales"/>
    <s v="07.02.19.02 Infracciones a la Ley Orgánica Constitucional Sobre Votación"/>
    <x v="7"/>
    <x v="67"/>
    <x v="220"/>
    <x v="584"/>
    <s v="N° de sentencias"/>
    <s v="2013-2019"/>
    <m/>
    <m/>
    <s v="Poder Judicial"/>
    <m/>
    <m/>
    <m/>
    <m/>
    <m/>
    <m/>
    <m/>
    <m/>
    <m/>
    <m/>
    <m/>
    <m/>
    <m/>
    <n v="16"/>
    <n v="5"/>
    <n v="2"/>
    <n v="16"/>
    <n v="27"/>
    <n v="9"/>
    <n v="2"/>
    <m/>
    <m/>
  </r>
  <r>
    <n v="911"/>
    <s v="Sentencias por Infracciones a la Seguridad Social"/>
    <s v="07 Delincuencia"/>
    <s v="07.02 Sentencias Dictadas por Delito"/>
    <s v="07.02.21 Delitos Laborales"/>
    <s v="07.02.21.03 Infracciones a la Seguridad Social"/>
    <x v="7"/>
    <x v="67"/>
    <x v="221"/>
    <x v="585"/>
    <s v="N° de sentencias"/>
    <s v="2013-2019"/>
    <m/>
    <m/>
    <s v="Poder Judicial"/>
    <m/>
    <m/>
    <m/>
    <m/>
    <m/>
    <m/>
    <m/>
    <m/>
    <m/>
    <m/>
    <m/>
    <m/>
    <m/>
    <n v="3"/>
    <n v="3"/>
    <n v="7"/>
    <n v="6"/>
    <n v="3"/>
    <n v="6"/>
    <n v="7"/>
    <m/>
    <m/>
  </r>
  <r>
    <n v="912"/>
    <s v="Sentencias por Infracciones al Código Aeronáutico"/>
    <s v="07 Delincuencia"/>
    <s v="07.02 Sentencias Dictadas por Delito"/>
    <s v="07.02.29 Otros"/>
    <s v="07.02.29.07 Infracciones al Código Aeronáutico"/>
    <x v="7"/>
    <x v="67"/>
    <x v="89"/>
    <x v="586"/>
    <s v="N° de sentencias"/>
    <s v="2013-2019"/>
    <m/>
    <m/>
    <s v="Poder Judicial"/>
    <m/>
    <m/>
    <m/>
    <m/>
    <m/>
    <m/>
    <m/>
    <m/>
    <m/>
    <m/>
    <m/>
    <m/>
    <m/>
    <n v="20"/>
    <n v="21"/>
    <n v="19"/>
    <n v="17"/>
    <n v="22"/>
    <n v="18"/>
    <n v="34"/>
    <m/>
    <m/>
  </r>
  <r>
    <n v="913"/>
    <s v="Sentencias por Infracciones Tributarias Contempladas en Otras Leyes"/>
    <s v="07 Delincuencia"/>
    <s v="07.02 Sentencias Dictadas por Delito"/>
    <s v="07.02.18 Delitos Económicos"/>
    <s v="07.02.18.40 Infracciones Tributarias Contempladas en Otras Leyes"/>
    <x v="7"/>
    <x v="67"/>
    <x v="201"/>
    <x v="587"/>
    <s v="N° de sentencias"/>
    <s v="2013-2019"/>
    <m/>
    <m/>
    <s v="Poder Judicial"/>
    <m/>
    <m/>
    <m/>
    <m/>
    <m/>
    <m/>
    <m/>
    <m/>
    <m/>
    <m/>
    <m/>
    <m/>
    <m/>
    <n v="10"/>
    <n v="19"/>
    <n v="18"/>
    <n v="23"/>
    <n v="5"/>
    <n v="2"/>
    <n v="11"/>
    <m/>
    <m/>
  </r>
  <r>
    <n v="914"/>
    <s v="Sentencias por Infringir Normas Higiénicas y de Salubridad"/>
    <s v="07 Delincuencia"/>
    <s v="07.02 Sentencias Dictadas por Delito"/>
    <s v="07.02.12 Delitos Contra la Salud Pública"/>
    <s v="07.02.12.03 Infringir Normas Higiénicas y de Salubridad"/>
    <x v="7"/>
    <x v="67"/>
    <x v="214"/>
    <x v="588"/>
    <s v="N° de sentencias"/>
    <s v="2013-2019"/>
    <m/>
    <m/>
    <s v="Poder Judicial"/>
    <m/>
    <m/>
    <m/>
    <m/>
    <m/>
    <m/>
    <m/>
    <m/>
    <m/>
    <m/>
    <m/>
    <m/>
    <m/>
    <n v="0"/>
    <n v="0"/>
    <n v="0"/>
    <n v="1"/>
    <n v="0"/>
    <n v="2"/>
    <n v="15"/>
    <m/>
    <m/>
  </r>
  <r>
    <n v="915"/>
    <s v="Sentencias por Injuria (Accion Privada)"/>
    <s v="07 Delincuencia"/>
    <s v="07.02 Sentencias Dictadas por Delito"/>
    <s v="07.02.05 Delitos Contra el Honor"/>
    <s v="07.02.05.02 Injuria (Accion Privada)"/>
    <x v="7"/>
    <x v="67"/>
    <x v="210"/>
    <x v="589"/>
    <s v="N° de sentencias"/>
    <s v="2013-2019"/>
    <m/>
    <m/>
    <s v="Poder Judicial"/>
    <m/>
    <m/>
    <m/>
    <m/>
    <m/>
    <m/>
    <m/>
    <m/>
    <m/>
    <m/>
    <m/>
    <m/>
    <m/>
    <n v="412"/>
    <n v="390"/>
    <n v="434"/>
    <n v="444"/>
    <n v="403"/>
    <n v="473"/>
    <n v="592"/>
    <m/>
    <m/>
  </r>
  <r>
    <n v="916"/>
    <s v="Sentencias por Injurias y Calumnias por Medios de Comunicacion Social"/>
    <s v="07 Delincuencia"/>
    <s v="07.02 Sentencias Dictadas por Delito"/>
    <s v="07.02.05 Delitos Contra el Honor"/>
    <s v="07.02.05.03 Injurias y Calumnias por Medios de Comunicacion Social"/>
    <x v="7"/>
    <x v="67"/>
    <x v="210"/>
    <x v="590"/>
    <s v="N° de sentencias"/>
    <s v="2013-2019"/>
    <m/>
    <m/>
    <s v="Poder Judicial"/>
    <m/>
    <m/>
    <m/>
    <m/>
    <m/>
    <m/>
    <m/>
    <m/>
    <m/>
    <m/>
    <m/>
    <m/>
    <m/>
    <n v="188"/>
    <n v="164"/>
    <n v="201"/>
    <n v="244"/>
    <n v="296"/>
    <n v="344"/>
    <n v="460"/>
    <m/>
    <m/>
  </r>
  <r>
    <n v="917"/>
    <s v="Sentencias por Insolvencia Punible (Alzamiento de Bienes)"/>
    <s v="07 Delincuencia"/>
    <s v="07.02 Sentencias Dictadas por Delito"/>
    <s v="07.02.18 Delitos Económicos"/>
    <s v="07.02.18.41 Insolvencia Punible (Alzamiento de Bienes)"/>
    <x v="7"/>
    <x v="67"/>
    <x v="201"/>
    <x v="591"/>
    <s v="N° de sentencias"/>
    <s v="2013-2019"/>
    <m/>
    <m/>
    <s v="Poder Judicial"/>
    <m/>
    <m/>
    <m/>
    <m/>
    <m/>
    <m/>
    <m/>
    <m/>
    <m/>
    <m/>
    <m/>
    <m/>
    <m/>
    <n v="14"/>
    <n v="2"/>
    <n v="7"/>
    <n v="13"/>
    <n v="13"/>
    <n v="6"/>
    <n v="9"/>
    <m/>
    <m/>
  </r>
  <r>
    <n v="918"/>
    <s v="Sentencias por Instalación Indebida de Señales del Tránsito o Barreras"/>
    <s v="07 Delincuencia"/>
    <s v="07.02 Sentencias Dictadas por Delito"/>
    <s v="07.02.17 Delitos e Infracciones de Tránsito"/>
    <s v="07.02.17.19 Instalación Indebida de Señales del Tránsito o Barreras"/>
    <x v="7"/>
    <x v="67"/>
    <x v="211"/>
    <x v="592"/>
    <s v="N° de sentencias"/>
    <s v="2013-2019"/>
    <m/>
    <m/>
    <s v="Poder Judicial"/>
    <m/>
    <m/>
    <m/>
    <m/>
    <m/>
    <m/>
    <m/>
    <m/>
    <m/>
    <m/>
    <m/>
    <m/>
    <m/>
    <n v="0"/>
    <n v="1"/>
    <n v="0"/>
    <n v="0"/>
    <n v="2"/>
    <n v="0"/>
    <n v="0"/>
    <m/>
    <m/>
  </r>
  <r>
    <n v="919"/>
    <s v="Sentencias por Interrupción de Servicio Eléctrico"/>
    <s v="07 Delincuencia"/>
    <s v="07.02 Sentencias Dictadas por Delito"/>
    <s v="07.02.07 Delitos Contra el Orden Público, Funcionarios o Agentes del Estado"/>
    <s v="07.02.07.29 Interrupción de Servicio Eléctrico"/>
    <x v="7"/>
    <x v="67"/>
    <x v="207"/>
    <x v="593"/>
    <s v="N° de sentencias"/>
    <s v="2013-2019"/>
    <m/>
    <m/>
    <s v="Poder Judicial"/>
    <m/>
    <m/>
    <m/>
    <m/>
    <m/>
    <m/>
    <m/>
    <m/>
    <m/>
    <m/>
    <m/>
    <m/>
    <m/>
    <n v="39"/>
    <n v="29"/>
    <n v="4"/>
    <n v="8"/>
    <n v="1"/>
    <n v="5"/>
    <n v="3"/>
    <m/>
    <m/>
  </r>
  <r>
    <n v="920"/>
    <s v="Sentencias por Inutilización de Dispositivos de Monitoreo Telemático"/>
    <s v="07 Delincuencia"/>
    <s v="07.02 Sentencias Dictadas por Delito"/>
    <s v="07.02.07 Delitos Contra el Orden Público, Funcionarios o Agentes del Estado"/>
    <s v="07.02.07.30 Inutilización de Dispositivos de Monitoreo Telemático"/>
    <x v="7"/>
    <x v="67"/>
    <x v="207"/>
    <x v="594"/>
    <s v="N° de sentencias"/>
    <s v="2013-2019"/>
    <m/>
    <m/>
    <s v="Poder Judicial"/>
    <m/>
    <m/>
    <m/>
    <m/>
    <m/>
    <m/>
    <m/>
    <m/>
    <m/>
    <m/>
    <m/>
    <m/>
    <m/>
    <n v="0"/>
    <n v="0"/>
    <n v="0"/>
    <n v="0"/>
    <n v="2"/>
    <n v="2"/>
    <n v="1"/>
    <m/>
    <m/>
  </r>
  <r>
    <n v="921"/>
    <s v="Sentencias por Invasión de Derechos Ajenos"/>
    <s v="07 Delincuencia"/>
    <s v="07.02 Sentencias Dictadas por Delito"/>
    <s v="07.02.11 Delitos Contra la Propiedad y el Patrimonio"/>
    <s v="07.02.11.21 Invasión de Derechos Ajenos"/>
    <x v="7"/>
    <x v="67"/>
    <x v="199"/>
    <x v="595"/>
    <s v="N° de sentencias"/>
    <s v="2013-2019"/>
    <m/>
    <m/>
    <s v="Poder Judicial"/>
    <m/>
    <m/>
    <m/>
    <m/>
    <m/>
    <m/>
    <m/>
    <m/>
    <m/>
    <m/>
    <m/>
    <m/>
    <m/>
    <n v="0"/>
    <n v="3"/>
    <n v="0"/>
    <n v="2"/>
    <n v="2"/>
    <n v="4"/>
    <n v="6"/>
    <m/>
    <m/>
  </r>
  <r>
    <n v="922"/>
    <s v="Sentencias por Lanzar Objeto a Vía Pública con Muerte o Lesiones"/>
    <s v="07 Delincuencia"/>
    <s v="07.02 Sentencias Dictadas por Delito"/>
    <s v="07.02.17 Delitos e Infracciones de Tránsito"/>
    <s v="07.02.17.20 Lanzar Objeto a Vía Pública con Muerte o Lesiones"/>
    <x v="7"/>
    <x v="67"/>
    <x v="211"/>
    <x v="596"/>
    <s v="N° de sentencias"/>
    <s v="2013-2019"/>
    <m/>
    <m/>
    <s v="Poder Judicial"/>
    <m/>
    <m/>
    <m/>
    <m/>
    <m/>
    <m/>
    <m/>
    <m/>
    <m/>
    <m/>
    <m/>
    <m/>
    <m/>
    <n v="0"/>
    <n v="0"/>
    <n v="0"/>
    <n v="0"/>
    <n v="0"/>
    <n v="0"/>
    <n v="1"/>
    <m/>
    <m/>
  </r>
  <r>
    <n v="923"/>
    <s v="Sentencias por Lavado de Dinero Persona Jurídica"/>
    <s v="07 Delincuencia"/>
    <s v="07.02 Sentencias Dictadas por Delito"/>
    <s v="07.02.02 Crimen Organizado y Lavado de Dinero"/>
    <s v="07.02.02.05 Lavado de Dinero Persona Jurídica"/>
    <x v="7"/>
    <x v="67"/>
    <x v="208"/>
    <x v="597"/>
    <s v="N° de sentencias"/>
    <s v="2013-2019"/>
    <m/>
    <m/>
    <s v="Poder Judicial"/>
    <m/>
    <m/>
    <m/>
    <m/>
    <m/>
    <m/>
    <m/>
    <m/>
    <m/>
    <m/>
    <m/>
    <m/>
    <m/>
    <n v="1"/>
    <n v="0"/>
    <n v="10"/>
    <n v="18"/>
    <n v="11"/>
    <n v="16"/>
    <n v="18"/>
    <m/>
    <m/>
  </r>
  <r>
    <n v="924"/>
    <s v="Sentencias por Lavado de Dinero Persona Natural"/>
    <s v="07 Delincuencia"/>
    <s v="07.02 Sentencias Dictadas por Delito"/>
    <s v="07.02.02 Crimen Organizado y Lavado de Dinero"/>
    <s v="07.02.02.06 Lavado de Dinero Persona Natural"/>
    <x v="7"/>
    <x v="67"/>
    <x v="208"/>
    <x v="598"/>
    <s v="N° de sentencias"/>
    <s v="2013-2019"/>
    <m/>
    <m/>
    <s v="Poder Judicial"/>
    <m/>
    <m/>
    <m/>
    <m/>
    <m/>
    <m/>
    <m/>
    <m/>
    <m/>
    <m/>
    <m/>
    <m/>
    <m/>
    <n v="23"/>
    <n v="23"/>
    <n v="20"/>
    <n v="32"/>
    <n v="34"/>
    <n v="43"/>
    <n v="71"/>
    <m/>
    <m/>
  </r>
  <r>
    <n v="925"/>
    <s v="Sentencias por Lesionar o Amenazar Fiscalizador Transporte"/>
    <s v="07 Delincuencia"/>
    <s v="07.02 Sentencias Dictadas por Delito"/>
    <s v="07.02.07 Delitos Contra el Orden Público, Funcionarios o Agentes del Estado"/>
    <s v="07.02.07.31 Lesionar o Amenazar Fiscalizador Transporte"/>
    <x v="7"/>
    <x v="67"/>
    <x v="207"/>
    <x v="599"/>
    <s v="N° de sentencias"/>
    <s v="2013-2019"/>
    <m/>
    <m/>
    <s v="Poder Judicial"/>
    <m/>
    <m/>
    <m/>
    <m/>
    <m/>
    <m/>
    <m/>
    <m/>
    <m/>
    <m/>
    <m/>
    <m/>
    <m/>
    <n v="0"/>
    <n v="0"/>
    <n v="0"/>
    <n v="0"/>
    <n v="0"/>
    <n v="0"/>
    <n v="1"/>
    <m/>
    <m/>
  </r>
  <r>
    <n v="926"/>
    <s v="Sentencias por Lesiones (Sólo Crimen)"/>
    <s v="07 Delincuencia"/>
    <s v="07.02 Sentencias Dictadas por Delito"/>
    <s v="07.02.27 Delitos Violentos "/>
    <s v="07.02.27.15 Lesiones (Sólo Crimen)"/>
    <x v="7"/>
    <x v="67"/>
    <x v="205"/>
    <x v="600"/>
    <s v="N° de sentencias"/>
    <s v="2013-2019"/>
    <m/>
    <m/>
    <s v="Poder Judicial"/>
    <m/>
    <m/>
    <m/>
    <m/>
    <m/>
    <m/>
    <m/>
    <m/>
    <m/>
    <m/>
    <m/>
    <m/>
    <m/>
    <n v="0"/>
    <n v="0"/>
    <n v="0"/>
    <n v="1"/>
    <n v="0"/>
    <n v="0"/>
    <n v="0"/>
    <m/>
    <m/>
  </r>
  <r>
    <n v="927"/>
    <s v="Sentencias por Lesiones Corporales"/>
    <s v="07 Delincuencia"/>
    <s v="07.02 Sentencias Dictadas por Delito"/>
    <s v="07.02.27 Delitos Violentos "/>
    <s v="07.02.27.16 Lesiones Corporales"/>
    <x v="7"/>
    <x v="67"/>
    <x v="205"/>
    <x v="601"/>
    <s v="N° de sentencias"/>
    <s v="2013-2019"/>
    <m/>
    <m/>
    <s v="Poder Judicial"/>
    <m/>
    <m/>
    <m/>
    <m/>
    <m/>
    <m/>
    <m/>
    <m/>
    <m/>
    <m/>
    <m/>
    <m/>
    <m/>
    <n v="1"/>
    <n v="1"/>
    <n v="2"/>
    <n v="0"/>
    <n v="0"/>
    <n v="0"/>
    <n v="0"/>
    <m/>
    <m/>
  </r>
  <r>
    <n v="928"/>
    <s v="Sentencias por Lesiones Daño con Motivo de Espectáculo de Fútbol Profesional"/>
    <s v="07 Delincuencia"/>
    <s v="07.02 Sentencias Dictadas por Delito"/>
    <s v="07.02.27 Delitos Violentos "/>
    <s v="07.02.27.17 Lesiones Daño con Motivo de Espectáculo de Fútbol Profesional"/>
    <x v="7"/>
    <x v="67"/>
    <x v="205"/>
    <x v="602"/>
    <s v="N° de sentencias"/>
    <s v="2013-2019"/>
    <m/>
    <m/>
    <s v="Poder Judicial"/>
    <m/>
    <m/>
    <m/>
    <m/>
    <m/>
    <m/>
    <m/>
    <m/>
    <m/>
    <m/>
    <m/>
    <m/>
    <m/>
    <n v="0"/>
    <n v="0"/>
    <n v="1"/>
    <n v="3"/>
    <n v="6"/>
    <n v="5"/>
    <n v="2"/>
    <m/>
    <m/>
  </r>
  <r>
    <n v="929"/>
    <s v="Sentencias por Lesiones Graves"/>
    <s v="07 Delincuencia"/>
    <s v="07.02 Sentencias Dictadas por Delito"/>
    <s v="07.02.27 Delitos Violentos "/>
    <s v="07.02.27.18 Lesiones Graves"/>
    <x v="7"/>
    <x v="67"/>
    <x v="205"/>
    <x v="603"/>
    <s v="N° de sentencias"/>
    <s v="2013-2019"/>
    <m/>
    <m/>
    <s v="Poder Judicial"/>
    <m/>
    <m/>
    <m/>
    <m/>
    <m/>
    <m/>
    <m/>
    <m/>
    <m/>
    <m/>
    <m/>
    <m/>
    <m/>
    <n v="3785"/>
    <n v="3802"/>
    <n v="3263"/>
    <n v="3332"/>
    <n v="3111"/>
    <n v="3209"/>
    <n v="3318"/>
    <m/>
    <m/>
  </r>
  <r>
    <n v="930"/>
    <s v="Sentencias por Lesiones Graves Gravísimas"/>
    <s v="07 Delincuencia"/>
    <s v="07.02 Sentencias Dictadas por Delito"/>
    <s v="07.02.27 Delitos Violentos "/>
    <s v="07.02.27.19 Lesiones Graves Gravísimas"/>
    <x v="7"/>
    <x v="67"/>
    <x v="205"/>
    <x v="604"/>
    <s v="N° de sentencias"/>
    <s v="2013-2019"/>
    <m/>
    <m/>
    <s v="Poder Judicial"/>
    <m/>
    <m/>
    <m/>
    <m/>
    <m/>
    <m/>
    <m/>
    <m/>
    <m/>
    <m/>
    <m/>
    <m/>
    <m/>
    <n v="163"/>
    <n v="140"/>
    <n v="132"/>
    <n v="147"/>
    <n v="195"/>
    <n v="155"/>
    <n v="169"/>
    <m/>
    <m/>
  </r>
  <r>
    <n v="931"/>
    <s v="Sentencias por Lesiones Leves"/>
    <s v="07 Delincuencia"/>
    <s v="07.02 Sentencias Dictadas por Delito"/>
    <s v="07.02.27 Delitos Violentos "/>
    <s v="07.02.27.20 Lesiones Leves"/>
    <x v="7"/>
    <x v="67"/>
    <x v="205"/>
    <x v="605"/>
    <s v="N° de sentencias"/>
    <s v="2013-2019"/>
    <m/>
    <m/>
    <s v="Poder Judicial"/>
    <m/>
    <m/>
    <m/>
    <m/>
    <m/>
    <m/>
    <m/>
    <m/>
    <m/>
    <m/>
    <m/>
    <m/>
    <m/>
    <n v="44196"/>
    <n v="41851"/>
    <n v="38801"/>
    <n v="36598"/>
    <n v="34513"/>
    <n v="33185"/>
    <n v="34161"/>
    <m/>
    <m/>
  </r>
  <r>
    <n v="932"/>
    <s v="Sentencias por Lesiones Menos Graves"/>
    <s v="07 Delincuencia"/>
    <s v="07.02 Sentencias Dictadas por Delito"/>
    <s v="07.02.27 Delitos Violentos "/>
    <s v="07.02.27.21 Lesiones Menos Graves"/>
    <x v="7"/>
    <x v="67"/>
    <x v="205"/>
    <x v="606"/>
    <s v="N° de sentencias"/>
    <s v="2013-2019"/>
    <m/>
    <m/>
    <s v="Poder Judicial"/>
    <m/>
    <m/>
    <m/>
    <m/>
    <m/>
    <m/>
    <m/>
    <m/>
    <m/>
    <m/>
    <m/>
    <m/>
    <m/>
    <n v="36346"/>
    <n v="35785"/>
    <n v="34693"/>
    <n v="32580"/>
    <n v="31955"/>
    <n v="31584"/>
    <n v="34173"/>
    <m/>
    <m/>
  </r>
  <r>
    <n v="933"/>
    <s v="Sentencias por Ley 8.314 de Conductas Terroristas"/>
    <s v="07 Delincuencia"/>
    <s v="07.02 Sentencias Dictadas por Delito"/>
    <s v="07.02.13 Delitos Contra la Seguridad"/>
    <s v="07.02.13.05 Ley 8.314 de Conductas Terroristas"/>
    <x v="7"/>
    <x v="67"/>
    <x v="217"/>
    <x v="607"/>
    <s v="N° de sentencias"/>
    <s v="2013-2019"/>
    <m/>
    <m/>
    <s v="Poder Judicial"/>
    <m/>
    <m/>
    <m/>
    <m/>
    <m/>
    <m/>
    <m/>
    <m/>
    <m/>
    <m/>
    <m/>
    <m/>
    <m/>
    <n v="2"/>
    <n v="0"/>
    <n v="1"/>
    <n v="0"/>
    <n v="0"/>
    <n v="0"/>
    <n v="0"/>
    <m/>
    <m/>
  </r>
  <r>
    <n v="934"/>
    <s v="Sentencias por Ley Responsabilidad Penal Personas Jurídicas"/>
    <s v="07 Delincuencia"/>
    <s v="07.02 Sentencias Dictadas por Delito"/>
    <s v="07.02.18 Delitos Económicos"/>
    <s v="07.02.18.42 Ley Responsabilidad Penal Personas Jurídicas"/>
    <x v="7"/>
    <x v="67"/>
    <x v="201"/>
    <x v="608"/>
    <s v="N° de sentencias"/>
    <s v="2013-2019"/>
    <m/>
    <m/>
    <s v="Poder Judicial"/>
    <m/>
    <m/>
    <m/>
    <m/>
    <m/>
    <m/>
    <m/>
    <m/>
    <m/>
    <m/>
    <m/>
    <m/>
    <m/>
    <n v="1"/>
    <n v="3"/>
    <n v="0"/>
    <n v="1"/>
    <n v="0"/>
    <n v="0"/>
    <n v="0"/>
    <m/>
    <m/>
  </r>
  <r>
    <n v="935"/>
    <s v="Sentencias por Loteos Irregulares"/>
    <s v="07 Delincuencia"/>
    <s v="07.02 Sentencias Dictadas por Delito"/>
    <s v="07.02.26 Delitos Urbanísticos y de Servicios Públicos"/>
    <s v="07.02.26.01 Loteos Irregulares"/>
    <x v="7"/>
    <x v="67"/>
    <x v="222"/>
    <x v="609"/>
    <s v="N° de sentencias"/>
    <s v="2013-2019"/>
    <m/>
    <m/>
    <s v="Poder Judicial"/>
    <m/>
    <m/>
    <m/>
    <m/>
    <m/>
    <m/>
    <m/>
    <m/>
    <m/>
    <m/>
    <m/>
    <m/>
    <m/>
    <n v="4"/>
    <n v="5"/>
    <n v="8"/>
    <n v="4"/>
    <n v="8"/>
    <n v="17"/>
    <n v="8"/>
    <m/>
    <m/>
  </r>
  <r>
    <n v="936"/>
    <s v="Sentencias por Lotería Ilegal, Casas de Juego y Prestamos Sobre Prenda"/>
    <s v="07 Delincuencia"/>
    <s v="07.02 Sentencias Dictadas por Delito"/>
    <s v="07.02.26 Delitos Urbanísticos y de Servicios Públicos"/>
    <s v="07.02.26.02 Lotería Ilegal, Casas de Juego y Prestamos Sobre Prenda"/>
    <x v="7"/>
    <x v="67"/>
    <x v="222"/>
    <x v="610"/>
    <s v="N° de sentencias"/>
    <s v="2013-2019"/>
    <m/>
    <m/>
    <s v="Poder Judicial"/>
    <m/>
    <m/>
    <m/>
    <m/>
    <m/>
    <m/>
    <m/>
    <m/>
    <m/>
    <m/>
    <m/>
    <m/>
    <m/>
    <n v="38"/>
    <n v="16"/>
    <n v="29"/>
    <n v="9"/>
    <n v="22"/>
    <n v="32"/>
    <n v="52"/>
    <m/>
    <m/>
  </r>
  <r>
    <n v="937"/>
    <s v="Sentencias por Mal Uso de Información de Medio Tecnológico de Acceso a Transporte Público"/>
    <s v="07 Delincuencia"/>
    <s v="07.02 Sentencias Dictadas por Delito"/>
    <s v="07.02.17 Delitos e Infracciones de Tránsito"/>
    <s v="07.02.17.21 Mal Uso de Información de Medio Tecnológico de Acceso a Transporte Público"/>
    <x v="7"/>
    <x v="67"/>
    <x v="211"/>
    <x v="611"/>
    <s v="N° de sentencias"/>
    <s v="2013-2019"/>
    <m/>
    <m/>
    <s v="Poder Judicial"/>
    <m/>
    <m/>
    <m/>
    <m/>
    <m/>
    <m/>
    <m/>
    <m/>
    <m/>
    <m/>
    <m/>
    <m/>
    <m/>
    <n v="0"/>
    <n v="0"/>
    <n v="0"/>
    <n v="0"/>
    <n v="0"/>
    <n v="1"/>
    <n v="4"/>
    <m/>
    <m/>
  </r>
  <r>
    <n v="938"/>
    <s v="Sentencias por Maltrato Cometido por Persona con Deber Especial de Cuidado"/>
    <s v="07 Delincuencia"/>
    <s v="07.02 Sentencias Dictadas por Delito"/>
    <s v="07.02.27 Delitos Violentos "/>
    <s v="07.02.27.22 Maltrato Cometido por Persona con Deber Especial de Cuidado"/>
    <x v="7"/>
    <x v="67"/>
    <x v="205"/>
    <x v="612"/>
    <s v="N° de sentencias"/>
    <s v="2013-2019"/>
    <m/>
    <m/>
    <s v="Poder Judicial"/>
    <m/>
    <m/>
    <m/>
    <m/>
    <m/>
    <m/>
    <m/>
    <m/>
    <m/>
    <m/>
    <m/>
    <m/>
    <m/>
    <n v="0"/>
    <n v="0"/>
    <n v="0"/>
    <n v="0"/>
    <n v="42"/>
    <n v="130"/>
    <n v="191"/>
    <m/>
    <m/>
  </r>
  <r>
    <n v="939"/>
    <s v="Sentencias por Maltrato Corporal a Menores o Personas Vulnerables"/>
    <s v="07 Delincuencia"/>
    <s v="07.02 Sentencias Dictadas por Delito"/>
    <s v="07.02.27 Delitos Violentos "/>
    <s v="07.02.27.23 Maltrato Corporal a Menores o Personas Vulnerables"/>
    <x v="7"/>
    <x v="67"/>
    <x v="205"/>
    <x v="613"/>
    <s v="N° de sentencias"/>
    <s v="2013-2019"/>
    <m/>
    <m/>
    <s v="Poder Judicial"/>
    <m/>
    <m/>
    <m/>
    <m/>
    <m/>
    <m/>
    <m/>
    <m/>
    <m/>
    <m/>
    <m/>
    <m/>
    <m/>
    <n v="0"/>
    <n v="0"/>
    <n v="0"/>
    <n v="0"/>
    <n v="112"/>
    <n v="400"/>
    <n v="675"/>
    <m/>
    <m/>
  </r>
  <r>
    <n v="940"/>
    <s v="Sentencias por Maltrato de Obra a Gendarme en el Desempeño de sus Funciones"/>
    <s v="07 Delincuencia"/>
    <s v="07.02 Sentencias Dictadas por Delito"/>
    <s v="07.02.07 Delitos Contra el Orden Público, Funcionarios o Agentes del Estado"/>
    <s v="07.02.07.32 Maltrato de Obra a Gendarme en el Desempeño de sus Funciones"/>
    <x v="7"/>
    <x v="67"/>
    <x v="207"/>
    <x v="614"/>
    <s v="N° de sentencias"/>
    <s v="2013-2019"/>
    <m/>
    <m/>
    <s v="Poder Judicial"/>
    <m/>
    <m/>
    <m/>
    <m/>
    <m/>
    <m/>
    <m/>
    <m/>
    <m/>
    <m/>
    <m/>
    <m/>
    <m/>
    <n v="113"/>
    <n v="138"/>
    <n v="170"/>
    <n v="200"/>
    <n v="178"/>
    <n v="181"/>
    <n v="170"/>
    <m/>
    <m/>
  </r>
  <r>
    <n v="941"/>
    <s v="Sentencias por Maltrato de Obra Personal Investigaciones con o Sin Lesiones"/>
    <s v="07 Delincuencia"/>
    <s v="07.02 Sentencias Dictadas por Delito"/>
    <s v="07.02.07 Delitos Contra el Orden Público, Funcionarios o Agentes del Estado"/>
    <s v="07.02.07.33 Maltrato de Obra Personal Investigaciones con o Sin Lesiones"/>
    <x v="7"/>
    <x v="67"/>
    <x v="207"/>
    <x v="615"/>
    <s v="N° de sentencias"/>
    <s v="2013-2019"/>
    <m/>
    <m/>
    <s v="Poder Judicial"/>
    <m/>
    <m/>
    <m/>
    <m/>
    <m/>
    <m/>
    <m/>
    <m/>
    <m/>
    <m/>
    <m/>
    <m/>
    <m/>
    <n v="161"/>
    <n v="161"/>
    <n v="161"/>
    <n v="167"/>
    <n v="118"/>
    <n v="136"/>
    <n v="117"/>
    <m/>
    <m/>
  </r>
  <r>
    <n v="942"/>
    <s v="Sentencias por Maltrato Habitual (Violencia Intrafamiliar)"/>
    <s v="07 Delincuencia"/>
    <s v="07.02 Sentencias Dictadas por Delito"/>
    <s v="07.02.04 Delitos Contra el Estado Civil y la Familia"/>
    <s v="07.02.04.05 Maltrato Habitual (Violencia Intrafamiliar)"/>
    <x v="7"/>
    <x v="67"/>
    <x v="209"/>
    <x v="276"/>
    <s v="N° de sentencias"/>
    <s v="2013-2019"/>
    <m/>
    <m/>
    <s v="Poder Judicial"/>
    <m/>
    <m/>
    <m/>
    <m/>
    <m/>
    <m/>
    <m/>
    <m/>
    <m/>
    <m/>
    <m/>
    <m/>
    <m/>
    <n v="2632"/>
    <n v="3614"/>
    <n v="4905"/>
    <n v="5491"/>
    <n v="4119"/>
    <n v="3474"/>
    <n v="3701"/>
    <m/>
    <m/>
  </r>
  <r>
    <n v="943"/>
    <s v="Sentencias por Maltrato Obra a Carabineros"/>
    <s v="07 Delincuencia"/>
    <s v="07.02 Sentencias Dictadas por Delito"/>
    <s v="07.02.07 Delitos Contra el Orden Público, Funcionarios o Agentes del Estado"/>
    <s v="07.02.07.34 Maltrato Obra a Carabineros"/>
    <x v="7"/>
    <x v="67"/>
    <x v="207"/>
    <x v="616"/>
    <s v="N° de sentencias"/>
    <s v="2013-2019"/>
    <m/>
    <m/>
    <s v="Poder Judicial"/>
    <m/>
    <m/>
    <m/>
    <m/>
    <m/>
    <m/>
    <m/>
    <m/>
    <m/>
    <m/>
    <m/>
    <m/>
    <m/>
    <n v="1902"/>
    <n v="1733"/>
    <n v="1748"/>
    <n v="1883"/>
    <n v="1895"/>
    <n v="1942"/>
    <n v="2328"/>
    <m/>
    <m/>
  </r>
  <r>
    <n v="944"/>
    <s v="Sentencias por Maltrato Obra a Fiscales o Defensores en Desempeño Funciones"/>
    <s v="07 Delincuencia"/>
    <s v="07.02 Sentencias Dictadas por Delito"/>
    <s v="07.02.07 Delitos Contra el Orden Público, Funcionarios o Agentes del Estado"/>
    <s v="07.02.07.35 Maltrato Obra a Fiscales o Defensores en Desempeño Funciones"/>
    <x v="7"/>
    <x v="67"/>
    <x v="207"/>
    <x v="617"/>
    <s v="N° de sentencias"/>
    <s v="2013-2019"/>
    <m/>
    <m/>
    <s v="Poder Judicial"/>
    <m/>
    <m/>
    <m/>
    <m/>
    <m/>
    <m/>
    <m/>
    <m/>
    <m/>
    <m/>
    <m/>
    <m/>
    <m/>
    <n v="5"/>
    <n v="6"/>
    <n v="8"/>
    <n v="4"/>
    <n v="4"/>
    <n v="4"/>
    <n v="1"/>
    <m/>
    <m/>
  </r>
  <r>
    <n v="945"/>
    <s v="Sentencias por Malversación de Caudales Publicos"/>
    <s v="07 Delincuencia"/>
    <s v="07.02 Sentencias Dictadas por Delito"/>
    <s v="07.02.06 Delitos Contra el Medioambientales y Seres Vivos"/>
    <s v="07.02.06.16 Malversación de Caudales Publicos"/>
    <x v="7"/>
    <x v="67"/>
    <x v="198"/>
    <x v="618"/>
    <s v="N° de sentencias"/>
    <s v="2013-2019"/>
    <m/>
    <m/>
    <s v="Poder Judicial"/>
    <m/>
    <m/>
    <m/>
    <m/>
    <m/>
    <m/>
    <m/>
    <m/>
    <m/>
    <m/>
    <m/>
    <m/>
    <m/>
    <n v="101"/>
    <n v="96"/>
    <n v="80"/>
    <n v="79"/>
    <n v="128"/>
    <n v="82"/>
    <n v="110"/>
    <m/>
    <m/>
  </r>
  <r>
    <n v="946"/>
    <s v="Sentencias por Malversación, Defraudación E Incendio por Menos de 1 Utm"/>
    <s v="07 Delincuencia"/>
    <s v="07.02 Sentencias Dictadas por Delito"/>
    <s v="07.02.06 Delitos Contra el Medioambientales y Seres Vivos"/>
    <s v="07.02.06.17 Malversación, Defraudación E Incendio por Menos de 1 Utm"/>
    <x v="7"/>
    <x v="67"/>
    <x v="198"/>
    <x v="619"/>
    <s v="N° de sentencias"/>
    <s v="2013-2019"/>
    <m/>
    <m/>
    <s v="Poder Judicial"/>
    <m/>
    <m/>
    <m/>
    <m/>
    <m/>
    <m/>
    <m/>
    <m/>
    <m/>
    <m/>
    <m/>
    <m/>
    <m/>
    <n v="4"/>
    <n v="4"/>
    <n v="6"/>
    <n v="3"/>
    <n v="6"/>
    <n v="7"/>
    <n v="11"/>
    <m/>
    <m/>
  </r>
  <r>
    <n v="947"/>
    <s v="Sentencias por Manejo en Estado de Ebriedad (Sólo Crimen)"/>
    <s v="07 Delincuencia"/>
    <s v="07.02 Sentencias Dictadas por Delito"/>
    <s v="07.02.17 Delitos e Infracciones de Tránsito"/>
    <s v="07.02.17.22 Manejo en Estado de Ebriedad (Sólo Crimen)"/>
    <x v="7"/>
    <x v="67"/>
    <x v="211"/>
    <x v="620"/>
    <s v="N° de sentencias"/>
    <s v="2013-2019"/>
    <m/>
    <m/>
    <s v="Poder Judicial"/>
    <m/>
    <m/>
    <m/>
    <m/>
    <m/>
    <m/>
    <m/>
    <m/>
    <m/>
    <m/>
    <m/>
    <m/>
    <m/>
    <n v="0"/>
    <n v="0"/>
    <n v="1"/>
    <n v="1"/>
    <n v="6"/>
    <n v="0"/>
    <n v="0"/>
    <m/>
    <m/>
  </r>
  <r>
    <n v="948"/>
    <s v="Sentencias por Marcha del Sitio del Suceso Sin Prestar Auxilio a la Víctima"/>
    <s v="07 Delincuencia"/>
    <s v="07.02 Sentencias Dictadas por Delito"/>
    <s v="07.02.17 Delitos e Infracciones de Tránsito"/>
    <s v="07.02.17.23 Marcha del Sitio del Suceso Sin Prestar Auxilio a la Víctima"/>
    <x v="7"/>
    <x v="67"/>
    <x v="211"/>
    <x v="621"/>
    <s v="N° de sentencias"/>
    <s v="2013-2019"/>
    <m/>
    <m/>
    <s v="Poder Judicial"/>
    <m/>
    <m/>
    <m/>
    <m/>
    <m/>
    <m/>
    <m/>
    <m/>
    <m/>
    <m/>
    <m/>
    <m/>
    <m/>
    <n v="0"/>
    <n v="3"/>
    <n v="43"/>
    <n v="80"/>
    <n v="113"/>
    <n v="144"/>
    <n v="158"/>
    <m/>
    <m/>
  </r>
  <r>
    <n v="949"/>
    <s v="Sentencias por Matar a Carabinero en Ejercicio de Funciones"/>
    <s v="07 Delincuencia"/>
    <s v="07.02 Sentencias Dictadas por Delito"/>
    <s v="07.02.07 Delitos Contra el Orden Público, Funcionarios o Agentes del Estado"/>
    <s v="07.02.07.36 Matar a Carabinero en Ejercicio de Funciones"/>
    <x v="7"/>
    <x v="67"/>
    <x v="207"/>
    <x v="622"/>
    <s v="N° de sentencias"/>
    <s v="2013-2019"/>
    <m/>
    <m/>
    <s v="Poder Judicial"/>
    <m/>
    <m/>
    <m/>
    <m/>
    <m/>
    <m/>
    <m/>
    <m/>
    <m/>
    <m/>
    <m/>
    <m/>
    <m/>
    <n v="17"/>
    <n v="20"/>
    <n v="18"/>
    <n v="10"/>
    <n v="21"/>
    <n v="20"/>
    <n v="14"/>
    <m/>
    <m/>
  </r>
  <r>
    <n v="950"/>
    <s v="Sentencias por Muertes y Hallazgo de Cadaver"/>
    <s v="07 Delincuencia"/>
    <s v="07.02 Sentencias Dictadas por Delito"/>
    <s v="07.02.14 Delitos Contra la Vida, Integridad o Dignidad Personal"/>
    <s v="07.02.14.09 Muertes y Hallazgo de Cadaver"/>
    <x v="7"/>
    <x v="67"/>
    <x v="200"/>
    <x v="623"/>
    <s v="N° de sentencias"/>
    <s v="2013-2019"/>
    <m/>
    <m/>
    <s v="Poder Judicial"/>
    <m/>
    <m/>
    <m/>
    <m/>
    <m/>
    <m/>
    <m/>
    <m/>
    <m/>
    <m/>
    <m/>
    <m/>
    <m/>
    <n v="6126"/>
    <n v="6148"/>
    <n v="6412"/>
    <n v="6527"/>
    <n v="6268"/>
    <n v="6126"/>
    <n v="6509"/>
    <m/>
    <m/>
  </r>
  <r>
    <n v="951"/>
    <s v="Sentencias por NA"/>
    <s v="07 Delincuencia"/>
    <s v="07.02 Sentencias Dictadas por Delito"/>
    <s v="07.02.29 Otros"/>
    <s v="07.02.29.08 NA"/>
    <x v="7"/>
    <x v="67"/>
    <x v="89"/>
    <x v="624"/>
    <s v="N° de sentencias"/>
    <s v="2013-2019"/>
    <m/>
    <m/>
    <s v="Poder Judicial"/>
    <m/>
    <m/>
    <m/>
    <m/>
    <m/>
    <m/>
    <m/>
    <m/>
    <m/>
    <m/>
    <m/>
    <m/>
    <m/>
    <n v="0"/>
    <n v="0"/>
    <n v="0"/>
    <n v="0"/>
    <n v="0"/>
    <n v="0"/>
    <n v="2"/>
    <m/>
    <m/>
  </r>
  <r>
    <n v="952"/>
    <s v="Sentencias por Negativa a Efectuarse Examen"/>
    <s v="07 Delincuencia"/>
    <s v="07.02 Sentencias Dictadas por Delito"/>
    <s v="07.02.17 Delitos e Infracciones de Tránsito"/>
    <s v="07.02.17.24 Negativa a Efectuarse Examen"/>
    <x v="7"/>
    <x v="67"/>
    <x v="211"/>
    <x v="625"/>
    <s v="N° de sentencias"/>
    <s v="2013-2019"/>
    <m/>
    <m/>
    <s v="Poder Judicial"/>
    <m/>
    <m/>
    <m/>
    <m/>
    <m/>
    <m/>
    <m/>
    <m/>
    <m/>
    <m/>
    <m/>
    <m/>
    <m/>
    <n v="3"/>
    <n v="84"/>
    <n v="749"/>
    <n v="800"/>
    <n v="751"/>
    <n v="754"/>
    <n v="742"/>
    <m/>
    <m/>
  </r>
  <r>
    <n v="953"/>
    <s v="Sentencias por Negligencia Médica"/>
    <s v="07 Delincuencia"/>
    <s v="07.02 Sentencias Dictadas por Delito"/>
    <s v="07.02.12 Delitos Contra la Salud Pública"/>
    <s v="07.02.12.04 Negligencia Médica"/>
    <x v="7"/>
    <x v="67"/>
    <x v="214"/>
    <x v="626"/>
    <s v="N° de sentencias"/>
    <s v="2013-2019"/>
    <m/>
    <m/>
    <s v="Poder Judicial"/>
    <m/>
    <m/>
    <m/>
    <m/>
    <m/>
    <m/>
    <m/>
    <m/>
    <m/>
    <m/>
    <m/>
    <m/>
    <m/>
    <n v="1"/>
    <n v="1"/>
    <n v="0"/>
    <n v="0"/>
    <n v="0"/>
    <n v="0"/>
    <n v="0"/>
    <m/>
    <m/>
  </r>
  <r>
    <n v="954"/>
    <s v="Sentencias por Negociación Incompatible"/>
    <s v="07 Delincuencia"/>
    <s v="07.02 Sentencias Dictadas por Delito"/>
    <s v="07.02.01 Corrupción"/>
    <s v="07.02.01.03 Negociación Incompatible"/>
    <x v="7"/>
    <x v="67"/>
    <x v="206"/>
    <x v="627"/>
    <s v="N° de sentencias"/>
    <s v="2013-2019"/>
    <m/>
    <m/>
    <s v="Poder Judicial"/>
    <m/>
    <m/>
    <m/>
    <m/>
    <m/>
    <m/>
    <m/>
    <m/>
    <m/>
    <m/>
    <m/>
    <m/>
    <m/>
    <n v="12"/>
    <n v="13"/>
    <n v="7"/>
    <n v="17"/>
    <n v="17"/>
    <n v="15"/>
    <n v="21"/>
    <m/>
    <m/>
  </r>
  <r>
    <n v="955"/>
    <s v="Sentencias por No Dar Cuenta de Accidente de Tránsito"/>
    <s v="07 Delincuencia"/>
    <s v="07.02 Sentencias Dictadas por Delito"/>
    <s v="07.02.17 Delitos e Infracciones de Tránsito"/>
    <s v="07.02.17.25 No Dar Cuenta de Accidente de Tránsito"/>
    <x v="7"/>
    <x v="67"/>
    <x v="211"/>
    <x v="628"/>
    <s v="N° de sentencias"/>
    <s v="2013-2019"/>
    <m/>
    <m/>
    <s v="Poder Judicial"/>
    <m/>
    <m/>
    <m/>
    <m/>
    <m/>
    <m/>
    <m/>
    <m/>
    <m/>
    <m/>
    <m/>
    <m/>
    <m/>
    <n v="159"/>
    <n v="196"/>
    <n v="499"/>
    <n v="663"/>
    <n v="876"/>
    <n v="828"/>
    <n v="827"/>
    <m/>
    <m/>
  </r>
  <r>
    <n v="956"/>
    <s v="Sentencias por No Existen Resultados para la Consulta Seleccionada"/>
    <s v="07 Delincuencia"/>
    <s v="07.02 Sentencias Dictadas por Delito"/>
    <s v="07.02.29 Otros"/>
    <s v="07.02.29.09 No Existen Resultados para la Consulta Seleccionada"/>
    <x v="7"/>
    <x v="67"/>
    <x v="89"/>
    <x v="629"/>
    <s v="N° de sentencias"/>
    <s v="2013-2019"/>
    <m/>
    <m/>
    <s v="Poder Judicial"/>
    <m/>
    <m/>
    <m/>
    <m/>
    <m/>
    <m/>
    <m/>
    <m/>
    <m/>
    <m/>
    <m/>
    <m/>
    <m/>
    <n v="0"/>
    <n v="0"/>
    <n v="0"/>
    <n v="0"/>
    <n v="0"/>
    <n v="0"/>
    <n v="0"/>
    <m/>
    <m/>
  </r>
  <r>
    <n v="957"/>
    <s v="Sentencias por Nombramientos Ilegales"/>
    <s v="07 Delincuencia"/>
    <s v="07.02 Sentencias Dictadas por Delito"/>
    <s v="07.02.03 Delitos Cometidos por Empleados y Funcionarios Públicos"/>
    <s v="07.02.03.14 Nombramientos Ilegales"/>
    <x v="7"/>
    <x v="67"/>
    <x v="203"/>
    <x v="630"/>
    <s v="N° de sentencias"/>
    <s v="2013-2019"/>
    <m/>
    <m/>
    <s v="Poder Judicial"/>
    <m/>
    <m/>
    <m/>
    <m/>
    <m/>
    <m/>
    <m/>
    <m/>
    <m/>
    <m/>
    <m/>
    <m/>
    <m/>
    <n v="3"/>
    <n v="1"/>
    <n v="1"/>
    <n v="3"/>
    <n v="0"/>
    <n v="5"/>
    <n v="2"/>
    <m/>
    <m/>
  </r>
  <r>
    <n v="958"/>
    <s v="Sentencias por Obstrucción a la Investigación"/>
    <s v="07 Delincuencia"/>
    <s v="07.02 Sentencias Dictadas por Delito"/>
    <s v="07.02.08 Delitos Contra la Administración de la Justicia"/>
    <s v="07.02.08.01 Obstrucción a la Investigación"/>
    <x v="7"/>
    <x v="67"/>
    <x v="223"/>
    <x v="631"/>
    <s v="N° de sentencias"/>
    <s v="2013-2019"/>
    <m/>
    <m/>
    <s v="Poder Judicial"/>
    <m/>
    <m/>
    <m/>
    <m/>
    <m/>
    <m/>
    <m/>
    <m/>
    <m/>
    <m/>
    <m/>
    <m/>
    <m/>
    <n v="135"/>
    <n v="122"/>
    <n v="123"/>
    <n v="117"/>
    <n v="119"/>
    <n v="172"/>
    <n v="164"/>
    <m/>
    <m/>
  </r>
  <r>
    <n v="959"/>
    <s v="Sentencias por Obstrucción a la Justicia con Ocasión de Tratamiento de ADN"/>
    <s v="07 Delincuencia"/>
    <s v="07.02 Sentencias Dictadas por Delito"/>
    <s v="07.02.08 Delitos Contra la Administración de la Justicia"/>
    <s v="07.02.08.02 Obstrucción a la Justicia con Ocasión de Tratamiento de ADN"/>
    <x v="7"/>
    <x v="67"/>
    <x v="223"/>
    <x v="632"/>
    <s v="N° de sentencias"/>
    <s v="2013-2019"/>
    <m/>
    <m/>
    <s v="Poder Judicial"/>
    <m/>
    <m/>
    <m/>
    <m/>
    <m/>
    <m/>
    <m/>
    <m/>
    <m/>
    <m/>
    <m/>
    <m/>
    <m/>
    <n v="1"/>
    <n v="5"/>
    <n v="2"/>
    <n v="5"/>
    <n v="1"/>
    <n v="7"/>
    <n v="5"/>
    <m/>
    <m/>
  </r>
  <r>
    <n v="960"/>
    <s v="Sentencias por Obstrucción a la Justicia por Fiscal o Asistente de Fiscal del Ministerio Público"/>
    <s v="07 Delincuencia"/>
    <s v="07.02 Sentencias Dictadas por Delito"/>
    <s v="07.02.08 Delitos Contra la Administración de la Justicia"/>
    <s v="07.02.08.03 Obstrucción a la Justicia por Fiscal o Asistente de Fiscal del Ministerio Público"/>
    <x v="7"/>
    <x v="67"/>
    <x v="223"/>
    <x v="633"/>
    <s v="N° de sentencias"/>
    <s v="2013-2019"/>
    <m/>
    <m/>
    <s v="Poder Judicial"/>
    <m/>
    <m/>
    <m/>
    <m/>
    <m/>
    <m/>
    <m/>
    <m/>
    <m/>
    <m/>
    <m/>
    <m/>
    <m/>
    <n v="18"/>
    <n v="7"/>
    <n v="10"/>
    <n v="13"/>
    <n v="13"/>
    <n v="20"/>
    <n v="21"/>
    <m/>
    <m/>
  </r>
  <r>
    <n v="961"/>
    <s v="Sentencias por Obstrucción o Infracción Ley de Violencia en Los Estadios"/>
    <s v="07 Delincuencia"/>
    <s v="07.02 Sentencias Dictadas por Delito"/>
    <s v="07.02.07 Delitos Contra el Orden Público, Funcionarios o Agentes del Estado"/>
    <s v="07.02.07.37 Obstrucción o Infracción Ley de Violencia en Los Estadios"/>
    <x v="7"/>
    <x v="67"/>
    <x v="207"/>
    <x v="634"/>
    <s v="N° de sentencias"/>
    <s v="2013-2019"/>
    <m/>
    <m/>
    <s v="Poder Judicial"/>
    <m/>
    <m/>
    <m/>
    <m/>
    <m/>
    <m/>
    <m/>
    <m/>
    <m/>
    <m/>
    <m/>
    <m/>
    <m/>
    <n v="0"/>
    <n v="0"/>
    <n v="0"/>
    <n v="5"/>
    <n v="7"/>
    <n v="8"/>
    <n v="7"/>
    <m/>
    <m/>
  </r>
  <r>
    <n v="962"/>
    <s v="Sentencias por Obtención de Declaraciones Forzadas"/>
    <s v="07 Delincuencia"/>
    <s v="07.02 Sentencias Dictadas por Delito"/>
    <s v="07.02.08 Delitos Contra la Administración de la Justicia"/>
    <s v="07.02.08.04 Obtención de Declaraciones Forzadas"/>
    <x v="7"/>
    <x v="67"/>
    <x v="223"/>
    <x v="635"/>
    <s v="N° de sentencias"/>
    <s v="2013-2019"/>
    <m/>
    <m/>
    <s v="Poder Judicial"/>
    <m/>
    <m/>
    <m/>
    <m/>
    <m/>
    <m/>
    <m/>
    <m/>
    <m/>
    <m/>
    <m/>
    <m/>
    <m/>
    <n v="1"/>
    <n v="1"/>
    <n v="0"/>
    <n v="4"/>
    <n v="0"/>
    <n v="1"/>
    <n v="1"/>
    <m/>
    <m/>
  </r>
  <r>
    <n v="963"/>
    <s v="Sentencias por Obtención de Servicios Sexuales de Menores"/>
    <s v="07 Delincuencia"/>
    <s v="07.02 Sentencias Dictadas por Delito"/>
    <s v="07.02.24 Delitos Sexuales"/>
    <s v="07.02.24.17 Obtención de Servicios Sexuales de Menores"/>
    <x v="7"/>
    <x v="67"/>
    <x v="202"/>
    <x v="636"/>
    <s v="N° de sentencias"/>
    <s v="2013-2019"/>
    <m/>
    <m/>
    <s v="Poder Judicial"/>
    <m/>
    <m/>
    <m/>
    <m/>
    <m/>
    <m/>
    <m/>
    <m/>
    <m/>
    <m/>
    <m/>
    <m/>
    <m/>
    <n v="12"/>
    <n v="15"/>
    <n v="14"/>
    <n v="9"/>
    <n v="7"/>
    <n v="9"/>
    <n v="9"/>
    <m/>
    <m/>
  </r>
  <r>
    <n v="964"/>
    <s v="Sentencias por Obtención Fraudulenta de Créditos"/>
    <s v="07 Delincuencia"/>
    <s v="07.02 Sentencias Dictadas por Delito"/>
    <s v="07.02.18 Delitos Económicos"/>
    <s v="07.02.18.43 Obtención Fraudulenta de Créditos"/>
    <x v="7"/>
    <x v="67"/>
    <x v="201"/>
    <x v="637"/>
    <s v="N° de sentencias"/>
    <s v="2013-2019"/>
    <m/>
    <m/>
    <s v="Poder Judicial"/>
    <m/>
    <m/>
    <m/>
    <m/>
    <m/>
    <m/>
    <m/>
    <m/>
    <m/>
    <m/>
    <m/>
    <m/>
    <m/>
    <n v="52"/>
    <n v="63"/>
    <n v="32"/>
    <n v="37"/>
    <n v="13"/>
    <n v="27"/>
    <n v="21"/>
    <m/>
    <m/>
  </r>
  <r>
    <n v="965"/>
    <s v="Sentencias por Obtención Indebida de Devolución de Impuestos"/>
    <s v="07 Delincuencia"/>
    <s v="07.02 Sentencias Dictadas por Delito"/>
    <s v="07.02.25 Delitos Tributarios"/>
    <s v="07.02.25.11 Obtención Indebida de Devolución de Impuestos"/>
    <x v="7"/>
    <x v="67"/>
    <x v="212"/>
    <x v="638"/>
    <s v="N° de sentencias"/>
    <s v="2013-2019"/>
    <m/>
    <m/>
    <s v="Poder Judicial"/>
    <m/>
    <m/>
    <m/>
    <m/>
    <m/>
    <m/>
    <m/>
    <m/>
    <m/>
    <m/>
    <m/>
    <m/>
    <m/>
    <n v="0"/>
    <n v="0"/>
    <n v="7"/>
    <n v="8"/>
    <n v="2"/>
    <n v="4"/>
    <n v="6"/>
    <m/>
    <m/>
  </r>
  <r>
    <n v="966"/>
    <s v="Sentencias por Ocultación de Identidad"/>
    <s v="07 Delincuencia"/>
    <s v="07.02 Sentencias Dictadas por Delito"/>
    <s v="07.02.08 Delitos Contra la Administración de la Justicia"/>
    <s v="07.02.08.05 Ocultación de Identidad"/>
    <x v="7"/>
    <x v="67"/>
    <x v="223"/>
    <x v="639"/>
    <s v="N° de sentencias"/>
    <s v="2013-2019"/>
    <m/>
    <m/>
    <s v="Poder Judicial"/>
    <m/>
    <m/>
    <m/>
    <m/>
    <m/>
    <m/>
    <m/>
    <m/>
    <m/>
    <m/>
    <m/>
    <m/>
    <m/>
    <n v="1570"/>
    <n v="1635"/>
    <n v="1649"/>
    <n v="1686"/>
    <n v="442"/>
    <n v="45"/>
    <n v="73"/>
    <m/>
    <m/>
  </r>
  <r>
    <n v="967"/>
    <s v="Sentencias por Ocultación de Identidad en Control Investigación"/>
    <s v="07 Delincuencia"/>
    <s v="07.02 Sentencias Dictadas por Delito"/>
    <s v="07.02.08 Delitos Contra la Administración de la Justicia"/>
    <s v="07.02.08.06 Ocultación de Identidad en Control Investigación"/>
    <x v="7"/>
    <x v="67"/>
    <x v="223"/>
    <x v="640"/>
    <s v="N° de sentencias"/>
    <s v="2013-2019"/>
    <m/>
    <m/>
    <s v="Poder Judicial"/>
    <m/>
    <m/>
    <m/>
    <m/>
    <m/>
    <m/>
    <m/>
    <m/>
    <m/>
    <m/>
    <m/>
    <m/>
    <m/>
    <n v="1"/>
    <n v="4"/>
    <n v="8"/>
    <n v="52"/>
    <n v="566"/>
    <n v="861"/>
    <n v="830"/>
    <m/>
    <m/>
  </r>
  <r>
    <n v="968"/>
    <s v="Sentencias por Ocultación de Identidad en Control Preventivo"/>
    <s v="07 Delincuencia"/>
    <s v="07.02 Sentencias Dictadas por Delito"/>
    <s v="07.02.08 Delitos Contra la Administración de la Justicia"/>
    <s v="07.02.08.07 Ocultación de Identidad en Control Preventivo"/>
    <x v="7"/>
    <x v="67"/>
    <x v="223"/>
    <x v="641"/>
    <s v="N° de sentencias"/>
    <s v="2013-2019"/>
    <m/>
    <m/>
    <s v="Poder Judicial"/>
    <m/>
    <m/>
    <m/>
    <m/>
    <m/>
    <m/>
    <m/>
    <m/>
    <m/>
    <m/>
    <m/>
    <m/>
    <m/>
    <n v="0"/>
    <n v="1"/>
    <n v="8"/>
    <n v="36"/>
    <n v="1098"/>
    <n v="1665"/>
    <n v="1669"/>
    <m/>
    <m/>
  </r>
  <r>
    <n v="969"/>
    <s v="Sentencias por Ocultación o Entrega de Información Falsa a Fiscal Nacional Económico"/>
    <s v="07 Delincuencia"/>
    <s v="07.02 Sentencias Dictadas por Delito"/>
    <s v="07.02.08 Delitos Contra la Administración de la Justicia"/>
    <s v="07.02.08.08 Ocultación o Entrega de Información Falsa a Fiscal Nacional Económico"/>
    <x v="7"/>
    <x v="67"/>
    <x v="223"/>
    <x v="642"/>
    <s v="N° de sentencias"/>
    <s v="2013-2019"/>
    <m/>
    <m/>
    <s v="Poder Judicial"/>
    <m/>
    <m/>
    <m/>
    <m/>
    <m/>
    <m/>
    <m/>
    <m/>
    <m/>
    <m/>
    <m/>
    <m/>
    <m/>
    <n v="0"/>
    <n v="0"/>
    <n v="0"/>
    <n v="1"/>
    <n v="13"/>
    <n v="4"/>
    <n v="12"/>
    <m/>
    <m/>
  </r>
  <r>
    <n v="970"/>
    <s v="Sentencias por Ocultamiento de Placa Patente"/>
    <s v="07 Delincuencia"/>
    <s v="07.02 Sentencias Dictadas por Delito"/>
    <s v="07.02.17 Delitos e Infracciones de Tránsito"/>
    <s v="07.02.17.26 Ocultamiento de Placa Patente"/>
    <x v="7"/>
    <x v="67"/>
    <x v="211"/>
    <x v="643"/>
    <s v="N° de sentencias"/>
    <s v="2013-2019"/>
    <m/>
    <m/>
    <s v="Poder Judicial"/>
    <m/>
    <m/>
    <m/>
    <m/>
    <m/>
    <m/>
    <m/>
    <m/>
    <m/>
    <m/>
    <m/>
    <m/>
    <m/>
    <n v="1"/>
    <n v="1"/>
    <n v="6"/>
    <n v="19"/>
    <n v="118"/>
    <n v="582"/>
    <n v="573"/>
    <m/>
    <m/>
  </r>
  <r>
    <n v="971"/>
    <s v="Sentencias por Ofensas al Pudor"/>
    <s v="07 Delincuencia"/>
    <s v="07.02 Sentencias Dictadas por Delito"/>
    <s v="07.02.07 Delitos Contra el Orden Público, Funcionarios o Agentes del Estado"/>
    <s v="07.02.07.38 Ofensas al Pudor"/>
    <x v="7"/>
    <x v="67"/>
    <x v="207"/>
    <x v="644"/>
    <s v="N° de sentencias"/>
    <s v="2013-2019"/>
    <m/>
    <m/>
    <s v="Poder Judicial"/>
    <m/>
    <m/>
    <m/>
    <m/>
    <m/>
    <m/>
    <m/>
    <m/>
    <m/>
    <m/>
    <m/>
    <m/>
    <m/>
    <n v="756"/>
    <n v="717"/>
    <n v="699"/>
    <n v="617"/>
    <n v="680"/>
    <n v="644"/>
    <n v="586"/>
    <m/>
    <m/>
  </r>
  <r>
    <n v="972"/>
    <s v="Sentencias por Omisión de Denunciar por Funcionario Público"/>
    <s v="07 Delincuencia"/>
    <s v="07.02 Sentencias Dictadas por Delito"/>
    <s v="07.02.03 Delitos Cometidos por Empleados y Funcionarios Públicos"/>
    <s v="07.02.03.15 Omisión de Denunciar por Funcionario Público"/>
    <x v="7"/>
    <x v="67"/>
    <x v="203"/>
    <x v="645"/>
    <s v="N° de sentencias"/>
    <s v="2013-2019"/>
    <m/>
    <m/>
    <s v="Poder Judicial"/>
    <m/>
    <m/>
    <m/>
    <m/>
    <m/>
    <m/>
    <m/>
    <m/>
    <m/>
    <m/>
    <m/>
    <m/>
    <m/>
    <n v="0"/>
    <n v="0"/>
    <n v="0"/>
    <n v="0"/>
    <n v="0"/>
    <n v="1"/>
    <n v="6"/>
    <m/>
    <m/>
  </r>
  <r>
    <n v="973"/>
    <s v="Sentencias por Oponerse a la Acción de la Autoridad Pública o sus Agentes"/>
    <s v="07 Delincuencia"/>
    <s v="07.02 Sentencias Dictadas por Delito"/>
    <s v="07.02.07 Delitos Contra el Orden Público, Funcionarios o Agentes del Estado"/>
    <s v="07.02.07.39 Oponerse a la Acción de la Autoridad Pública o sus Agentes"/>
    <x v="7"/>
    <x v="67"/>
    <x v="207"/>
    <x v="646"/>
    <s v="N° de sentencias"/>
    <s v="2013-2019"/>
    <m/>
    <m/>
    <s v="Poder Judicial"/>
    <m/>
    <m/>
    <m/>
    <m/>
    <m/>
    <m/>
    <m/>
    <m/>
    <m/>
    <m/>
    <m/>
    <m/>
    <m/>
    <n v="566"/>
    <n v="514"/>
    <n v="511"/>
    <n v="458"/>
    <n v="515"/>
    <n v="685"/>
    <n v="660"/>
    <m/>
    <m/>
  </r>
  <r>
    <n v="974"/>
    <s v="Sentencias por Otorgamiento de Patentes de Alcoholes"/>
    <s v="07 Delincuencia"/>
    <s v="07.02 Sentencias Dictadas por Delito"/>
    <s v="07.02.18 Delitos Económicos"/>
    <s v="07.02.18.44 Otorgamiento de Patentes de Alcoholes"/>
    <x v="7"/>
    <x v="67"/>
    <x v="201"/>
    <x v="647"/>
    <s v="N° de sentencias"/>
    <s v="2013-2019"/>
    <m/>
    <m/>
    <s v="Poder Judicial"/>
    <m/>
    <m/>
    <m/>
    <m/>
    <m/>
    <m/>
    <m/>
    <m/>
    <m/>
    <m/>
    <m/>
    <m/>
    <m/>
    <n v="2"/>
    <n v="2"/>
    <n v="0"/>
    <n v="2"/>
    <n v="0"/>
    <n v="1"/>
    <n v="0"/>
    <m/>
    <m/>
  </r>
  <r>
    <n v="975"/>
    <s v="Sentencias por Otorgamiento Irregular de Documentos"/>
    <s v="07 Delincuencia"/>
    <s v="07.02 Sentencias Dictadas por Delito"/>
    <s v="07.02.17 Delitos e Infracciones de Tránsito"/>
    <s v="07.02.17.27 Otorgamiento Irregular de Documentos"/>
    <x v="7"/>
    <x v="67"/>
    <x v="211"/>
    <x v="648"/>
    <s v="N° de sentencias"/>
    <s v="2013-2019"/>
    <m/>
    <m/>
    <s v="Poder Judicial"/>
    <m/>
    <m/>
    <m/>
    <m/>
    <m/>
    <m/>
    <m/>
    <m/>
    <m/>
    <m/>
    <m/>
    <m/>
    <m/>
    <n v="7"/>
    <n v="11"/>
    <n v="18"/>
    <n v="14"/>
    <n v="5"/>
    <n v="9"/>
    <n v="6"/>
    <m/>
    <m/>
  </r>
  <r>
    <n v="976"/>
    <s v="Sentencias por Otras Faltas Código Penal"/>
    <s v="07 Delincuencia"/>
    <s v="07.02 Sentencias Dictadas por Delito"/>
    <s v="07.02.29 Otros"/>
    <s v="07.02.29.10 Otras Faltas Código Penal"/>
    <x v="7"/>
    <x v="67"/>
    <x v="89"/>
    <x v="649"/>
    <s v="N° de sentencias"/>
    <s v="2013-2019"/>
    <m/>
    <m/>
    <s v="Poder Judicial"/>
    <m/>
    <m/>
    <m/>
    <m/>
    <m/>
    <m/>
    <m/>
    <m/>
    <m/>
    <m/>
    <m/>
    <m/>
    <m/>
    <n v="5079"/>
    <n v="5501"/>
    <n v="5594"/>
    <n v="5298"/>
    <n v="5653"/>
    <n v="5859"/>
    <n v="9691"/>
    <m/>
    <m/>
  </r>
  <r>
    <n v="977"/>
    <s v="Sentencias por Otras Faltas Leyes Especiales"/>
    <s v="07 Delincuencia"/>
    <s v="07.02 Sentencias Dictadas por Delito"/>
    <s v="07.02.29 Otros"/>
    <s v="07.02.29.11 Otras Faltas Leyes Especiales"/>
    <x v="7"/>
    <x v="67"/>
    <x v="89"/>
    <x v="650"/>
    <s v="N° de sentencias"/>
    <s v="2013-2019"/>
    <m/>
    <m/>
    <s v="Poder Judicial"/>
    <m/>
    <m/>
    <m/>
    <m/>
    <m/>
    <m/>
    <m/>
    <m/>
    <m/>
    <m/>
    <m/>
    <m/>
    <m/>
    <n v="5"/>
    <n v="3"/>
    <n v="3"/>
    <n v="1"/>
    <n v="2"/>
    <n v="1"/>
    <n v="1"/>
    <m/>
    <m/>
  </r>
  <r>
    <n v="978"/>
    <s v="Sentencias por Otras Faltas y Delitos de la Ley 19.733"/>
    <s v="07 Delincuencia"/>
    <s v="07.02 Sentencias Dictadas por Delito"/>
    <s v="07.02.29 Otros"/>
    <s v="07.02.29.12 Otras Faltas y Delitos de la Ley 19.733"/>
    <x v="7"/>
    <x v="67"/>
    <x v="89"/>
    <x v="651"/>
    <s v="N° de sentencias"/>
    <s v="2013-2019"/>
    <m/>
    <m/>
    <s v="Poder Judicial"/>
    <m/>
    <m/>
    <m/>
    <m/>
    <m/>
    <m/>
    <m/>
    <m/>
    <m/>
    <m/>
    <m/>
    <m/>
    <m/>
    <n v="8"/>
    <n v="4"/>
    <n v="11"/>
    <n v="10"/>
    <n v="6"/>
    <n v="13"/>
    <n v="11"/>
    <m/>
    <m/>
  </r>
  <r>
    <n v="979"/>
    <s v="Sentencias por Otras Infraccciones a la Ordenanza Aduanas"/>
    <s v="07 Delincuencia"/>
    <s v="07.02 Sentencias Dictadas por Delito"/>
    <s v="07.02.25 Delitos Tributarios"/>
    <s v="07.02.25.12 Otras Infraccciones a la Ordenanza Aduanas"/>
    <x v="7"/>
    <x v="67"/>
    <x v="212"/>
    <x v="652"/>
    <s v="N° de sentencias"/>
    <s v="2013-2019"/>
    <m/>
    <m/>
    <s v="Poder Judicial"/>
    <m/>
    <m/>
    <m/>
    <m/>
    <m/>
    <m/>
    <m/>
    <m/>
    <m/>
    <m/>
    <m/>
    <m/>
    <m/>
    <n v="0"/>
    <n v="0"/>
    <n v="7"/>
    <n v="107"/>
    <n v="126"/>
    <n v="137"/>
    <n v="119"/>
    <m/>
    <m/>
  </r>
  <r>
    <n v="980"/>
    <s v="Sentencias por Otras Infracciones a la Ley 19.913"/>
    <s v="07 Delincuencia"/>
    <s v="07.02 Sentencias Dictadas por Delito"/>
    <s v="07.02.29 Otros"/>
    <s v="07.02.29.13 Otras Infracciones a la Ley 19.913"/>
    <x v="7"/>
    <x v="67"/>
    <x v="89"/>
    <x v="653"/>
    <s v="N° de sentencias"/>
    <s v="2013-2019"/>
    <m/>
    <m/>
    <s v="Poder Judicial"/>
    <m/>
    <m/>
    <m/>
    <m/>
    <m/>
    <m/>
    <m/>
    <m/>
    <m/>
    <m/>
    <m/>
    <m/>
    <m/>
    <n v="4"/>
    <n v="3"/>
    <n v="4"/>
    <n v="2"/>
    <n v="3"/>
    <n v="3"/>
    <n v="5"/>
    <m/>
    <m/>
  </r>
  <r>
    <n v="981"/>
    <s v="Sentencias por Otras Infracciones a la Ley del Banco Central"/>
    <s v="07 Delincuencia"/>
    <s v="07.02 Sentencias Dictadas por Delito"/>
    <s v="07.02.18 Delitos Económicos"/>
    <s v="07.02.18.45 Otras Infracciones a la Ley del Banco Central"/>
    <x v="7"/>
    <x v="67"/>
    <x v="201"/>
    <x v="654"/>
    <s v="N° de sentencias"/>
    <s v="2013-2019"/>
    <m/>
    <m/>
    <s v="Poder Judicial"/>
    <m/>
    <m/>
    <m/>
    <m/>
    <m/>
    <m/>
    <m/>
    <m/>
    <m/>
    <m/>
    <m/>
    <m/>
    <m/>
    <n v="21"/>
    <n v="24"/>
    <n v="33"/>
    <n v="30"/>
    <n v="22"/>
    <n v="13"/>
    <n v="19"/>
    <m/>
    <m/>
  </r>
  <r>
    <n v="982"/>
    <s v="Sentencias por Otras Infracciones al Código de Justicia Militar"/>
    <s v="07 Delincuencia"/>
    <s v="07.02 Sentencias Dictadas por Delito"/>
    <s v="07.02.23 Delitos Militares"/>
    <s v="07.02.23.02 Otras Infracciones al Código de Justicia Militar"/>
    <x v="7"/>
    <x v="67"/>
    <x v="218"/>
    <x v="655"/>
    <s v="N° de sentencias"/>
    <s v="2013-2019"/>
    <m/>
    <m/>
    <s v="Poder Judicial"/>
    <m/>
    <m/>
    <m/>
    <m/>
    <m/>
    <m/>
    <m/>
    <m/>
    <m/>
    <m/>
    <m/>
    <m/>
    <m/>
    <n v="17"/>
    <n v="34"/>
    <n v="30"/>
    <n v="58"/>
    <n v="57"/>
    <n v="62"/>
    <n v="155"/>
    <m/>
    <m/>
  </r>
  <r>
    <n v="983"/>
    <s v="Sentencias por Otras Infracciones Ley 18.892 de Pesca"/>
    <s v="07 Delincuencia"/>
    <s v="07.02 Sentencias Dictadas por Delito"/>
    <s v="07.02.06 Delitos Contra el Medioambientales y Seres Vivos"/>
    <s v="07.02.06.18 Otras Infracciones Ley 18.892 de Pesca"/>
    <x v="7"/>
    <x v="67"/>
    <x v="198"/>
    <x v="656"/>
    <s v="N° de sentencias"/>
    <s v="2013-2019"/>
    <m/>
    <m/>
    <s v="Poder Judicial"/>
    <m/>
    <m/>
    <m/>
    <m/>
    <m/>
    <m/>
    <m/>
    <m/>
    <m/>
    <m/>
    <m/>
    <m/>
    <m/>
    <n v="1"/>
    <n v="1"/>
    <n v="34"/>
    <n v="19"/>
    <n v="10"/>
    <n v="27"/>
    <n v="29"/>
    <m/>
    <m/>
  </r>
  <r>
    <n v="984"/>
    <s v="Sentencias por Otros de Los Cuasidelitos"/>
    <s v="07 Delincuencia"/>
    <s v="07.02 Sentencias Dictadas por Delito"/>
    <s v="07.02.29 Otros"/>
    <s v="07.02.29.14 Otros de Los Cuasidelitos"/>
    <x v="7"/>
    <x v="67"/>
    <x v="89"/>
    <x v="657"/>
    <s v="N° de sentencias"/>
    <s v="2013-2019"/>
    <m/>
    <m/>
    <s v="Poder Judicial"/>
    <m/>
    <m/>
    <m/>
    <m/>
    <m/>
    <m/>
    <m/>
    <m/>
    <m/>
    <m/>
    <m/>
    <m/>
    <m/>
    <n v="98"/>
    <n v="105"/>
    <n v="97"/>
    <n v="113"/>
    <n v="77"/>
    <n v="90"/>
    <n v="72"/>
    <m/>
    <m/>
  </r>
  <r>
    <n v="985"/>
    <s v="Sentencias por Otros Delitos Cometidos por Empleados Públicos en el Desempeño de sus Cargos"/>
    <s v="07 Delincuencia"/>
    <s v="07.02 Sentencias Dictadas por Delito"/>
    <s v="07.02.03 Delitos Cometidos por Empleados y Funcionarios Públicos"/>
    <s v="07.02.03.16 Otros Delitos Cometidos por Empleados Públicos en el Desempeño de sus Cargos"/>
    <x v="7"/>
    <x v="67"/>
    <x v="203"/>
    <x v="658"/>
    <s v="N° de sentencias"/>
    <s v="2013-2019"/>
    <m/>
    <m/>
    <s v="Poder Judicial"/>
    <m/>
    <m/>
    <m/>
    <m/>
    <m/>
    <m/>
    <m/>
    <m/>
    <m/>
    <m/>
    <m/>
    <m/>
    <m/>
    <n v="52"/>
    <n v="41"/>
    <n v="50"/>
    <n v="46"/>
    <n v="37"/>
    <n v="44"/>
    <n v="43"/>
    <m/>
    <m/>
  </r>
  <r>
    <n v="986"/>
    <s v="Sentencias por Otros Delitos Contra la Fe Pública, Falsificación, Falso Testimonio y Perjuicio"/>
    <s v="07 Delincuencia"/>
    <s v="07.02 Sentencias Dictadas por Delito"/>
    <s v="07.02.09 Delitos Contra la Fé Pública"/>
    <s v="07.02.09.13 Otros Delitos Contra la Fe Pública, Falsificación, Falso Testimonio y Perjuicio"/>
    <x v="7"/>
    <x v="67"/>
    <x v="219"/>
    <x v="659"/>
    <s v="N° de sentencias"/>
    <s v="2013-2019"/>
    <m/>
    <m/>
    <s v="Poder Judicial"/>
    <m/>
    <m/>
    <m/>
    <m/>
    <m/>
    <m/>
    <m/>
    <m/>
    <m/>
    <m/>
    <m/>
    <m/>
    <m/>
    <n v="39"/>
    <n v="27"/>
    <n v="27"/>
    <n v="46"/>
    <n v="37"/>
    <n v="26"/>
    <n v="24"/>
    <m/>
    <m/>
  </r>
  <r>
    <n v="987"/>
    <s v="Sentencias por Otros Delitos Contra la Ley de Propiedad Intelectual"/>
    <s v="07 Delincuencia"/>
    <s v="07.02 Sentencias Dictadas por Delito"/>
    <s v="07.02.11 Delitos Contra la Propiedad y el Patrimonio"/>
    <s v="07.02.11.22 Otros Delitos Contra la Ley de Propiedad Intelectual"/>
    <x v="7"/>
    <x v="67"/>
    <x v="199"/>
    <x v="660"/>
    <s v="N° de sentencias"/>
    <s v="2013-2019"/>
    <m/>
    <m/>
    <s v="Poder Judicial"/>
    <m/>
    <m/>
    <m/>
    <m/>
    <m/>
    <m/>
    <m/>
    <m/>
    <m/>
    <m/>
    <m/>
    <m/>
    <m/>
    <n v="1779"/>
    <n v="1459"/>
    <n v="1241"/>
    <n v="1224"/>
    <n v="927"/>
    <n v="739"/>
    <n v="551"/>
    <m/>
    <m/>
  </r>
  <r>
    <n v="988"/>
    <s v="Sentencias por Otros Delitos Contra la Ley del Tránsito"/>
    <s v="07 Delincuencia"/>
    <s v="07.02 Sentencias Dictadas por Delito"/>
    <s v="07.02.17 Delitos e Infracciones de Tránsito"/>
    <s v="07.02.17.28 Otros Delitos Contra la Ley del Tránsito"/>
    <x v="7"/>
    <x v="67"/>
    <x v="211"/>
    <x v="661"/>
    <s v="N° de sentencias"/>
    <s v="2013-2019"/>
    <m/>
    <m/>
    <s v="Poder Judicial"/>
    <m/>
    <m/>
    <m/>
    <m/>
    <m/>
    <m/>
    <m/>
    <m/>
    <m/>
    <m/>
    <m/>
    <m/>
    <m/>
    <n v="1181"/>
    <n v="1409"/>
    <n v="1817"/>
    <n v="2298"/>
    <n v="2985"/>
    <n v="2337"/>
    <n v="2094"/>
    <m/>
    <m/>
  </r>
  <r>
    <n v="989"/>
    <s v="Sentencias por Otros Delitos Contra la Propiedad"/>
    <s v="07 Delincuencia"/>
    <s v="07.02 Sentencias Dictadas por Delito"/>
    <s v="07.02.11 Delitos Contra la Propiedad y el Patrimonio"/>
    <s v="07.02.11.23 Otros Delitos Contra la Propiedad"/>
    <x v="7"/>
    <x v="67"/>
    <x v="199"/>
    <x v="662"/>
    <s v="N° de sentencias"/>
    <s v="2013-2019"/>
    <m/>
    <m/>
    <s v="Poder Judicial"/>
    <m/>
    <m/>
    <m/>
    <m/>
    <m/>
    <m/>
    <m/>
    <m/>
    <m/>
    <m/>
    <m/>
    <m/>
    <m/>
    <n v="359"/>
    <n v="337"/>
    <n v="323"/>
    <n v="358"/>
    <n v="291"/>
    <n v="238"/>
    <n v="285"/>
    <m/>
    <m/>
  </r>
  <r>
    <n v="990"/>
    <s v="Sentencias por Otros Delitos Contra Las Personas"/>
    <s v="07 Delincuencia"/>
    <s v="07.02 Sentencias Dictadas por Delito"/>
    <s v="07.02.15 Delitos Contra las Personas"/>
    <s v="07.02.15.04 Otros Delitos Contra Las Personas"/>
    <x v="7"/>
    <x v="67"/>
    <x v="197"/>
    <x v="663"/>
    <s v="N° de sentencias"/>
    <s v="2013-2019"/>
    <m/>
    <m/>
    <s v="Poder Judicial"/>
    <m/>
    <m/>
    <m/>
    <m/>
    <m/>
    <m/>
    <m/>
    <m/>
    <m/>
    <m/>
    <m/>
    <m/>
    <m/>
    <n v="696"/>
    <n v="768"/>
    <n v="855"/>
    <n v="858"/>
    <n v="996"/>
    <n v="1126"/>
    <n v="1576"/>
    <m/>
    <m/>
  </r>
  <r>
    <n v="991"/>
    <s v="Sentencias por Otros Delitos Contra Ley de Propiedad Industrial"/>
    <s v="07 Delincuencia"/>
    <s v="07.02 Sentencias Dictadas por Delito"/>
    <s v="07.02.11 Delitos Contra la Propiedad y el Patrimonio"/>
    <s v="07.02.11.24 Otros Delitos Contra Ley de Propiedad Industrial"/>
    <x v="7"/>
    <x v="67"/>
    <x v="199"/>
    <x v="664"/>
    <s v="N° de sentencias"/>
    <s v="2013-2019"/>
    <m/>
    <m/>
    <s v="Poder Judicial"/>
    <m/>
    <m/>
    <m/>
    <m/>
    <m/>
    <m/>
    <m/>
    <m/>
    <m/>
    <m/>
    <m/>
    <m/>
    <m/>
    <n v="758"/>
    <n v="784"/>
    <n v="925"/>
    <n v="1468"/>
    <n v="2020"/>
    <n v="1830"/>
    <n v="1957"/>
    <m/>
    <m/>
  </r>
  <r>
    <n v="992"/>
    <s v="Sentencias por Otros Delitos Contra Orden de Familias, Moralidad Pública e Integración Sexual"/>
    <s v="07 Delincuencia"/>
    <s v="07.02 Sentencias Dictadas por Delito"/>
    <s v="07.02.29 Otros"/>
    <s v="07.02.29.15 Otros Delitos Contra Orden de Familias, Moralidad Pública e Integración Sexual"/>
    <x v="7"/>
    <x v="67"/>
    <x v="89"/>
    <x v="665"/>
    <s v="N° de sentencias"/>
    <s v="2013-2019"/>
    <m/>
    <m/>
    <s v="Poder Judicial"/>
    <m/>
    <m/>
    <m/>
    <m/>
    <m/>
    <m/>
    <m/>
    <m/>
    <m/>
    <m/>
    <m/>
    <m/>
    <m/>
    <n v="69"/>
    <n v="87"/>
    <n v="97"/>
    <n v="109"/>
    <n v="104"/>
    <n v="141"/>
    <n v="154"/>
    <m/>
    <m/>
  </r>
  <r>
    <n v="993"/>
    <s v="Sentencias por Otros Delitos Contra Orden y Seguridad Pública Cometidos por Particulares"/>
    <s v="07 Delincuencia"/>
    <s v="07.02 Sentencias Dictadas por Delito"/>
    <s v="07.02.07 Delitos Contra el Orden Público, Funcionarios o Agentes del Estado"/>
    <s v="07.02.07.40 Otros Delitos Contra Orden y Seguridad Pública Cometidos por Particulares"/>
    <x v="7"/>
    <x v="67"/>
    <x v="207"/>
    <x v="666"/>
    <s v="N° de sentencias"/>
    <s v="2013-2019"/>
    <m/>
    <m/>
    <s v="Poder Judicial"/>
    <m/>
    <m/>
    <m/>
    <m/>
    <m/>
    <m/>
    <m/>
    <m/>
    <m/>
    <m/>
    <m/>
    <m/>
    <m/>
    <n v="28"/>
    <n v="26"/>
    <n v="34"/>
    <n v="27"/>
    <n v="19"/>
    <n v="24"/>
    <n v="217"/>
    <m/>
    <m/>
  </r>
  <r>
    <n v="994"/>
    <s v="Sentencias por Otros Delitos de la Ley 20.000"/>
    <s v="07 Delincuencia"/>
    <s v="07.02 Sentencias Dictadas por Delito"/>
    <s v="07.02.28 Drogas "/>
    <s v="07.02.28.10 Otros Delitos de la Ley 20.000"/>
    <x v="7"/>
    <x v="67"/>
    <x v="213"/>
    <x v="667"/>
    <s v="N° de sentencias"/>
    <s v="2013-2019"/>
    <m/>
    <m/>
    <s v="Poder Judicial"/>
    <m/>
    <m/>
    <m/>
    <m/>
    <m/>
    <m/>
    <m/>
    <m/>
    <m/>
    <m/>
    <m/>
    <m/>
    <m/>
    <n v="1379"/>
    <n v="1119"/>
    <n v="1247"/>
    <n v="1578"/>
    <n v="1436"/>
    <n v="1172"/>
    <n v="804"/>
    <m/>
    <m/>
  </r>
  <r>
    <n v="995"/>
    <s v="Sentencias por Otros Delitos de la Ley de Control de Armas"/>
    <s v="07 Delincuencia"/>
    <s v="07.02 Sentencias Dictadas por Delito"/>
    <s v="07.02.16 Delitos de Tenecia y Porte de Armas"/>
    <s v="07.02.16.05 Otros Delitos de la Ley de Control de Armas"/>
    <x v="7"/>
    <x v="67"/>
    <x v="196"/>
    <x v="668"/>
    <s v="N° de sentencias"/>
    <s v="2013-2019"/>
    <m/>
    <m/>
    <s v="Poder Judicial"/>
    <m/>
    <m/>
    <m/>
    <m/>
    <m/>
    <m/>
    <m/>
    <m/>
    <m/>
    <m/>
    <m/>
    <m/>
    <m/>
    <n v="575"/>
    <n v="771"/>
    <n v="771"/>
    <n v="1009"/>
    <n v="1460"/>
    <n v="3387"/>
    <n v="1544"/>
    <m/>
    <m/>
  </r>
  <r>
    <n v="996"/>
    <s v="Sentencias por Otros Delitos L.O.C. de Investigaciones"/>
    <s v="07 Delincuencia"/>
    <s v="07.02 Sentencias Dictadas por Delito"/>
    <s v="07.02.29 Otros"/>
    <s v="07.02.29.16 Otros Delitos L.O.C. de Investigaciones"/>
    <x v="7"/>
    <x v="67"/>
    <x v="89"/>
    <x v="669"/>
    <s v="N° de sentencias"/>
    <s v="2013-2019"/>
    <m/>
    <m/>
    <s v="Poder Judicial"/>
    <m/>
    <m/>
    <m/>
    <m/>
    <m/>
    <m/>
    <m/>
    <m/>
    <m/>
    <m/>
    <m/>
    <m/>
    <m/>
    <n v="161"/>
    <n v="126"/>
    <n v="155"/>
    <n v="50"/>
    <n v="18"/>
    <n v="15"/>
    <n v="5"/>
    <m/>
    <m/>
  </r>
  <r>
    <n v="997"/>
    <s v="Sentencias por Otros Delitos Ley 18.314"/>
    <s v="07 Delincuencia"/>
    <s v="07.02 Sentencias Dictadas por Delito"/>
    <s v="07.02.13 Delitos Contra la Seguridad"/>
    <s v="07.02.13.06 Otros Delitos Ley 18.314"/>
    <x v="7"/>
    <x v="67"/>
    <x v="217"/>
    <x v="670"/>
    <s v="N° de sentencias"/>
    <s v="2013-2019"/>
    <m/>
    <m/>
    <s v="Poder Judicial"/>
    <m/>
    <m/>
    <m/>
    <m/>
    <m/>
    <m/>
    <m/>
    <m/>
    <m/>
    <m/>
    <m/>
    <m/>
    <m/>
    <n v="1"/>
    <n v="5"/>
    <n v="4"/>
    <n v="5"/>
    <n v="11"/>
    <n v="24"/>
    <n v="17"/>
    <m/>
    <m/>
  </r>
  <r>
    <n v="998"/>
    <s v="Sentencias por Otros Delitos Ley 19.327 Sobre Violencia en Los Estadios"/>
    <s v="07 Delincuencia"/>
    <s v="07.02 Sentencias Dictadas por Delito"/>
    <s v="07.02.07 Delitos Contra el Orden Público, Funcionarios o Agentes del Estado"/>
    <s v="07.02.07.41 Otros Delitos Ley 19.327 Sobre Violencia en Los Estadios"/>
    <x v="7"/>
    <x v="67"/>
    <x v="207"/>
    <x v="671"/>
    <s v="N° de sentencias"/>
    <s v="2013-2019"/>
    <m/>
    <m/>
    <s v="Poder Judicial"/>
    <m/>
    <m/>
    <m/>
    <m/>
    <m/>
    <m/>
    <m/>
    <m/>
    <m/>
    <m/>
    <m/>
    <m/>
    <m/>
    <n v="0"/>
    <n v="1"/>
    <n v="4"/>
    <n v="46"/>
    <n v="76"/>
    <n v="60"/>
    <n v="48"/>
    <m/>
    <m/>
  </r>
  <r>
    <n v="999"/>
    <s v="Sentencias por Otros Delitos Ley de Cuentas Corrientes Bancarias y Cheque"/>
    <s v="07 Delincuencia"/>
    <s v="07.02 Sentencias Dictadas por Delito"/>
    <s v="07.02.18 Delitos Económicos"/>
    <s v="07.02.18.46 Otros Delitos Ley de Cuentas Corrientes Bancarias y Cheque"/>
    <x v="7"/>
    <x v="67"/>
    <x v="201"/>
    <x v="672"/>
    <s v="N° de sentencias"/>
    <s v="2013-2019"/>
    <m/>
    <m/>
    <s v="Poder Judicial"/>
    <m/>
    <m/>
    <m/>
    <m/>
    <m/>
    <m/>
    <m/>
    <m/>
    <m/>
    <m/>
    <m/>
    <m/>
    <m/>
    <n v="83"/>
    <n v="86"/>
    <n v="90"/>
    <n v="138"/>
    <n v="126"/>
    <n v="156"/>
    <n v="136"/>
    <m/>
    <m/>
  </r>
  <r>
    <n v="1000"/>
    <s v="Sentencias por Otros Delitos Ley General de Bancos"/>
    <s v="07 Delincuencia"/>
    <s v="07.02 Sentencias Dictadas por Delito"/>
    <s v="07.02.18 Delitos Económicos"/>
    <s v="07.02.18.47 Otros Delitos Ley General de Bancos"/>
    <x v="7"/>
    <x v="67"/>
    <x v="201"/>
    <x v="673"/>
    <s v="N° de sentencias"/>
    <s v="2013-2019"/>
    <m/>
    <m/>
    <s v="Poder Judicial"/>
    <m/>
    <m/>
    <m/>
    <m/>
    <m/>
    <m/>
    <m/>
    <m/>
    <m/>
    <m/>
    <m/>
    <m/>
    <m/>
    <n v="40"/>
    <n v="38"/>
    <n v="47"/>
    <n v="90"/>
    <n v="74"/>
    <n v="59"/>
    <n v="56"/>
    <m/>
    <m/>
  </r>
  <r>
    <n v="1001"/>
    <s v="Sentencias por Otros Delitos Que Afectan Los Derechos Garantizados por la Constitución"/>
    <s v="07 Delincuencia"/>
    <s v="07.02 Sentencias Dictadas por Delito"/>
    <s v="07.02.29 Otros"/>
    <s v="07.02.29.17 Otros Delitos Que Afectan Los Derechos Garantizados por la Constitución"/>
    <x v="7"/>
    <x v="67"/>
    <x v="89"/>
    <x v="674"/>
    <s v="N° de sentencias"/>
    <s v="2013-2019"/>
    <m/>
    <m/>
    <s v="Poder Judicial"/>
    <m/>
    <m/>
    <m/>
    <m/>
    <m/>
    <m/>
    <m/>
    <m/>
    <m/>
    <m/>
    <m/>
    <m/>
    <m/>
    <n v="27"/>
    <n v="41"/>
    <n v="44"/>
    <n v="33"/>
    <n v="37"/>
    <n v="16"/>
    <n v="34"/>
    <m/>
    <m/>
  </r>
  <r>
    <n v="1002"/>
    <s v="Sentencias por Otros Estragos"/>
    <s v="07 Delincuencia"/>
    <s v="07.02 Sentencias Dictadas por Delito"/>
    <s v="07.02.29 Otros"/>
    <s v="07.02.29.18 Otros Estragos"/>
    <x v="7"/>
    <x v="67"/>
    <x v="89"/>
    <x v="675"/>
    <s v="N° de sentencias"/>
    <s v="2013-2019"/>
    <m/>
    <m/>
    <s v="Poder Judicial"/>
    <m/>
    <m/>
    <m/>
    <m/>
    <m/>
    <m/>
    <m/>
    <m/>
    <m/>
    <m/>
    <m/>
    <m/>
    <m/>
    <n v="216"/>
    <n v="139"/>
    <n v="777"/>
    <n v="1038"/>
    <n v="705"/>
    <n v="861"/>
    <n v="935"/>
    <m/>
    <m/>
  </r>
  <r>
    <n v="1003"/>
    <s v="Sentencias por Otros Hechos Que No Constituyan Delito: Agrup.1008, 1009, 1011"/>
    <s v="07 Delincuencia"/>
    <s v="07.02 Sentencias Dictadas por Delito"/>
    <s v="07.02.29 Otros"/>
    <s v="07.02.29.19 Otros Hechos Que No Constituyan Delito: Agrup.1008, 1009, 1011"/>
    <x v="7"/>
    <x v="67"/>
    <x v="89"/>
    <x v="676"/>
    <s v="N° de sentencias"/>
    <s v="2013-2019"/>
    <m/>
    <m/>
    <s v="Poder Judicial"/>
    <m/>
    <m/>
    <m/>
    <m/>
    <m/>
    <m/>
    <m/>
    <m/>
    <m/>
    <m/>
    <m/>
    <m/>
    <m/>
    <n v="14002"/>
    <n v="15369"/>
    <n v="15360"/>
    <n v="14457"/>
    <n v="13361"/>
    <n v="14417"/>
    <n v="15263"/>
    <m/>
    <m/>
  </r>
  <r>
    <n v="1004"/>
    <s v="Sentencias por Parricidio"/>
    <s v="07 Delincuencia"/>
    <s v="07.02 Sentencias Dictadas por Delito"/>
    <s v="07.02.27 Delitos Violentos "/>
    <s v="07.02.27.24 Parricidio"/>
    <x v="7"/>
    <x v="67"/>
    <x v="205"/>
    <x v="677"/>
    <s v="N° de sentencias"/>
    <s v="2013-2019"/>
    <m/>
    <m/>
    <s v="Poder Judicial"/>
    <m/>
    <m/>
    <m/>
    <m/>
    <m/>
    <m/>
    <m/>
    <m/>
    <m/>
    <m/>
    <m/>
    <m/>
    <m/>
    <n v="64"/>
    <n v="54"/>
    <n v="62"/>
    <n v="68"/>
    <n v="58"/>
    <n v="58"/>
    <n v="74"/>
    <m/>
    <m/>
  </r>
  <r>
    <n v="1005"/>
    <s v="Sentencias por Peleas de Animales Como Espectáculo"/>
    <s v="07 Delincuencia"/>
    <s v="07.02 Sentencias Dictadas por Delito"/>
    <s v="07.02.06 Delitos Contra el Medioambientales y Seres Vivos"/>
    <s v="07.02.06.19 Peleas de Animales Como Espectáculo"/>
    <x v="7"/>
    <x v="67"/>
    <x v="198"/>
    <x v="678"/>
    <s v="N° de sentencias"/>
    <s v="2013-2019"/>
    <m/>
    <m/>
    <s v="Poder Judicial"/>
    <m/>
    <m/>
    <m/>
    <m/>
    <m/>
    <m/>
    <m/>
    <m/>
    <m/>
    <m/>
    <m/>
    <m/>
    <m/>
    <n v="0"/>
    <n v="0"/>
    <n v="0"/>
    <n v="0"/>
    <n v="3"/>
    <n v="1"/>
    <n v="0"/>
    <m/>
    <m/>
  </r>
  <r>
    <n v="1006"/>
    <s v="Sentencias por Perro Potencialmente Peligroso No Inscrito"/>
    <s v="07 Delincuencia"/>
    <s v="07.02 Sentencias Dictadas por Delito"/>
    <s v="07.02.13 Delitos Contra la Seguridad"/>
    <s v="07.02.13.07 Perro Potencialmente Peligroso No Inscrito"/>
    <x v="7"/>
    <x v="67"/>
    <x v="217"/>
    <x v="679"/>
    <s v="N° de sentencias"/>
    <s v="2013-2019"/>
    <m/>
    <m/>
    <s v="Poder Judicial"/>
    <m/>
    <m/>
    <m/>
    <m/>
    <m/>
    <m/>
    <m/>
    <m/>
    <m/>
    <m/>
    <m/>
    <m/>
    <m/>
    <n v="0"/>
    <n v="0"/>
    <n v="0"/>
    <n v="0"/>
    <n v="0"/>
    <n v="9"/>
    <n v="6"/>
    <m/>
    <m/>
  </r>
  <r>
    <n v="1007"/>
    <s v="Sentencias por Portar Elemento Conocidamente Destinados a Cometer Delito de Robo"/>
    <s v="07 Delincuencia"/>
    <s v="07.02 Sentencias Dictadas por Delito"/>
    <s v="07.02.18 Delitos Económicos"/>
    <s v="07.02.18.48 Portar Elemento Conocidamente Destinados a Cometer Delito de Robo"/>
    <x v="7"/>
    <x v="67"/>
    <x v="201"/>
    <x v="680"/>
    <s v="N° de sentencias"/>
    <s v="2013-2019"/>
    <m/>
    <m/>
    <s v="Poder Judicial"/>
    <m/>
    <m/>
    <m/>
    <m/>
    <m/>
    <m/>
    <m/>
    <m/>
    <m/>
    <m/>
    <m/>
    <m/>
    <m/>
    <n v="1534"/>
    <n v="1855"/>
    <n v="2180"/>
    <n v="2131"/>
    <n v="2456"/>
    <n v="2103"/>
    <n v="1547"/>
    <m/>
    <m/>
  </r>
  <r>
    <n v="1008"/>
    <s v="Sentencias por Porte de Arma Cortante o Punzante"/>
    <s v="07 Delincuencia"/>
    <s v="07.02 Sentencias Dictadas por Delito"/>
    <s v="07.02.16 Delitos de Tenecia y Porte de Armas"/>
    <s v="07.02.16.06 Porte de Arma Cortante o Punzante"/>
    <x v="7"/>
    <x v="67"/>
    <x v="196"/>
    <x v="681"/>
    <s v="N° de sentencias"/>
    <s v="2013-2019"/>
    <m/>
    <m/>
    <s v="Poder Judicial"/>
    <m/>
    <m/>
    <m/>
    <m/>
    <m/>
    <m/>
    <m/>
    <m/>
    <m/>
    <m/>
    <m/>
    <m/>
    <m/>
    <n v="8002"/>
    <n v="9287"/>
    <n v="9899"/>
    <n v="10223"/>
    <n v="10421"/>
    <n v="9572"/>
    <n v="6849"/>
    <m/>
    <m/>
  </r>
  <r>
    <n v="1009"/>
    <s v="Sentencias por Porte de Drogas"/>
    <s v="07 Delincuencia"/>
    <s v="07.02 Sentencias Dictadas por Delito"/>
    <s v="07.02.28 Drogas "/>
    <s v="07.02.28.11 Porte de Drogas"/>
    <x v="7"/>
    <x v="67"/>
    <x v="213"/>
    <x v="682"/>
    <s v="N° de sentencias"/>
    <s v="2013-2019"/>
    <m/>
    <m/>
    <s v="Poder Judicial"/>
    <m/>
    <m/>
    <m/>
    <m/>
    <m/>
    <m/>
    <m/>
    <m/>
    <m/>
    <m/>
    <m/>
    <m/>
    <m/>
    <n v="3"/>
    <n v="6"/>
    <n v="3"/>
    <n v="0"/>
    <n v="0"/>
    <n v="0"/>
    <n v="0"/>
    <m/>
    <m/>
  </r>
  <r>
    <n v="1010"/>
    <s v="Sentencias por Porte Ilegal de Arma de Fuego, Municiones y Otros Sujetas a Control"/>
    <s v="07 Delincuencia"/>
    <s v="07.02 Sentencias Dictadas por Delito"/>
    <s v="07.02.16 Delitos de Tenecia y Porte de Armas"/>
    <s v="07.02.16.07 Porte Ilegal de Arma de Fuego, Municiones y Otros Sujetas a Control"/>
    <x v="7"/>
    <x v="67"/>
    <x v="196"/>
    <x v="683"/>
    <s v="N° de sentencias"/>
    <s v="2013-2019"/>
    <m/>
    <m/>
    <s v="Poder Judicial"/>
    <m/>
    <m/>
    <m/>
    <m/>
    <m/>
    <m/>
    <m/>
    <m/>
    <m/>
    <m/>
    <m/>
    <m/>
    <m/>
    <n v="2281"/>
    <n v="2343"/>
    <n v="2140"/>
    <n v="1015"/>
    <n v="479"/>
    <n v="170"/>
    <n v="134"/>
    <m/>
    <m/>
  </r>
  <r>
    <n v="1011"/>
    <s v="Sentencias por Posesión o Tenencia Armas de Guerra, Químicas, Biológicas o Nucleares"/>
    <s v="07 Delincuencia"/>
    <s v="07.02 Sentencias Dictadas por Delito"/>
    <s v="07.02.16 Delitos de Tenecia y Porte de Armas"/>
    <s v="07.02.16.08 Posesión o Tenencia Armas de Guerra, Químicas, Biológicas o Nucleares"/>
    <x v="7"/>
    <x v="67"/>
    <x v="196"/>
    <x v="684"/>
    <s v="N° de sentencias"/>
    <s v="2013-2019"/>
    <m/>
    <m/>
    <s v="Poder Judicial"/>
    <m/>
    <m/>
    <m/>
    <m/>
    <m/>
    <m/>
    <m/>
    <m/>
    <m/>
    <m/>
    <m/>
    <m/>
    <m/>
    <n v="0"/>
    <n v="0"/>
    <n v="2"/>
    <n v="28"/>
    <n v="38"/>
    <n v="28"/>
    <n v="42"/>
    <m/>
    <m/>
  </r>
  <r>
    <n v="1012"/>
    <s v="Sentencias por Posesión o Tenencia de Armas Prohibidas"/>
    <s v="07 Delincuencia"/>
    <s v="07.02 Sentencias Dictadas por Delito"/>
    <s v="07.02.16 Delitos de Tenecia y Porte de Armas"/>
    <s v="07.02.16.09 Posesión o Tenencia de Armas Prohibidas"/>
    <x v="7"/>
    <x v="67"/>
    <x v="196"/>
    <x v="685"/>
    <s v="N° de sentencias"/>
    <s v="2013-2019"/>
    <m/>
    <m/>
    <s v="Poder Judicial"/>
    <m/>
    <m/>
    <m/>
    <m/>
    <m/>
    <m/>
    <m/>
    <m/>
    <m/>
    <m/>
    <m/>
    <m/>
    <m/>
    <n v="498"/>
    <n v="516"/>
    <n v="681"/>
    <n v="1242"/>
    <n v="1222"/>
    <n v="1204"/>
    <n v="1106"/>
    <m/>
    <m/>
  </r>
  <r>
    <n v="1013"/>
    <s v="Sentencias por Posesión o Tenencia o Porte de Munición y Sustancias Químicas"/>
    <s v="07 Delincuencia"/>
    <s v="07.02 Sentencias Dictadas por Delito"/>
    <s v="07.02.16 Delitos de Tenecia y Porte de Armas"/>
    <s v="07.02.16.10 Posesión o Tenencia o Porte de Munición y Sustancias Químicas"/>
    <x v="7"/>
    <x v="67"/>
    <x v="196"/>
    <x v="686"/>
    <s v="N° de sentencias"/>
    <s v="2013-2019"/>
    <m/>
    <m/>
    <s v="Poder Judicial"/>
    <m/>
    <m/>
    <m/>
    <m/>
    <m/>
    <m/>
    <m/>
    <m/>
    <m/>
    <m/>
    <m/>
    <m/>
    <m/>
    <n v="12"/>
    <n v="24"/>
    <n v="267"/>
    <n v="693"/>
    <n v="928"/>
    <n v="1023"/>
    <n v="846"/>
    <m/>
    <m/>
  </r>
  <r>
    <n v="1014"/>
    <s v="Sentencias por Posesión, Tenencia o Porte de Armas Sujetas a Control"/>
    <s v="07 Delincuencia"/>
    <s v="07.02 Sentencias Dictadas por Delito"/>
    <s v="07.02.16 Delitos de Tenecia y Porte de Armas"/>
    <s v="07.02.16.11 Posesión, Tenencia o Porte de Armas Sujetas a Control"/>
    <x v="7"/>
    <x v="67"/>
    <x v="196"/>
    <x v="687"/>
    <s v="N° de sentencias"/>
    <s v="2013-2019"/>
    <m/>
    <m/>
    <s v="Poder Judicial"/>
    <m/>
    <m/>
    <m/>
    <m/>
    <m/>
    <m/>
    <m/>
    <m/>
    <m/>
    <m/>
    <m/>
    <m/>
    <m/>
    <n v="1045"/>
    <n v="1016"/>
    <n v="1187"/>
    <n v="1403"/>
    <n v="1543"/>
    <n v="1619"/>
    <n v="1428"/>
    <m/>
    <m/>
  </r>
  <r>
    <n v="1015"/>
    <s v="Sentencias por Prescripción Médica Abusiva de Drogas Estupefacientes o Sicotrópicos"/>
    <s v="07 Delincuencia"/>
    <s v="07.02 Sentencias Dictadas por Delito"/>
    <s v="07.02.12 Delitos Contra la Salud Pública"/>
    <s v="07.02.12.05 Prescripción Médica Abusiva de Drogas Estupefacientes o Sicotrópicos"/>
    <x v="7"/>
    <x v="67"/>
    <x v="214"/>
    <x v="688"/>
    <s v="N° de sentencias"/>
    <s v="2013-2019"/>
    <m/>
    <m/>
    <s v="Poder Judicial"/>
    <m/>
    <m/>
    <m/>
    <m/>
    <m/>
    <m/>
    <m/>
    <m/>
    <m/>
    <m/>
    <m/>
    <m/>
    <m/>
    <n v="1"/>
    <n v="0"/>
    <n v="1"/>
    <n v="0"/>
    <n v="1"/>
    <n v="1"/>
    <n v="2"/>
    <m/>
    <m/>
  </r>
  <r>
    <n v="1016"/>
    <s v="Sentencias por Presentación de Peritos, Testigos o Interpretes Que Faltaren a la Verdad"/>
    <s v="07 Delincuencia"/>
    <s v="07.02 Sentencias Dictadas por Delito"/>
    <s v="07.02.08 Delitos Contra la Administración de la Justicia"/>
    <s v="07.02.08.09 Presentación de Peritos, Testigos o Interpretes Que Faltaren a la Verdad"/>
    <x v="7"/>
    <x v="67"/>
    <x v="223"/>
    <x v="689"/>
    <s v="N° de sentencias"/>
    <s v="2013-2019"/>
    <m/>
    <m/>
    <s v="Poder Judicial"/>
    <m/>
    <m/>
    <m/>
    <m/>
    <m/>
    <m/>
    <m/>
    <m/>
    <m/>
    <m/>
    <m/>
    <m/>
    <m/>
    <n v="32"/>
    <n v="31"/>
    <n v="45"/>
    <n v="52"/>
    <n v="54"/>
    <n v="61"/>
    <n v="54"/>
    <m/>
    <m/>
  </r>
  <r>
    <n v="1017"/>
    <s v="Sentencias por Presunta Desgracia"/>
    <s v="07 Delincuencia"/>
    <s v="07.02 Sentencias Dictadas por Delito"/>
    <s v="07.02.29 Otros"/>
    <s v="07.02.29.20 Presunta Desgracia"/>
    <x v="7"/>
    <x v="67"/>
    <x v="89"/>
    <x v="690"/>
    <s v="N° de sentencias"/>
    <s v="2013-2019"/>
    <m/>
    <m/>
    <s v="Poder Judicial"/>
    <m/>
    <m/>
    <m/>
    <m/>
    <m/>
    <m/>
    <m/>
    <m/>
    <m/>
    <m/>
    <m/>
    <m/>
    <m/>
    <n v="16543"/>
    <n v="16143"/>
    <n v="16191"/>
    <n v="15342"/>
    <n v="14510"/>
    <n v="13219"/>
    <n v="14783"/>
    <m/>
    <m/>
  </r>
  <r>
    <n v="1018"/>
    <s v="Sentencias por Presunta Desgracia Infantil"/>
    <s v="07 Delincuencia"/>
    <s v="07.02 Sentencias Dictadas por Delito"/>
    <s v="07.02.29 Otros"/>
    <s v="07.02.29.21 Presunta Desgracia Infantil"/>
    <x v="7"/>
    <x v="67"/>
    <x v="89"/>
    <x v="691"/>
    <s v="N° de sentencias"/>
    <s v="2013-2019"/>
    <m/>
    <m/>
    <s v="Poder Judicial"/>
    <m/>
    <m/>
    <m/>
    <m/>
    <m/>
    <m/>
    <m/>
    <m/>
    <m/>
    <m/>
    <m/>
    <m/>
    <m/>
    <n v="5737"/>
    <n v="5877"/>
    <n v="5028"/>
    <n v="4710"/>
    <n v="4308"/>
    <n v="4508"/>
    <n v="5244"/>
    <m/>
    <m/>
  </r>
  <r>
    <n v="1019"/>
    <s v="Sentencias por Prevaricación del Abogado y Procurador"/>
    <s v="07 Delincuencia"/>
    <s v="07.02 Sentencias Dictadas por Delito"/>
    <s v="07.02.08 Delitos Contra la Administración de la Justicia"/>
    <s v="07.02.08.10 Prevaricación del Abogado y Procurador"/>
    <x v="7"/>
    <x v="67"/>
    <x v="223"/>
    <x v="692"/>
    <s v="N° de sentencias"/>
    <s v="2013-2019"/>
    <m/>
    <m/>
    <s v="Poder Judicial"/>
    <m/>
    <m/>
    <m/>
    <m/>
    <m/>
    <m/>
    <m/>
    <m/>
    <m/>
    <m/>
    <m/>
    <m/>
    <m/>
    <n v="41"/>
    <n v="43"/>
    <n v="38"/>
    <n v="54"/>
    <n v="43"/>
    <n v="68"/>
    <n v="52"/>
    <m/>
    <m/>
  </r>
  <r>
    <n v="1020"/>
    <s v="Sentencias por Prevaricación Judicial y Administrativa"/>
    <s v="07 Delincuencia"/>
    <s v="07.02 Sentencias Dictadas por Delito"/>
    <s v="07.02.08 Delitos Contra la Administración de la Justicia"/>
    <s v="07.02.08.11 Prevaricación Judicial y Administrativa"/>
    <x v="7"/>
    <x v="67"/>
    <x v="223"/>
    <x v="693"/>
    <s v="N° de sentencias"/>
    <s v="2013-2019"/>
    <m/>
    <m/>
    <s v="Poder Judicial"/>
    <m/>
    <m/>
    <m/>
    <m/>
    <m/>
    <m/>
    <m/>
    <m/>
    <m/>
    <m/>
    <m/>
    <m/>
    <m/>
    <n v="33"/>
    <n v="23"/>
    <n v="27"/>
    <n v="41"/>
    <n v="52"/>
    <n v="51"/>
    <n v="68"/>
    <m/>
    <m/>
  </r>
  <r>
    <n v="1021"/>
    <s v="Sentencias por Producción de Material Pornógrafico Utilizando Menores 18 Años"/>
    <s v="07 Delincuencia"/>
    <s v="07.02 Sentencias Dictadas por Delito"/>
    <s v="07.02.24 Delitos Sexuales"/>
    <s v="07.02.24.18 Producción de Material Pornógrafico Utilizando Menores 18 Años"/>
    <x v="7"/>
    <x v="67"/>
    <x v="202"/>
    <x v="694"/>
    <s v="N° de sentencias"/>
    <s v="2013-2019"/>
    <m/>
    <m/>
    <s v="Poder Judicial"/>
    <m/>
    <m/>
    <m/>
    <m/>
    <m/>
    <m/>
    <m/>
    <m/>
    <m/>
    <m/>
    <m/>
    <m/>
    <m/>
    <n v="64"/>
    <n v="63"/>
    <n v="69"/>
    <n v="68"/>
    <n v="66"/>
    <n v="50"/>
    <n v="53"/>
    <m/>
    <m/>
  </r>
  <r>
    <n v="1022"/>
    <s v="Sentencias por Producción y Tráfico por Desvío de Precursores"/>
    <s v="07 Delincuencia"/>
    <s v="07.02 Sentencias Dictadas por Delito"/>
    <s v="07.02.28 Drogas "/>
    <s v="07.02.28.12 Producción y Tráfico por Desvío de Precursores"/>
    <x v="7"/>
    <x v="67"/>
    <x v="213"/>
    <x v="695"/>
    <s v="N° de sentencias"/>
    <s v="2013-2019"/>
    <m/>
    <m/>
    <s v="Poder Judicial"/>
    <m/>
    <m/>
    <m/>
    <m/>
    <m/>
    <m/>
    <m/>
    <m/>
    <m/>
    <m/>
    <m/>
    <m/>
    <m/>
    <n v="9"/>
    <n v="9"/>
    <n v="14"/>
    <n v="10"/>
    <n v="14"/>
    <n v="8"/>
    <n v="9"/>
    <m/>
    <m/>
  </r>
  <r>
    <n v="1023"/>
    <s v="Sentencias por Promover o Facilitar la Entrada o Salida de Personas del País para Prostitución"/>
    <s v="07 Delincuencia"/>
    <s v="07.02 Sentencias Dictadas por Delito"/>
    <s v="07.02.24 Delitos Sexuales"/>
    <s v="07.02.24.19 Promover o Facilitar la Entrada o Salida de Personas del País para Prostitución"/>
    <x v="7"/>
    <x v="67"/>
    <x v="202"/>
    <x v="696"/>
    <s v="N° de sentencias"/>
    <s v="2013-2019"/>
    <m/>
    <m/>
    <s v="Poder Judicial"/>
    <m/>
    <m/>
    <m/>
    <m/>
    <m/>
    <m/>
    <m/>
    <m/>
    <m/>
    <m/>
    <m/>
    <m/>
    <m/>
    <n v="3"/>
    <n v="3"/>
    <n v="1"/>
    <n v="1"/>
    <n v="3"/>
    <n v="1"/>
    <n v="6"/>
    <m/>
    <m/>
  </r>
  <r>
    <n v="1024"/>
    <s v="Sentencias por Promover o Facilitar Prostitucion de Menores"/>
    <s v="07 Delincuencia"/>
    <s v="07.02 Sentencias Dictadas por Delito"/>
    <s v="07.02.24 Delitos Sexuales"/>
    <s v="07.02.24.20 Promover o Facilitar Prostitucion de Menores"/>
    <x v="7"/>
    <x v="67"/>
    <x v="202"/>
    <x v="697"/>
    <s v="N° de sentencias"/>
    <s v="2013-2019"/>
    <m/>
    <m/>
    <s v="Poder Judicial"/>
    <m/>
    <m/>
    <m/>
    <m/>
    <m/>
    <m/>
    <m/>
    <m/>
    <m/>
    <m/>
    <m/>
    <m/>
    <m/>
    <n v="25"/>
    <n v="39"/>
    <n v="30"/>
    <n v="28"/>
    <n v="29"/>
    <n v="21"/>
    <n v="14"/>
    <m/>
    <m/>
  </r>
  <r>
    <n v="1025"/>
    <s v="Sentencias por Propagación de Enfermed Que Afecten la Salud Animal o Vegetal"/>
    <s v="07 Delincuencia"/>
    <s v="07.02 Sentencias Dictadas por Delito"/>
    <s v="07.02.06 Delitos Contra el Medioambientales y Seres Vivos"/>
    <s v="07.02.06.20 Propagación de Enfermed Que Afecten la Salud Animal o Vegetal"/>
    <x v="7"/>
    <x v="67"/>
    <x v="198"/>
    <x v="698"/>
    <s v="N° de sentencias"/>
    <s v="2013-2019"/>
    <m/>
    <m/>
    <s v="Poder Judicial"/>
    <m/>
    <m/>
    <m/>
    <m/>
    <m/>
    <m/>
    <m/>
    <m/>
    <m/>
    <m/>
    <m/>
    <m/>
    <m/>
    <n v="5"/>
    <n v="2"/>
    <n v="4"/>
    <n v="8"/>
    <n v="10"/>
    <n v="9"/>
    <n v="17"/>
    <m/>
    <m/>
  </r>
  <r>
    <n v="1026"/>
    <s v="Sentencias por Quebrantamiento"/>
    <s v="07 Delincuencia"/>
    <s v="07.02 Sentencias Dictadas por Delito"/>
    <s v="07.02.08 Delitos Contra la Administración de la Justicia"/>
    <s v="07.02.08.12 Quebrantamiento"/>
    <x v="7"/>
    <x v="67"/>
    <x v="223"/>
    <x v="699"/>
    <s v="N° de sentencias"/>
    <s v="2013-2019"/>
    <m/>
    <m/>
    <s v="Poder Judicial"/>
    <m/>
    <m/>
    <m/>
    <m/>
    <m/>
    <m/>
    <m/>
    <m/>
    <m/>
    <m/>
    <m/>
    <m/>
    <m/>
    <n v="539"/>
    <n v="681"/>
    <n v="667"/>
    <n v="643"/>
    <n v="421"/>
    <n v="415"/>
    <n v="349"/>
    <m/>
    <m/>
  </r>
  <r>
    <n v="1027"/>
    <s v="Sentencias por Recaudación Aduanas Infracción Ordenanza de Aduanas"/>
    <s v="07 Delincuencia"/>
    <s v="07.02 Sentencias Dictadas por Delito"/>
    <s v="07.02.25 Delitos Tributarios"/>
    <s v="07.02.25.13 Recaudación Aduanas Infracción Ordenanza de Aduanas"/>
    <x v="7"/>
    <x v="67"/>
    <x v="212"/>
    <x v="700"/>
    <s v="N° de sentencias"/>
    <s v="2013-2019"/>
    <m/>
    <m/>
    <s v="Poder Judicial"/>
    <m/>
    <m/>
    <m/>
    <m/>
    <m/>
    <m/>
    <m/>
    <m/>
    <m/>
    <m/>
    <m/>
    <m/>
    <m/>
    <n v="0"/>
    <n v="0"/>
    <n v="3"/>
    <n v="23"/>
    <n v="77"/>
    <n v="97"/>
    <n v="259"/>
    <m/>
    <m/>
  </r>
  <r>
    <n v="1028"/>
    <s v="Sentencias por Recaudar/Proveer Fondo para Comisión de Delitos Terroristas Persona Jurídica"/>
    <s v="07 Delincuencia"/>
    <s v="07.02 Sentencias Dictadas por Delito"/>
    <s v="07.02.13 Delitos Contra la Seguridad"/>
    <s v="07.02.13.08 Recaudar/Proveer Fondo para Comisión de Delitos Terroristas Persona Jurídica"/>
    <x v="7"/>
    <x v="67"/>
    <x v="217"/>
    <x v="701"/>
    <s v="N° de sentencias"/>
    <s v="2013-2019"/>
    <m/>
    <m/>
    <s v="Poder Judicial"/>
    <m/>
    <m/>
    <m/>
    <m/>
    <m/>
    <m/>
    <m/>
    <m/>
    <m/>
    <m/>
    <m/>
    <m/>
    <m/>
    <n v="0"/>
    <n v="0"/>
    <n v="0"/>
    <n v="0"/>
    <n v="0"/>
    <n v="0"/>
    <n v="1"/>
    <m/>
    <m/>
  </r>
  <r>
    <n v="1029"/>
    <s v="Sentencias por Recaudar/Proveer Fondo para Comisión de Delitos Terroristas Persona Natural"/>
    <s v="07 Delincuencia"/>
    <s v="07.02 Sentencias Dictadas por Delito"/>
    <s v="07.02.13 Delitos Contra la Seguridad"/>
    <s v="07.02.13.09 Recaudar/Proveer Fondo para Comisión de Delitos Terroristas Persona Natural"/>
    <x v="7"/>
    <x v="67"/>
    <x v="217"/>
    <x v="702"/>
    <s v="N° de sentencias"/>
    <s v="2013-2019"/>
    <m/>
    <m/>
    <s v="Poder Judicial"/>
    <m/>
    <m/>
    <m/>
    <m/>
    <m/>
    <m/>
    <m/>
    <m/>
    <m/>
    <m/>
    <m/>
    <m/>
    <m/>
    <n v="1"/>
    <n v="3"/>
    <n v="0"/>
    <n v="1"/>
    <n v="0"/>
    <n v="0"/>
    <n v="1"/>
    <m/>
    <m/>
  </r>
  <r>
    <n v="1030"/>
    <s v="Sentencias por Receptacion"/>
    <s v="07 Delincuencia"/>
    <s v="07.02 Sentencias Dictadas por Delito"/>
    <s v="07.02.18 Delitos Económicos"/>
    <s v="07.02.18.49 Receptacion"/>
    <x v="7"/>
    <x v="67"/>
    <x v="201"/>
    <x v="703"/>
    <s v="N° de sentencias"/>
    <s v="2013-2019"/>
    <m/>
    <m/>
    <s v="Poder Judicial"/>
    <m/>
    <m/>
    <m/>
    <m/>
    <m/>
    <m/>
    <m/>
    <m/>
    <m/>
    <m/>
    <m/>
    <m/>
    <m/>
    <n v="9406"/>
    <n v="9874"/>
    <n v="10160"/>
    <n v="9608"/>
    <n v="9247"/>
    <n v="8849"/>
    <n v="9057"/>
    <m/>
    <m/>
  </r>
  <r>
    <n v="1031"/>
    <s v="Sentencias por Receptación Cometida por Persona Jurídica"/>
    <s v="07 Delincuencia"/>
    <s v="07.02 Sentencias Dictadas por Delito"/>
    <s v="07.02.18 Delitos Económicos"/>
    <s v="07.02.18.50 Receptación Cometida por Persona Jurídica"/>
    <x v="7"/>
    <x v="67"/>
    <x v="201"/>
    <x v="704"/>
    <s v="N° de sentencias"/>
    <s v="2013-2019"/>
    <m/>
    <m/>
    <s v="Poder Judicial"/>
    <m/>
    <m/>
    <m/>
    <m/>
    <m/>
    <m/>
    <m/>
    <m/>
    <m/>
    <m/>
    <m/>
    <m/>
    <m/>
    <n v="0"/>
    <n v="0"/>
    <n v="0"/>
    <n v="1"/>
    <n v="0"/>
    <n v="2"/>
    <n v="33"/>
    <m/>
    <m/>
  </r>
  <r>
    <n v="1032"/>
    <s v="Sentencias por Receptación de Vehículos Motorizados"/>
    <s v="07 Delincuencia"/>
    <s v="07.02 Sentencias Dictadas por Delito"/>
    <s v="07.02.18 Delitos Económicos"/>
    <s v="07.02.18.51 Receptación de Vehículos Motorizados"/>
    <x v="7"/>
    <x v="67"/>
    <x v="201"/>
    <x v="705"/>
    <s v="N° de sentencias"/>
    <s v="2013-2019"/>
    <m/>
    <m/>
    <s v="Poder Judicial"/>
    <m/>
    <m/>
    <m/>
    <m/>
    <m/>
    <m/>
    <m/>
    <m/>
    <m/>
    <m/>
    <m/>
    <m/>
    <m/>
    <n v="0"/>
    <n v="0"/>
    <n v="0"/>
    <n v="1"/>
    <n v="7"/>
    <n v="20"/>
    <n v="79"/>
    <m/>
    <m/>
  </r>
  <r>
    <n v="1033"/>
    <s v="Sentencias por Receta Innecesaria de Drogas"/>
    <s v="07 Delincuencia"/>
    <s v="07.02 Sentencias Dictadas por Delito"/>
    <s v="07.02.28 Drogas "/>
    <s v="07.02.28.13 Receta Innecesaria de Drogas"/>
    <x v="7"/>
    <x v="67"/>
    <x v="213"/>
    <x v="706"/>
    <s v="N° de sentencias"/>
    <s v="2013-2019"/>
    <m/>
    <m/>
    <s v="Poder Judicial"/>
    <m/>
    <m/>
    <m/>
    <m/>
    <m/>
    <m/>
    <m/>
    <m/>
    <m/>
    <m/>
    <m/>
    <m/>
    <m/>
    <n v="0"/>
    <n v="0"/>
    <n v="1"/>
    <n v="0"/>
    <n v="0"/>
    <n v="0"/>
    <n v="0"/>
    <m/>
    <m/>
  </r>
  <r>
    <n v="1034"/>
    <s v="Sentencias por Remisos (Reclutamiento)"/>
    <s v="07 Delincuencia"/>
    <s v="07.02 Sentencias Dictadas por Delito"/>
    <s v="07.02.23 Delitos Militares"/>
    <s v="07.02.23.03 Remisos (Reclutamiento)"/>
    <x v="7"/>
    <x v="67"/>
    <x v="218"/>
    <x v="707"/>
    <s v="N° de sentencias"/>
    <s v="2013-2019"/>
    <m/>
    <m/>
    <s v="Poder Judicial"/>
    <m/>
    <m/>
    <m/>
    <m/>
    <m/>
    <m/>
    <m/>
    <m/>
    <m/>
    <m/>
    <m/>
    <m/>
    <m/>
    <n v="0"/>
    <n v="0"/>
    <n v="0"/>
    <n v="1077"/>
    <n v="400"/>
    <n v="42"/>
    <n v="4"/>
    <m/>
    <m/>
  </r>
  <r>
    <n v="1035"/>
    <s v="Sentencias por Revelar Información Obtenida en Aplicación de Monitoreo Telemático"/>
    <s v="07 Delincuencia"/>
    <s v="07.02 Sentencias Dictadas por Delito"/>
    <s v="07.02.20 Delitos Informáticos"/>
    <s v="07.02.20.03 Revelar Información Obtenida en Aplicación de Monitoreo Telemático"/>
    <x v="7"/>
    <x v="67"/>
    <x v="216"/>
    <x v="708"/>
    <s v="N° de sentencias"/>
    <s v="2013-2019"/>
    <m/>
    <m/>
    <s v="Poder Judicial"/>
    <m/>
    <m/>
    <m/>
    <m/>
    <m/>
    <m/>
    <m/>
    <m/>
    <m/>
    <m/>
    <m/>
    <m/>
    <m/>
    <n v="0"/>
    <n v="0"/>
    <n v="0"/>
    <n v="1"/>
    <n v="0"/>
    <n v="0"/>
    <n v="0"/>
    <m/>
    <m/>
  </r>
  <r>
    <n v="1036"/>
    <s v="Sentencias por Riña Pública"/>
    <s v="07 Delincuencia"/>
    <s v="07.02 Sentencias Dictadas por Delito"/>
    <s v="07.02.07 Delitos Contra el Orden Público, Funcionarios o Agentes del Estado"/>
    <s v="07.02.07.42 Riña Pública"/>
    <x v="7"/>
    <x v="67"/>
    <x v="207"/>
    <x v="709"/>
    <s v="N° de sentencias"/>
    <s v="2013-2019"/>
    <m/>
    <m/>
    <s v="Poder Judicial"/>
    <m/>
    <m/>
    <m/>
    <m/>
    <m/>
    <m/>
    <m/>
    <m/>
    <m/>
    <m/>
    <m/>
    <m/>
    <m/>
    <n v="4779"/>
    <n v="4464"/>
    <n v="4335"/>
    <n v="3974"/>
    <n v="3963"/>
    <n v="3901"/>
    <n v="3973"/>
    <m/>
    <m/>
  </r>
  <r>
    <n v="1037"/>
    <s v="Sentencias por Robo (Sólo Crimen)"/>
    <s v="07 Delincuencia"/>
    <s v="07.02 Sentencias Dictadas por Delito"/>
    <s v="07.02.18 Delitos Económicos"/>
    <s v="07.02.18.52 Robo (Sólo Crimen)"/>
    <x v="7"/>
    <x v="67"/>
    <x v="201"/>
    <x v="710"/>
    <s v="N° de sentencias"/>
    <s v="2013-2019"/>
    <m/>
    <m/>
    <s v="Poder Judicial"/>
    <m/>
    <m/>
    <m/>
    <m/>
    <m/>
    <m/>
    <m/>
    <m/>
    <m/>
    <m/>
    <m/>
    <m/>
    <m/>
    <n v="0"/>
    <n v="0"/>
    <n v="1"/>
    <n v="0"/>
    <n v="0"/>
    <n v="0"/>
    <n v="0"/>
    <m/>
    <m/>
  </r>
  <r>
    <n v="1038"/>
    <s v="Sentencias por Robo Calificado"/>
    <s v="07 Delincuencia"/>
    <s v="07.02 Sentencias Dictadas por Delito"/>
    <s v="07.02.18 Delitos Económicos"/>
    <s v="07.02.18.53 Robo Calificado"/>
    <x v="7"/>
    <x v="67"/>
    <x v="201"/>
    <x v="711"/>
    <s v="N° de sentencias"/>
    <s v="2013-2019"/>
    <m/>
    <m/>
    <s v="Poder Judicial"/>
    <m/>
    <m/>
    <m/>
    <m/>
    <m/>
    <m/>
    <m/>
    <m/>
    <m/>
    <m/>
    <m/>
    <m/>
    <m/>
    <n v="2"/>
    <n v="6"/>
    <n v="2"/>
    <n v="3"/>
    <n v="0"/>
    <n v="0"/>
    <n v="0"/>
    <m/>
    <m/>
  </r>
  <r>
    <n v="1039"/>
    <s v="Sentencias por Robo con Castración, Mutilación o Lesiones Graves Gravísimas"/>
    <s v="07 Delincuencia"/>
    <s v="07.02 Sentencias Dictadas por Delito"/>
    <s v="07.02.18 Delitos Económicos"/>
    <s v="07.02.18.54 Robo con Castración, Mutilación o Lesiones Graves Gravísimas"/>
    <x v="7"/>
    <x v="67"/>
    <x v="201"/>
    <x v="712"/>
    <s v="N° de sentencias"/>
    <s v="2013-2019"/>
    <m/>
    <m/>
    <s v="Poder Judicial"/>
    <m/>
    <m/>
    <m/>
    <m/>
    <m/>
    <m/>
    <m/>
    <m/>
    <m/>
    <m/>
    <m/>
    <m/>
    <m/>
    <n v="2"/>
    <n v="3"/>
    <n v="1"/>
    <n v="4"/>
    <n v="12"/>
    <n v="17"/>
    <n v="14"/>
    <m/>
    <m/>
  </r>
  <r>
    <n v="1040"/>
    <s v="Sentencias por Robo con Fuerza de Cajeros Automáticos"/>
    <s v="07 Delincuencia"/>
    <s v="07.02 Sentencias Dictadas por Delito"/>
    <s v="07.02.18 Delitos Económicos"/>
    <s v="07.02.18.55 Robo con Fuerza de Cajeros Automáticos"/>
    <x v="7"/>
    <x v="67"/>
    <x v="201"/>
    <x v="713"/>
    <s v="N° de sentencias"/>
    <s v="2013-2019"/>
    <m/>
    <m/>
    <s v="Poder Judicial"/>
    <m/>
    <m/>
    <m/>
    <m/>
    <m/>
    <m/>
    <m/>
    <m/>
    <m/>
    <m/>
    <m/>
    <m/>
    <m/>
    <n v="164"/>
    <n v="354"/>
    <n v="127"/>
    <n v="203"/>
    <n v="110"/>
    <n v="52"/>
    <n v="56"/>
    <m/>
    <m/>
  </r>
  <r>
    <n v="1041"/>
    <s v="Sentencias por Robo con Fuerza en Las Cosas"/>
    <s v="07 Delincuencia"/>
    <s v="07.02 Sentencias Dictadas por Delito"/>
    <s v="07.02.18 Delitos Económicos"/>
    <s v="07.02.18.56 Robo con Fuerza en Las Cosas"/>
    <x v="7"/>
    <x v="67"/>
    <x v="201"/>
    <x v="714"/>
    <s v="N° de sentencias"/>
    <s v="2013-2019"/>
    <m/>
    <m/>
    <s v="Poder Judicial"/>
    <m/>
    <m/>
    <m/>
    <m/>
    <m/>
    <m/>
    <m/>
    <m/>
    <m/>
    <m/>
    <m/>
    <m/>
    <m/>
    <n v="8"/>
    <n v="13"/>
    <n v="10"/>
    <n v="2"/>
    <n v="1"/>
    <n v="0"/>
    <n v="1"/>
    <m/>
    <m/>
  </r>
  <r>
    <n v="1042"/>
    <s v="Sentencias por Robo con Homicidio"/>
    <s v="07 Delincuencia"/>
    <s v="07.02 Sentencias Dictadas por Delito"/>
    <s v="07.02.18 Delitos Económicos"/>
    <s v="07.02.18.57 Robo con Homicidio"/>
    <x v="7"/>
    <x v="67"/>
    <x v="201"/>
    <x v="715"/>
    <s v="N° de sentencias"/>
    <s v="2013-2019"/>
    <m/>
    <m/>
    <s v="Poder Judicial"/>
    <m/>
    <m/>
    <m/>
    <m/>
    <m/>
    <m/>
    <m/>
    <m/>
    <m/>
    <m/>
    <m/>
    <m/>
    <m/>
    <n v="50"/>
    <n v="73"/>
    <n v="68"/>
    <n v="83"/>
    <n v="81"/>
    <n v="88"/>
    <n v="71"/>
    <m/>
    <m/>
  </r>
  <r>
    <n v="1043"/>
    <s v="Sentencias por Robo con Intimidación"/>
    <s v="07 Delincuencia"/>
    <s v="07.02 Sentencias Dictadas por Delito"/>
    <s v="07.02.18 Delitos Económicos"/>
    <s v="07.02.18.58 Robo con Intimidación"/>
    <x v="7"/>
    <x v="67"/>
    <x v="201"/>
    <x v="716"/>
    <s v="N° de sentencias"/>
    <s v="2013-2019"/>
    <m/>
    <m/>
    <s v="Poder Judicial"/>
    <m/>
    <m/>
    <m/>
    <m/>
    <m/>
    <m/>
    <m/>
    <m/>
    <m/>
    <m/>
    <m/>
    <m/>
    <m/>
    <n v="4503"/>
    <n v="4557"/>
    <n v="4835"/>
    <n v="4904"/>
    <n v="5424"/>
    <n v="5045"/>
    <n v="4806"/>
    <m/>
    <m/>
  </r>
  <r>
    <n v="1044"/>
    <s v="Sentencias por Robo con Lesiones Graves Gravísimas"/>
    <s v="07 Delincuencia"/>
    <s v="07.02 Sentencias Dictadas por Delito"/>
    <s v="07.02.18 Delitos Económicos"/>
    <s v="07.02.18.59 Robo con Lesiones Graves Gravísimas"/>
    <x v="7"/>
    <x v="67"/>
    <x v="201"/>
    <x v="717"/>
    <s v="N° de sentencias"/>
    <s v="2013-2019"/>
    <m/>
    <m/>
    <s v="Poder Judicial"/>
    <m/>
    <m/>
    <m/>
    <m/>
    <m/>
    <m/>
    <m/>
    <m/>
    <m/>
    <m/>
    <m/>
    <m/>
    <m/>
    <n v="0"/>
    <n v="0"/>
    <n v="0"/>
    <n v="4"/>
    <n v="14"/>
    <n v="13"/>
    <n v="26"/>
    <m/>
    <m/>
  </r>
  <r>
    <n v="1045"/>
    <s v="Sentencias por Robo con Retención de Víctimas o con Lesiones Graves"/>
    <s v="07 Delincuencia"/>
    <s v="07.02 Sentencias Dictadas por Delito"/>
    <s v="07.02.18 Delitos Económicos"/>
    <s v="07.02.18.60 Robo con Retención de Víctimas o con Lesiones Graves"/>
    <x v="7"/>
    <x v="67"/>
    <x v="201"/>
    <x v="718"/>
    <s v="N° de sentencias"/>
    <s v="2013-2019"/>
    <m/>
    <m/>
    <s v="Poder Judicial"/>
    <m/>
    <m/>
    <m/>
    <m/>
    <m/>
    <m/>
    <m/>
    <m/>
    <m/>
    <m/>
    <m/>
    <m/>
    <m/>
    <n v="15"/>
    <n v="19"/>
    <n v="11"/>
    <n v="11"/>
    <n v="4"/>
    <n v="1"/>
    <n v="1"/>
    <m/>
    <m/>
  </r>
  <r>
    <n v="1046"/>
    <s v="Sentencias por Robo con Retencion de Victimas o Lesiones Graves"/>
    <s v="07 Delincuencia"/>
    <s v="07.02 Sentencias Dictadas por Delito"/>
    <s v="07.02.18 Delitos Económicos"/>
    <s v="07.02.18.61 Robo con Retencion de Victimas o Lesiones Graves"/>
    <x v="7"/>
    <x v="67"/>
    <x v="201"/>
    <x v="719"/>
    <s v="N° de sentencias"/>
    <s v="2013-2019"/>
    <m/>
    <m/>
    <s v="Poder Judicial"/>
    <m/>
    <m/>
    <m/>
    <m/>
    <m/>
    <m/>
    <m/>
    <m/>
    <m/>
    <m/>
    <m/>
    <m/>
    <m/>
    <n v="0"/>
    <n v="0"/>
    <n v="0"/>
    <n v="9"/>
    <n v="28"/>
    <n v="51"/>
    <n v="32"/>
    <m/>
    <m/>
  </r>
  <r>
    <n v="1047"/>
    <s v="Sentencias por Robo con Violación"/>
    <s v="07 Delincuencia"/>
    <s v="07.02 Sentencias Dictadas por Delito"/>
    <s v="07.02.18 Delitos Económicos"/>
    <s v="07.02.18.62 Robo con Violación"/>
    <x v="7"/>
    <x v="67"/>
    <x v="201"/>
    <x v="720"/>
    <s v="N° de sentencias"/>
    <s v="2013-2019"/>
    <m/>
    <m/>
    <s v="Poder Judicial"/>
    <m/>
    <m/>
    <m/>
    <m/>
    <m/>
    <m/>
    <m/>
    <m/>
    <m/>
    <m/>
    <m/>
    <m/>
    <m/>
    <n v="59"/>
    <n v="54"/>
    <n v="45"/>
    <n v="35"/>
    <n v="47"/>
    <n v="27"/>
    <n v="34"/>
    <m/>
    <m/>
  </r>
  <r>
    <n v="1048"/>
    <s v="Sentencias por Robo con Violencia"/>
    <s v="07 Delincuencia"/>
    <s v="07.02 Sentencias Dictadas por Delito"/>
    <s v="07.02.18 Delitos Económicos"/>
    <s v="07.02.18.63 Robo con Violencia"/>
    <x v="7"/>
    <x v="67"/>
    <x v="201"/>
    <x v="721"/>
    <s v="N° de sentencias"/>
    <s v="2013-2019"/>
    <m/>
    <m/>
    <s v="Poder Judicial"/>
    <m/>
    <m/>
    <m/>
    <m/>
    <m/>
    <m/>
    <m/>
    <m/>
    <m/>
    <m/>
    <m/>
    <m/>
    <m/>
    <n v="3406"/>
    <n v="3340"/>
    <n v="3383"/>
    <n v="3318"/>
    <n v="3300"/>
    <n v="3398"/>
    <n v="3166"/>
    <m/>
    <m/>
  </r>
  <r>
    <n v="1049"/>
    <s v="Sentencias por Robo con Violencia, Intimidación de Vehículo Motorizado"/>
    <s v="07 Delincuencia"/>
    <s v="07.02 Sentencias Dictadas por Delito"/>
    <s v="07.02.18 Delitos Económicos"/>
    <s v="07.02.18.64 Robo con Violencia, Intimidación de Vehículo Motorizado"/>
    <x v="7"/>
    <x v="67"/>
    <x v="201"/>
    <x v="722"/>
    <s v="N° de sentencias"/>
    <s v="2013-2019"/>
    <m/>
    <m/>
    <s v="Poder Judicial"/>
    <m/>
    <m/>
    <m/>
    <m/>
    <m/>
    <m/>
    <m/>
    <m/>
    <m/>
    <m/>
    <m/>
    <m/>
    <m/>
    <n v="0"/>
    <n v="0"/>
    <n v="0"/>
    <n v="0"/>
    <n v="0"/>
    <n v="1"/>
    <n v="2"/>
    <m/>
    <m/>
  </r>
  <r>
    <n v="1050"/>
    <s v="Sentencias por Robo de Vehículo Motorizado"/>
    <s v="07 Delincuencia"/>
    <s v="07.02 Sentencias Dictadas por Delito"/>
    <s v="07.02.18 Delitos Económicos"/>
    <s v="07.02.18.65 Robo de Vehículo Motorizado"/>
    <x v="7"/>
    <x v="67"/>
    <x v="201"/>
    <x v="723"/>
    <s v="N° de sentencias"/>
    <s v="2013-2019"/>
    <m/>
    <m/>
    <s v="Poder Judicial"/>
    <m/>
    <m/>
    <m/>
    <m/>
    <m/>
    <m/>
    <m/>
    <m/>
    <m/>
    <m/>
    <m/>
    <m/>
    <m/>
    <n v="586"/>
    <n v="628"/>
    <n v="653"/>
    <n v="693"/>
    <n v="704"/>
    <n v="613"/>
    <n v="496"/>
    <m/>
    <m/>
  </r>
  <r>
    <n v="1051"/>
    <s v="Sentencias por Robo en Bienes Nacionales de Uso Público o Sitios no Destino a la Habitación"/>
    <s v="07 Delincuencia"/>
    <s v="07.02 Sentencias Dictadas por Delito"/>
    <s v="07.02.18 Delitos Económicos"/>
    <s v="07.02.18.66 Robo en Bienes Nacionales de Uso Público o Sitios no Destino a la Habitación"/>
    <x v="7"/>
    <x v="67"/>
    <x v="201"/>
    <x v="724"/>
    <s v="N° de sentencias"/>
    <s v="2013-2019"/>
    <m/>
    <m/>
    <s v="Poder Judicial"/>
    <m/>
    <m/>
    <m/>
    <m/>
    <m/>
    <m/>
    <m/>
    <m/>
    <m/>
    <m/>
    <m/>
    <m/>
    <m/>
    <n v="3773"/>
    <n v="4115"/>
    <n v="4086"/>
    <n v="4253"/>
    <n v="4169"/>
    <n v="3682"/>
    <n v="3334"/>
    <m/>
    <m/>
  </r>
  <r>
    <n v="1052"/>
    <s v="Sentencias por Robo en Lugar Habitado o Destinado a la Habitación"/>
    <s v="07 Delincuencia"/>
    <s v="07.02 Sentencias Dictadas por Delito"/>
    <s v="07.02.18 Delitos Económicos"/>
    <s v="07.02.18.67 Robo en Lugar Habitado o Destinado a la Habitación"/>
    <x v="7"/>
    <x v="67"/>
    <x v="201"/>
    <x v="725"/>
    <s v="N° de sentencias"/>
    <s v="2013-2019"/>
    <m/>
    <m/>
    <s v="Poder Judicial"/>
    <m/>
    <m/>
    <m/>
    <m/>
    <m/>
    <m/>
    <m/>
    <m/>
    <m/>
    <m/>
    <m/>
    <m/>
    <m/>
    <n v="3794"/>
    <n v="3887"/>
    <n v="3783"/>
    <n v="3632"/>
    <n v="3757"/>
    <n v="3569"/>
    <n v="3274"/>
    <m/>
    <m/>
  </r>
  <r>
    <n v="1053"/>
    <s v="Sentencias por Robo en Lugar No Habitado"/>
    <s v="07 Delincuencia"/>
    <s v="07.02 Sentencias Dictadas por Delito"/>
    <s v="07.02.18 Delitos Económicos"/>
    <s v="07.02.18.68 Robo en Lugar No Habitado"/>
    <x v="7"/>
    <x v="67"/>
    <x v="201"/>
    <x v="726"/>
    <s v="N° de sentencias"/>
    <s v="2013-2019"/>
    <m/>
    <m/>
    <s v="Poder Judicial"/>
    <m/>
    <m/>
    <m/>
    <m/>
    <m/>
    <m/>
    <m/>
    <m/>
    <m/>
    <m/>
    <m/>
    <m/>
    <m/>
    <n v="5304"/>
    <n v="6223"/>
    <n v="6452"/>
    <n v="6413"/>
    <n v="6804"/>
    <n v="6243"/>
    <n v="8266"/>
    <m/>
    <m/>
  </r>
  <r>
    <n v="1054"/>
    <s v="Sentencias por Robo o Hurto de Material de Guerra"/>
    <s v="07 Delincuencia"/>
    <s v="07.02 Sentencias Dictadas por Delito"/>
    <s v="07.02.18 Delitos Económicos"/>
    <s v="07.02.18.69 Robo o Hurto de Material de Guerra"/>
    <x v="7"/>
    <x v="67"/>
    <x v="201"/>
    <x v="727"/>
    <s v="N° de sentencias"/>
    <s v="2013-2019"/>
    <m/>
    <m/>
    <s v="Poder Judicial"/>
    <m/>
    <m/>
    <m/>
    <m/>
    <m/>
    <m/>
    <m/>
    <m/>
    <m/>
    <m/>
    <m/>
    <m/>
    <m/>
    <n v="2"/>
    <n v="2"/>
    <n v="3"/>
    <n v="6"/>
    <n v="2"/>
    <n v="0"/>
    <n v="5"/>
    <m/>
    <m/>
  </r>
  <r>
    <n v="1055"/>
    <s v="Sentencias por Robo por Sorpresa"/>
    <s v="07 Delincuencia"/>
    <s v="07.02 Sentencias Dictadas por Delito"/>
    <s v="07.02.18 Delitos Económicos"/>
    <s v="07.01.01.11 Robo por Sorpresa"/>
    <x v="7"/>
    <x v="67"/>
    <x v="201"/>
    <x v="332"/>
    <s v="N° de sentencias"/>
    <s v="2013-2019"/>
    <m/>
    <m/>
    <s v="Poder Judicial"/>
    <m/>
    <m/>
    <m/>
    <m/>
    <m/>
    <m/>
    <m/>
    <m/>
    <m/>
    <m/>
    <m/>
    <m/>
    <m/>
    <n v="3613"/>
    <n v="4154"/>
    <n v="3738"/>
    <n v="3770"/>
    <n v="3766"/>
    <n v="3756"/>
    <n v="3261"/>
    <m/>
    <m/>
  </r>
  <r>
    <n v="1056"/>
    <s v="Sentencias por Rotura de Sellos"/>
    <s v="07 Delincuencia"/>
    <s v="07.02 Sentencias Dictadas por Delito"/>
    <s v="07.02.08 Delitos Contra la Administración de la Justicia"/>
    <s v="07.02.08.13 Rotura de Sellos"/>
    <x v="7"/>
    <x v="67"/>
    <x v="223"/>
    <x v="728"/>
    <s v="N° de sentencias"/>
    <s v="2013-2019"/>
    <m/>
    <m/>
    <s v="Poder Judicial"/>
    <m/>
    <m/>
    <m/>
    <m/>
    <m/>
    <m/>
    <m/>
    <m/>
    <m/>
    <m/>
    <m/>
    <m/>
    <m/>
    <n v="101"/>
    <n v="124"/>
    <n v="197"/>
    <n v="144"/>
    <n v="113"/>
    <n v="87"/>
    <n v="91"/>
    <m/>
    <m/>
  </r>
  <r>
    <n v="1057"/>
    <s v="Sentencias por Sabotaje Informático"/>
    <s v="07 Delincuencia"/>
    <s v="07.02 Sentencias Dictadas por Delito"/>
    <s v="07.02.20 Delitos Informáticos"/>
    <s v="07.02.20.04 Sabotaje Informático"/>
    <x v="7"/>
    <x v="67"/>
    <x v="216"/>
    <x v="729"/>
    <s v="N° de sentencias"/>
    <s v="2013-2019"/>
    <m/>
    <m/>
    <s v="Poder Judicial"/>
    <m/>
    <m/>
    <m/>
    <m/>
    <m/>
    <m/>
    <m/>
    <m/>
    <m/>
    <m/>
    <m/>
    <m/>
    <m/>
    <n v="179"/>
    <n v="208"/>
    <n v="275"/>
    <n v="278"/>
    <n v="331"/>
    <n v="306"/>
    <n v="260"/>
    <m/>
    <m/>
  </r>
  <r>
    <n v="1058"/>
    <s v="Sentencias por Secuestro"/>
    <s v="07 Delincuencia"/>
    <s v="07.02 Sentencias Dictadas por Delito"/>
    <s v="07.02.27 Delitos Violentos "/>
    <s v="07.02.27.25 Secuestro"/>
    <x v="7"/>
    <x v="67"/>
    <x v="205"/>
    <x v="730"/>
    <s v="N° de sentencias"/>
    <s v="2013-2019"/>
    <m/>
    <m/>
    <s v="Poder Judicial"/>
    <m/>
    <m/>
    <m/>
    <m/>
    <m/>
    <m/>
    <m/>
    <m/>
    <m/>
    <m/>
    <m/>
    <m/>
    <m/>
    <n v="140"/>
    <n v="189"/>
    <n v="177"/>
    <n v="174"/>
    <n v="164"/>
    <n v="180"/>
    <n v="198"/>
    <m/>
    <m/>
  </r>
  <r>
    <n v="1059"/>
    <s v="Sentencias por Secuestro con Homicidio"/>
    <s v="07 Delincuencia"/>
    <s v="07.02 Sentencias Dictadas por Delito"/>
    <s v="07.02.27 Delitos Violentos "/>
    <s v="07.02.27.26 Secuestro con Homicidio"/>
    <x v="7"/>
    <x v="67"/>
    <x v="205"/>
    <x v="731"/>
    <s v="N° de sentencias"/>
    <s v="2013-2019"/>
    <m/>
    <m/>
    <s v="Poder Judicial"/>
    <m/>
    <m/>
    <m/>
    <m/>
    <m/>
    <m/>
    <m/>
    <m/>
    <m/>
    <m/>
    <m/>
    <m/>
    <m/>
    <n v="0"/>
    <n v="0"/>
    <n v="1"/>
    <n v="1"/>
    <n v="0"/>
    <n v="2"/>
    <n v="4"/>
    <m/>
    <m/>
  </r>
  <r>
    <n v="1060"/>
    <s v="Sentencias por Secuestro con Homicidio, Violación o Lesiones"/>
    <s v="07 Delincuencia"/>
    <s v="07.02 Sentencias Dictadas por Delito"/>
    <s v="07.02.27 Delitos Violentos "/>
    <s v="07.02.27.27 Secuestro Con Homicidio, Violación O Lesiones"/>
    <x v="7"/>
    <x v="67"/>
    <x v="205"/>
    <x v="277"/>
    <s v="N° de sentencias"/>
    <s v="2013-2019"/>
    <m/>
    <m/>
    <s v="Poder Judicial"/>
    <m/>
    <m/>
    <m/>
    <m/>
    <m/>
    <m/>
    <m/>
    <m/>
    <m/>
    <m/>
    <m/>
    <m/>
    <m/>
    <n v="9"/>
    <n v="7"/>
    <n v="11"/>
    <n v="14"/>
    <n v="13"/>
    <n v="1"/>
    <n v="0"/>
    <m/>
    <m/>
  </r>
  <r>
    <n v="1061"/>
    <s v="Sentencias por Secuestro con Lesiones"/>
    <s v="07 Delincuencia"/>
    <s v="07.02 Sentencias Dictadas por Delito"/>
    <s v="07.02.27 Delitos Violentos "/>
    <s v="07.02.27.28 Secuestro con Lesiones"/>
    <x v="7"/>
    <x v="67"/>
    <x v="205"/>
    <x v="732"/>
    <s v="N° de sentencias"/>
    <s v="2013-2019"/>
    <m/>
    <m/>
    <s v="Poder Judicial"/>
    <m/>
    <m/>
    <m/>
    <m/>
    <m/>
    <m/>
    <m/>
    <m/>
    <m/>
    <m/>
    <m/>
    <m/>
    <m/>
    <n v="0"/>
    <n v="0"/>
    <n v="0"/>
    <n v="1"/>
    <n v="1"/>
    <n v="8"/>
    <n v="10"/>
    <m/>
    <m/>
  </r>
  <r>
    <n v="1062"/>
    <s v="Sentencias por Secuestro con Violación"/>
    <s v="07 Delincuencia"/>
    <s v="07.02 Sentencias Dictadas por Delito"/>
    <s v="07.02.27 Delitos Violentos "/>
    <s v="07.02.27.29 Secuestro con Violación"/>
    <x v="7"/>
    <x v="67"/>
    <x v="205"/>
    <x v="733"/>
    <s v="N° de sentencias"/>
    <s v="2013-2019"/>
    <m/>
    <m/>
    <s v="Poder Judicial"/>
    <m/>
    <m/>
    <m/>
    <m/>
    <m/>
    <m/>
    <m/>
    <m/>
    <m/>
    <m/>
    <m/>
    <m/>
    <m/>
    <n v="0"/>
    <n v="0"/>
    <n v="0"/>
    <n v="0"/>
    <n v="0"/>
    <n v="6"/>
    <n v="14"/>
    <m/>
    <m/>
  </r>
  <r>
    <n v="1063"/>
    <s v="Sentencias por Soborno Funcionario Público Extranjero, Persona Jurídica"/>
    <s v="07 Delincuencia"/>
    <s v="07.02 Sentencias Dictadas por Delito"/>
    <s v="07.02.18 Delitos Económicos"/>
    <s v="07.02.18.71 Soborno Funcionario Público Extranjero, Persona Jurídica"/>
    <x v="7"/>
    <x v="67"/>
    <x v="201"/>
    <x v="734"/>
    <s v="N° de sentencias"/>
    <s v="2013-2019"/>
    <m/>
    <m/>
    <s v="Poder Judicial"/>
    <m/>
    <m/>
    <m/>
    <m/>
    <m/>
    <m/>
    <m/>
    <m/>
    <m/>
    <m/>
    <m/>
    <m/>
    <m/>
    <n v="0"/>
    <n v="1"/>
    <n v="0"/>
    <n v="1"/>
    <n v="1"/>
    <n v="0"/>
    <n v="0"/>
    <m/>
    <m/>
  </r>
  <r>
    <n v="1064"/>
    <s v="Sentencias por Soborno Funcionario Público Extranjero, Persona Natural"/>
    <s v="07 Delincuencia"/>
    <s v="07.02 Sentencias Dictadas por Delito"/>
    <s v="07.02.18 Delitos Económicos"/>
    <s v="07.02.18.72 Soborno Funcionario Público Extranjero, Persona Natural"/>
    <x v="7"/>
    <x v="67"/>
    <x v="201"/>
    <x v="735"/>
    <s v="N° de sentencias"/>
    <s v="2013-2019"/>
    <m/>
    <m/>
    <s v="Poder Judicial"/>
    <m/>
    <m/>
    <m/>
    <m/>
    <m/>
    <m/>
    <m/>
    <m/>
    <m/>
    <m/>
    <m/>
    <m/>
    <m/>
    <n v="0"/>
    <n v="0"/>
    <n v="5"/>
    <n v="5"/>
    <n v="7"/>
    <n v="6"/>
    <n v="6"/>
    <m/>
    <m/>
  </r>
  <r>
    <n v="1065"/>
    <s v="Sentencias por Soborno, Persona Juridica"/>
    <s v="07 Delincuencia"/>
    <s v="07.02 Sentencias Dictadas por Delito"/>
    <s v="07.02.18 Delitos Económicos"/>
    <s v="07.02.18.73 Soborno, Persona Juridica"/>
    <x v="7"/>
    <x v="67"/>
    <x v="201"/>
    <x v="736"/>
    <s v="N° de sentencias"/>
    <s v="2013-2019"/>
    <m/>
    <m/>
    <s v="Poder Judicial"/>
    <m/>
    <m/>
    <m/>
    <m/>
    <m/>
    <m/>
    <m/>
    <m/>
    <m/>
    <m/>
    <m/>
    <m/>
    <m/>
    <n v="0"/>
    <n v="4"/>
    <n v="11"/>
    <n v="6"/>
    <n v="24"/>
    <n v="28"/>
    <n v="18"/>
    <m/>
    <m/>
  </r>
  <r>
    <n v="1066"/>
    <s v="Sentencias por Sodomía"/>
    <s v="07 Delincuencia"/>
    <s v="07.02 Sentencias Dictadas por Delito"/>
    <s v="07.02.18 Delitos Económicos"/>
    <s v="07.02.18.74 Sodomía"/>
    <x v="7"/>
    <x v="67"/>
    <x v="201"/>
    <x v="737"/>
    <s v="N° de sentencias"/>
    <s v="2013-2019"/>
    <m/>
    <m/>
    <s v="Poder Judicial"/>
    <m/>
    <m/>
    <m/>
    <m/>
    <m/>
    <m/>
    <m/>
    <m/>
    <m/>
    <m/>
    <m/>
    <m/>
    <m/>
    <n v="4"/>
    <n v="7"/>
    <n v="10"/>
    <n v="7"/>
    <n v="4"/>
    <n v="2"/>
    <n v="2"/>
    <m/>
    <m/>
  </r>
  <r>
    <n v="1067"/>
    <s v="Sentencias por Suministro de Hidrocarburos Aromáticos a Menores"/>
    <s v="07 Delincuencia"/>
    <s v="07.02 Sentencias Dictadas por Delito"/>
    <s v="07.02.28 Drogas "/>
    <s v="07.02.28.14 Suministro de Hidrocarburos Aromáticos a Menores"/>
    <x v="7"/>
    <x v="67"/>
    <x v="213"/>
    <x v="738"/>
    <s v="N° de sentencias"/>
    <s v="2013-2019"/>
    <m/>
    <m/>
    <s v="Poder Judicial"/>
    <m/>
    <m/>
    <m/>
    <m/>
    <m/>
    <m/>
    <m/>
    <m/>
    <m/>
    <m/>
    <m/>
    <m/>
    <m/>
    <n v="1"/>
    <n v="0"/>
    <n v="0"/>
    <n v="0"/>
    <n v="1"/>
    <n v="0"/>
    <n v="0"/>
    <m/>
    <m/>
  </r>
  <r>
    <n v="1068"/>
    <s v="Sentencias por Suministro Indebido de Drogas"/>
    <s v="07 Delincuencia"/>
    <s v="07.02 Sentencias Dictadas por Delito"/>
    <s v="07.02.28 Drogas "/>
    <s v="07.02.28.15 Suministro Indebido de Drogas"/>
    <x v="7"/>
    <x v="67"/>
    <x v="213"/>
    <x v="739"/>
    <s v="N° de sentencias"/>
    <s v="2013-2019"/>
    <m/>
    <m/>
    <s v="Poder Judicial"/>
    <m/>
    <m/>
    <m/>
    <m/>
    <m/>
    <m/>
    <m/>
    <m/>
    <m/>
    <m/>
    <m/>
    <m/>
    <m/>
    <n v="2"/>
    <n v="1"/>
    <n v="2"/>
    <n v="2"/>
    <n v="0"/>
    <n v="1"/>
    <n v="3"/>
    <m/>
    <m/>
  </r>
  <r>
    <n v="1069"/>
    <s v="Sentencias por Sustracción de Menores"/>
    <s v="07 Delincuencia"/>
    <s v="07.02 Sentencias Dictadas por Delito"/>
    <s v="07.02.04 Delitos Contra el Estado Civil y la Familia"/>
    <s v="07.02.04.06 Sustracción de Menores"/>
    <x v="7"/>
    <x v="67"/>
    <x v="209"/>
    <x v="740"/>
    <s v="N° de sentencias"/>
    <s v="2013-2019"/>
    <m/>
    <m/>
    <s v="Poder Judicial"/>
    <m/>
    <m/>
    <m/>
    <m/>
    <m/>
    <m/>
    <m/>
    <m/>
    <m/>
    <m/>
    <m/>
    <m/>
    <m/>
    <n v="48"/>
    <n v="54"/>
    <n v="48"/>
    <n v="64"/>
    <n v="51"/>
    <n v="67"/>
    <n v="77"/>
    <m/>
    <m/>
  </r>
  <r>
    <n v="1070"/>
    <s v="Sentencias por Tacha Falsa de Firma Auténtica"/>
    <s v="07 Delincuencia"/>
    <s v="07.02 Sentencias Dictadas por Delito"/>
    <s v="07.02.09 Delitos Contra la Fé Pública"/>
    <s v="07.02.09.14 Tacha Falsa de Firma Auténtica"/>
    <x v="7"/>
    <x v="67"/>
    <x v="219"/>
    <x v="741"/>
    <s v="N° de sentencias"/>
    <s v="2013-2019"/>
    <m/>
    <m/>
    <s v="Poder Judicial"/>
    <m/>
    <m/>
    <m/>
    <m/>
    <m/>
    <m/>
    <m/>
    <m/>
    <m/>
    <m/>
    <m/>
    <m/>
    <m/>
    <n v="6"/>
    <n v="0"/>
    <n v="5"/>
    <n v="1"/>
    <n v="0"/>
    <n v="0"/>
    <n v="0"/>
    <m/>
    <m/>
  </r>
  <r>
    <n v="1071"/>
    <s v="Sentencias por Tacha Falsa de Firma Auténtica Acción Penal Pública"/>
    <s v="07 Delincuencia"/>
    <s v="07.02 Sentencias Dictadas por Delito"/>
    <s v="07.02.09 Delitos Contra la Fé Pública"/>
    <s v="07.02.09.15 Tacha Falsa de Firma Auténtica Acción Penal Pública"/>
    <x v="7"/>
    <x v="67"/>
    <x v="219"/>
    <x v="742"/>
    <s v="N° de sentencias"/>
    <s v="2013-2019"/>
    <m/>
    <m/>
    <s v="Poder Judicial"/>
    <m/>
    <m/>
    <m/>
    <m/>
    <m/>
    <m/>
    <m/>
    <m/>
    <m/>
    <m/>
    <m/>
    <m/>
    <m/>
    <n v="1"/>
    <n v="0"/>
    <n v="2"/>
    <n v="2"/>
    <n v="4"/>
    <n v="7"/>
    <n v="6"/>
    <m/>
    <m/>
  </r>
  <r>
    <n v="1072"/>
    <s v="Sentencias por Tolerancia al Tráfico o Consumo de Drogas"/>
    <s v="07 Delincuencia"/>
    <s v="07.02 Sentencias Dictadas por Delito"/>
    <s v="07.02.28 Drogas "/>
    <s v="07.02.28.16 Tolerancia al Tráfico o Consumo de Drogas"/>
    <x v="7"/>
    <x v="67"/>
    <x v="213"/>
    <x v="743"/>
    <s v="N° de sentencias"/>
    <s v="2013-2019"/>
    <m/>
    <m/>
    <s v="Poder Judicial"/>
    <m/>
    <m/>
    <m/>
    <m/>
    <m/>
    <m/>
    <m/>
    <m/>
    <m/>
    <m/>
    <m/>
    <m/>
    <m/>
    <n v="2"/>
    <n v="2"/>
    <n v="0"/>
    <n v="1"/>
    <n v="1"/>
    <n v="0"/>
    <n v="4"/>
    <m/>
    <m/>
  </r>
  <r>
    <n v="1073"/>
    <s v="Sentencias por Tormentos a Detenidos"/>
    <s v="07 Delincuencia"/>
    <s v="07.02 Sentencias Dictadas por Delito"/>
    <s v="07.02.27 Delitos Violentos "/>
    <s v="07.02.27.30 Tormentos a Detenidos"/>
    <x v="7"/>
    <x v="67"/>
    <x v="205"/>
    <x v="744"/>
    <s v="N° de sentencias"/>
    <s v="2013-2019"/>
    <m/>
    <m/>
    <s v="Poder Judicial"/>
    <m/>
    <m/>
    <m/>
    <m/>
    <m/>
    <m/>
    <m/>
    <m/>
    <m/>
    <m/>
    <m/>
    <m/>
    <m/>
    <n v="0"/>
    <n v="0"/>
    <n v="0"/>
    <n v="0"/>
    <n v="0"/>
    <n v="1"/>
    <n v="1"/>
    <m/>
    <m/>
  </r>
  <r>
    <n v="1074"/>
    <s v="Sentencias por Tortura con Cuasidelito"/>
    <s v="07 Delincuencia"/>
    <s v="07.02 Sentencias Dictadas por Delito"/>
    <s v="07.02.27 Delitos Violentos "/>
    <s v="07.02.27.31 Tortura con Cuasidelito"/>
    <x v="7"/>
    <x v="67"/>
    <x v="205"/>
    <x v="745"/>
    <s v="N° de sentencias"/>
    <s v="2013-2019"/>
    <m/>
    <m/>
    <s v="Poder Judicial"/>
    <m/>
    <m/>
    <m/>
    <m/>
    <m/>
    <m/>
    <m/>
    <m/>
    <m/>
    <m/>
    <m/>
    <m/>
    <m/>
    <n v="0"/>
    <n v="0"/>
    <n v="0"/>
    <n v="0"/>
    <n v="1"/>
    <n v="1"/>
    <n v="2"/>
    <m/>
    <m/>
  </r>
  <r>
    <n v="1075"/>
    <s v="Sentencias por Tortura con Homicidio"/>
    <s v="07 Delincuencia"/>
    <s v="07.02 Sentencias Dictadas por Delito"/>
    <s v="07.02.27 Delitos Violentos "/>
    <s v="07.02.27.32 Tortura con Homicidio"/>
    <x v="7"/>
    <x v="67"/>
    <x v="205"/>
    <x v="746"/>
    <s v="N° de sentencias"/>
    <s v="2013-2019"/>
    <m/>
    <m/>
    <s v="Poder Judicial"/>
    <m/>
    <m/>
    <m/>
    <m/>
    <m/>
    <m/>
    <m/>
    <m/>
    <m/>
    <m/>
    <m/>
    <m/>
    <m/>
    <n v="0"/>
    <n v="0"/>
    <n v="0"/>
    <n v="0"/>
    <n v="0"/>
    <n v="4"/>
    <n v="3"/>
    <m/>
    <m/>
  </r>
  <r>
    <n v="1076"/>
    <s v="Sentencias por Tortura con Violación, Abuso Sexual Agravado/Otros"/>
    <s v="07 Delincuencia"/>
    <s v="07.02 Sentencias Dictadas por Delito"/>
    <s v="07.02.27 Delitos Violentos "/>
    <s v="07.02.27.33 Tortura con Violación, Abuso Sexual Agravado/Otros"/>
    <x v="7"/>
    <x v="67"/>
    <x v="205"/>
    <x v="747"/>
    <s v="N° de sentencias"/>
    <s v="2013-2019"/>
    <m/>
    <m/>
    <s v="Poder Judicial"/>
    <m/>
    <m/>
    <m/>
    <m/>
    <m/>
    <m/>
    <m/>
    <m/>
    <m/>
    <m/>
    <m/>
    <m/>
    <m/>
    <n v="0"/>
    <n v="0"/>
    <n v="0"/>
    <n v="0"/>
    <n v="0"/>
    <n v="5"/>
    <n v="13"/>
    <m/>
    <m/>
  </r>
  <r>
    <n v="1077"/>
    <s v="Sentencias por Tortura para Anular Voluntad"/>
    <s v="07 Delincuencia"/>
    <s v="07.02 Sentencias Dictadas por Delito"/>
    <s v="07.02.27 Delitos Violentos "/>
    <s v="07.02.27.34 Tortura para Anular Voluntad"/>
    <x v="7"/>
    <x v="67"/>
    <x v="205"/>
    <x v="748"/>
    <s v="N° de sentencias"/>
    <s v="2013-2019"/>
    <m/>
    <m/>
    <s v="Poder Judicial"/>
    <m/>
    <m/>
    <m/>
    <m/>
    <m/>
    <m/>
    <m/>
    <m/>
    <m/>
    <m/>
    <m/>
    <m/>
    <m/>
    <n v="0"/>
    <n v="0"/>
    <n v="0"/>
    <n v="0"/>
    <n v="1"/>
    <n v="0"/>
    <n v="17"/>
    <m/>
    <m/>
  </r>
  <r>
    <n v="1078"/>
    <s v="Sentencias por Torturas Cometidas por Funcionarios Público"/>
    <s v="07 Delincuencia"/>
    <s v="07.02 Sentencias Dictadas por Delito"/>
    <s v="07.02.27 Delitos Violentos "/>
    <s v="07.02.27.35 Torturas Cometidas por Funcionarios Público"/>
    <x v="7"/>
    <x v="67"/>
    <x v="205"/>
    <x v="749"/>
    <s v="N° de sentencias"/>
    <s v="2013-2019"/>
    <m/>
    <m/>
    <s v="Poder Judicial"/>
    <m/>
    <m/>
    <m/>
    <m/>
    <m/>
    <m/>
    <m/>
    <m/>
    <m/>
    <m/>
    <m/>
    <m/>
    <m/>
    <n v="52"/>
    <n v="68"/>
    <n v="84"/>
    <n v="116"/>
    <n v="156"/>
    <n v="101"/>
    <n v="326"/>
    <m/>
    <m/>
  </r>
  <r>
    <n v="1079"/>
    <s v="Sentencias por Torturas por Particulares en Ejercicio de Funciones Públicas o Consentimiento de un Agente del Estado"/>
    <s v="07 Delincuencia"/>
    <s v="07.02 Sentencias Dictadas por Delito"/>
    <s v="07.02.27 Delitos Violentos "/>
    <s v="07.02.27.36 Torturas por Particulares en Ejercicio de Funciones Públicas o Consentimiento de un Agente del Estado"/>
    <x v="7"/>
    <x v="67"/>
    <x v="205"/>
    <x v="750"/>
    <s v="N° de sentencias"/>
    <s v="2013-2019"/>
    <m/>
    <m/>
    <s v="Poder Judicial"/>
    <m/>
    <m/>
    <m/>
    <m/>
    <m/>
    <m/>
    <m/>
    <m/>
    <m/>
    <m/>
    <m/>
    <m/>
    <m/>
    <n v="5"/>
    <n v="2"/>
    <n v="1"/>
    <n v="7"/>
    <n v="10"/>
    <n v="7"/>
    <n v="59"/>
    <m/>
    <m/>
  </r>
  <r>
    <n v="1080"/>
    <s v="Sentencias por Tráfico de Armas"/>
    <s v="07 Delincuencia"/>
    <s v="07.02 Sentencias Dictadas por Delito"/>
    <s v="07.02.16 Delitos de Tenecia y Porte de Armas"/>
    <s v="07.02.16.12 Tráfico de Armas"/>
    <x v="7"/>
    <x v="67"/>
    <x v="196"/>
    <x v="751"/>
    <s v="N° de sentencias"/>
    <s v="2013-2019"/>
    <m/>
    <m/>
    <s v="Poder Judicial"/>
    <m/>
    <m/>
    <m/>
    <m/>
    <m/>
    <m/>
    <m/>
    <m/>
    <m/>
    <m/>
    <m/>
    <m/>
    <m/>
    <n v="5"/>
    <n v="4"/>
    <n v="10"/>
    <n v="15"/>
    <n v="20"/>
    <n v="28"/>
    <n v="40"/>
    <m/>
    <m/>
  </r>
  <r>
    <n v="1081"/>
    <s v="Sentencias por Tráfico de Especies Vegetales"/>
    <s v="07 Delincuencia"/>
    <s v="07.02 Sentencias Dictadas por Delito"/>
    <s v="07.02.06 Delitos Contra el Medioambientales y Seres Vivos"/>
    <s v="07.02.06.21 Tráfico de Especies Vegetales"/>
    <x v="7"/>
    <x v="67"/>
    <x v="198"/>
    <x v="752"/>
    <s v="N° de sentencias"/>
    <s v="2013-2019"/>
    <m/>
    <m/>
    <s v="Poder Judicial"/>
    <m/>
    <m/>
    <m/>
    <m/>
    <m/>
    <m/>
    <m/>
    <m/>
    <m/>
    <m/>
    <m/>
    <m/>
    <m/>
    <n v="0"/>
    <n v="0"/>
    <n v="0"/>
    <n v="11"/>
    <n v="21"/>
    <n v="26"/>
    <n v="41"/>
    <m/>
    <m/>
  </r>
  <r>
    <n v="1082"/>
    <s v="Sentencias por Tráfico de Influencias"/>
    <s v="07 Delincuencia"/>
    <s v="07.02 Sentencias Dictadas por Delito"/>
    <s v="07.02.01 Corrupción"/>
    <s v="07.02.01.04 Tráfico de Influencias"/>
    <x v="7"/>
    <x v="67"/>
    <x v="206"/>
    <x v="753"/>
    <s v="N° de sentencias"/>
    <s v="2013-2019"/>
    <m/>
    <m/>
    <s v="Poder Judicial"/>
    <m/>
    <m/>
    <m/>
    <m/>
    <m/>
    <m/>
    <m/>
    <m/>
    <m/>
    <m/>
    <m/>
    <m/>
    <m/>
    <n v="2"/>
    <n v="2"/>
    <n v="11"/>
    <n v="7"/>
    <n v="7"/>
    <n v="7"/>
    <n v="9"/>
    <m/>
    <m/>
  </r>
  <r>
    <n v="1083"/>
    <s v="Sentencias por Tráfico de Inmigrantes Cometidos por Funcionarios Público"/>
    <s v="07 Delincuencia"/>
    <s v="07.02 Sentencias Dictadas por Delito"/>
    <s v="07.02.22 Delitos Migratorios"/>
    <s v="07.02.22.04 Tráfico de Inmigrantes Cometidos por Funcionarios Público"/>
    <x v="7"/>
    <x v="67"/>
    <x v="215"/>
    <x v="754"/>
    <s v="N° de sentencias"/>
    <s v="2013-2019"/>
    <m/>
    <m/>
    <s v="Poder Judicial"/>
    <m/>
    <m/>
    <m/>
    <m/>
    <m/>
    <m/>
    <m/>
    <m/>
    <m/>
    <m/>
    <m/>
    <m/>
    <m/>
    <n v="0"/>
    <n v="0"/>
    <n v="1"/>
    <n v="2"/>
    <n v="0"/>
    <n v="0"/>
    <n v="1"/>
    <m/>
    <m/>
  </r>
  <r>
    <n v="1084"/>
    <s v="Sentencias por Trafico de Migrantes"/>
    <s v="07 Delincuencia"/>
    <s v="07.02 Sentencias Dictadas por Delito"/>
    <s v="07.02.22 Delitos Migratorios"/>
    <s v="07.02.22.05 Trafico de Migrantes"/>
    <x v="7"/>
    <x v="67"/>
    <x v="215"/>
    <x v="755"/>
    <s v="N° de sentencias"/>
    <s v="2013-2019"/>
    <m/>
    <m/>
    <s v="Poder Judicial"/>
    <m/>
    <m/>
    <m/>
    <m/>
    <m/>
    <m/>
    <m/>
    <m/>
    <m/>
    <m/>
    <m/>
    <m/>
    <m/>
    <n v="20"/>
    <n v="30"/>
    <n v="48"/>
    <n v="33"/>
    <n v="41"/>
    <n v="29"/>
    <n v="39"/>
    <m/>
    <m/>
  </r>
  <r>
    <n v="1085"/>
    <s v="Sentencias por Tráfico de Órganos Incluyendo los Provenientes de Aborto"/>
    <s v="07 Delincuencia"/>
    <s v="07.02 Sentencias Dictadas por Delito"/>
    <s v="07.02.14 Delitos Contra la Vida, Integridad o Dignidad Personal"/>
    <s v="07.02.14.10 Tráfico de Órganos Incluyendo los Provenientes de Aborto"/>
    <x v="7"/>
    <x v="67"/>
    <x v="200"/>
    <x v="756"/>
    <s v="N° de sentencias"/>
    <s v="2013-2019"/>
    <m/>
    <m/>
    <s v="Poder Judicial"/>
    <m/>
    <m/>
    <m/>
    <m/>
    <m/>
    <m/>
    <m/>
    <m/>
    <m/>
    <m/>
    <m/>
    <m/>
    <m/>
    <n v="0"/>
    <n v="3"/>
    <n v="2"/>
    <n v="1"/>
    <n v="0"/>
    <n v="1"/>
    <n v="1"/>
    <m/>
    <m/>
  </r>
  <r>
    <n v="1086"/>
    <s v="Sentencias por Tráfico de Pequeñas Cantidades"/>
    <s v="07 Delincuencia"/>
    <s v="07.02 Sentencias Dictadas por Delito"/>
    <s v="07.02.28 Drogas "/>
    <s v="07.02.28.17 Tráfico de Pequeñas Cantidades"/>
    <x v="7"/>
    <x v="67"/>
    <x v="213"/>
    <x v="757"/>
    <s v="N° de sentencias"/>
    <s v="2013-2019"/>
    <m/>
    <m/>
    <s v="Poder Judicial"/>
    <m/>
    <m/>
    <m/>
    <m/>
    <m/>
    <m/>
    <m/>
    <m/>
    <m/>
    <m/>
    <m/>
    <m/>
    <m/>
    <n v="5976"/>
    <n v="5982"/>
    <n v="7052"/>
    <n v="7210"/>
    <n v="7186"/>
    <n v="7502"/>
    <n v="7228"/>
    <m/>
    <m/>
  </r>
  <r>
    <n v="1087"/>
    <s v="Sentencias por Tráfico de Residuos Peligrosos"/>
    <s v="07 Delincuencia"/>
    <s v="07.02 Sentencias Dictadas por Delito"/>
    <s v="07.02.13 Delitos Contra la Seguridad"/>
    <s v="07.02.13.10 Tráfico de Residuos Peligrosos"/>
    <x v="7"/>
    <x v="67"/>
    <x v="217"/>
    <x v="758"/>
    <s v="N° de sentencias"/>
    <s v="2013-2019"/>
    <m/>
    <m/>
    <s v="Poder Judicial"/>
    <m/>
    <m/>
    <m/>
    <m/>
    <m/>
    <m/>
    <m/>
    <m/>
    <m/>
    <m/>
    <m/>
    <m/>
    <m/>
    <n v="0"/>
    <n v="0"/>
    <n v="0"/>
    <n v="1"/>
    <n v="4"/>
    <n v="3"/>
    <n v="8"/>
    <m/>
    <m/>
  </r>
  <r>
    <n v="1088"/>
    <s v="Sentencias por Tráfico Ilícito de Drogas"/>
    <s v="07 Delincuencia"/>
    <s v="07.02 Sentencias Dictadas por Delito"/>
    <s v="07.02.28 Drogas "/>
    <s v="07.02.28.18 Tráfico Ilícito de Drogas"/>
    <x v="7"/>
    <x v="67"/>
    <x v="213"/>
    <x v="759"/>
    <s v="N° de sentencias"/>
    <s v="2013-2019"/>
    <m/>
    <m/>
    <s v="Poder Judicial"/>
    <m/>
    <m/>
    <m/>
    <m/>
    <m/>
    <m/>
    <m/>
    <m/>
    <m/>
    <m/>
    <m/>
    <m/>
    <m/>
    <n v="3033"/>
    <n v="3060"/>
    <n v="3467"/>
    <n v="3887"/>
    <n v="3732"/>
    <n v="3945"/>
    <n v="3968"/>
    <m/>
    <m/>
  </r>
  <r>
    <n v="1089"/>
    <s v="Sentencias por Traición, Espionaje y Demás Delitos Contra Soberanía y Seguridad Estado"/>
    <s v="07 Delincuencia"/>
    <s v="07.02 Sentencias Dictadas por Delito"/>
    <s v="07.02.13 Delitos Contra la Seguridad"/>
    <s v="07.02.13.11 Traición, Espionaje y Demás Delitos Contra Soberanía y Seguridad Estado"/>
    <x v="7"/>
    <x v="67"/>
    <x v="217"/>
    <x v="760"/>
    <s v="N° de sentencias"/>
    <s v="2013-2019"/>
    <m/>
    <m/>
    <s v="Poder Judicial"/>
    <m/>
    <m/>
    <m/>
    <m/>
    <m/>
    <m/>
    <m/>
    <m/>
    <m/>
    <m/>
    <m/>
    <m/>
    <m/>
    <n v="0"/>
    <n v="0"/>
    <n v="0"/>
    <n v="0"/>
    <n v="0"/>
    <n v="0"/>
    <n v="1"/>
    <m/>
    <m/>
  </r>
  <r>
    <n v="1090"/>
    <s v="Sentencias por Transporte de Desechos a Vertederos Clandestinos"/>
    <s v="07 Delincuencia"/>
    <s v="07.02 Sentencias Dictadas por Delito"/>
    <s v="07.02.06 Delitos Contra el Medioambientales y Seres Vivos"/>
    <s v="07.02.06.22 Transporte de Desechos a Vertederos Clandestinos"/>
    <x v="7"/>
    <x v="67"/>
    <x v="198"/>
    <x v="761"/>
    <s v="N° de sentencias"/>
    <s v="2013-2019"/>
    <m/>
    <m/>
    <s v="Poder Judicial"/>
    <m/>
    <m/>
    <m/>
    <m/>
    <m/>
    <m/>
    <m/>
    <m/>
    <m/>
    <m/>
    <m/>
    <m/>
    <m/>
    <n v="0"/>
    <n v="0"/>
    <n v="1"/>
    <n v="1"/>
    <n v="0"/>
    <n v="5"/>
    <n v="8"/>
    <m/>
    <m/>
  </r>
  <r>
    <n v="1091"/>
    <s v="Sentencias por Transporte o Distribucion de Gas E Instalaciones Clandestinas"/>
    <s v="07 Delincuencia"/>
    <s v="07.02 Sentencias Dictadas por Delito"/>
    <s v="07.02.26 Delitos Urbanísticos y de Servicios Públicos"/>
    <s v="07.02.26.03 Transporte o Distribucion de Gas E Instalaciones Clandestinas"/>
    <x v="7"/>
    <x v="67"/>
    <x v="222"/>
    <x v="762"/>
    <s v="N° de sentencias"/>
    <s v="2013-2019"/>
    <m/>
    <m/>
    <s v="Poder Judicial"/>
    <m/>
    <m/>
    <m/>
    <m/>
    <m/>
    <m/>
    <m/>
    <m/>
    <m/>
    <m/>
    <m/>
    <m/>
    <m/>
    <n v="0"/>
    <n v="7"/>
    <n v="4"/>
    <n v="0"/>
    <n v="0"/>
    <n v="0"/>
    <n v="0"/>
    <m/>
    <m/>
  </r>
  <r>
    <n v="1092"/>
    <s v="Sentencias por Trata de Personas"/>
    <s v="07 Delincuencia"/>
    <s v="07.02 Sentencias Dictadas por Delito"/>
    <s v="07.02.14 Delitos Contra la Vida, Integridad o Dignidad Personal"/>
    <s v="07.02.14.11 Trata de Personas"/>
    <x v="7"/>
    <x v="67"/>
    <x v="200"/>
    <x v="763"/>
    <s v="N° de sentencias"/>
    <s v="2013-2019"/>
    <m/>
    <m/>
    <s v="Poder Judicial"/>
    <m/>
    <m/>
    <m/>
    <m/>
    <m/>
    <m/>
    <m/>
    <m/>
    <m/>
    <m/>
    <m/>
    <m/>
    <m/>
    <n v="2"/>
    <n v="0"/>
    <n v="0"/>
    <n v="0"/>
    <n v="0"/>
    <n v="0"/>
    <n v="0"/>
    <m/>
    <m/>
  </r>
  <r>
    <n v="1093"/>
    <s v="Sentencias por Trata de Personas para la Explotación Sexual"/>
    <s v="07 Delincuencia"/>
    <s v="07.02 Sentencias Dictadas por Delito"/>
    <s v="07.02.14 Delitos Contra la Vida, Integridad o Dignidad Personal"/>
    <s v="07.02.14.12 Trata de Personas para la Explotación Sexual"/>
    <x v="7"/>
    <x v="67"/>
    <x v="200"/>
    <x v="764"/>
    <s v="N° de sentencias"/>
    <s v="2013-2019"/>
    <m/>
    <m/>
    <s v="Poder Judicial"/>
    <m/>
    <m/>
    <m/>
    <m/>
    <m/>
    <m/>
    <m/>
    <m/>
    <m/>
    <m/>
    <m/>
    <m/>
    <m/>
    <n v="1"/>
    <n v="10"/>
    <n v="10"/>
    <n v="13"/>
    <n v="7"/>
    <n v="10"/>
    <n v="5"/>
    <m/>
    <m/>
  </r>
  <r>
    <n v="1094"/>
    <s v="Sentencias por Trata Personas Menores de 18 Años"/>
    <s v="07 Delincuencia"/>
    <s v="07.02 Sentencias Dictadas por Delito"/>
    <s v="07.02.14 Delitos Contra la Vida, Integridad o Dignidad Personal"/>
    <s v="07.02.14.13 Trata Personas Menores de 18 Años"/>
    <x v="7"/>
    <x v="67"/>
    <x v="200"/>
    <x v="765"/>
    <s v="N° de sentencias"/>
    <s v="2013-2019"/>
    <m/>
    <m/>
    <s v="Poder Judicial"/>
    <m/>
    <m/>
    <m/>
    <m/>
    <m/>
    <m/>
    <m/>
    <m/>
    <m/>
    <m/>
    <m/>
    <m/>
    <m/>
    <n v="1"/>
    <n v="3"/>
    <n v="2"/>
    <n v="0"/>
    <n v="1"/>
    <n v="1"/>
    <n v="2"/>
    <m/>
    <m/>
  </r>
  <r>
    <n v="1095"/>
    <s v="Sentencias por Trata Personas para Trabajos Forzados y Otros"/>
    <s v="07 Delincuencia"/>
    <s v="07.02 Sentencias Dictadas por Delito"/>
    <s v="07.02.14 Delitos Contra la Vida, Integridad o Dignidad Personal"/>
    <s v="07.02.14.14 Trata Personas para Trabajos Forzados y Otros"/>
    <x v="7"/>
    <x v="67"/>
    <x v="200"/>
    <x v="766"/>
    <s v="N° de sentencias"/>
    <s v="2013-2019"/>
    <m/>
    <m/>
    <s v="Poder Judicial"/>
    <m/>
    <m/>
    <m/>
    <m/>
    <m/>
    <m/>
    <m/>
    <m/>
    <m/>
    <m/>
    <m/>
    <m/>
    <m/>
    <n v="2"/>
    <n v="2"/>
    <n v="7"/>
    <n v="9"/>
    <n v="7"/>
    <n v="9"/>
    <n v="10"/>
    <m/>
    <m/>
  </r>
  <r>
    <n v="1096"/>
    <s v="Sentencias por Tratos Degradantes a Personas Vulnerables"/>
    <s v="07 Delincuencia"/>
    <s v="07.02 Sentencias Dictadas por Delito"/>
    <s v="07.02.14 Delitos Contra la Vida, Integridad o Dignidad Personal"/>
    <s v="07.02.14.15 Tratos Degradantes a Personas Vulnerables"/>
    <x v="7"/>
    <x v="67"/>
    <x v="200"/>
    <x v="767"/>
    <s v="N° de sentencias"/>
    <s v="2013-2019"/>
    <m/>
    <m/>
    <s v="Poder Judicial"/>
    <m/>
    <m/>
    <m/>
    <m/>
    <m/>
    <m/>
    <m/>
    <m/>
    <m/>
    <m/>
    <m/>
    <m/>
    <m/>
    <n v="0"/>
    <n v="0"/>
    <n v="0"/>
    <n v="0"/>
    <n v="23"/>
    <n v="78"/>
    <n v="145"/>
    <m/>
    <m/>
  </r>
  <r>
    <n v="1097"/>
    <s v="Sentencias por Ultraje Público a Las Buenas Costumbres"/>
    <s v="07 Delincuencia"/>
    <s v="07.02 Sentencias Dictadas por Delito"/>
    <s v="07.02.07 Delitos Contra el Orden Público, Funcionarios o Agentes del Estado"/>
    <s v="07.02.07.43 Ultraje Público a Las Buenas Costumbres"/>
    <x v="7"/>
    <x v="67"/>
    <x v="207"/>
    <x v="768"/>
    <s v="N° de sentencias"/>
    <s v="2013-2019"/>
    <m/>
    <m/>
    <s v="Poder Judicial"/>
    <m/>
    <m/>
    <m/>
    <m/>
    <m/>
    <m/>
    <m/>
    <m/>
    <m/>
    <m/>
    <m/>
    <m/>
    <m/>
    <n v="231"/>
    <n v="266"/>
    <n v="286"/>
    <n v="309"/>
    <n v="316"/>
    <n v="344"/>
    <n v="307"/>
    <m/>
    <m/>
  </r>
  <r>
    <n v="1098"/>
    <s v="Sentencias por Ultraje Público Buenas Costumbres por Medio Comunicación Social"/>
    <s v="07 Delincuencia"/>
    <s v="07.02 Sentencias Dictadas por Delito"/>
    <s v="07.02.07 Delitos Contra el Orden Público, Funcionarios o Agentes del Estado"/>
    <s v="07.02.07.44 Ultraje Público Buenas Costumbres por Medio Comunicación Social"/>
    <x v="7"/>
    <x v="67"/>
    <x v="207"/>
    <x v="769"/>
    <s v="N° de sentencias"/>
    <s v="2013-2019"/>
    <m/>
    <m/>
    <s v="Poder Judicial"/>
    <m/>
    <m/>
    <m/>
    <m/>
    <m/>
    <m/>
    <m/>
    <m/>
    <m/>
    <m/>
    <m/>
    <m/>
    <m/>
    <n v="33"/>
    <n v="35"/>
    <n v="42"/>
    <n v="41"/>
    <n v="51"/>
    <n v="49"/>
    <n v="58"/>
    <m/>
    <m/>
  </r>
  <r>
    <n v="1099"/>
    <s v="Sentencias por Uso de Uniforme o Insignias de FF.AA. o Carabineros de Chile"/>
    <s v="07 Delincuencia"/>
    <s v="07.02 Sentencias Dictadas por Delito"/>
    <s v="07.02.07 Delitos Contra el Orden Público, Funcionarios o Agentes del Estado"/>
    <s v="07.02.07.45 Uso de Uniforme o Insignias de FF.AA. o Carabineros de Chile"/>
    <x v="7"/>
    <x v="67"/>
    <x v="207"/>
    <x v="770"/>
    <s v="N° de sentencias"/>
    <s v="2013-2019"/>
    <m/>
    <m/>
    <s v="Poder Judicial"/>
    <m/>
    <m/>
    <m/>
    <m/>
    <m/>
    <m/>
    <m/>
    <m/>
    <m/>
    <m/>
    <m/>
    <m/>
    <m/>
    <n v="3"/>
    <n v="0"/>
    <n v="8"/>
    <n v="6"/>
    <n v="3"/>
    <n v="3"/>
    <n v="9"/>
    <m/>
    <m/>
  </r>
  <r>
    <n v="1100"/>
    <s v="Sentencias por Uso Fraudulento de Tarjetas o Medios de Pago"/>
    <s v="07 Delincuencia"/>
    <s v="07.02 Sentencias Dictadas por Delito"/>
    <s v="07.02.18 Delitos Económicos"/>
    <s v="07.02.18.75 Uso Fraudulento de Tarjetas o Medios de Pago"/>
    <x v="7"/>
    <x v="67"/>
    <x v="201"/>
    <x v="771"/>
    <s v="N° de sentencias"/>
    <s v="2013-2019"/>
    <m/>
    <m/>
    <s v="Poder Judicial"/>
    <m/>
    <m/>
    <m/>
    <m/>
    <m/>
    <m/>
    <m/>
    <m/>
    <m/>
    <m/>
    <m/>
    <m/>
    <m/>
    <n v="703"/>
    <n v="819"/>
    <n v="1337"/>
    <n v="2436"/>
    <n v="3304"/>
    <n v="3386"/>
    <n v="4447"/>
    <m/>
    <m/>
  </r>
  <r>
    <n v="1101"/>
    <s v="Sentencias por Uso Ilícito Fuego"/>
    <s v="07 Delincuencia"/>
    <s v="07.02 Sentencias Dictadas por Delito"/>
    <s v="07.02.06 Delitos Contra el Medioambientales y Seres Vivos"/>
    <s v="07.02.06.23 Uso Ilícito Fuego"/>
    <x v="7"/>
    <x v="67"/>
    <x v="198"/>
    <x v="772"/>
    <s v="N° de sentencias"/>
    <s v="2013-2019"/>
    <m/>
    <m/>
    <s v="Poder Judicial"/>
    <m/>
    <m/>
    <m/>
    <m/>
    <m/>
    <m/>
    <m/>
    <m/>
    <m/>
    <m/>
    <m/>
    <m/>
    <m/>
    <n v="26"/>
    <n v="37"/>
    <n v="47"/>
    <n v="65"/>
    <n v="72"/>
    <n v="35"/>
    <n v="106"/>
    <m/>
    <m/>
  </r>
  <r>
    <n v="1102"/>
    <s v="Sentencias por Uso, Facilitación o Transporte de Hilo Curado"/>
    <s v="07 Delincuencia"/>
    <s v="07.02 Sentencias Dictadas por Delito"/>
    <s v="07.02.13 Delitos Contra la Seguridad"/>
    <s v="07.02.13.12 Uso, Facilitación o Transporte de Hilo Curado"/>
    <x v="7"/>
    <x v="67"/>
    <x v="217"/>
    <x v="773"/>
    <s v="N° de sentencias"/>
    <s v="2013-2019"/>
    <m/>
    <m/>
    <s v="Poder Judicial"/>
    <m/>
    <m/>
    <m/>
    <m/>
    <m/>
    <m/>
    <m/>
    <m/>
    <m/>
    <m/>
    <m/>
    <m/>
    <m/>
    <n v="0"/>
    <n v="34"/>
    <n v="32"/>
    <n v="21"/>
    <n v="28"/>
    <n v="15"/>
    <n v="14"/>
    <m/>
    <m/>
  </r>
  <r>
    <n v="1103"/>
    <s v="Sentencias por Usura"/>
    <s v="07 Delincuencia"/>
    <s v="07.02 Sentencias Dictadas por Delito"/>
    <s v="07.02.18 Delitos Económicos"/>
    <s v="07.02.18.76 Usura"/>
    <x v="7"/>
    <x v="67"/>
    <x v="201"/>
    <x v="774"/>
    <s v="N° de sentencias"/>
    <s v="2013-2019"/>
    <m/>
    <m/>
    <s v="Poder Judicial"/>
    <m/>
    <m/>
    <m/>
    <m/>
    <m/>
    <m/>
    <m/>
    <m/>
    <m/>
    <m/>
    <m/>
    <m/>
    <m/>
    <n v="33"/>
    <n v="33"/>
    <n v="32"/>
    <n v="36"/>
    <n v="42"/>
    <n v="50"/>
    <n v="29"/>
    <m/>
    <m/>
  </r>
  <r>
    <n v="1104"/>
    <s v="Sentencias por Usurpación"/>
    <s v="07 Delincuencia"/>
    <s v="07.02 Sentencias Dictadas por Delito"/>
    <s v="07.02.11 Delitos Contra la Propiedad y el Patrimonio"/>
    <s v="07.02.11.25 Usurpación"/>
    <x v="7"/>
    <x v="67"/>
    <x v="199"/>
    <x v="775"/>
    <s v="N° de sentencias"/>
    <s v="2013-2019"/>
    <m/>
    <m/>
    <s v="Poder Judicial"/>
    <m/>
    <m/>
    <m/>
    <m/>
    <m/>
    <m/>
    <m/>
    <m/>
    <m/>
    <m/>
    <m/>
    <m/>
    <m/>
    <n v="1"/>
    <n v="1"/>
    <n v="0"/>
    <n v="1"/>
    <n v="1"/>
    <n v="1"/>
    <n v="0"/>
    <m/>
    <m/>
  </r>
  <r>
    <n v="1105"/>
    <s v="Sentencias por Usurpación de Aguas"/>
    <s v="07 Delincuencia"/>
    <s v="07.02 Sentencias Dictadas por Delito"/>
    <s v="07.02.11 Delitos Contra la Propiedad y el Patrimonio"/>
    <s v="07.02.11.26 Usurpación de Aguas"/>
    <x v="7"/>
    <x v="67"/>
    <x v="199"/>
    <x v="776"/>
    <s v="N° de sentencias"/>
    <s v="2013-2019"/>
    <m/>
    <m/>
    <s v="Poder Judicial"/>
    <m/>
    <m/>
    <m/>
    <m/>
    <m/>
    <m/>
    <m/>
    <m/>
    <m/>
    <m/>
    <m/>
    <m/>
    <m/>
    <n v="132"/>
    <n v="224"/>
    <n v="229"/>
    <n v="273"/>
    <n v="172"/>
    <n v="178"/>
    <n v="151"/>
    <m/>
    <m/>
  </r>
  <r>
    <n v="1106"/>
    <s v="Sentencias por Usurpación de Atribuciones de Empleados Públicos y Judiciales"/>
    <s v="07 Delincuencia"/>
    <s v="07.02 Sentencias Dictadas por Delito"/>
    <s v="07.02.03 Delitos Cometidos por Empleados y Funcionarios Públicos"/>
    <s v="07.02.03.17 Usurpación de Atribuciones de Empleados Públicos y Judiciales"/>
    <x v="7"/>
    <x v="67"/>
    <x v="203"/>
    <x v="777"/>
    <s v="N° de sentencias"/>
    <s v="2013-2019"/>
    <m/>
    <m/>
    <s v="Poder Judicial"/>
    <m/>
    <m/>
    <m/>
    <m/>
    <m/>
    <m/>
    <m/>
    <m/>
    <m/>
    <m/>
    <m/>
    <m/>
    <m/>
    <n v="72"/>
    <n v="37"/>
    <n v="42"/>
    <n v="53"/>
    <n v="50"/>
    <n v="4"/>
    <n v="1"/>
    <m/>
    <m/>
  </r>
  <r>
    <n v="1107"/>
    <s v="Sentencias por Usurpación de Estado Civil"/>
    <s v="07 Delincuencia"/>
    <s v="07.02 Sentencias Dictadas por Delito"/>
    <s v="07.02.11 Delitos Contra la Propiedad y el Patrimonio"/>
    <s v="07.02.11.27 Usurpación de Estado Civil"/>
    <x v="7"/>
    <x v="67"/>
    <x v="199"/>
    <x v="778"/>
    <s v="N° de sentencias"/>
    <s v="2013-2019"/>
    <m/>
    <m/>
    <s v="Poder Judicial"/>
    <m/>
    <m/>
    <m/>
    <m/>
    <m/>
    <m/>
    <m/>
    <m/>
    <m/>
    <m/>
    <m/>
    <m/>
    <m/>
    <n v="6"/>
    <n v="12"/>
    <n v="10"/>
    <n v="9"/>
    <n v="13"/>
    <n v="5"/>
    <n v="7"/>
    <m/>
    <m/>
  </r>
  <r>
    <n v="1108"/>
    <s v="Sentencias por Usurpación de Nombre"/>
    <s v="07 Delincuencia"/>
    <s v="07.02 Sentencias Dictadas por Delito"/>
    <s v="07.02.11 Delitos Contra la Propiedad y el Patrimonio"/>
    <s v="07.02.11.28 Usurpación de Nombre"/>
    <x v="7"/>
    <x v="67"/>
    <x v="199"/>
    <x v="779"/>
    <s v="N° de sentencias"/>
    <s v="2013-2019"/>
    <m/>
    <m/>
    <s v="Poder Judicial"/>
    <m/>
    <m/>
    <m/>
    <m/>
    <m/>
    <m/>
    <m/>
    <m/>
    <m/>
    <m/>
    <m/>
    <m/>
    <m/>
    <n v="1115"/>
    <n v="1062"/>
    <n v="1220"/>
    <n v="1167"/>
    <n v="1223"/>
    <n v="1217"/>
    <n v="1139"/>
    <m/>
    <m/>
  </r>
  <r>
    <n v="1109"/>
    <s v="Sentencias por Usurpación de Propiedad, Descubrimiento o Producción"/>
    <s v="07 Delincuencia"/>
    <s v="07.02 Sentencias Dictadas por Delito"/>
    <s v="07.02.11 Delitos Contra la Propiedad y el Patrimonio"/>
    <s v="07.02.11.29 Usurpación de Propiedad, Descubrimiento o Producción"/>
    <x v="7"/>
    <x v="67"/>
    <x v="199"/>
    <x v="780"/>
    <s v="N° de sentencias"/>
    <s v="2013-2019"/>
    <m/>
    <m/>
    <s v="Poder Judicial"/>
    <m/>
    <m/>
    <m/>
    <m/>
    <m/>
    <m/>
    <m/>
    <m/>
    <m/>
    <m/>
    <m/>
    <m/>
    <m/>
    <n v="350"/>
    <n v="321"/>
    <n v="335"/>
    <n v="359"/>
    <n v="251"/>
    <n v="272"/>
    <n v="250"/>
    <m/>
    <m/>
  </r>
  <r>
    <n v="1110"/>
    <s v="Sentencias por Usurpación No Violenta"/>
    <s v="07 Delincuencia"/>
    <s v="07.02 Sentencias Dictadas por Delito"/>
    <s v="07.02.11 Delitos Contra la Propiedad y el Patrimonio"/>
    <s v="07.02.11.30 Usurpación No Violenta"/>
    <x v="7"/>
    <x v="67"/>
    <x v="199"/>
    <x v="781"/>
    <s v="N° de sentencias"/>
    <s v="2013-2019"/>
    <m/>
    <m/>
    <s v="Poder Judicial"/>
    <m/>
    <m/>
    <m/>
    <m/>
    <m/>
    <m/>
    <m/>
    <m/>
    <m/>
    <m/>
    <m/>
    <m/>
    <m/>
    <n v="336"/>
    <n v="385"/>
    <n v="415"/>
    <n v="437"/>
    <n v="486"/>
    <n v="435"/>
    <n v="511"/>
    <m/>
    <m/>
  </r>
  <r>
    <n v="1111"/>
    <s v="Sentencias por Usurpación Violenta"/>
    <s v="07 Delincuencia"/>
    <s v="07.02 Sentencias Dictadas por Delito"/>
    <s v="07.02.11 Delitos Contra la Propiedad y el Patrimonio"/>
    <s v="07.02.11.31 Usurpación Violenta"/>
    <x v="7"/>
    <x v="67"/>
    <x v="199"/>
    <x v="782"/>
    <s v="N° de sentencias"/>
    <s v="2013-2019"/>
    <m/>
    <m/>
    <s v="Poder Judicial"/>
    <m/>
    <m/>
    <m/>
    <m/>
    <m/>
    <m/>
    <m/>
    <m/>
    <m/>
    <m/>
    <m/>
    <m/>
    <m/>
    <n v="73"/>
    <n v="97"/>
    <n v="95"/>
    <n v="83"/>
    <n v="138"/>
    <n v="168"/>
    <n v="195"/>
    <m/>
    <m/>
  </r>
  <r>
    <n v="1112"/>
    <s v="Sentencias por Utilización Sin Autorización de Obras de Dominio Ajeno Protegidas por la Ley"/>
    <s v="07 Delincuencia"/>
    <s v="07.02 Sentencias Dictadas por Delito"/>
    <s v="07.02.11 Delitos Contra la Propiedad y el Patrimonio"/>
    <s v="07.02.11.32 Utilización Sin Autorización de Obras de Dominio Ajeno Protegidas por la Ley"/>
    <x v="7"/>
    <x v="67"/>
    <x v="199"/>
    <x v="783"/>
    <s v="N° de sentencias"/>
    <s v="2013-2019"/>
    <m/>
    <m/>
    <s v="Poder Judicial"/>
    <m/>
    <m/>
    <m/>
    <m/>
    <m/>
    <m/>
    <m/>
    <m/>
    <m/>
    <m/>
    <m/>
    <m/>
    <m/>
    <n v="57"/>
    <n v="25"/>
    <n v="32"/>
    <n v="21"/>
    <n v="8"/>
    <n v="4"/>
    <n v="6"/>
    <m/>
    <m/>
  </r>
  <r>
    <n v="1113"/>
    <s v="Sentencias por Veedor/Liquidador Realice Conducta Señalada"/>
    <s v="07 Delincuencia"/>
    <s v="07.02 Sentencias Dictadas por Delito"/>
    <s v="07.02.11 Delitos Contra la Propiedad y el Patrimonio"/>
    <s v="07.02.11.33 Veedor/Liquidador Realice Conducta Señalada"/>
    <x v="7"/>
    <x v="67"/>
    <x v="199"/>
    <x v="784"/>
    <s v="N° de sentencias"/>
    <s v="2013-2019"/>
    <m/>
    <m/>
    <s v="Poder Judicial"/>
    <m/>
    <m/>
    <m/>
    <m/>
    <m/>
    <m/>
    <m/>
    <m/>
    <m/>
    <m/>
    <m/>
    <m/>
    <m/>
    <n v="0"/>
    <n v="0"/>
    <n v="0"/>
    <n v="0"/>
    <n v="2"/>
    <n v="4"/>
    <n v="2"/>
    <m/>
    <m/>
  </r>
  <r>
    <n v="1114"/>
    <s v="Sentencias por Venta Ilícita de Obras Protegidas por Ley de Propiedad Intelectual"/>
    <s v="07 Delincuencia"/>
    <s v="07.02 Sentencias Dictadas por Delito"/>
    <s v="07.02.11 Delitos Contra la Propiedad y el Patrimonio"/>
    <s v="07.02.11.34 Venta Ilícita de Obras Protegidas por Ley de Propiedad Intelectual"/>
    <x v="7"/>
    <x v="67"/>
    <x v="199"/>
    <x v="785"/>
    <s v="N° de sentencias"/>
    <s v="2013-2019"/>
    <m/>
    <m/>
    <s v="Poder Judicial"/>
    <m/>
    <m/>
    <m/>
    <m/>
    <m/>
    <m/>
    <m/>
    <m/>
    <m/>
    <m/>
    <m/>
    <m/>
    <m/>
    <n v="307"/>
    <n v="272"/>
    <n v="264"/>
    <n v="245"/>
    <n v="123"/>
    <n v="109"/>
    <n v="69"/>
    <m/>
    <m/>
  </r>
  <r>
    <n v="1115"/>
    <s v="Sentencias por Vigilancia Privada No Autorizada"/>
    <s v="07 Delincuencia"/>
    <s v="07.02 Sentencias Dictadas por Delito"/>
    <s v="07.02.10 Delitos Contra la Intimidad y la Libertad"/>
    <s v="07.02.10.14 Vigilancia Privada No Autorizada"/>
    <x v="7"/>
    <x v="67"/>
    <x v="204"/>
    <x v="786"/>
    <s v="N° de sentencias"/>
    <s v="2013-2019"/>
    <m/>
    <m/>
    <s v="Poder Judicial"/>
    <m/>
    <m/>
    <m/>
    <m/>
    <m/>
    <m/>
    <m/>
    <m/>
    <m/>
    <m/>
    <m/>
    <m/>
    <m/>
    <n v="0"/>
    <n v="1"/>
    <n v="1"/>
    <n v="3"/>
    <n v="0"/>
    <n v="1"/>
    <n v="0"/>
    <m/>
    <m/>
  </r>
  <r>
    <n v="1116"/>
    <s v="Sentencias por Violación"/>
    <s v="07 Delincuencia"/>
    <s v="07.02 Sentencias Dictadas por Delito"/>
    <s v="07.02.24 Delitos Sexuales"/>
    <s v="07.01.01.12 Violación"/>
    <x v="7"/>
    <x v="67"/>
    <x v="202"/>
    <x v="333"/>
    <s v="N° de sentencias"/>
    <s v="2013-2019"/>
    <m/>
    <m/>
    <s v="Poder Judicial"/>
    <m/>
    <m/>
    <m/>
    <m/>
    <m/>
    <m/>
    <m/>
    <m/>
    <m/>
    <m/>
    <m/>
    <m/>
    <m/>
    <n v="31"/>
    <n v="28"/>
    <n v="33"/>
    <n v="22"/>
    <n v="25"/>
    <n v="17"/>
    <n v="3"/>
    <m/>
    <m/>
  </r>
  <r>
    <n v="1117"/>
    <s v="Sentencias por Violación con Homicidio o Femicidio"/>
    <s v="07 Delincuencia"/>
    <s v="07.02 Sentencias Dictadas por Delito"/>
    <s v="07.02.24 Delitos Sexuales"/>
    <s v="07.02.24.22 Violación con Homicidio o Femicidio"/>
    <x v="7"/>
    <x v="67"/>
    <x v="202"/>
    <x v="787"/>
    <s v="N° de sentencias"/>
    <s v="2013-2019"/>
    <m/>
    <m/>
    <s v="Poder Judicial"/>
    <m/>
    <m/>
    <m/>
    <m/>
    <m/>
    <m/>
    <m/>
    <m/>
    <m/>
    <m/>
    <m/>
    <m/>
    <m/>
    <n v="11"/>
    <n v="4"/>
    <n v="1"/>
    <n v="4"/>
    <n v="5"/>
    <n v="11"/>
    <n v="3"/>
    <m/>
    <m/>
  </r>
  <r>
    <n v="1118"/>
    <s v="Sentencias por Violación de Mayor de 14 Años"/>
    <s v="07 Delincuencia"/>
    <s v="07.02 Sentencias Dictadas por Delito"/>
    <s v="07.02.24 Delitos Sexuales"/>
    <s v="07.02.24.23 Violación de Mayor de 14 Años"/>
    <x v="7"/>
    <x v="67"/>
    <x v="202"/>
    <x v="788"/>
    <s v="N° de sentencias"/>
    <s v="2013-2019"/>
    <m/>
    <m/>
    <s v="Poder Judicial"/>
    <m/>
    <m/>
    <m/>
    <m/>
    <m/>
    <m/>
    <m/>
    <m/>
    <m/>
    <m/>
    <m/>
    <m/>
    <m/>
    <n v="699"/>
    <n v="658"/>
    <n v="684"/>
    <n v="653"/>
    <n v="675"/>
    <n v="708"/>
    <n v="793"/>
    <m/>
    <m/>
  </r>
  <r>
    <n v="1119"/>
    <s v="Sentencias por Violación de Menor de 14 Años"/>
    <s v="07 Delincuencia"/>
    <s v="07.02 Sentencias Dictadas por Delito"/>
    <s v="07.02.24 Delitos Sexuales"/>
    <s v="07.02.24.24 Violación de Menor de 14 Años"/>
    <x v="7"/>
    <x v="67"/>
    <x v="202"/>
    <x v="789"/>
    <s v="N° de sentencias"/>
    <s v="2013-2019"/>
    <m/>
    <m/>
    <s v="Poder Judicial"/>
    <m/>
    <m/>
    <m/>
    <m/>
    <m/>
    <m/>
    <m/>
    <m/>
    <m/>
    <m/>
    <m/>
    <m/>
    <m/>
    <n v="908"/>
    <n v="885"/>
    <n v="863"/>
    <n v="867"/>
    <n v="836"/>
    <n v="862"/>
    <n v="825"/>
    <m/>
    <m/>
  </r>
  <r>
    <n v="1120"/>
    <s v="Sentencias por Violación de Morada"/>
    <s v="07 Delincuencia"/>
    <s v="07.02 Sentencias Dictadas por Delito"/>
    <s v="07.02.11 Delitos Contra la Propiedad y el Patrimonio"/>
    <s v="07.02.11.35 Violación de Morada"/>
    <x v="7"/>
    <x v="67"/>
    <x v="199"/>
    <x v="790"/>
    <s v="N° de sentencias"/>
    <s v="2013-2019"/>
    <m/>
    <m/>
    <s v="Poder Judicial"/>
    <m/>
    <m/>
    <m/>
    <m/>
    <m/>
    <m/>
    <m/>
    <m/>
    <m/>
    <m/>
    <m/>
    <m/>
    <m/>
    <n v="3405"/>
    <n v="3288"/>
    <n v="3073"/>
    <n v="2997"/>
    <n v="3149"/>
    <n v="3224"/>
    <n v="3186"/>
    <m/>
    <m/>
  </r>
  <r>
    <n v="1121"/>
    <s v="Sentencias por Violación de Secretos"/>
    <s v="07 Delincuencia"/>
    <s v="07.02 Sentencias Dictadas por Delito"/>
    <s v="07.02.11 Delitos Contra la Propiedad y el Patrimonio"/>
    <s v="07.02.11.36 Violación de Secretos"/>
    <x v="7"/>
    <x v="67"/>
    <x v="199"/>
    <x v="791"/>
    <s v="N° de sentencias"/>
    <s v="2013-2019"/>
    <m/>
    <m/>
    <s v="Poder Judicial"/>
    <m/>
    <m/>
    <m/>
    <m/>
    <m/>
    <m/>
    <m/>
    <m/>
    <m/>
    <m/>
    <m/>
    <m/>
    <m/>
    <n v="14"/>
    <n v="10"/>
    <n v="22"/>
    <n v="25"/>
    <n v="20"/>
    <n v="33"/>
    <n v="32"/>
    <m/>
    <m/>
  </r>
  <r>
    <n v="1122"/>
    <s v="Sentencias por Violación de Secretos de Fábrica"/>
    <s v="07 Delincuencia"/>
    <s v="07.02 Sentencias Dictadas por Delito"/>
    <s v="07.02.11 Delitos Contra la Propiedad y el Patrimonio"/>
    <s v="07.02.11.37 Violación de Secretos de Fábrica"/>
    <x v="7"/>
    <x v="67"/>
    <x v="199"/>
    <x v="792"/>
    <s v="N° de sentencias"/>
    <s v="2013-2019"/>
    <m/>
    <m/>
    <s v="Poder Judicial"/>
    <m/>
    <m/>
    <m/>
    <m/>
    <m/>
    <m/>
    <m/>
    <m/>
    <m/>
    <m/>
    <m/>
    <m/>
    <m/>
    <n v="4"/>
    <n v="1"/>
    <n v="6"/>
    <n v="8"/>
    <n v="6"/>
    <n v="8"/>
    <n v="6"/>
    <m/>
    <m/>
  </r>
  <r>
    <n v="1123"/>
    <s v="Sentencias por Violencia en Los Estadios"/>
    <s v="07 Delincuencia"/>
    <s v="07.02 Sentencias Dictadas por Delito"/>
    <s v="07.02.07 Delitos Contra el Orden Público, Funcionarios o Agentes del Estado"/>
    <s v="07.02.07.46 Violencia en Los Estadios"/>
    <x v="7"/>
    <x v="67"/>
    <x v="207"/>
    <x v="793"/>
    <s v="N° de sentencias"/>
    <s v="2013-2019"/>
    <m/>
    <m/>
    <s v="Poder Judicial"/>
    <m/>
    <m/>
    <m/>
    <m/>
    <m/>
    <m/>
    <m/>
    <m/>
    <m/>
    <m/>
    <m/>
    <m/>
    <m/>
    <n v="295"/>
    <n v="317"/>
    <n v="225"/>
    <n v="45"/>
    <n v="12"/>
    <n v="3"/>
    <n v="3"/>
    <m/>
    <m/>
  </r>
  <r>
    <n v="1124"/>
    <s v="Sentencias por Corrupción"/>
    <s v="07 Delincuencia"/>
    <s v="07.03 Sentencias Dictadas por Tipo de Delito"/>
    <s v="07.03.01 Tipo de Delito"/>
    <s v="07.03.01.01 Corrupción"/>
    <x v="7"/>
    <x v="68"/>
    <x v="224"/>
    <x v="794"/>
    <s v="N° de sentencias"/>
    <s v="2013-2019"/>
    <m/>
    <m/>
    <s v="Poder Judicial"/>
    <m/>
    <m/>
    <m/>
    <m/>
    <m/>
    <m/>
    <m/>
    <m/>
    <m/>
    <m/>
    <m/>
    <m/>
    <m/>
    <n v="14"/>
    <n v="15"/>
    <n v="18"/>
    <n v="24"/>
    <n v="25"/>
    <n v="22"/>
    <n v="49"/>
    <m/>
    <m/>
  </r>
  <r>
    <n v="1125"/>
    <s v="Sentencias por Crimen Organizado y Lavado de Dinero"/>
    <s v="07 Delincuencia"/>
    <s v="07.03 Sentencias Dictadas por Tipo de Delito"/>
    <s v="07.03.01 Tipo de Delito"/>
    <s v="07.03.01.02 Crimen Organizado y Lavado de Dinero"/>
    <x v="7"/>
    <x v="68"/>
    <x v="224"/>
    <x v="795"/>
    <s v="N° de sentencias"/>
    <s v="2013-2019"/>
    <m/>
    <m/>
    <s v="Poder Judicial"/>
    <m/>
    <m/>
    <m/>
    <m/>
    <m/>
    <m/>
    <m/>
    <m/>
    <m/>
    <m/>
    <m/>
    <m/>
    <m/>
    <n v="140"/>
    <n v="215"/>
    <n v="220"/>
    <n v="355"/>
    <n v="207"/>
    <n v="196"/>
    <n v="340"/>
    <m/>
    <m/>
  </r>
  <r>
    <n v="1126"/>
    <s v="Sentencias por Delitos Cometidos por Empleados y Funcionarios Públicos"/>
    <s v="07 Delincuencia"/>
    <s v="07.03 Sentencias Dictadas por Tipo de Delito"/>
    <s v="07.03.01 Tipo de Delito"/>
    <s v="07.03.01.03 Delitos Cometidos por Empleados y Funcionarios Públicos"/>
    <x v="7"/>
    <x v="68"/>
    <x v="224"/>
    <x v="796"/>
    <s v="N° de sentencias"/>
    <s v="2013-2019"/>
    <m/>
    <m/>
    <s v="Poder Judicial"/>
    <m/>
    <m/>
    <m/>
    <m/>
    <m/>
    <m/>
    <m/>
    <m/>
    <m/>
    <m/>
    <m/>
    <m/>
    <m/>
    <n v="527"/>
    <n v="424"/>
    <n v="486"/>
    <n v="494"/>
    <n v="733"/>
    <n v="766"/>
    <n v="1723"/>
    <m/>
    <m/>
  </r>
  <r>
    <n v="1127"/>
    <s v="Sentencias por Delitos Contra el Estado Civil y la Familia"/>
    <s v="07 Delincuencia"/>
    <s v="07.03 Sentencias Dictadas por Tipo de Delito"/>
    <s v="07.03.01 Tipo de Delito"/>
    <s v="07.03.01.04 Delitos Contra el Estado Civil y la Familia"/>
    <x v="7"/>
    <x v="68"/>
    <x v="224"/>
    <x v="797"/>
    <s v="N° de sentencias"/>
    <s v="2013-2019"/>
    <m/>
    <m/>
    <s v="Poder Judicial"/>
    <m/>
    <m/>
    <m/>
    <m/>
    <m/>
    <m/>
    <m/>
    <m/>
    <m/>
    <m/>
    <m/>
    <m/>
    <m/>
    <n v="2766"/>
    <n v="3747"/>
    <n v="5015"/>
    <n v="5602"/>
    <n v="4205"/>
    <n v="3578"/>
    <n v="3824"/>
    <m/>
    <m/>
  </r>
  <r>
    <n v="1128"/>
    <s v="Sentencias por Delitos Contra el Honor"/>
    <s v="07 Delincuencia"/>
    <s v="07.03 Sentencias Dictadas por Tipo de Delito"/>
    <s v="07.03.01 Tipo de Delito"/>
    <s v="07.03.01.05 Delitos Contra el Honor"/>
    <x v="7"/>
    <x v="68"/>
    <x v="224"/>
    <x v="798"/>
    <s v="N° de sentencias"/>
    <s v="2013-2019"/>
    <m/>
    <m/>
    <s v="Poder Judicial"/>
    <m/>
    <m/>
    <m/>
    <m/>
    <m/>
    <m/>
    <m/>
    <m/>
    <m/>
    <m/>
    <m/>
    <m/>
    <m/>
    <n v="806"/>
    <n v="735"/>
    <n v="824"/>
    <n v="886"/>
    <n v="888"/>
    <n v="1018"/>
    <n v="1315"/>
    <m/>
    <m/>
  </r>
  <r>
    <n v="1129"/>
    <s v="Sentencias por Delitos Contra el Medioambientales y Seres Vivos"/>
    <s v="07 Delincuencia"/>
    <s v="07.03 Sentencias Dictadas por Tipo de Delito"/>
    <s v="07.03.01 Tipo de Delito"/>
    <s v="07.03.01.06 Delitos Contra el Medioambientales y Seres Vivos"/>
    <x v="7"/>
    <x v="68"/>
    <x v="224"/>
    <x v="799"/>
    <s v="N° de sentencias"/>
    <s v="2013-2019"/>
    <m/>
    <m/>
    <s v="Poder Judicial"/>
    <m/>
    <m/>
    <m/>
    <m/>
    <m/>
    <m/>
    <m/>
    <m/>
    <m/>
    <m/>
    <m/>
    <m/>
    <m/>
    <n v="2928"/>
    <n v="3182"/>
    <n v="3229"/>
    <n v="3342"/>
    <n v="3291"/>
    <n v="3168"/>
    <n v="4009"/>
    <m/>
    <m/>
  </r>
  <r>
    <n v="1130"/>
    <s v="Sentencias por Delitos Contra el Orden Público, Funcionarios o Agentes del Estado"/>
    <s v="07 Delincuencia"/>
    <s v="07.03 Sentencias Dictadas por Tipo de Delito"/>
    <s v="07.03.01 Tipo de Delito"/>
    <s v="07.03.01.07 Delitos Contra el Orden Público, Funcionarios o Agentes del Estado"/>
    <x v="7"/>
    <x v="68"/>
    <x v="224"/>
    <x v="800"/>
    <s v="N° de sentencias"/>
    <s v="2013-2019"/>
    <m/>
    <m/>
    <s v="Poder Judicial"/>
    <m/>
    <m/>
    <m/>
    <m/>
    <m/>
    <m/>
    <m/>
    <m/>
    <m/>
    <m/>
    <m/>
    <m/>
    <m/>
    <n v="23006"/>
    <n v="21000"/>
    <n v="19750"/>
    <n v="20125"/>
    <n v="20648"/>
    <n v="21570"/>
    <n v="28442"/>
    <m/>
    <m/>
  </r>
  <r>
    <n v="1131"/>
    <s v="Sentencias por Delitos Contra la Administración de la Justicia"/>
    <s v="07 Delincuencia"/>
    <s v="07.03 Sentencias Dictadas por Tipo de Delito"/>
    <s v="07.03.01 Tipo de Delito"/>
    <s v="07.03.01.08 Delitos Contra la Administración de la Justicia"/>
    <x v="7"/>
    <x v="68"/>
    <x v="224"/>
    <x v="801"/>
    <s v="N° de sentencias"/>
    <s v="2013-2019"/>
    <m/>
    <m/>
    <s v="Poder Judicial"/>
    <m/>
    <m/>
    <m/>
    <m/>
    <m/>
    <m/>
    <m/>
    <m/>
    <m/>
    <m/>
    <m/>
    <m/>
    <m/>
    <n v="2472"/>
    <n v="2677"/>
    <n v="2774"/>
    <n v="2848"/>
    <n v="2935"/>
    <n v="3457"/>
    <n v="3389"/>
    <m/>
    <m/>
  </r>
  <r>
    <n v="1132"/>
    <s v="Sentencias por Delitos Contra la Fé Pública"/>
    <s v="07 Delincuencia"/>
    <s v="07.03 Sentencias Dictadas por Tipo de Delito"/>
    <s v="07.03.01 Tipo de Delito"/>
    <s v="07.03.01.09 Delitos Contra la Fé Pública"/>
    <x v="7"/>
    <x v="68"/>
    <x v="224"/>
    <x v="802"/>
    <s v="N° de sentencias"/>
    <s v="2013-2019"/>
    <m/>
    <m/>
    <s v="Poder Judicial"/>
    <m/>
    <m/>
    <m/>
    <m/>
    <m/>
    <m/>
    <m/>
    <m/>
    <m/>
    <m/>
    <m/>
    <m/>
    <m/>
    <n v="4190"/>
    <n v="4677"/>
    <n v="5122"/>
    <n v="5131"/>
    <n v="4731"/>
    <n v="4843"/>
    <n v="4739"/>
    <m/>
    <m/>
  </r>
  <r>
    <n v="1133"/>
    <s v="Sentencias por Delitos Contra la Intimidad y la Libertad"/>
    <s v="07 Delincuencia"/>
    <s v="07.03 Sentencias Dictadas por Tipo de Delito"/>
    <s v="07.03.01 Tipo de Delito"/>
    <s v="07.03.01.10 Delitos Contra la Intimidad y la Libertad"/>
    <x v="7"/>
    <x v="68"/>
    <x v="224"/>
    <x v="803"/>
    <s v="N° de sentencias"/>
    <s v="2013-2019"/>
    <m/>
    <m/>
    <s v="Poder Judicial"/>
    <m/>
    <m/>
    <m/>
    <m/>
    <m/>
    <m/>
    <m/>
    <m/>
    <m/>
    <m/>
    <m/>
    <m/>
    <m/>
    <n v="69176"/>
    <n v="73654"/>
    <n v="69031"/>
    <n v="68363"/>
    <n v="65354"/>
    <n v="64740"/>
    <n v="66732"/>
    <m/>
    <m/>
  </r>
  <r>
    <n v="1134"/>
    <s v="Sentencias por Delitos Contra la Propiedad y el Patrimonio"/>
    <s v="07 Delincuencia"/>
    <s v="07.03 Sentencias Dictadas por Tipo de Delito"/>
    <s v="07.03.01 Tipo de Delito"/>
    <s v="07.03.01.11 Delitos Contra la Propiedad y el Patrimonio"/>
    <x v="7"/>
    <x v="68"/>
    <x v="224"/>
    <x v="804"/>
    <s v="N° de sentencias"/>
    <s v="2013-2019"/>
    <m/>
    <m/>
    <s v="Poder Judicial"/>
    <m/>
    <m/>
    <m/>
    <m/>
    <m/>
    <m/>
    <m/>
    <m/>
    <m/>
    <m/>
    <m/>
    <m/>
    <m/>
    <n v="36821"/>
    <n v="37295"/>
    <n v="35833"/>
    <n v="35922"/>
    <n v="33941"/>
    <n v="33973"/>
    <n v="34876"/>
    <m/>
    <m/>
  </r>
  <r>
    <n v="1135"/>
    <s v="Sentencias por Delitos Contra la Salud Pública"/>
    <s v="07 Delincuencia"/>
    <s v="07.03 Sentencias Dictadas por Tipo de Delito"/>
    <s v="07.03.01 Tipo de Delito"/>
    <s v="07.03.01.12 Delitos Contra la Salud Pública"/>
    <x v="7"/>
    <x v="68"/>
    <x v="224"/>
    <x v="805"/>
    <s v="N° de sentencias"/>
    <s v="2013-2019"/>
    <m/>
    <m/>
    <s v="Poder Judicial"/>
    <m/>
    <m/>
    <m/>
    <m/>
    <m/>
    <m/>
    <m/>
    <m/>
    <m/>
    <m/>
    <m/>
    <m/>
    <m/>
    <n v="208"/>
    <n v="231"/>
    <n v="245"/>
    <n v="195"/>
    <n v="181"/>
    <n v="172"/>
    <n v="236"/>
    <m/>
    <m/>
  </r>
  <r>
    <n v="1136"/>
    <s v="Sentencias por Delitos Contra la Seguridad"/>
    <s v="07 Delincuencia"/>
    <s v="07.03 Sentencias Dictadas por Tipo de Delito"/>
    <s v="07.03.01 Tipo de Delito"/>
    <s v="07.03.01.13 Delitos Contra la Seguridad"/>
    <x v="7"/>
    <x v="68"/>
    <x v="224"/>
    <x v="806"/>
    <s v="N° de sentencias"/>
    <s v="2013-2019"/>
    <m/>
    <m/>
    <s v="Poder Judicial"/>
    <m/>
    <m/>
    <m/>
    <m/>
    <m/>
    <m/>
    <m/>
    <m/>
    <m/>
    <m/>
    <m/>
    <m/>
    <m/>
    <n v="163"/>
    <n v="183"/>
    <n v="178"/>
    <n v="227"/>
    <n v="176"/>
    <n v="203"/>
    <n v="167"/>
    <m/>
    <m/>
  </r>
  <r>
    <n v="1137"/>
    <s v="Sentencias por Delitos Contra la Vida, Integridad o Dignidad Personal"/>
    <s v="07 Delincuencia"/>
    <s v="07.03 Sentencias Dictadas por Tipo de Delito"/>
    <s v="07.03.01 Tipo de Delito"/>
    <s v="07.03.01.14 Delitos Contra la Vida, Integridad o Dignidad Personal"/>
    <x v="7"/>
    <x v="68"/>
    <x v="224"/>
    <x v="807"/>
    <s v="N° de sentencias"/>
    <s v="2013-2019"/>
    <m/>
    <m/>
    <s v="Poder Judicial"/>
    <m/>
    <m/>
    <m/>
    <m/>
    <m/>
    <m/>
    <m/>
    <m/>
    <m/>
    <m/>
    <m/>
    <m/>
    <m/>
    <n v="6248"/>
    <n v="6260"/>
    <n v="6530"/>
    <n v="6641"/>
    <n v="6391"/>
    <n v="6287"/>
    <n v="6763"/>
    <m/>
    <m/>
  </r>
  <r>
    <n v="1138"/>
    <s v="Sentencias por Delitos Contra las Personas"/>
    <s v="07 Delincuencia"/>
    <s v="07.03 Sentencias Dictadas por Tipo de Delito"/>
    <s v="07.03.01 Tipo de Delito"/>
    <s v="07.03.01.15 Delitos Contra las Personas"/>
    <x v="7"/>
    <x v="68"/>
    <x v="224"/>
    <x v="808"/>
    <s v="N° de sentencias"/>
    <s v="2013-2019"/>
    <m/>
    <m/>
    <s v="Poder Judicial"/>
    <m/>
    <m/>
    <m/>
    <m/>
    <m/>
    <m/>
    <m/>
    <m/>
    <m/>
    <m/>
    <m/>
    <m/>
    <m/>
    <n v="743"/>
    <n v="824"/>
    <n v="906"/>
    <n v="912"/>
    <n v="1051"/>
    <n v="1197"/>
    <n v="1642"/>
    <m/>
    <m/>
  </r>
  <r>
    <n v="1139"/>
    <s v="Sentencias por Delitos de Tenecia y Porte de Armas"/>
    <s v="07 Delincuencia"/>
    <s v="07.03 Sentencias Dictadas por Tipo de Delito"/>
    <s v="07.03.01 Tipo de Delito"/>
    <s v="07.03.01.16 Delitos de Tenecia y Porte de Armas"/>
    <x v="7"/>
    <x v="68"/>
    <x v="224"/>
    <x v="809"/>
    <s v="N° de sentencias"/>
    <s v="2013-2019"/>
    <m/>
    <m/>
    <s v="Poder Judicial"/>
    <m/>
    <m/>
    <m/>
    <m/>
    <m/>
    <m/>
    <m/>
    <m/>
    <m/>
    <m/>
    <m/>
    <m/>
    <m/>
    <n v="12442"/>
    <n v="14016"/>
    <n v="14980"/>
    <n v="15644"/>
    <n v="16122"/>
    <n v="17032"/>
    <n v="11992"/>
    <m/>
    <m/>
  </r>
  <r>
    <n v="1140"/>
    <s v="Sentencias por Delitos e Infracciones de Tránsito"/>
    <s v="07 Delincuencia"/>
    <s v="07.03 Sentencias Dictadas por Tipo de Delito"/>
    <s v="07.03.01 Tipo de Delito"/>
    <s v="07.03.01.17 Delitos e Infracciones de Tránsito"/>
    <x v="7"/>
    <x v="68"/>
    <x v="224"/>
    <x v="810"/>
    <s v="N° de sentencias"/>
    <s v="2013-2019"/>
    <m/>
    <m/>
    <s v="Poder Judicial"/>
    <m/>
    <m/>
    <m/>
    <m/>
    <m/>
    <m/>
    <m/>
    <m/>
    <m/>
    <m/>
    <m/>
    <m/>
    <m/>
    <n v="32293"/>
    <n v="32878"/>
    <n v="33694"/>
    <n v="35503"/>
    <n v="36655"/>
    <n v="37346"/>
    <n v="35875"/>
    <m/>
    <m/>
  </r>
  <r>
    <n v="1141"/>
    <s v="Sentencias por Delitos Económicos"/>
    <s v="07 Delincuencia"/>
    <s v="07.03 Sentencias Dictadas por Tipo de Delito"/>
    <s v="07.03.01 Tipo de Delito"/>
    <s v="07.03.01.18 Delitos Económicos"/>
    <x v="7"/>
    <x v="68"/>
    <x v="224"/>
    <x v="811"/>
    <s v="N° de sentencias"/>
    <s v="2013-2019"/>
    <m/>
    <m/>
    <s v="Poder Judicial"/>
    <m/>
    <m/>
    <m/>
    <m/>
    <m/>
    <m/>
    <m/>
    <m/>
    <m/>
    <m/>
    <m/>
    <m/>
    <m/>
    <n v="138412"/>
    <n v="148895"/>
    <n v="144809"/>
    <n v="143345"/>
    <n v="145172"/>
    <n v="145011"/>
    <n v="139733"/>
    <m/>
    <m/>
  </r>
  <r>
    <n v="1142"/>
    <s v="Sentencias por Delitos Electorales"/>
    <s v="07 Delincuencia"/>
    <s v="07.03 Sentencias Dictadas por Tipo de Delito"/>
    <s v="07.03.01 Tipo de Delito"/>
    <s v="07.03.01.19 Delitos Electorales"/>
    <x v="7"/>
    <x v="68"/>
    <x v="224"/>
    <x v="812"/>
    <s v="N° de sentencias"/>
    <s v="2013-2019"/>
    <m/>
    <m/>
    <s v="Poder Judicial"/>
    <m/>
    <m/>
    <m/>
    <m/>
    <m/>
    <m/>
    <m/>
    <m/>
    <m/>
    <m/>
    <m/>
    <m/>
    <m/>
    <n v="26"/>
    <n v="15"/>
    <n v="3"/>
    <n v="40"/>
    <n v="260"/>
    <n v="25"/>
    <n v="4"/>
    <m/>
    <m/>
  </r>
  <r>
    <n v="1143"/>
    <s v="Sentencias por Delitos Informáticos"/>
    <s v="07 Delincuencia"/>
    <s v="07.03 Sentencias Dictadas por Tipo de Delito"/>
    <s v="07.03.01 Tipo de Delito"/>
    <s v="07.03.01.20 Delitos Informáticos"/>
    <x v="7"/>
    <x v="68"/>
    <x v="224"/>
    <x v="813"/>
    <s v="N° de sentencias"/>
    <s v="2013-2019"/>
    <m/>
    <m/>
    <s v="Poder Judicial"/>
    <m/>
    <m/>
    <m/>
    <m/>
    <m/>
    <m/>
    <m/>
    <m/>
    <m/>
    <m/>
    <m/>
    <m/>
    <m/>
    <n v="211"/>
    <n v="239"/>
    <n v="306"/>
    <n v="318"/>
    <n v="382"/>
    <n v="422"/>
    <n v="298"/>
    <m/>
    <m/>
  </r>
  <r>
    <n v="1144"/>
    <s v="Sentencias por Delitos Laborales"/>
    <s v="07 Delincuencia"/>
    <s v="07.03 Sentencias Dictadas por Tipo de Delito"/>
    <s v="07.03.01 Tipo de Delito"/>
    <s v="07.03.01.21 Delitos Laborales"/>
    <x v="7"/>
    <x v="68"/>
    <x v="224"/>
    <x v="814"/>
    <s v="N° de sentencias"/>
    <s v="2013-2019"/>
    <m/>
    <m/>
    <s v="Poder Judicial"/>
    <m/>
    <m/>
    <m/>
    <m/>
    <m/>
    <m/>
    <m/>
    <m/>
    <m/>
    <m/>
    <m/>
    <m/>
    <m/>
    <n v="9"/>
    <n v="7"/>
    <n v="18"/>
    <n v="13"/>
    <n v="9"/>
    <n v="13"/>
    <n v="14"/>
    <m/>
    <m/>
  </r>
  <r>
    <n v="1145"/>
    <s v="Sentencias por Delitos Migratorios"/>
    <s v="07 Delincuencia"/>
    <s v="07.03 Sentencias Dictadas por Tipo de Delito"/>
    <s v="07.03.01 Tipo de Delito"/>
    <s v="07.03.01.22 Delitos Migratorios"/>
    <x v="7"/>
    <x v="68"/>
    <x v="224"/>
    <x v="815"/>
    <s v="N° de sentencias"/>
    <s v="2013-2019"/>
    <m/>
    <m/>
    <s v="Poder Judicial"/>
    <m/>
    <m/>
    <m/>
    <m/>
    <m/>
    <m/>
    <m/>
    <m/>
    <m/>
    <m/>
    <m/>
    <m/>
    <m/>
    <n v="739"/>
    <n v="973"/>
    <n v="1331"/>
    <n v="1517"/>
    <n v="1281"/>
    <n v="872"/>
    <n v="1938"/>
    <m/>
    <m/>
  </r>
  <r>
    <n v="1146"/>
    <s v="Sentencias por Delitos Militares"/>
    <s v="07 Delincuencia"/>
    <s v="07.03 Sentencias Dictadas por Tipo de Delito"/>
    <s v="07.03.01 Tipo de Delito"/>
    <s v="07.03.01.23 Delitos Militares"/>
    <x v="7"/>
    <x v="68"/>
    <x v="224"/>
    <x v="816"/>
    <s v="N° de sentencias"/>
    <s v="2013-2019"/>
    <m/>
    <m/>
    <s v="Poder Judicial"/>
    <m/>
    <m/>
    <m/>
    <m/>
    <m/>
    <m/>
    <m/>
    <m/>
    <m/>
    <m/>
    <m/>
    <m/>
    <m/>
    <n v="18"/>
    <n v="37"/>
    <n v="31"/>
    <n v="1136"/>
    <n v="459"/>
    <n v="107"/>
    <n v="166"/>
    <m/>
    <m/>
  </r>
  <r>
    <n v="1147"/>
    <s v="Sentencias por Delitos Sexuales"/>
    <s v="07 Delincuencia"/>
    <s v="07.03 Sentencias Dictadas por Tipo de Delito"/>
    <s v="07.03.01 Tipo de Delito"/>
    <s v="07.03.01.24 Delitos Sexuales"/>
    <x v="7"/>
    <x v="68"/>
    <x v="224"/>
    <x v="817"/>
    <s v="N° de sentencias"/>
    <s v="2013-2019"/>
    <m/>
    <m/>
    <s v="Poder Judicial"/>
    <m/>
    <m/>
    <m/>
    <m/>
    <m/>
    <m/>
    <m/>
    <m/>
    <m/>
    <m/>
    <m/>
    <m/>
    <m/>
    <n v="6890"/>
    <n v="6412"/>
    <n v="6295"/>
    <n v="6443"/>
    <n v="6667"/>
    <n v="6975"/>
    <n v="7796"/>
    <m/>
    <m/>
  </r>
  <r>
    <n v="1148"/>
    <s v="Sentencias por Delitos Tributarios"/>
    <s v="07 Delincuencia"/>
    <s v="07.03 Sentencias Dictadas por Tipo de Delito"/>
    <s v="07.03.01 Tipo de Delito"/>
    <s v="07.03.01.25 Delitos Tributarios"/>
    <x v="7"/>
    <x v="68"/>
    <x v="224"/>
    <x v="818"/>
    <s v="N° de sentencias"/>
    <s v="2013-2019"/>
    <m/>
    <m/>
    <s v="Poder Judicial"/>
    <m/>
    <m/>
    <m/>
    <m/>
    <m/>
    <m/>
    <m/>
    <m/>
    <m/>
    <m/>
    <m/>
    <m/>
    <m/>
    <n v="1104"/>
    <n v="1137"/>
    <n v="1226"/>
    <n v="1383"/>
    <n v="1628"/>
    <n v="2092"/>
    <n v="2519"/>
    <m/>
    <m/>
  </r>
  <r>
    <n v="1149"/>
    <s v="Sentencias por Delitos Urbanísticos y de Servicios Públicos"/>
    <s v="07 Delincuencia"/>
    <s v="07.03 Sentencias Dictadas por Tipo de Delito"/>
    <s v="07.03.01 Tipo de Delito"/>
    <s v="07.03.01.26 Delitos Urbanísticos y de Servicios Públicos"/>
    <x v="7"/>
    <x v="68"/>
    <x v="224"/>
    <x v="819"/>
    <s v="N° de sentencias"/>
    <s v="2013-2019"/>
    <m/>
    <m/>
    <s v="Poder Judicial"/>
    <m/>
    <m/>
    <m/>
    <m/>
    <m/>
    <m/>
    <m/>
    <m/>
    <m/>
    <m/>
    <m/>
    <m/>
    <m/>
    <n v="42"/>
    <n v="28"/>
    <n v="41"/>
    <n v="13"/>
    <n v="30"/>
    <n v="49"/>
    <n v="60"/>
    <m/>
    <m/>
  </r>
  <r>
    <n v="1150"/>
    <s v="Sentencias por Delitos Violentos "/>
    <s v="07 Delincuencia"/>
    <s v="07.03 Sentencias Dictadas por Tipo de Delito"/>
    <s v="07.03.01 Tipo de Delito"/>
    <s v="07.03.01.27 Delitos Violentos "/>
    <x v="7"/>
    <x v="68"/>
    <x v="224"/>
    <x v="820"/>
    <s v="N° de sentencias"/>
    <s v="2013-2019"/>
    <m/>
    <m/>
    <s v="Poder Judicial"/>
    <m/>
    <m/>
    <m/>
    <m/>
    <m/>
    <m/>
    <m/>
    <m/>
    <m/>
    <m/>
    <m/>
    <m/>
    <m/>
    <n v="96328"/>
    <n v="93625"/>
    <n v="88383"/>
    <n v="84095"/>
    <n v="80492"/>
    <n v="79195"/>
    <n v="83550"/>
    <m/>
    <m/>
  </r>
  <r>
    <n v="1151"/>
    <s v="Sentencias por Drogas "/>
    <s v="07 Delincuencia"/>
    <s v="07.03 Sentencias Dictadas por Tipo de Delito"/>
    <s v="07.03.01 Tipo de Delito"/>
    <s v="07.03.01.28 Drogas "/>
    <x v="7"/>
    <x v="68"/>
    <x v="224"/>
    <x v="821"/>
    <s v="N° de sentencias"/>
    <s v="2013-2019"/>
    <m/>
    <m/>
    <s v="Poder Judicial"/>
    <m/>
    <m/>
    <m/>
    <m/>
    <m/>
    <m/>
    <m/>
    <m/>
    <m/>
    <m/>
    <m/>
    <m/>
    <m/>
    <n v="40216"/>
    <n v="33837"/>
    <n v="34245"/>
    <n v="33539"/>
    <n v="31976"/>
    <n v="31613"/>
    <n v="28662"/>
    <m/>
    <m/>
  </r>
  <r>
    <n v="1152"/>
    <s v="Sentencias por Otros Delitos"/>
    <s v="07 Delincuencia"/>
    <s v="07.03 Sentencias Dictadas por Tipo de Delito"/>
    <s v="07.03.01 Tipo de Delito"/>
    <s v="02.01.01.07 Otros"/>
    <x v="7"/>
    <x v="68"/>
    <x v="224"/>
    <x v="822"/>
    <s v="N° de sentencias"/>
    <s v="2013-2019"/>
    <m/>
    <m/>
    <s v="Poder Judicial"/>
    <m/>
    <m/>
    <m/>
    <m/>
    <m/>
    <m/>
    <m/>
    <m/>
    <m/>
    <m/>
    <m/>
    <m/>
    <m/>
    <n v="42187"/>
    <n v="43671"/>
    <n v="43680"/>
    <n v="41674"/>
    <n v="40505"/>
    <n v="40743"/>
    <n v="47676"/>
    <m/>
    <m/>
  </r>
  <r>
    <n v="1153"/>
    <s v="Tasa por 100 mil habitantes de Aprehensiones por Homicidios"/>
    <s v="07 Delincuencia"/>
    <s v="07.01 Delitos de Mayor Connotación Social"/>
    <s v="07.01.01 Aprehensiones"/>
    <s v="07.01.01.02 Homicidios"/>
    <x v="7"/>
    <x v="14"/>
    <x v="24"/>
    <x v="323"/>
    <s v="Tasa por 100 mil habitantes"/>
    <s v="2008-2020"/>
    <m/>
    <m/>
    <s v="Centro de Estudios y Análisis del Delito (CEAD) de la Subsecretaría de Prevención del Delito"/>
    <m/>
    <m/>
    <m/>
    <m/>
    <m/>
    <m/>
    <m/>
    <m/>
    <n v="0.96797101449275358"/>
    <n v="0.77847826086956473"/>
    <n v="0.83434782608695657"/>
    <n v="1.0177536231884061"/>
    <n v="1.5378985507246381"/>
    <n v="0.58572463768115912"/>
    <n v="0.51999999999999991"/>
    <n v="0.7416666666666667"/>
    <n v="0.43028985507246392"/>
    <n v="0.51637681159420279"/>
    <n v="1.3110144927536227"/>
    <n v="0.35811594202898556"/>
    <n v="0.45710144927536261"/>
    <m/>
  </r>
  <r>
    <n v="1154"/>
    <s v="Tasa por 100 mil habitantes de Aprehensiones por Hurtos"/>
    <s v="07 Delincuencia"/>
    <s v="07.01 Delitos de Mayor Connotación Social"/>
    <s v="07.01.01 Aprehensiones"/>
    <s v="07.01.01.03 Hurtos"/>
    <x v="7"/>
    <x v="14"/>
    <x v="24"/>
    <x v="324"/>
    <s v="Tasa por 100 mil habitantes"/>
    <s v="2008-2020"/>
    <m/>
    <m/>
    <s v="Centro de Estudios y Análisis del Delito (CEAD) de la Subsecretaría de Prevención del Delito"/>
    <m/>
    <m/>
    <m/>
    <m/>
    <m/>
    <m/>
    <m/>
    <m/>
    <n v="49.233913043478346"/>
    <n v="55.842536231884097"/>
    <n v="56.226956521739098"/>
    <n v="60.041376811594183"/>
    <n v="54.474057971014481"/>
    <n v="51.021304347826096"/>
    <n v="53.858043478260832"/>
    <n v="52.167826086956602"/>
    <n v="50.084710144927563"/>
    <n v="51.057246376811491"/>
    <n v="51.903115942028968"/>
    <n v="47.453985507246365"/>
    <n v="36.489855072463769"/>
    <m/>
  </r>
  <r>
    <n v="1155"/>
    <s v="Tasa por 100 mil habitantes de Aprehensiones por Lesiones"/>
    <s v="07 Delincuencia"/>
    <s v="07.01 Delitos de Mayor Connotación Social"/>
    <s v="07.01.01 Aprehensiones"/>
    <s v="07.01.01.04 Lesiones"/>
    <x v="7"/>
    <x v="14"/>
    <x v="24"/>
    <x v="325"/>
    <s v="Tasa por 100 mil habitantes"/>
    <s v="2008-2020"/>
    <m/>
    <m/>
    <s v="Centro de Estudios y Análisis del Delito (CEAD) de la Subsecretaría de Prevención del Delito"/>
    <m/>
    <m/>
    <m/>
    <m/>
    <m/>
    <m/>
    <m/>
    <m/>
    <n v="43.204710144927574"/>
    <n v="48.780724637681132"/>
    <n v="57.711811594202921"/>
    <n v="66.722173913043562"/>
    <n v="64.474275362318849"/>
    <n v="60.408333333333246"/>
    <n v="54.164492753623136"/>
    <n v="50.291666666666657"/>
    <n v="47.314492753623171"/>
    <n v="44.577681159420315"/>
    <n v="49.008188405797092"/>
    <n v="50.19869565217391"/>
    <n v="45.696521739130418"/>
    <m/>
  </r>
  <r>
    <n v="1156"/>
    <s v="Tasa por 100 mil habitantes de Aprehensiones por Otros Robos con Fuerza"/>
    <s v="07 Delincuencia"/>
    <s v="07.01 Delitos de Mayor Connotación Social"/>
    <s v="07.01.01 Aprehensiones"/>
    <s v="07.01.01.05 Otros Robos con Fuerza"/>
    <x v="7"/>
    <x v="14"/>
    <x v="24"/>
    <x v="326"/>
    <s v="Tasa por 100 mil habitantes"/>
    <s v="2008-2020"/>
    <m/>
    <m/>
    <s v="Centro de Estudios y Análisis del Delito (CEAD) de la Subsecretaría de Prevención del Delito"/>
    <m/>
    <m/>
    <m/>
    <m/>
    <m/>
    <m/>
    <m/>
    <m/>
    <n v="1.7863043478260883"/>
    <n v="1.7996376811594206"/>
    <n v="2.011086956521738"/>
    <n v="1.3650724637681151"/>
    <n v="1.8252173913043483"/>
    <n v="0.78550724637681213"/>
    <n v="0.75789855072463774"/>
    <n v="0.90108695652173898"/>
    <n v="0.90007246376811623"/>
    <n v="0.92797101449275377"/>
    <n v="1.6135507246376803"/>
    <n v="1.035869565217391"/>
    <n v="0.63855072463768103"/>
    <m/>
  </r>
  <r>
    <n v="1157"/>
    <s v="Tasa por 100 mil habitantes de Aprehensiones por Robo Accesorio Vehículo"/>
    <s v="07 Delincuencia"/>
    <s v="07.01 Delitos de Mayor Connotación Social"/>
    <s v="07.01.01 Aprehensiones"/>
    <s v="07.01.01.06 Robo Accesorio Vehículo"/>
    <x v="7"/>
    <x v="14"/>
    <x v="24"/>
    <x v="327"/>
    <s v="Tasa por 100 mil habitantes"/>
    <s v="2008-2020"/>
    <m/>
    <m/>
    <s v="Centro de Estudios y Análisis del Delito (CEAD) de la Subsecretaría de Prevención del Delito"/>
    <m/>
    <m/>
    <m/>
    <m/>
    <m/>
    <m/>
    <m/>
    <m/>
    <n v="1.766811594202897"/>
    <n v="2.1974637681159437"/>
    <n v="2.0576086956521755"/>
    <n v="2.0092753623188413"/>
    <n v="3.1243478260869568"/>
    <n v="2.1707971014492751"/>
    <n v="2.406884057971014"/>
    <n v="2.1339130434782603"/>
    <n v="2.0663043478260863"/>
    <n v="2.1494202898550712"/>
    <n v="2.4081884057971013"/>
    <n v="1.6451449275362326"/>
    <n v="1.3713043478260867"/>
    <m/>
  </r>
  <r>
    <n v="1158"/>
    <s v="Tasa por 100 mil habitantes de Aprehensiones por Robo con Violencia o Intimidación"/>
    <s v="07 Delincuencia"/>
    <s v="07.01 Delitos de Mayor Connotación Social"/>
    <s v="07.01.01 Aprehensiones"/>
    <s v="07.01.01.07 Robo con Violencia o Intimidación"/>
    <x v="7"/>
    <x v="14"/>
    <x v="24"/>
    <x v="328"/>
    <s v="Tasa por 100 mil habitantes"/>
    <s v="2008-2020"/>
    <m/>
    <m/>
    <s v="Centro de Estudios y Análisis del Delito (CEAD) de la Subsecretaría de Prevención del Delito"/>
    <m/>
    <m/>
    <m/>
    <m/>
    <m/>
    <m/>
    <m/>
    <m/>
    <n v="9.3478260869565091"/>
    <n v="10.35615942028986"/>
    <n v="8.356666666666662"/>
    <n v="9.313478260869573"/>
    <n v="9.5277536231884099"/>
    <n v="8.2512318840579884"/>
    <n v="8.8273913043478274"/>
    <n v="8.819710144927539"/>
    <n v="8.2772463768116005"/>
    <n v="9.5203623188405828"/>
    <n v="9.1511594202898543"/>
    <n v="8.0972463768116008"/>
    <n v="6.3913043478260905"/>
    <m/>
  </r>
  <r>
    <n v="1159"/>
    <s v="Tasa por 100 mil habitantes de Aprehensiones por Robo de Vehículo"/>
    <s v="07 Delincuencia"/>
    <s v="07.01 Delitos de Mayor Connotación Social"/>
    <s v="07.01.01 Aprehensiones"/>
    <s v="07.01.01.08 Robo de Vehículo"/>
    <x v="7"/>
    <x v="14"/>
    <x v="24"/>
    <x v="329"/>
    <s v="Tasa por 100 mil habitantes"/>
    <s v="2008-2020"/>
    <m/>
    <m/>
    <s v="Centro de Estudios y Análisis del Delito (CEAD) de la Subsecretaría de Prevención del Delito"/>
    <m/>
    <m/>
    <m/>
    <m/>
    <m/>
    <m/>
    <m/>
    <m/>
    <n v="1.337536231884058"/>
    <n v="2.2005797101449263"/>
    <n v="3.4568840579710156"/>
    <n v="3.191811594202898"/>
    <n v="4.0761594202898559"/>
    <n v="2.3405072463768102"/>
    <n v="1.9160144927536225"/>
    <n v="1.7781159420289856"/>
    <n v="1.3298550724637677"/>
    <n v="0.9653623188405791"/>
    <n v="1.706521739130435"/>
    <n v="0.55652173913043457"/>
    <n v="0.31594202898550716"/>
    <m/>
  </r>
  <r>
    <n v="1160"/>
    <s v="Tasa por 100 mil habitantes de Aprehensiones por Robo Lugar Habitado"/>
    <s v="07 Delincuencia"/>
    <s v="07.01 Delitos de Mayor Connotación Social"/>
    <s v="07.01.01 Aprehensiones"/>
    <s v="07.01.01.09 Robo Lugar Habitado"/>
    <x v="7"/>
    <x v="14"/>
    <x v="24"/>
    <x v="330"/>
    <s v="Tasa por 100 mil habitantes"/>
    <s v="2008-2020"/>
    <m/>
    <m/>
    <s v="Centro de Estudios y Análisis del Delito (CEAD) de la Subsecretaría de Prevención del Delito"/>
    <m/>
    <m/>
    <m/>
    <m/>
    <m/>
    <m/>
    <m/>
    <m/>
    <n v="5.8992753623188356"/>
    <n v="6.7670289855072436"/>
    <n v="6.0359420289855024"/>
    <n v="5.9568115942028959"/>
    <n v="7.9401449275362248"/>
    <n v="7.593188405797104"/>
    <n v="7.5115217391304334"/>
    <n v="7.7368115942028997"/>
    <n v="7.3636956521739112"/>
    <n v="7.4902898550724615"/>
    <n v="7.7176086956521655"/>
    <n v="6.1008695652173914"/>
    <n v="3.6828985507246346"/>
    <m/>
  </r>
  <r>
    <n v="1161"/>
    <s v="Tasa por 100 mil habitantes de Aprehensiones por Robo Lugar No Habitado"/>
    <s v="07 Delincuencia"/>
    <s v="07.01 Delitos de Mayor Connotación Social"/>
    <s v="07.01.01 Aprehensiones"/>
    <s v="07.01.01.10 Robo Lugar No Habitado"/>
    <x v="7"/>
    <x v="14"/>
    <x v="24"/>
    <x v="331"/>
    <s v="Tasa por 100 mil habitantes"/>
    <s v="2008-2020"/>
    <m/>
    <m/>
    <s v="Centro de Estudios y Análisis del Delito (CEAD) de la Subsecretaría de Prevención del Delito"/>
    <m/>
    <m/>
    <m/>
    <m/>
    <m/>
    <m/>
    <m/>
    <m/>
    <n v="7.5321014492753662"/>
    <n v="8.8293478260869573"/>
    <n v="8.5468115942028984"/>
    <n v="8.0200724637681216"/>
    <n v="8.8278260869565219"/>
    <n v="8.1513768115942113"/>
    <n v="9.6743478260869527"/>
    <n v="9.1383333333333194"/>
    <n v="8.6188405797101435"/>
    <n v="8.9139855072463821"/>
    <n v="9.2107971014492698"/>
    <n v="11.49282608695653"/>
    <n v="6.285507246376814"/>
    <m/>
  </r>
  <r>
    <n v="1162"/>
    <s v="Tasa por 100 mil habitantes de Aprehensiones por Robo por Sorpresa"/>
    <s v="07 Delincuencia"/>
    <s v="07.01 Delitos de Mayor Connotación Social"/>
    <s v="07.01.01 Aprehensiones"/>
    <s v="07.01.01.11 Robo por Sorpresa"/>
    <x v="7"/>
    <x v="14"/>
    <x v="24"/>
    <x v="332"/>
    <s v="Tasa por 100 mil habitantes"/>
    <s v="2008-2020"/>
    <m/>
    <m/>
    <s v="Centro de Estudios y Análisis del Delito (CEAD) de la Subsecretaría de Prevención del Delito"/>
    <m/>
    <m/>
    <m/>
    <m/>
    <m/>
    <m/>
    <m/>
    <m/>
    <n v="2.4118115942028995"/>
    <n v="2.5454347826086954"/>
    <n v="2.1805072463768127"/>
    <n v="1.9100000000000001"/>
    <n v="2.5455797101449291"/>
    <n v="2.0970289855072459"/>
    <n v="2.5231159420289844"/>
    <n v="2.3943478260869555"/>
    <n v="2.3924637681159417"/>
    <n v="2.6456521739130459"/>
    <n v="3.1571739130434766"/>
    <n v="2.1247826086956518"/>
    <n v="1.7359420289855074"/>
    <m/>
  </r>
  <r>
    <n v="1163"/>
    <s v="Tasa por 100 mil habitantes de Aprehensiones por Violación"/>
    <s v="07 Delincuencia"/>
    <s v="07.01 Delitos de Mayor Connotación Social"/>
    <s v="07.01.01 Aprehensiones"/>
    <s v="07.01.01.12 Violación"/>
    <x v="7"/>
    <x v="14"/>
    <x v="24"/>
    <x v="333"/>
    <s v="Tasa por 100 mil habitantes"/>
    <s v="2008-2020"/>
    <m/>
    <m/>
    <s v="Centro de Estudios y Análisis del Delito (CEAD) de la Subsecretaría de Prevención del Delito"/>
    <m/>
    <m/>
    <m/>
    <m/>
    <m/>
    <m/>
    <m/>
    <m/>
    <n v="0.67057971014492757"/>
    <n v="0.99369565217391231"/>
    <n v="0.78898550724637662"/>
    <n v="0.93652173913043424"/>
    <n v="1.7535507246376811"/>
    <n v="0.91710144927536197"/>
    <n v="0.60753623188405814"/>
    <n v="0.62072463768115937"/>
    <n v="0.61405797101449233"/>
    <n v="0.53318840579710136"/>
    <n v="1.3051449275362315"/>
    <n v="0.59528985507246368"/>
    <n v="1.0197101449275363"/>
    <m/>
  </r>
  <r>
    <n v="1164"/>
    <s v="Tasa por 100 mil habitantes de Casos Policiales por Homicidios"/>
    <s v="07 Delincuencia"/>
    <s v="07.01 Delitos de Mayor Connotación Social"/>
    <s v="07.01.02 Casos Policiales"/>
    <s v="07.01.01.02 Homicidios"/>
    <x v="7"/>
    <x v="14"/>
    <x v="25"/>
    <x v="323"/>
    <s v="Tasa por 100 mil habitantes"/>
    <s v="2008-2020"/>
    <m/>
    <m/>
    <s v="Centro de Estudios y Análisis del Delito (CEAD) de la Subsecretaría de Prevención del Delito"/>
    <m/>
    <m/>
    <m/>
    <m/>
    <m/>
    <m/>
    <m/>
    <m/>
    <n v="1.2851449275362328"/>
    <n v="0.8999275362318836"/>
    <n v="0.85500000000000043"/>
    <n v="1.1275362318840574"/>
    <n v="1.5180434782608709"/>
    <n v="0.69521739130434801"/>
    <n v="0.68884057971014556"/>
    <n v="0.90181159420289869"/>
    <n v="0.69413043478260938"/>
    <n v="0.78463768115942045"/>
    <n v="1.6201449275362323"/>
    <n v="0.82557971014492781"/>
    <n v="0.79942028985507252"/>
    <m/>
  </r>
  <r>
    <n v="1165"/>
    <s v="Tasa por 100 mil habitantes de Casos Policiales por Hurtos"/>
    <s v="07 Delincuencia"/>
    <s v="07.01 Delitos de Mayor Connotación Social"/>
    <s v="07.01.02 Casos Policiales"/>
    <s v="07.01.01.03 Hurtos"/>
    <x v="7"/>
    <x v="14"/>
    <x v="25"/>
    <x v="324"/>
    <s v="Tasa por 100 mil habitantes"/>
    <s v="2008-2020"/>
    <m/>
    <m/>
    <s v="Centro de Estudios y Análisis del Delito (CEAD) de la Subsecretaría de Prevención del Delito"/>
    <m/>
    <m/>
    <m/>
    <m/>
    <m/>
    <m/>
    <m/>
    <m/>
    <n v="165.61362318840588"/>
    <n v="184.34557971014505"/>
    <n v="181.57876811594215"/>
    <n v="197.76463768115951"/>
    <n v="187.49884057971028"/>
    <n v="179.31050724637674"/>
    <n v="187.91586956521695"/>
    <n v="183.77644927536255"/>
    <n v="170.72681159420299"/>
    <n v="164.88449275362305"/>
    <n v="165.79427536231913"/>
    <n v="167.98449275362324"/>
    <n v="141.74405797101446"/>
    <m/>
  </r>
  <r>
    <n v="1166"/>
    <s v="Tasa por 100 mil habitantes de Casos Policiales por Lesiones"/>
    <s v="07 Delincuencia"/>
    <s v="07.01 Delitos de Mayor Connotación Social"/>
    <s v="07.01.02 Casos Policiales"/>
    <s v="07.01.01.04 Lesiones"/>
    <x v="7"/>
    <x v="14"/>
    <x v="25"/>
    <x v="325"/>
    <s v="Tasa por 100 mil habitantes"/>
    <s v="2008-2020"/>
    <m/>
    <m/>
    <s v="Centro de Estudios y Análisis del Delito (CEAD) de la Subsecretaría de Prevención del Delito"/>
    <m/>
    <m/>
    <m/>
    <m/>
    <m/>
    <m/>
    <m/>
    <m/>
    <n v="164.00811594202924"/>
    <n v="169.8336956521735"/>
    <n v="165.08572463768101"/>
    <n v="172.67543478260876"/>
    <n v="153.82717391304354"/>
    <n v="137.75130434782616"/>
    <n v="127.20855072463763"/>
    <n v="117.79594202898564"/>
    <n v="113.21449275362303"/>
    <n v="105.29217391304331"/>
    <n v="108.5067391304348"/>
    <n v="115.75659420289851"/>
    <n v="106.82434782608688"/>
    <m/>
  </r>
  <r>
    <n v="1167"/>
    <s v="Tasa por 100 mil habitantes de Casos Policiales por Otros Robos con Fuerza"/>
    <s v="07 Delincuencia"/>
    <s v="07.01 Delitos de Mayor Connotación Social"/>
    <s v="07.01.02 Casos Policiales"/>
    <s v="07.01.01.05 Otros Robos con Fuerza"/>
    <x v="7"/>
    <x v="14"/>
    <x v="25"/>
    <x v="326"/>
    <s v="Tasa por 100 mil habitantes"/>
    <s v="2008-2020"/>
    <m/>
    <m/>
    <s v="Centro de Estudios y Análisis del Delito (CEAD) de la Subsecretaría de Prevención del Delito"/>
    <m/>
    <m/>
    <m/>
    <m/>
    <m/>
    <m/>
    <m/>
    <m/>
    <n v="7.6343478260869526"/>
    <n v="8.5589855072463799"/>
    <n v="11.736304347826094"/>
    <n v="7.7873188405797116"/>
    <n v="5.863333333333328"/>
    <n v="4.7917391304347854"/>
    <n v="6.1723188405797096"/>
    <n v="7.4549999999999947"/>
    <n v="6.8449999999999962"/>
    <n v="7.3291304347826065"/>
    <n v="8.6666666666666643"/>
    <n v="8.3965217391304314"/>
    <n v="7.6115942028985497"/>
    <m/>
  </r>
  <r>
    <n v="1168"/>
    <s v="Tasa por 100 mil habitantes de Casos Policiales por Robo Accesorio Vehículo"/>
    <s v="07 Delincuencia"/>
    <s v="07.01 Delitos de Mayor Connotación Social"/>
    <s v="07.01.02 Casos Policiales"/>
    <s v="07.01.01.06 Robo Accesorio Vehículo"/>
    <x v="7"/>
    <x v="14"/>
    <x v="25"/>
    <x v="327"/>
    <s v="Tasa por 100 mil habitantes"/>
    <s v="2008-2020"/>
    <m/>
    <m/>
    <s v="Centro de Estudios y Análisis del Delito (CEAD) de la Subsecretaría de Prevención del Delito"/>
    <m/>
    <m/>
    <m/>
    <m/>
    <m/>
    <m/>
    <m/>
    <m/>
    <n v="31.874927536231926"/>
    <n v="39.906811594202864"/>
    <n v="40.142463768115917"/>
    <n v="43.759275362318867"/>
    <n v="40.880217391304349"/>
    <n v="41.350289855072454"/>
    <n v="46.377971014492793"/>
    <n v="45.630797101449261"/>
    <n v="43.274420289855072"/>
    <n v="41.826086956521799"/>
    <n v="39.714202898550738"/>
    <n v="41.088478260869572"/>
    <n v="40.277971014492771"/>
    <m/>
  </r>
  <r>
    <n v="1169"/>
    <s v="Tasa por 100 mil habitantes de Casos Policiales por Robo con Violencia o Intimidación"/>
    <s v="07 Delincuencia"/>
    <s v="07.01 Delitos de Mayor Connotación Social"/>
    <s v="07.01.02 Casos Policiales"/>
    <s v="07.01.01.07 Robo con Violencia o Intimidación"/>
    <x v="7"/>
    <x v="14"/>
    <x v="25"/>
    <x v="328"/>
    <s v="Tasa por 100 mil habitantes"/>
    <s v="2008-2020"/>
    <m/>
    <m/>
    <s v="Centro de Estudios y Análisis del Delito (CEAD) de la Subsecretaría de Prevención del Delito"/>
    <m/>
    <m/>
    <m/>
    <m/>
    <m/>
    <m/>
    <m/>
    <m/>
    <n v="41.010652173913037"/>
    <n v="42.333188405797095"/>
    <n v="36.752173913043464"/>
    <n v="40.797681159420279"/>
    <n v="35.626376811594099"/>
    <n v="35.911304347826125"/>
    <n v="44.916159420289823"/>
    <n v="45.875507246376841"/>
    <n v="46.169855072463797"/>
    <n v="48.501811594202948"/>
    <n v="52.642101449275302"/>
    <n v="57.084492753623053"/>
    <n v="54.233333333333356"/>
    <m/>
  </r>
  <r>
    <n v="1170"/>
    <s v="Tasa por 100 mil habitantes de Casos Policiales por Robo de Vehículo"/>
    <s v="07 Delincuencia"/>
    <s v="07.01 Delitos de Mayor Connotación Social"/>
    <s v="07.01.02 Casos Policiales"/>
    <s v="07.01.01.08 Robo de Vehículo"/>
    <x v="7"/>
    <x v="14"/>
    <x v="25"/>
    <x v="329"/>
    <s v="Tasa por 100 mil habitantes"/>
    <s v="2008-2020"/>
    <m/>
    <m/>
    <s v="Centro de Estudios y Análisis del Delito (CEAD) de la Subsecretaría de Prevención del Delito"/>
    <m/>
    <m/>
    <m/>
    <m/>
    <m/>
    <m/>
    <m/>
    <m/>
    <n v="12.412536231884053"/>
    <n v="16.207826086956519"/>
    <n v="17.758550724637665"/>
    <n v="20.21181159420291"/>
    <n v="20.280507246376814"/>
    <n v="18.172391304347812"/>
    <n v="21.796159420289847"/>
    <n v="21.231086956521761"/>
    <n v="20.343115942028984"/>
    <n v="20.312608695652163"/>
    <n v="17.964130434782618"/>
    <n v="17.42239130434783"/>
    <n v="16.848115942028986"/>
    <m/>
  </r>
  <r>
    <n v="1171"/>
    <s v="Tasa por 100 mil habitantes de Casos Policiales por Robo Lugar Habitado"/>
    <s v="07 Delincuencia"/>
    <s v="07.01 Delitos de Mayor Connotación Social"/>
    <s v="07.01.02 Casos Policiales"/>
    <s v="07.01.01.09 Robo Lugar Habitado"/>
    <x v="7"/>
    <x v="14"/>
    <x v="25"/>
    <x v="330"/>
    <s v="Tasa por 100 mil habitantes"/>
    <s v="2008-2020"/>
    <m/>
    <m/>
    <s v="Centro de Estudios y Análisis del Delito (CEAD) de la Subsecretaría de Prevención del Delito"/>
    <m/>
    <m/>
    <m/>
    <m/>
    <m/>
    <m/>
    <m/>
    <m/>
    <n v="87.060434782608866"/>
    <n v="98.704782608695695"/>
    <n v="89.731159420289998"/>
    <n v="96.146594202898527"/>
    <n v="90.40173913043472"/>
    <n v="87.708333333333314"/>
    <n v="88.033188405797063"/>
    <n v="87.535217391304428"/>
    <n v="85.697608695652278"/>
    <n v="84.451449275362251"/>
    <n v="81.997536231884098"/>
    <n v="76.603260869565148"/>
    <n v="66.258840579710153"/>
    <m/>
  </r>
  <r>
    <n v="1172"/>
    <s v="Tasa por 100 mil habitantes de Casos Policiales por Robo Lugar No Habitado"/>
    <s v="07 Delincuencia"/>
    <s v="07.01 Delitos de Mayor Connotación Social"/>
    <s v="07.01.02 Casos Policiales"/>
    <s v="07.01.01.10 Robo Lugar No Habitado"/>
    <x v="7"/>
    <x v="14"/>
    <x v="25"/>
    <x v="331"/>
    <s v="Tasa por 100 mil habitantes"/>
    <s v="2008-2020"/>
    <m/>
    <m/>
    <s v="Centro de Estudios y Análisis del Delito (CEAD) de la Subsecretaría de Prevención del Delito"/>
    <m/>
    <m/>
    <m/>
    <m/>
    <m/>
    <m/>
    <m/>
    <m/>
    <n v="62.12514492753629"/>
    <n v="76.553260869565094"/>
    <n v="72.197391304347789"/>
    <n v="74.385072463768111"/>
    <n v="69.732318840579723"/>
    <n v="65.244275362318774"/>
    <n v="71.540144927536261"/>
    <n v="72.272101449275155"/>
    <n v="71.74340579710146"/>
    <n v="70.020144927536165"/>
    <n v="69.577681159420479"/>
    <n v="71.639782608695626"/>
    <n v="61.87594202898552"/>
    <m/>
  </r>
  <r>
    <n v="1173"/>
    <s v="Tasa por 100 mil habitantes de Casos Policiales por Robo por Sorpresa"/>
    <s v="07 Delincuencia"/>
    <s v="07.01 Delitos de Mayor Connotación Social"/>
    <s v="07.01.02 Casos Policiales"/>
    <s v="07.01.01.11 Robo por Sorpresa"/>
    <x v="7"/>
    <x v="14"/>
    <x v="25"/>
    <x v="332"/>
    <s v="Tasa por 100 mil habitantes"/>
    <s v="2008-2020"/>
    <m/>
    <m/>
    <s v="Centro de Estudios y Análisis del Delito (CEAD) de la Subsecretaría de Prevención del Delito"/>
    <m/>
    <m/>
    <m/>
    <m/>
    <m/>
    <m/>
    <m/>
    <m/>
    <n v="14.487463768115953"/>
    <n v="16.237318840579704"/>
    <n v="15.997681159420297"/>
    <n v="17.271159420289823"/>
    <n v="15.705579710144933"/>
    <n v="19.054637681159399"/>
    <n v="25.359347826086914"/>
    <n v="24.373623188405801"/>
    <n v="23.307898550724634"/>
    <n v="22.017898550724659"/>
    <n v="22.194492753623177"/>
    <n v="21.283333333333328"/>
    <n v="16.195942028985513"/>
    <m/>
  </r>
  <r>
    <n v="1174"/>
    <s v="Tasa por 100 mil habitantes de Casos Policiales por Violación"/>
    <s v="07 Delincuencia"/>
    <s v="07.01 Delitos de Mayor Connotación Social"/>
    <s v="07.01.02 Casos Policiales"/>
    <s v="07.01.01.12 Violación"/>
    <x v="7"/>
    <x v="14"/>
    <x v="25"/>
    <x v="333"/>
    <s v="Tasa por 100 mil habitantes"/>
    <s v="2008-2020"/>
    <m/>
    <m/>
    <s v="Centro de Estudios y Análisis del Delito (CEAD) de la Subsecretaría de Prevención del Delito"/>
    <m/>
    <m/>
    <m/>
    <m/>
    <m/>
    <m/>
    <m/>
    <m/>
    <n v="4.4894927536231855"/>
    <n v="5.1378985507246409"/>
    <n v="4.6073188405797092"/>
    <n v="4.9356521739130432"/>
    <n v="5.2236231884058029"/>
    <n v="4.6165217391304365"/>
    <n v="3.9113768115942049"/>
    <n v="4.3055797101449311"/>
    <n v="3.9811594202898557"/>
    <n v="3.9976086956521772"/>
    <n v="5.1477536231884056"/>
    <n v="5.710652173913048"/>
    <n v="6.1626086956521764"/>
    <m/>
  </r>
  <r>
    <n v="1175"/>
    <s v="Tasa por 100 mil habitantes de Denuncias por Homicidios"/>
    <s v="07 Delincuencia"/>
    <s v="07.01 Delitos de Mayor Connotación Social"/>
    <s v="07.01.03 Denuncias"/>
    <s v="07.01.01.02 Homicidios"/>
    <x v="7"/>
    <x v="14"/>
    <x v="26"/>
    <x v="323"/>
    <s v="Tasa por 100 mil habitantes"/>
    <s v="2008-2020"/>
    <m/>
    <m/>
    <s v="Centro de Estudios y Análisis del Delito (CEAD) de la Subsecretaría de Prevención del Delito"/>
    <m/>
    <m/>
    <m/>
    <m/>
    <m/>
    <m/>
    <m/>
    <m/>
    <n v="0.58644927536231883"/>
    <n v="0.37144927536231903"/>
    <n v="0.29862318840579721"/>
    <n v="0.28456521739130447"/>
    <n v="1.1832608695652174"/>
    <n v="0.27347826086956528"/>
    <n v="0.255"/>
    <n v="0.22594202898550725"/>
    <n v="0.30434782608695649"/>
    <n v="0.30963768115942031"/>
    <n v="1.2115942028985511"/>
    <n v="0.37833333333333341"/>
    <n v="2.4057971014492783E-2"/>
    <m/>
  </r>
  <r>
    <n v="1176"/>
    <s v="Tasa por 100 mil habitantes de Denuncias por Hurtos"/>
    <s v="07 Delincuencia"/>
    <s v="07.01 Delitos de Mayor Connotación Social"/>
    <s v="07.01.03 Denuncias"/>
    <s v="07.01.01.03 Hurtos"/>
    <x v="7"/>
    <x v="14"/>
    <x v="26"/>
    <x v="324"/>
    <s v="Tasa por 100 mil habitantes"/>
    <s v="2008-2020"/>
    <m/>
    <m/>
    <s v="Centro de Estudios y Análisis del Delito (CEAD) de la Subsecretaría de Prevención del Delito"/>
    <m/>
    <m/>
    <m/>
    <m/>
    <m/>
    <m/>
    <m/>
    <m/>
    <n v="127.18608695652171"/>
    <n v="140.88862318840592"/>
    <n v="138.01724637681139"/>
    <n v="149.85260869565209"/>
    <n v="144.77652173913052"/>
    <n v="138.34797101449294"/>
    <n v="140.18840579710147"/>
    <n v="137.19688405797098"/>
    <n v="126.47898550724643"/>
    <n v="119.71499999999983"/>
    <n v="118.82521739130429"/>
    <n v="123.99884057971018"/>
    <n v="109.10608695652171"/>
    <m/>
  </r>
  <r>
    <n v="1177"/>
    <s v="Tasa por 100 mil habitantes de Denuncias por Lesiones"/>
    <s v="07 Delincuencia"/>
    <s v="07.01 Delitos de Mayor Connotación Social"/>
    <s v="07.01.03 Denuncias"/>
    <s v="07.01.01.04 Lesiones"/>
    <x v="7"/>
    <x v="14"/>
    <x v="26"/>
    <x v="325"/>
    <s v="Tasa por 100 mil habitantes"/>
    <s v="2008-2020"/>
    <m/>
    <m/>
    <s v="Centro de Estudios y Análisis del Delito (CEAD) de la Subsecretaría de Prevención del Delito"/>
    <m/>
    <m/>
    <m/>
    <m/>
    <m/>
    <m/>
    <m/>
    <m/>
    <n v="137.55217391304353"/>
    <n v="139.70630434782606"/>
    <n v="129.76572463768102"/>
    <n v="131.24905797101451"/>
    <n v="112.94079710144931"/>
    <n v="99.139927536231937"/>
    <n v="88.96753623188404"/>
    <n v="82.611086956521788"/>
    <n v="80.097318840579675"/>
    <n v="72.84311594202893"/>
    <n v="73.780724637681175"/>
    <n v="80.045000000000002"/>
    <n v="75.379999999999953"/>
    <m/>
  </r>
  <r>
    <n v="1178"/>
    <s v="Tasa por 100 mil habitantes de Denuncias por Otros Robos con Fuerza"/>
    <s v="07 Delincuencia"/>
    <s v="07.01 Delitos de Mayor Connotación Social"/>
    <s v="07.01.03 Denuncias"/>
    <s v="07.01.01.05 Otros Robos con Fuerza"/>
    <x v="7"/>
    <x v="14"/>
    <x v="26"/>
    <x v="326"/>
    <s v="Tasa por 100 mil habitantes"/>
    <s v="2008-2020"/>
    <m/>
    <m/>
    <s v="Centro de Estudios y Análisis del Delito (CEAD) de la Subsecretaría de Prevención del Delito"/>
    <m/>
    <m/>
    <m/>
    <m/>
    <m/>
    <m/>
    <m/>
    <m/>
    <n v="6.5731884057971017"/>
    <n v="7.5735507246376788"/>
    <n v="10.618115942028982"/>
    <n v="7.0451449275362323"/>
    <n v="5.2643478260869525"/>
    <n v="4.3502898550724671"/>
    <n v="5.6488405797101482"/>
    <n v="6.8560869565217493"/>
    <n v="6.2846376811594196"/>
    <n v="6.6696376811594194"/>
    <n v="8.026014492753621"/>
    <n v="7.6407971014492784"/>
    <n v="6.8594202898550698"/>
    <m/>
  </r>
  <r>
    <n v="1179"/>
    <s v="Tasa por 100 mil habitantes de Denuncias por Robo Accesorio Vehículo"/>
    <s v="07 Delincuencia"/>
    <s v="07.01 Delitos de Mayor Connotación Social"/>
    <s v="07.01.03 Denuncias"/>
    <s v="07.01.01.06 Robo Accesorio Vehículo"/>
    <x v="7"/>
    <x v="14"/>
    <x v="26"/>
    <x v="327"/>
    <s v="Tasa por 100 mil habitantes"/>
    <s v="2008-2020"/>
    <m/>
    <m/>
    <s v="Centro de Estudios y Análisis del Delito (CEAD) de la Subsecretaría de Prevención del Delito"/>
    <m/>
    <m/>
    <m/>
    <m/>
    <m/>
    <m/>
    <m/>
    <m/>
    <n v="30.745217391304326"/>
    <n v="38.571666666666658"/>
    <n v="38.908623188405805"/>
    <n v="42.547318840579742"/>
    <n v="39.250942028985527"/>
    <n v="40.011956521739094"/>
    <n v="44.613623188405796"/>
    <n v="43.872826086956458"/>
    <n v="41.677681159420281"/>
    <n v="40.076231884058039"/>
    <n v="38.388840579710163"/>
    <n v="39.708913043478255"/>
    <n v="39.398840579710154"/>
    <m/>
  </r>
  <r>
    <n v="1180"/>
    <s v="Tasa por 100 mil habitantes de Denuncias por Robo con Violencia o Intimidación"/>
    <s v="07 Delincuencia"/>
    <s v="07.01 Delitos de Mayor Connotación Social"/>
    <s v="07.01.03 Denuncias"/>
    <s v="07.01.01.07 Robo con Violencia o Intimidación"/>
    <x v="7"/>
    <x v="14"/>
    <x v="26"/>
    <x v="328"/>
    <s v="Tasa por 100 mil habitantes"/>
    <s v="2008-2020"/>
    <m/>
    <m/>
    <s v="Centro de Estudios y Análisis del Delito (CEAD) de la Subsecretaría de Prevención del Delito"/>
    <m/>
    <m/>
    <m/>
    <m/>
    <m/>
    <m/>
    <m/>
    <m/>
    <n v="36.035217391304322"/>
    <n v="37.034710144927473"/>
    <n v="32.239855072463762"/>
    <n v="36.147681159420294"/>
    <n v="30.723695652173891"/>
    <n v="31.307463768115969"/>
    <n v="39.197391304347875"/>
    <n v="40.02275362318845"/>
    <n v="40.484347826086939"/>
    <n v="42.332318840579703"/>
    <n v="46.459782608695612"/>
    <n v="51.219275362318875"/>
    <n v="49.904927536231895"/>
    <m/>
  </r>
  <r>
    <n v="1181"/>
    <s v="Tasa por 100 mil habitantes de Denuncias por Robo de Vehículo"/>
    <s v="07 Delincuencia"/>
    <s v="07.01 Delitos de Mayor Connotación Social"/>
    <s v="07.01.03 Denuncias"/>
    <s v="07.01.01.08 Robo de Vehículo"/>
    <x v="7"/>
    <x v="14"/>
    <x v="26"/>
    <x v="329"/>
    <s v="Tasa por 100 mil habitantes"/>
    <s v="2008-2020"/>
    <m/>
    <m/>
    <s v="Centro de Estudios y Análisis del Delito (CEAD) de la Subsecretaría de Prevención del Delito"/>
    <m/>
    <m/>
    <m/>
    <m/>
    <m/>
    <m/>
    <m/>
    <m/>
    <n v="11.684999999999999"/>
    <n v="14.9313768115942"/>
    <n v="15.98311594202897"/>
    <n v="18.729275362318848"/>
    <n v="18.486521739130445"/>
    <n v="16.930942028985488"/>
    <n v="20.610579710144915"/>
    <n v="20.117826086956523"/>
    <n v="19.353550724637675"/>
    <n v="19.568985507246392"/>
    <n v="17.292318840579739"/>
    <n v="16.909927536231894"/>
    <n v="16.855652173913047"/>
    <m/>
  </r>
  <r>
    <n v="1182"/>
    <s v="Tasa por 100 mil habitantes de Denuncias por Robo Lugar Habitado"/>
    <s v="07 Delincuencia"/>
    <s v="07.01 Delitos de Mayor Connotación Social"/>
    <s v="07.01.03 Denuncias"/>
    <s v="07.01.01.09 Robo Lugar Habitado"/>
    <x v="7"/>
    <x v="14"/>
    <x v="26"/>
    <x v="330"/>
    <s v="Tasa por 100 mil habitantes"/>
    <s v="2008-2020"/>
    <m/>
    <m/>
    <s v="Centro de Estudios y Análisis del Delito (CEAD) de la Subsecretaría de Prevención del Delito"/>
    <m/>
    <m/>
    <m/>
    <m/>
    <m/>
    <m/>
    <m/>
    <m/>
    <n v="83.41420289855084"/>
    <n v="94.518695652173946"/>
    <n v="86.040362318840636"/>
    <n v="92.261231884057949"/>
    <n v="85.713840579710151"/>
    <n v="83.16202898550732"/>
    <n v="83.061086956521706"/>
    <n v="82.324275362318929"/>
    <n v="80.588478260869508"/>
    <n v="79.097101449275343"/>
    <n v="76.620217391304436"/>
    <n v="71.916086956521696"/>
    <n v="63.170724637681154"/>
    <m/>
  </r>
  <r>
    <n v="1183"/>
    <s v="Tasa por 100 mil habitantes de Denuncias por Robo Lugar No Habitado"/>
    <s v="07 Delincuencia"/>
    <s v="07.01 Delitos de Mayor Connotación Social"/>
    <s v="07.01.03 Denuncias"/>
    <s v="07.01.01.10 Robo Lugar No Habitado"/>
    <x v="7"/>
    <x v="14"/>
    <x v="26"/>
    <x v="331"/>
    <s v="Tasa por 100 mil habitantes"/>
    <s v="2008-2020"/>
    <m/>
    <m/>
    <s v="Centro de Estudios y Análisis del Delito (CEAD) de la Subsecretaría de Prevención del Delito"/>
    <m/>
    <m/>
    <m/>
    <m/>
    <m/>
    <m/>
    <m/>
    <m/>
    <n v="58.312101449275353"/>
    <n v="72.072391304347732"/>
    <n v="67.748695652173765"/>
    <n v="70.15094202898544"/>
    <n v="65.342971014492676"/>
    <n v="60.85159420289844"/>
    <n v="65.892536231884037"/>
    <n v="66.661086956521629"/>
    <n v="66.470362318840643"/>
    <n v="64.309420289855169"/>
    <n v="63.694782608695746"/>
    <n v="65.18804347826088"/>
    <n v="57.746666666666641"/>
    <m/>
  </r>
  <r>
    <n v="1184"/>
    <s v="Tasa por 100 mil habitantes de Denuncias por Robo por Sorpresa"/>
    <s v="07 Delincuencia"/>
    <s v="07.01 Delitos de Mayor Connotación Social"/>
    <s v="07.01.03 Denuncias"/>
    <s v="07.01.01.11 Robo por Sorpresa"/>
    <x v="7"/>
    <x v="14"/>
    <x v="26"/>
    <x v="332"/>
    <s v="Tasa por 100 mil habitantes"/>
    <s v="2008-2020"/>
    <m/>
    <m/>
    <s v="Centro de Estudios y Análisis del Delito (CEAD) de la Subsecretaría de Prevención del Delito"/>
    <m/>
    <m/>
    <m/>
    <m/>
    <m/>
    <m/>
    <m/>
    <m/>
    <n v="12.730289855072471"/>
    <n v="14.394710144927519"/>
    <n v="14.438043478260875"/>
    <n v="15.895869565217374"/>
    <n v="14.366086956521734"/>
    <n v="17.523550724637673"/>
    <n v="23.111086956521703"/>
    <n v="22.241014492753632"/>
    <n v="21.126014492753612"/>
    <n v="19.620797101449291"/>
    <n v="19.778695652173912"/>
    <n v="19.234710144927536"/>
    <n v="15.24463768115942"/>
    <m/>
  </r>
  <r>
    <n v="1185"/>
    <s v="Tasa por 100 mil habitantes de Denuncias por Violación"/>
    <s v="07 Delincuencia"/>
    <s v="07.01 Delitos de Mayor Connotación Social"/>
    <s v="07.01.03 Denuncias"/>
    <s v="07.01.01.12 Violación"/>
    <x v="7"/>
    <x v="14"/>
    <x v="26"/>
    <x v="333"/>
    <s v="Tasa por 100 mil habitantes"/>
    <s v="2008-2020"/>
    <m/>
    <m/>
    <s v="Centro de Estudios y Análisis del Delito (CEAD) de la Subsecretaría de Prevención del Delito"/>
    <m/>
    <m/>
    <m/>
    <m/>
    <m/>
    <m/>
    <m/>
    <m/>
    <n v="3.8991304347826028"/>
    <n v="4.2621014492753702"/>
    <n v="3.8937681159420321"/>
    <n v="4.1480434782608677"/>
    <n v="4.3888405797101449"/>
    <n v="3.8535507246376817"/>
    <n v="3.3264492753623163"/>
    <n v="3.6673188405797092"/>
    <n v="3.4252173913043498"/>
    <n v="3.4505797101449276"/>
    <n v="4.6429710144927538"/>
    <n v="5.0695652173913048"/>
    <n v="5.9249275362318841"/>
    <m/>
  </r>
  <r>
    <n v="1186"/>
    <s v="Tasa por 100 mil habitantes de Detenciones por Homicidios"/>
    <s v="07 Delincuencia"/>
    <s v="07.01 Delitos de Mayor Connotación Social"/>
    <s v="07.01.04 Detenciones"/>
    <s v="07.01.01.02 Homicidios"/>
    <x v="7"/>
    <x v="14"/>
    <x v="27"/>
    <x v="323"/>
    <s v="Tasa por 100 mil habitantes"/>
    <s v="2008-2020"/>
    <m/>
    <m/>
    <s v="Centro de Estudios y Análisis del Delito (CEAD) de la Subsecretaría de Prevención del Delito"/>
    <m/>
    <m/>
    <m/>
    <m/>
    <m/>
    <m/>
    <m/>
    <m/>
    <n v="0.73173913043478267"/>
    <n v="0.59601449275362306"/>
    <n v="0.6218840579710142"/>
    <n v="0.87057971014492697"/>
    <n v="1.3226086956521739"/>
    <n v="0.45072463768115928"/>
    <n v="0.43217391304347824"/>
    <n v="0.67623188405797097"/>
    <n v="0.38869565217391305"/>
    <n v="0.47391304347826096"/>
    <n v="1.3481884057971012"/>
    <n v="0.44499999999999978"/>
    <n v="0.48608695652173911"/>
    <m/>
  </r>
  <r>
    <n v="1187"/>
    <s v="Tasa por 100 mil habitantes de Detenciones por Hurtos"/>
    <s v="07 Delincuencia"/>
    <s v="07.01 Delitos de Mayor Connotación Social"/>
    <s v="07.01.04 Detenciones"/>
    <s v="07.01.01.03 Hurtos"/>
    <x v="7"/>
    <x v="14"/>
    <x v="27"/>
    <x v="324"/>
    <s v="Tasa por 100 mil habitantes"/>
    <s v="2008-2020"/>
    <m/>
    <m/>
    <s v="Centro de Estudios y Análisis del Delito (CEAD) de la Subsecretaría de Prevención del Delito"/>
    <m/>
    <m/>
    <m/>
    <m/>
    <m/>
    <m/>
    <m/>
    <m/>
    <n v="42.19485507246381"/>
    <n v="47.273550724637694"/>
    <n v="47.529492753623188"/>
    <n v="52.608043478260861"/>
    <n v="47.087173913043436"/>
    <n v="44.367391304347777"/>
    <n v="47.623478260869561"/>
    <n v="46.430724637681131"/>
    <n v="44.14405797101449"/>
    <n v="45.000942028985477"/>
    <n v="46.984637681159462"/>
    <n v="43.930724637681188"/>
    <n v="32.361739130434778"/>
    <m/>
  </r>
  <r>
    <n v="1188"/>
    <s v="Tasa por 100 mil habitantes de Detenciones por Lesiones"/>
    <s v="07 Delincuencia"/>
    <s v="07.01 Delitos de Mayor Connotación Social"/>
    <s v="07.01.04 Detenciones"/>
    <s v="07.01.01.04 Lesiones"/>
    <x v="7"/>
    <x v="14"/>
    <x v="27"/>
    <x v="325"/>
    <s v="Tasa por 100 mil habitantes"/>
    <s v="2008-2020"/>
    <m/>
    <m/>
    <s v="Centro de Estudios y Análisis del Delito (CEAD) de la Subsecretaría de Prevención del Delito"/>
    <m/>
    <m/>
    <m/>
    <m/>
    <m/>
    <m/>
    <m/>
    <m/>
    <n v="28.465000000000007"/>
    <n v="32.313623188405771"/>
    <n v="38.129492753623161"/>
    <n v="45.170869565217437"/>
    <n v="43.926304347826047"/>
    <n v="41.673550724637707"/>
    <n v="38.20804347826089"/>
    <n v="35.114855072463783"/>
    <n v="32.990507246376815"/>
    <n v="32.297391304347869"/>
    <n v="34.728985507246314"/>
    <n v="35.72079710144925"/>
    <n v="31.437391304347841"/>
    <m/>
  </r>
  <r>
    <n v="1189"/>
    <s v="Tasa por 100 mil habitantes de Detenciones por Otros Robos con Fuerza"/>
    <s v="07 Delincuencia"/>
    <s v="07.01 Delitos de Mayor Connotación Social"/>
    <s v="07.01.04 Detenciones"/>
    <s v="07.01.01.05 Otros Robos con Fuerza"/>
    <x v="7"/>
    <x v="14"/>
    <x v="27"/>
    <x v="326"/>
    <s v="Tasa por 100 mil habitantes"/>
    <s v="2008-2020"/>
    <m/>
    <m/>
    <s v="Centro de Estudios y Análisis del Delito (CEAD) de la Subsecretaría de Prevención del Delito"/>
    <m/>
    <m/>
    <m/>
    <m/>
    <m/>
    <m/>
    <m/>
    <m/>
    <n v="1.1634057971014489"/>
    <n v="1.0663768115942032"/>
    <n v="1.2088405797101451"/>
    <n v="0.84239130434782628"/>
    <n v="1.437536231884057"/>
    <n v="0.47891304347826102"/>
    <n v="0.51123188405797093"/>
    <n v="0.58499999999999985"/>
    <n v="0.55405797101449339"/>
    <n v="0.64000000000000024"/>
    <n v="1.4245652173913037"/>
    <n v="0.73710144927536259"/>
    <n v="0.46260869565217383"/>
    <m/>
  </r>
  <r>
    <n v="1190"/>
    <s v="Tasa por 100 mil habitantes de Detenciones por Robo Accesorio Vehículo"/>
    <s v="07 Delincuencia"/>
    <s v="07.01 Delitos de Mayor Connotación Social"/>
    <s v="07.01.04 Detenciones"/>
    <s v="07.01.01.06 Robo Accesorio Vehículo"/>
    <x v="7"/>
    <x v="14"/>
    <x v="27"/>
    <x v="327"/>
    <s v="Tasa por 100 mil habitantes"/>
    <s v="2008-2020"/>
    <m/>
    <m/>
    <s v="Centro de Estudios y Análisis del Delito (CEAD) de la Subsecretaría de Prevención del Delito"/>
    <m/>
    <m/>
    <m/>
    <m/>
    <m/>
    <m/>
    <m/>
    <m/>
    <n v="1.211956521739131"/>
    <n v="1.4658695652173916"/>
    <n v="1.3388405797101453"/>
    <n v="1.3146376811594205"/>
    <n v="2.417246376811593"/>
    <n v="1.4313043478260854"/>
    <n v="1.5774637681159425"/>
    <n v="1.5682608695652169"/>
    <n v="1.460507246376811"/>
    <n v="1.5134782608695654"/>
    <n v="1.9273913043478248"/>
    <n v="1.1867391304347832"/>
    <n v="1.011594202898551"/>
    <m/>
  </r>
  <r>
    <n v="1191"/>
    <s v="Tasa por 100 mil habitantes de Detenciones por Robo con Violencia o Intimidación"/>
    <s v="07 Delincuencia"/>
    <s v="07.01 Delitos de Mayor Connotación Social"/>
    <s v="07.01.04 Detenciones"/>
    <s v="07.01.01.07 Robo con Violencia o Intimidación"/>
    <x v="7"/>
    <x v="14"/>
    <x v="27"/>
    <x v="328"/>
    <s v="Tasa por 100 mil habitantes"/>
    <s v="2008-2020"/>
    <m/>
    <m/>
    <s v="Centro de Estudios y Análisis del Delito (CEAD) de la Subsecretaría de Prevención del Delito"/>
    <m/>
    <m/>
    <m/>
    <m/>
    <m/>
    <m/>
    <m/>
    <m/>
    <n v="5.3737681159420285"/>
    <n v="5.8229710144927562"/>
    <n v="4.8699275362318835"/>
    <n v="5.1641304347826136"/>
    <n v="5.7785507246376859"/>
    <n v="5.041449275362325"/>
    <n v="5.4036231884057955"/>
    <n v="5.4328260869565286"/>
    <n v="5.3371739130434781"/>
    <n v="5.779637681159417"/>
    <n v="6.3283333333333323"/>
    <n v="5.4721014492753595"/>
    <n v="4.1773913043478261"/>
    <m/>
  </r>
  <r>
    <n v="1192"/>
    <s v="Tasa por 100 mil habitantes de Detenciones por Robo de Vehículo"/>
    <s v="07 Delincuencia"/>
    <s v="07.01 Delitos de Mayor Connotación Social"/>
    <s v="07.01.04 Detenciones"/>
    <s v="07.01.01.08 Robo de Vehículo"/>
    <x v="7"/>
    <x v="14"/>
    <x v="27"/>
    <x v="329"/>
    <s v="Tasa por 100 mil habitantes"/>
    <s v="2008-2020"/>
    <m/>
    <m/>
    <s v="Centro de Estudios y Análisis del Delito (CEAD) de la Subsecretaría de Prevención del Delito"/>
    <m/>
    <m/>
    <m/>
    <m/>
    <m/>
    <m/>
    <m/>
    <m/>
    <n v="0.76420289855072454"/>
    <n v="1.328768115942029"/>
    <n v="1.8558695652173933"/>
    <n v="1.7854347826086971"/>
    <n v="2.6722463768115934"/>
    <n v="1.3753623188405788"/>
    <n v="1.0554347826086965"/>
    <n v="0.98289855072463739"/>
    <n v="0.86971014492753662"/>
    <n v="0.60934782608695648"/>
    <n v="1.3978260869565209"/>
    <n v="0.40282608695652206"/>
    <n v="0.25768115942028985"/>
    <m/>
  </r>
  <r>
    <n v="1193"/>
    <s v="Tasa por 100 mil habitantes de Detenciones por Robo Lugar Habitado"/>
    <s v="07 Delincuencia"/>
    <s v="07.01 Delitos de Mayor Connotación Social"/>
    <s v="07.01.04 Detenciones"/>
    <s v="07.01.01.09 Robo Lugar Habitado"/>
    <x v="7"/>
    <x v="14"/>
    <x v="27"/>
    <x v="330"/>
    <s v="Tasa por 100 mil habitantes"/>
    <s v="2008-2020"/>
    <m/>
    <m/>
    <s v="Centro de Estudios y Análisis del Delito (CEAD) de la Subsecretaría de Prevención del Delito"/>
    <m/>
    <m/>
    <m/>
    <m/>
    <m/>
    <m/>
    <m/>
    <m/>
    <n v="3.9892753623188391"/>
    <n v="4.4736231884057966"/>
    <n v="3.9975362318840557"/>
    <n v="4.1607971014492762"/>
    <n v="5.5050000000000026"/>
    <n v="4.9125362318840624"/>
    <n v="5.0307971014492781"/>
    <n v="5.2131159420289874"/>
    <n v="5.1406521739130433"/>
    <n v="5.4092753623188452"/>
    <n v="5.7927536231883998"/>
    <n v="4.6981159420289851"/>
    <n v="3.0136231884057985"/>
    <m/>
  </r>
  <r>
    <n v="1194"/>
    <s v="Tasa por 100 mil habitantes de Detenciones por Robo Lugar No Habitado"/>
    <s v="07 Delincuencia"/>
    <s v="07.01 Delitos de Mayor Connotación Social"/>
    <s v="07.01.04 Detenciones"/>
    <s v="07.01.01.10 Robo Lugar No Habitado"/>
    <x v="7"/>
    <x v="14"/>
    <x v="27"/>
    <x v="331"/>
    <s v="Tasa por 100 mil habitantes"/>
    <s v="2008-2020"/>
    <m/>
    <m/>
    <s v="Centro de Estudios y Análisis del Delito (CEAD) de la Subsecretaría de Prevención del Delito"/>
    <m/>
    <m/>
    <m/>
    <m/>
    <m/>
    <m/>
    <m/>
    <m/>
    <n v="4.2173188405797042"/>
    <n v="4.8736956521739137"/>
    <n v="4.8383333333333276"/>
    <n v="4.6320289855072412"/>
    <n v="5.2164492753623231"/>
    <n v="4.7973188405797131"/>
    <n v="5.6828260869565135"/>
    <n v="5.5831159420289929"/>
    <n v="5.233188405797101"/>
    <n v="5.7723188405797119"/>
    <n v="6.3696376811594115"/>
    <n v="6.5203623188405784"/>
    <n v="4.2202898550724663"/>
    <m/>
  </r>
  <r>
    <n v="1195"/>
    <s v="Tasa por 100 mil habitantes de Detenciones por Robo por Sorpresa"/>
    <s v="07 Delincuencia"/>
    <s v="07.01 Delitos de Mayor Connotación Social"/>
    <s v="07.01.04 Detenciones"/>
    <s v="07.01.01.11 Robo por Sorpresa"/>
    <x v="7"/>
    <x v="14"/>
    <x v="27"/>
    <x v="332"/>
    <s v="Tasa por 100 mil habitantes"/>
    <s v="2008-2020"/>
    <m/>
    <m/>
    <s v="Centro de Estudios y Análisis del Delito (CEAD) de la Subsecretaría de Prevención del Delito"/>
    <m/>
    <m/>
    <m/>
    <m/>
    <m/>
    <m/>
    <m/>
    <m/>
    <n v="1.8696376811594213"/>
    <n v="1.9695652173913036"/>
    <n v="1.6857246376811579"/>
    <n v="1.5068840579710148"/>
    <n v="2.1609420289855077"/>
    <n v="1.6545652173913041"/>
    <n v="2.1311594202898556"/>
    <n v="2.0221739130434773"/>
    <n v="2.0591304347826065"/>
    <n v="2.2960869565217399"/>
    <n v="3.0168115942028977"/>
    <n v="1.9680434782608669"/>
    <n v="1.4895652173913039"/>
    <m/>
  </r>
  <r>
    <n v="1196"/>
    <s v="Tasa por 100 mil habitantes de Detenciones por Violación"/>
    <s v="07 Delincuencia"/>
    <s v="07.01 Delitos de Mayor Connotación Social"/>
    <s v="07.01.04 Detenciones"/>
    <s v="07.01.01.12 Violación"/>
    <x v="7"/>
    <x v="14"/>
    <x v="27"/>
    <x v="333"/>
    <s v="Tasa por 100 mil habitantes"/>
    <s v="2008-2020"/>
    <m/>
    <m/>
    <s v="Centro de Estudios y Análisis del Delito (CEAD) de la Subsecretaría de Prevención del Delito"/>
    <m/>
    <m/>
    <m/>
    <m/>
    <m/>
    <m/>
    <m/>
    <m/>
    <n v="0.61913043478260887"/>
    <n v="0.93565217391304289"/>
    <n v="0.76297101449275373"/>
    <n v="0.8878260869565211"/>
    <n v="1.7208695652173915"/>
    <n v="0.89369565217391289"/>
    <n v="0.5701449275362318"/>
    <n v="0.61717391304347802"/>
    <n v="0.58659420289855069"/>
    <n v="0.52471014492753643"/>
    <n v="1.3472463768115939"/>
    <n v="0.67724637681159416"/>
    <n v="1.1507246376811593"/>
    <m/>
  </r>
  <r>
    <n v="1197"/>
    <s v="Población rural"/>
    <s v="24 Socioeconómico"/>
    <s v="24.01 Demografía"/>
    <s v="24.01.12 Población"/>
    <s v="24.01.09.01 Población Rural"/>
    <x v="8"/>
    <x v="15"/>
    <x v="28"/>
    <x v="312"/>
    <s v="N° de personas"/>
    <s v="2006-2020"/>
    <m/>
    <m/>
    <s v="Encuesta CASEN"/>
    <m/>
    <m/>
    <m/>
    <m/>
    <m/>
    <m/>
    <n v="2076585"/>
    <n v="2090361"/>
    <n v="2104138"/>
    <n v="2117914"/>
    <n v="2106521"/>
    <n v="2095128"/>
    <n v="2181053"/>
    <n v="2266977"/>
    <n v="2266194"/>
    <n v="2265411"/>
    <n v="2352346"/>
    <n v="2439280"/>
    <n v="2566868"/>
    <n v="2694457"/>
    <n v="2822045"/>
    <m/>
  </r>
  <r>
    <n v="1198"/>
    <s v="Población urbana"/>
    <s v="24 Socioeconómico"/>
    <s v="24.01 Demografía"/>
    <s v="24.01.12 Población"/>
    <s v="24.01.11.01 Población Urbana"/>
    <x v="8"/>
    <x v="15"/>
    <x v="28"/>
    <x v="313"/>
    <s v="N° de personas"/>
    <s v="2006-2020"/>
    <m/>
    <m/>
    <s v="Encuesta CASEN"/>
    <m/>
    <m/>
    <m/>
    <m/>
    <m/>
    <m/>
    <n v="14076156"/>
    <n v="14213816"/>
    <n v="14351477"/>
    <n v="14489137"/>
    <n v="14658879"/>
    <n v="14828620"/>
    <n v="14898470"/>
    <n v="14968320"/>
    <n v="15109242"/>
    <n v="15250163"/>
    <n v="15290025"/>
    <n v="15329886"/>
    <n v="15779396"/>
    <n v="16228907"/>
    <n v="16678417"/>
    <m/>
  </r>
  <r>
    <n v="1199"/>
    <s v="Cantidad de estudiantes de una carrera del área de agricultura"/>
    <s v="24 Socioeconómico"/>
    <s v="24.04 Educación"/>
    <s v="24.04.02 Carreras"/>
    <s v="24.04.02.01 Carrera del área de agricultura"/>
    <x v="8"/>
    <x v="69"/>
    <x v="225"/>
    <x v="823"/>
    <s v="N° de personas"/>
    <s v="2015-2017"/>
    <m/>
    <m/>
    <s v="Encuesta CASEN"/>
    <m/>
    <m/>
    <m/>
    <m/>
    <m/>
    <m/>
    <m/>
    <m/>
    <m/>
    <m/>
    <m/>
    <m/>
    <m/>
    <m/>
    <m/>
    <n v="77768"/>
    <n v="128927"/>
    <n v="180085"/>
    <m/>
    <m/>
    <m/>
    <m/>
  </r>
  <r>
    <n v="1200"/>
    <s v="Cantidad de estudiantes de una carrera del área de arquitectura y construcción"/>
    <s v="24 Socioeconómico"/>
    <s v="24.04 Educación"/>
    <s v="24.04.02 Carreras"/>
    <s v="24.04.02.02 Carrera del área de arquitectura y construcción"/>
    <x v="8"/>
    <x v="69"/>
    <x v="225"/>
    <x v="824"/>
    <s v="N° de personas"/>
    <s v="2015-2016"/>
    <m/>
    <m/>
    <s v="Encuesta CASEN"/>
    <m/>
    <m/>
    <m/>
    <m/>
    <m/>
    <m/>
    <m/>
    <m/>
    <m/>
    <m/>
    <m/>
    <m/>
    <m/>
    <m/>
    <m/>
    <n v="176243"/>
    <n v="88122"/>
    <n v="0"/>
    <m/>
    <m/>
    <m/>
    <m/>
  </r>
  <r>
    <n v="1201"/>
    <s v="Cantidad de estudiantes de una carrera del área de artes"/>
    <s v="24 Socioeconómico"/>
    <s v="24.04 Educación"/>
    <s v="24.04.02 Carreras"/>
    <s v="24.04.02.03 Carrera del área de artes"/>
    <x v="8"/>
    <x v="69"/>
    <x v="225"/>
    <x v="825"/>
    <s v="N° de personas"/>
    <s v="2015-2017"/>
    <m/>
    <m/>
    <s v="Encuesta CASEN"/>
    <m/>
    <m/>
    <m/>
    <m/>
    <m/>
    <m/>
    <m/>
    <m/>
    <m/>
    <m/>
    <m/>
    <m/>
    <m/>
    <m/>
    <m/>
    <n v="135994"/>
    <n v="131428"/>
    <n v="126862"/>
    <m/>
    <m/>
    <m/>
    <m/>
  </r>
  <r>
    <n v="1202"/>
    <s v="Cantidad de estudiantes de una carrera del área de bachilleratos y carreras no bien especificadas"/>
    <s v="24 Socioeconómico"/>
    <s v="24.04 Educación"/>
    <s v="24.04.02 Carreras"/>
    <s v="24.04.02.04 Carrera del área de bachilleratos y carreras no bien especificadas"/>
    <x v="8"/>
    <x v="69"/>
    <x v="225"/>
    <x v="826"/>
    <s v="N° de personas"/>
    <s v="2015-2016"/>
    <m/>
    <m/>
    <s v="Encuesta CASEN"/>
    <m/>
    <m/>
    <m/>
    <m/>
    <m/>
    <m/>
    <m/>
    <m/>
    <m/>
    <m/>
    <m/>
    <m/>
    <m/>
    <m/>
    <m/>
    <n v="96812"/>
    <n v="48406"/>
    <n v="0"/>
    <m/>
    <m/>
    <m/>
    <m/>
  </r>
  <r>
    <n v="1203"/>
    <s v="Cantidad de estudiantes de una carrera del área de ciencias biológicas y afines"/>
    <s v="24 Socioeconómico"/>
    <s v="24.04 Educación"/>
    <s v="24.04.02 Carreras"/>
    <s v="24.04.02.05 Carrera del área de ciencias biológicas y afines"/>
    <x v="8"/>
    <x v="69"/>
    <x v="225"/>
    <x v="827"/>
    <s v="N° de personas"/>
    <s v="2015-2017"/>
    <m/>
    <m/>
    <s v="Encuesta CASEN"/>
    <m/>
    <m/>
    <m/>
    <m/>
    <m/>
    <m/>
    <m/>
    <m/>
    <m/>
    <m/>
    <m/>
    <m/>
    <m/>
    <m/>
    <m/>
    <n v="50953"/>
    <n v="33252"/>
    <n v="15551"/>
    <m/>
    <m/>
    <m/>
    <m/>
  </r>
  <r>
    <n v="1204"/>
    <s v="Cantidad de estudiantes de una carrera del área de ciencias sociales y del comportamiento"/>
    <s v="24 Socioeconómico"/>
    <s v="24.04 Educación"/>
    <s v="24.04.02 Carreras"/>
    <s v="24.04.02.06 Carrera del área de ciencias sociales y del comportamiento"/>
    <x v="8"/>
    <x v="69"/>
    <x v="225"/>
    <x v="828"/>
    <s v="N° de personas"/>
    <s v="2015-2017"/>
    <m/>
    <m/>
    <s v="Encuesta CASEN"/>
    <m/>
    <m/>
    <m/>
    <m/>
    <m/>
    <m/>
    <m/>
    <m/>
    <m/>
    <m/>
    <m/>
    <m/>
    <m/>
    <m/>
    <m/>
    <n v="94965"/>
    <n v="107419"/>
    <n v="119872"/>
    <m/>
    <m/>
    <m/>
    <m/>
  </r>
  <r>
    <n v="1205"/>
    <s v="Cantidad de estudiantes de una carrera del área de derecho"/>
    <s v="24 Socioeconómico"/>
    <s v="24.04 Educación"/>
    <s v="24.04.02 Carreras"/>
    <s v="24.04.02.07 Carrera del área de derecho"/>
    <x v="8"/>
    <x v="69"/>
    <x v="225"/>
    <x v="829"/>
    <s v="N° de personas"/>
    <s v="2015-2017"/>
    <m/>
    <m/>
    <s v="Encuesta CASEN"/>
    <m/>
    <m/>
    <m/>
    <m/>
    <m/>
    <m/>
    <m/>
    <m/>
    <m/>
    <m/>
    <m/>
    <m/>
    <m/>
    <m/>
    <m/>
    <n v="116611"/>
    <n v="123346"/>
    <n v="130081"/>
    <m/>
    <m/>
    <m/>
    <m/>
  </r>
  <r>
    <n v="1206"/>
    <s v="Cantidad de estudiantes de una carrera del área de educación comercial y administración"/>
    <s v="24 Socioeconómico"/>
    <s v="24.04 Educación"/>
    <s v="24.04.02 Carreras"/>
    <s v="24.04.02.08 Carrera del área de educación comercial y administración"/>
    <x v="8"/>
    <x v="69"/>
    <x v="225"/>
    <x v="830"/>
    <s v="N° de personas"/>
    <s v="2015-2017"/>
    <m/>
    <m/>
    <s v="Encuesta CASEN"/>
    <m/>
    <m/>
    <m/>
    <m/>
    <m/>
    <m/>
    <m/>
    <m/>
    <m/>
    <m/>
    <m/>
    <m/>
    <m/>
    <m/>
    <m/>
    <n v="878711"/>
    <n v="856285"/>
    <n v="833859"/>
    <m/>
    <m/>
    <m/>
    <m/>
  </r>
  <r>
    <n v="1207"/>
    <s v="Cantidad de estudiantes de una carrera del área de humanidades"/>
    <s v="24 Socioeconómico"/>
    <s v="24.04 Educación"/>
    <s v="24.04.02 Carreras"/>
    <s v="24.04.02.09 Carrera del área de humanidades"/>
    <x v="8"/>
    <x v="69"/>
    <x v="225"/>
    <x v="831"/>
    <s v="N° de personas"/>
    <s v="2015-2017"/>
    <m/>
    <m/>
    <s v="Encuesta CASEN"/>
    <m/>
    <m/>
    <m/>
    <m/>
    <m/>
    <m/>
    <m/>
    <m/>
    <m/>
    <m/>
    <m/>
    <m/>
    <m/>
    <m/>
    <m/>
    <n v="38623"/>
    <n v="25450"/>
    <n v="12276"/>
    <m/>
    <m/>
    <m/>
    <m/>
  </r>
  <r>
    <n v="1208"/>
    <s v="Cantidad de estudiantes de una carrera del área de ingeniería y profesiones afines"/>
    <s v="24 Socioeconómico"/>
    <s v="24.04 Educación"/>
    <s v="24.04.02 Carreras"/>
    <s v="24.04.02.10 Carrera del área de ingeniería y profesiones afines"/>
    <x v="8"/>
    <x v="69"/>
    <x v="225"/>
    <x v="832"/>
    <s v="N° de personas"/>
    <s v="2015-2017"/>
    <m/>
    <m/>
    <s v="Encuesta CASEN"/>
    <m/>
    <m/>
    <m/>
    <m/>
    <m/>
    <m/>
    <m/>
    <m/>
    <m/>
    <m/>
    <m/>
    <m/>
    <m/>
    <m/>
    <m/>
    <n v="707287"/>
    <n v="715831"/>
    <n v="724374"/>
    <m/>
    <m/>
    <m/>
    <m/>
  </r>
  <r>
    <n v="1209"/>
    <s v="Cantidad de estudiantes de una carrera del área de matemáticas y estadísticas"/>
    <s v="24 Socioeconómico"/>
    <s v="24.04 Educación"/>
    <s v="24.04.02 Carreras"/>
    <s v="24.04.02.11 Carrera del área de matemáticas y estadísticas"/>
    <x v="8"/>
    <x v="69"/>
    <x v="225"/>
    <x v="833"/>
    <s v="N° de personas"/>
    <s v="2015-2017"/>
    <m/>
    <m/>
    <s v="Encuesta CASEN"/>
    <m/>
    <m/>
    <m/>
    <m/>
    <m/>
    <m/>
    <m/>
    <m/>
    <m/>
    <m/>
    <m/>
    <m/>
    <m/>
    <m/>
    <m/>
    <n v="8037"/>
    <n v="5273"/>
    <n v="2508"/>
    <m/>
    <m/>
    <m/>
    <m/>
  </r>
  <r>
    <n v="1210"/>
    <s v="Cantidad de estudiantes de una carrera del área de medio ambiente"/>
    <s v="24 Socioeconómico"/>
    <s v="24.04 Educación"/>
    <s v="24.04.02 Carreras"/>
    <s v="24.04.02.12 Carrera del área de medio ambiente"/>
    <x v="8"/>
    <x v="69"/>
    <x v="225"/>
    <x v="834"/>
    <s v="N° de personas"/>
    <s v="2015-2017"/>
    <m/>
    <m/>
    <s v="Encuesta CASEN"/>
    <m/>
    <m/>
    <m/>
    <m/>
    <m/>
    <m/>
    <m/>
    <m/>
    <m/>
    <m/>
    <m/>
    <m/>
    <m/>
    <m/>
    <m/>
    <n v="9234"/>
    <n v="7409"/>
    <n v="5584"/>
    <m/>
    <m/>
    <m/>
    <m/>
  </r>
  <r>
    <n v="1211"/>
    <s v="Cantidad de estudiantes de una carrera del área de periodismo e información"/>
    <s v="24 Socioeconómico"/>
    <s v="24.04 Educación"/>
    <s v="24.04.02 Carreras"/>
    <s v="24.04.02.13 Carrera del área de periodismo e información"/>
    <x v="8"/>
    <x v="69"/>
    <x v="225"/>
    <x v="835"/>
    <s v="N° de personas"/>
    <s v="2015-2017"/>
    <m/>
    <m/>
    <s v="Encuesta CASEN"/>
    <m/>
    <m/>
    <m/>
    <m/>
    <m/>
    <m/>
    <m/>
    <m/>
    <m/>
    <m/>
    <m/>
    <m/>
    <m/>
    <m/>
    <m/>
    <n v="30714"/>
    <n v="36285"/>
    <n v="41855"/>
    <m/>
    <m/>
    <m/>
    <m/>
  </r>
  <r>
    <n v="1212"/>
    <s v="Cantidad de estudiantes de postgrado en área de educación"/>
    <s v="24 Socioeconómico"/>
    <s v="24.04 Educación"/>
    <s v="24.04.02 Carreras"/>
    <s v="24.04.02.14 Postgrado en área de educación"/>
    <x v="8"/>
    <x v="69"/>
    <x v="225"/>
    <x v="836"/>
    <s v="N° de personas"/>
    <s v="2015-2016"/>
    <m/>
    <m/>
    <s v="Encuesta CASEN"/>
    <m/>
    <m/>
    <m/>
    <m/>
    <m/>
    <m/>
    <m/>
    <m/>
    <m/>
    <m/>
    <m/>
    <m/>
    <m/>
    <m/>
    <m/>
    <n v="4030"/>
    <n v="2015"/>
    <n v="0"/>
    <m/>
    <m/>
    <m/>
    <m/>
  </r>
  <r>
    <n v="1213"/>
    <s v="Cantidad de estudiantes de pregrado en área de educación"/>
    <s v="24 Socioeconómico"/>
    <s v="24.04 Educación"/>
    <s v="24.04.02 Carreras"/>
    <s v="24.04.02.15 Pregrado en área de educación"/>
    <x v="8"/>
    <x v="69"/>
    <x v="225"/>
    <x v="837"/>
    <s v="N° de personas"/>
    <s v="2015-2016"/>
    <m/>
    <m/>
    <s v="Encuesta CASEN"/>
    <m/>
    <m/>
    <m/>
    <m/>
    <m/>
    <m/>
    <m/>
    <m/>
    <m/>
    <m/>
    <m/>
    <m/>
    <m/>
    <m/>
    <m/>
    <n v="571087"/>
    <n v="285544"/>
    <n v="0"/>
    <m/>
    <m/>
    <m/>
    <m/>
  </r>
  <r>
    <n v="1214"/>
    <s v="Cantidad de estudiantes de una carrera del área de salud"/>
    <s v="24 Socioeconómico"/>
    <s v="24.04 Educación"/>
    <s v="24.04.02 Carreras"/>
    <s v="24.04.02.16 Carrera del área de salud"/>
    <x v="8"/>
    <x v="69"/>
    <x v="225"/>
    <x v="838"/>
    <s v="N° de personas"/>
    <s v="2015-2017"/>
    <m/>
    <m/>
    <s v="Encuesta CASEN"/>
    <m/>
    <m/>
    <m/>
    <m/>
    <m/>
    <m/>
    <m/>
    <m/>
    <m/>
    <m/>
    <m/>
    <m/>
    <m/>
    <m/>
    <m/>
    <n v="529707"/>
    <n v="578879"/>
    <n v="628051"/>
    <m/>
    <m/>
    <m/>
    <m/>
  </r>
  <r>
    <n v="1215"/>
    <s v="Cantidad de estudiantes de una carrera del área de tecnología de la información y la comunicación"/>
    <s v="24 Socioeconómico"/>
    <s v="24.04 Educación"/>
    <s v="24.04.02 Carreras"/>
    <s v="24.04.02.17 Carrera del área de tecnología de la información y la comunicación"/>
    <x v="8"/>
    <x v="69"/>
    <x v="225"/>
    <x v="839"/>
    <s v="N° de personas"/>
    <s v="2015-2017"/>
    <m/>
    <m/>
    <s v="Encuesta CASEN"/>
    <m/>
    <m/>
    <m/>
    <m/>
    <m/>
    <m/>
    <m/>
    <m/>
    <m/>
    <m/>
    <m/>
    <m/>
    <m/>
    <m/>
    <m/>
    <n v="162540"/>
    <n v="162048"/>
    <n v="161556"/>
    <m/>
    <m/>
    <m/>
    <m/>
  </r>
  <r>
    <n v="1216"/>
    <s v="Cantidad de estudiantes de una carrera del área de turismo, hotelería y gastronomía"/>
    <s v="24 Socioeconómico"/>
    <s v="24.04 Educación"/>
    <s v="24.04.02 Carreras"/>
    <s v="24.04.02.18 Carrera del área de turismo, hotelería y gastronomía"/>
    <x v="8"/>
    <x v="69"/>
    <x v="225"/>
    <x v="840"/>
    <s v="N° de personas"/>
    <s v="2015-2016"/>
    <m/>
    <m/>
    <s v="Encuesta CASEN"/>
    <m/>
    <m/>
    <m/>
    <m/>
    <m/>
    <m/>
    <m/>
    <m/>
    <m/>
    <m/>
    <m/>
    <m/>
    <m/>
    <m/>
    <m/>
    <n v="142312"/>
    <n v="71156"/>
    <n v="0"/>
    <m/>
    <m/>
    <m/>
    <m/>
  </r>
  <r>
    <n v="1217"/>
    <s v="Cantidad de estudiantes de una carrera del área de veterinaria"/>
    <s v="24 Socioeconómico"/>
    <s v="24.04 Educación"/>
    <s v="24.04.02 Carreras"/>
    <s v="24.04.02.19 Carrera del área de veterinaria"/>
    <x v="8"/>
    <x v="69"/>
    <x v="225"/>
    <x v="841"/>
    <s v="N° de personas"/>
    <s v="2015-2017"/>
    <m/>
    <m/>
    <s v="Encuesta CASEN"/>
    <m/>
    <m/>
    <m/>
    <m/>
    <m/>
    <m/>
    <m/>
    <m/>
    <m/>
    <m/>
    <m/>
    <m/>
    <m/>
    <m/>
    <m/>
    <n v="23744"/>
    <n v="25829"/>
    <n v="27913"/>
    <m/>
    <m/>
    <m/>
    <m/>
  </r>
  <r>
    <n v="1218"/>
    <s v="Cantidad de estudiantes de una carrera del área de bienestar"/>
    <s v="24 Socioeconómico"/>
    <s v="24.04 Educación"/>
    <s v="24.04.02 Carreras"/>
    <s v="24.04.02.20 Carrera del área de bienestar"/>
    <x v="8"/>
    <x v="69"/>
    <x v="225"/>
    <x v="842"/>
    <s v="N° de personas"/>
    <s v="2016-2017"/>
    <m/>
    <m/>
    <s v="Encuesta CASEN"/>
    <m/>
    <m/>
    <m/>
    <m/>
    <m/>
    <m/>
    <m/>
    <m/>
    <m/>
    <m/>
    <m/>
    <m/>
    <m/>
    <m/>
    <m/>
    <n v="0"/>
    <n v="50222"/>
    <n v="100443"/>
    <m/>
    <m/>
    <m/>
    <m/>
  </r>
  <r>
    <n v="1219"/>
    <s v="Cantidad de estudiantes de una carrera del área de ciencias físicas"/>
    <s v="24 Socioeconómico"/>
    <s v="24.04 Educación"/>
    <s v="24.04.02 Carreras"/>
    <s v="24.04.02.21 Carrera del área de ciencias físicas"/>
    <x v="8"/>
    <x v="69"/>
    <x v="225"/>
    <x v="843"/>
    <s v="N° de personas"/>
    <s v="2016-2017"/>
    <m/>
    <m/>
    <s v="Encuesta CASEN"/>
    <m/>
    <m/>
    <m/>
    <m/>
    <m/>
    <m/>
    <m/>
    <m/>
    <m/>
    <m/>
    <m/>
    <m/>
    <m/>
    <m/>
    <m/>
    <n v="0"/>
    <n v="13927"/>
    <n v="27853"/>
    <m/>
    <m/>
    <m/>
    <m/>
  </r>
  <r>
    <n v="1220"/>
    <s v="Cantidad de estudiantes de una carrera del área de ciencias naturales, matemáticas y estadísticas sin mayor definición"/>
    <s v="24 Socioeconómico"/>
    <s v="24.04 Educación"/>
    <s v="24.04.02 Carreras"/>
    <s v="24.04.02.22 Carrera del área de ciencias naturales, matemáticas y estadísticas sin mayor definición"/>
    <x v="8"/>
    <x v="69"/>
    <x v="225"/>
    <x v="844"/>
    <s v="N° de personas"/>
    <s v="2016-2017"/>
    <m/>
    <m/>
    <s v="Encuesta CASEN"/>
    <m/>
    <m/>
    <m/>
    <m/>
    <m/>
    <m/>
    <m/>
    <m/>
    <m/>
    <m/>
    <m/>
    <m/>
    <m/>
    <m/>
    <m/>
    <n v="0"/>
    <n v="738"/>
    <n v="1475"/>
    <m/>
    <m/>
    <m/>
    <m/>
  </r>
  <r>
    <n v="1221"/>
    <s v="Cantidad de estudiantes de una carrera del área de competencias personales y desarrollo"/>
    <s v="24 Socioeconómico"/>
    <s v="24.04 Educación"/>
    <s v="24.04.02 Carreras"/>
    <s v="24.04.02.23 Carrera del área de competencias personales y desarrollo"/>
    <x v="8"/>
    <x v="69"/>
    <x v="225"/>
    <x v="845"/>
    <s v="N° de personas"/>
    <s v="2016-2017"/>
    <m/>
    <m/>
    <s v="Encuesta CASEN"/>
    <m/>
    <m/>
    <m/>
    <m/>
    <m/>
    <m/>
    <m/>
    <m/>
    <m/>
    <m/>
    <m/>
    <m/>
    <m/>
    <m/>
    <m/>
    <n v="0"/>
    <n v="304"/>
    <n v="608"/>
    <m/>
    <m/>
    <m/>
    <m/>
  </r>
  <r>
    <n v="1222"/>
    <s v="Cantidad de estudiantes de una carrera del área de educación"/>
    <s v="24 Socioeconómico"/>
    <s v="24.04 Educación"/>
    <s v="24.04.02 Carreras"/>
    <s v="24.04.02.24 Carrera del área de educación"/>
    <x v="8"/>
    <x v="69"/>
    <x v="225"/>
    <x v="846"/>
    <s v="N° de personas"/>
    <s v="2016-2017"/>
    <m/>
    <m/>
    <s v="Encuesta CASEN"/>
    <m/>
    <m/>
    <m/>
    <m/>
    <m/>
    <m/>
    <m/>
    <m/>
    <m/>
    <m/>
    <m/>
    <m/>
    <m/>
    <m/>
    <m/>
    <n v="0"/>
    <n v="307116"/>
    <n v="614232"/>
    <m/>
    <m/>
    <m/>
    <m/>
  </r>
  <r>
    <n v="1223"/>
    <s v="Cantidad de estudiantes de una carrera del área de industria y producción"/>
    <s v="24 Socioeconómico"/>
    <s v="24.04 Educación"/>
    <s v="24.04.02 Carreras"/>
    <s v="24.04.02.25 Carrera del área de industria y producción"/>
    <x v="8"/>
    <x v="69"/>
    <x v="225"/>
    <x v="847"/>
    <s v="N° de personas"/>
    <s v="2016-2017"/>
    <m/>
    <m/>
    <s v="Encuesta CASEN"/>
    <m/>
    <m/>
    <m/>
    <m/>
    <m/>
    <m/>
    <m/>
    <m/>
    <m/>
    <m/>
    <m/>
    <m/>
    <m/>
    <m/>
    <m/>
    <n v="0"/>
    <n v="11169"/>
    <n v="22337"/>
    <m/>
    <m/>
    <m/>
    <m/>
  </r>
  <r>
    <n v="1224"/>
    <s v="Cantidad de estudiantes de una carrera del área de lenguajes"/>
    <s v="24 Socioeconómico"/>
    <s v="24.04 Educación"/>
    <s v="24.04.02 Carreras"/>
    <s v="24.04.02.26 Carrera del área de lenguajes"/>
    <x v="8"/>
    <x v="69"/>
    <x v="225"/>
    <x v="848"/>
    <s v="N° de personas"/>
    <s v="2016-2017"/>
    <m/>
    <m/>
    <s v="Encuesta CASEN"/>
    <m/>
    <m/>
    <m/>
    <m/>
    <m/>
    <m/>
    <m/>
    <m/>
    <m/>
    <m/>
    <m/>
    <m/>
    <m/>
    <m/>
    <m/>
    <n v="0"/>
    <n v="13525"/>
    <n v="27049"/>
    <m/>
    <m/>
    <m/>
    <m/>
  </r>
  <r>
    <n v="1225"/>
    <s v="Cantidad de estudiantes de una carrera del área de pesca"/>
    <s v="24 Socioeconómico"/>
    <s v="24.04 Educación"/>
    <s v="24.04.02 Carreras"/>
    <s v="24.04.02.27 Carrera del área de pesca"/>
    <x v="8"/>
    <x v="69"/>
    <x v="225"/>
    <x v="849"/>
    <s v="N° de personas"/>
    <s v="2016-2017"/>
    <m/>
    <m/>
    <s v="Encuesta CASEN"/>
    <m/>
    <m/>
    <m/>
    <m/>
    <m/>
    <m/>
    <m/>
    <m/>
    <m/>
    <m/>
    <m/>
    <m/>
    <m/>
    <m/>
    <m/>
    <n v="0"/>
    <n v="1982"/>
    <n v="3964"/>
    <m/>
    <m/>
    <m/>
    <m/>
  </r>
  <r>
    <n v="1226"/>
    <s v="Cantidad de estudiantes de una carrera del área de servicios de higiene y salud ocupacional"/>
    <s v="24 Socioeconómico"/>
    <s v="24.04 Educación"/>
    <s v="24.04.02 Carreras"/>
    <s v="24.04.02.28 Carrera del área de servicios de higiene y salud ocupacional"/>
    <x v="8"/>
    <x v="69"/>
    <x v="225"/>
    <x v="850"/>
    <s v="N° de personas"/>
    <s v="2016-2017"/>
    <m/>
    <m/>
    <s v="Encuesta CASEN"/>
    <m/>
    <m/>
    <m/>
    <m/>
    <m/>
    <m/>
    <m/>
    <m/>
    <m/>
    <m/>
    <m/>
    <m/>
    <m/>
    <m/>
    <m/>
    <n v="0"/>
    <n v="31377"/>
    <n v="62754"/>
    <m/>
    <m/>
    <m/>
    <m/>
  </r>
  <r>
    <n v="1227"/>
    <s v="Cantidad de estudiantes de una carrera del área de servicios de seguridad"/>
    <s v="24 Socioeconómico"/>
    <s v="24.04 Educación"/>
    <s v="24.04.02 Carreras"/>
    <s v="24.04.02.29 Carrera del área de servicios de seguridad"/>
    <x v="8"/>
    <x v="69"/>
    <x v="225"/>
    <x v="851"/>
    <s v="N° de personas"/>
    <s v="2016-2017"/>
    <m/>
    <m/>
    <s v="Encuesta CASEN"/>
    <m/>
    <m/>
    <m/>
    <m/>
    <m/>
    <m/>
    <m/>
    <m/>
    <m/>
    <m/>
    <m/>
    <m/>
    <m/>
    <m/>
    <m/>
    <n v="0"/>
    <n v="12236"/>
    <n v="24472"/>
    <m/>
    <m/>
    <m/>
    <m/>
  </r>
  <r>
    <n v="1228"/>
    <s v="Cantidad de estudiantes de una carrera del área de servicios de transportes"/>
    <s v="24 Socioeconómico"/>
    <s v="24.04 Educación"/>
    <s v="24.04.02 Carreras"/>
    <s v="24.04.02.30 Carrera del área de servicios de transportes"/>
    <x v="8"/>
    <x v="69"/>
    <x v="225"/>
    <x v="852"/>
    <s v="N° de personas"/>
    <s v="2016-2017"/>
    <m/>
    <m/>
    <s v="Encuesta CASEN"/>
    <m/>
    <m/>
    <m/>
    <m/>
    <m/>
    <m/>
    <m/>
    <m/>
    <m/>
    <m/>
    <m/>
    <m/>
    <m/>
    <m/>
    <m/>
    <n v="0"/>
    <n v="2473"/>
    <n v="4945"/>
    <m/>
    <m/>
    <m/>
    <m/>
  </r>
  <r>
    <n v="1229"/>
    <s v="Cantidad de estudiantes de una carrera del área de servicios personales"/>
    <s v="24 Socioeconómico"/>
    <s v="24.04 Educación"/>
    <s v="24.04.02 Carreras"/>
    <s v="24.04.02.31 Carrera del área de servicios personales"/>
    <x v="8"/>
    <x v="69"/>
    <x v="225"/>
    <x v="853"/>
    <s v="N° de personas"/>
    <s v="2016-2017"/>
    <m/>
    <m/>
    <s v="Encuesta CASEN"/>
    <m/>
    <m/>
    <m/>
    <m/>
    <m/>
    <m/>
    <m/>
    <m/>
    <m/>
    <m/>
    <m/>
    <m/>
    <m/>
    <m/>
    <m/>
    <n v="0"/>
    <n v="68715"/>
    <n v="137429"/>
    <m/>
    <m/>
    <m/>
    <m/>
  </r>
  <r>
    <n v="1230"/>
    <s v="Cantidad de estudiantes de una carrera del área de silvicultura"/>
    <s v="24 Socioeconómico"/>
    <s v="24.04 Educación"/>
    <s v="24.04.02 Carreras"/>
    <s v="24.04.02.32 Carrera del área de silvicultura"/>
    <x v="8"/>
    <x v="69"/>
    <x v="225"/>
    <x v="854"/>
    <s v="N° de personas"/>
    <s v="2016-2017"/>
    <m/>
    <m/>
    <s v="Encuesta CASEN"/>
    <m/>
    <m/>
    <m/>
    <m/>
    <m/>
    <m/>
    <m/>
    <m/>
    <m/>
    <m/>
    <m/>
    <m/>
    <m/>
    <m/>
    <m/>
    <n v="0"/>
    <n v="4740"/>
    <n v="9479"/>
    <m/>
    <m/>
    <m/>
    <m/>
  </r>
  <r>
    <n v="1231"/>
    <s v="Cantidad de personas que no saben leer ni escribir"/>
    <s v="24 Socioeconómico"/>
    <s v="24.04 Educación"/>
    <s v="24.04.01 Alfabetismo"/>
    <s v="24.04.01.01 Analfabetismo"/>
    <x v="8"/>
    <x v="69"/>
    <x v="226"/>
    <x v="855"/>
    <s v="N° de personas"/>
    <s v="2006-2020"/>
    <m/>
    <m/>
    <s v="Encuesta CASEN"/>
    <m/>
    <m/>
    <m/>
    <m/>
    <m/>
    <m/>
    <n v="481225"/>
    <n v="474644"/>
    <n v="468064"/>
    <n v="461483"/>
    <n v="447152"/>
    <n v="432821"/>
    <n v="471175"/>
    <n v="509529"/>
    <n v="471716"/>
    <n v="433903"/>
    <n v="475953"/>
    <n v="518002"/>
    <n v="566480"/>
    <n v="614958"/>
    <n v="663436"/>
    <m/>
  </r>
  <r>
    <n v="1232"/>
    <s v="Cantidad de personas que saben leer y escribir"/>
    <s v="24 Socioeconómico"/>
    <s v="24.04 Educación"/>
    <s v="24.04.01 Alfabetismo"/>
    <s v="24.04.01.02 Alfabetismo"/>
    <x v="8"/>
    <x v="69"/>
    <x v="226"/>
    <x v="856"/>
    <s v="N° de personas"/>
    <s v="2006-2020"/>
    <m/>
    <m/>
    <s v="Encuesta CASEN"/>
    <m/>
    <m/>
    <m/>
    <m/>
    <m/>
    <m/>
    <n v="11901653"/>
    <n v="12107158"/>
    <n v="12312663"/>
    <n v="12518168"/>
    <n v="12693517"/>
    <n v="12868865"/>
    <n v="12982898"/>
    <n v="13096930"/>
    <n v="13288042"/>
    <n v="13479154"/>
    <n v="13645398"/>
    <n v="13811641"/>
    <n v="15486769"/>
    <n v="17161898"/>
    <n v="18837026"/>
    <m/>
  </r>
  <r>
    <n v="1233"/>
    <s v="Cantidad de personas que no asisten a un establecimiento educacional porque ayudan en la casa o quehacer del hogar"/>
    <s v="24 Socioeconómico"/>
    <s v="24.04 Educación"/>
    <s v="24.04.03 Por qué No Asiste a Establecimiento Educacional"/>
    <s v="24.04.03.01 No asiste a establecimiento educacional"/>
    <x v="8"/>
    <x v="69"/>
    <x v="227"/>
    <x v="857"/>
    <s v="N° de personas"/>
    <s v="2006-2017"/>
    <m/>
    <m/>
    <s v="Encuesta CASEN"/>
    <m/>
    <m/>
    <m/>
    <m/>
    <m/>
    <m/>
    <n v="313260"/>
    <n v="300445"/>
    <n v="287631"/>
    <n v="274816"/>
    <n v="203757"/>
    <n v="132698"/>
    <n v="116111"/>
    <n v="99523"/>
    <n v="94766"/>
    <n v="90008"/>
    <n v="84993"/>
    <n v="79977"/>
    <m/>
    <m/>
    <m/>
    <m/>
  </r>
  <r>
    <n v="1234"/>
    <s v="Cantidad de personas que no asisten a un establecimiento educacional por dificultad de acceso o movilización"/>
    <s v="24 Socioeconómico"/>
    <s v="24.04 Educación"/>
    <s v="24.04.03 Por qué No Asiste a Establecimiento Educacional"/>
    <s v="24.04.03.01 No asiste a establecimiento educacional"/>
    <x v="8"/>
    <x v="69"/>
    <x v="227"/>
    <x v="857"/>
    <s v="N° de personas"/>
    <s v="2006-2017"/>
    <m/>
    <m/>
    <s v="Encuesta CASEN"/>
    <m/>
    <m/>
    <m/>
    <m/>
    <m/>
    <m/>
    <n v="14464"/>
    <n v="14012"/>
    <n v="13560"/>
    <n v="13108"/>
    <n v="7276"/>
    <n v="1444"/>
    <n v="1741"/>
    <n v="2037"/>
    <n v="1734"/>
    <n v="1430"/>
    <n v="1948"/>
    <n v="2466"/>
    <m/>
    <m/>
    <m/>
    <m/>
  </r>
  <r>
    <n v="1235"/>
    <s v="Cantidad de personas que no asisten a un establecimiento educacional por dificultad económica"/>
    <s v="24 Socioeconómico"/>
    <s v="24.04 Educación"/>
    <s v="24.04.03 Por qué No Asiste a Establecimiento Educacional"/>
    <s v="24.04.03.01 No asiste a establecimiento educacional"/>
    <x v="8"/>
    <x v="69"/>
    <x v="227"/>
    <x v="857"/>
    <s v="N° de personas"/>
    <s v="2006-2017"/>
    <m/>
    <m/>
    <s v="Encuesta CASEN"/>
    <m/>
    <m/>
    <m/>
    <m/>
    <m/>
    <m/>
    <n v="343942"/>
    <n v="379473"/>
    <n v="415004"/>
    <n v="450535"/>
    <n v="332344"/>
    <n v="214153"/>
    <n v="188420"/>
    <n v="162686"/>
    <n v="169065"/>
    <n v="175444"/>
    <n v="164111"/>
    <n v="152778"/>
    <m/>
    <m/>
    <m/>
    <m/>
  </r>
  <r>
    <n v="1236"/>
    <s v="Cantidad de personas que no asisten a un establecimiento educacional por embarazo, maternidad o paternidad"/>
    <s v="24 Socioeconómico"/>
    <s v="24.04 Educación"/>
    <s v="24.04.03 Por qué No Asiste a Establecimiento Educacional"/>
    <s v="24.04.03.01 No asiste a establecimiento educacional"/>
    <x v="8"/>
    <x v="69"/>
    <x v="227"/>
    <x v="857"/>
    <s v="N° de personas"/>
    <s v="2006-2017"/>
    <m/>
    <m/>
    <s v="Encuesta CASEN"/>
    <m/>
    <m/>
    <m/>
    <m/>
    <m/>
    <m/>
    <n v="256095"/>
    <n v="276527"/>
    <n v="296960"/>
    <n v="317392"/>
    <n v="259565"/>
    <n v="201738"/>
    <n v="193669"/>
    <n v="185599"/>
    <n v="176521"/>
    <n v="167443"/>
    <n v="158301"/>
    <n v="149158"/>
    <m/>
    <m/>
    <m/>
    <m/>
  </r>
  <r>
    <n v="1237"/>
    <s v="Cantidad de personas que no asisten a un establecimiento educacional por una enfermedad que los inhabilita"/>
    <s v="24 Socioeconómico"/>
    <s v="24.04 Educación"/>
    <s v="24.04.03 Por qué No Asiste a Establecimiento Educacional"/>
    <s v="24.04.03.01 No asiste a establecimiento educacional"/>
    <x v="8"/>
    <x v="69"/>
    <x v="227"/>
    <x v="857"/>
    <s v="N° de personas"/>
    <s v="2006-2017"/>
    <m/>
    <m/>
    <s v="Encuesta CASEN"/>
    <m/>
    <m/>
    <m/>
    <m/>
    <m/>
    <m/>
    <n v="37150"/>
    <n v="37215"/>
    <n v="37279"/>
    <n v="37344"/>
    <n v="34149"/>
    <n v="30953"/>
    <n v="30447"/>
    <n v="29941"/>
    <n v="30693"/>
    <n v="31445"/>
    <n v="32198"/>
    <n v="32950"/>
    <m/>
    <m/>
    <m/>
    <m/>
  </r>
  <r>
    <n v="1238"/>
    <s v="Cantidad de personas que no asisten a un establecimiento educacional porque no les interesa"/>
    <s v="24 Socioeconómico"/>
    <s v="24.04 Educación"/>
    <s v="24.04.03 Por qué No Asiste a Establecimiento Educacional"/>
    <s v="24.04.03.01 No asiste a establecimiento educacional"/>
    <x v="8"/>
    <x v="69"/>
    <x v="227"/>
    <x v="857"/>
    <s v="N° de personas"/>
    <s v="2006-2017"/>
    <m/>
    <m/>
    <s v="Encuesta CASEN"/>
    <m/>
    <m/>
    <m/>
    <m/>
    <m/>
    <m/>
    <n v="195185"/>
    <n v="223380"/>
    <n v="251576"/>
    <n v="279771"/>
    <n v="175339"/>
    <n v="70907"/>
    <n v="73096"/>
    <n v="75285"/>
    <n v="81040"/>
    <n v="86795"/>
    <n v="79293"/>
    <n v="71791"/>
    <m/>
    <m/>
    <m/>
    <m/>
  </r>
  <r>
    <n v="1239"/>
    <s v="Cantidad de personas que no asisten a un establecimiento educacional por problemas de rendimiento"/>
    <s v="24 Socioeconómico"/>
    <s v="24.04 Educación"/>
    <s v="24.04.03 Por qué No Asiste a Establecimiento Educacional"/>
    <s v="24.04.03.01 No asiste a establecimiento educacional"/>
    <x v="8"/>
    <x v="69"/>
    <x v="227"/>
    <x v="857"/>
    <s v="N° de personas"/>
    <s v="2006-2017"/>
    <m/>
    <m/>
    <s v="Encuesta CASEN"/>
    <m/>
    <m/>
    <m/>
    <m/>
    <m/>
    <m/>
    <n v="31447"/>
    <n v="27860"/>
    <n v="24274"/>
    <n v="20687"/>
    <n v="20149"/>
    <n v="19611"/>
    <n v="20738"/>
    <n v="21865"/>
    <n v="21936"/>
    <n v="22007"/>
    <n v="21028"/>
    <n v="20048"/>
    <m/>
    <m/>
    <m/>
    <m/>
  </r>
  <r>
    <n v="1240"/>
    <s v="Cantidad de personas que no asisten a un establecimiento educacional por problemas familiares"/>
    <s v="24 Socioeconómico"/>
    <s v="24.04 Educación"/>
    <s v="24.04.03 Por qué No Asiste a Establecimiento Educacional"/>
    <s v="24.04.03.01 No asiste a establecimiento educacional"/>
    <x v="8"/>
    <x v="69"/>
    <x v="227"/>
    <x v="857"/>
    <s v="N° de personas"/>
    <s v="2006-2017"/>
    <m/>
    <m/>
    <s v="Encuesta CASEN"/>
    <m/>
    <m/>
    <m/>
    <m/>
    <m/>
    <m/>
    <n v="27621"/>
    <n v="28430"/>
    <n v="29239"/>
    <n v="30048"/>
    <n v="25671"/>
    <n v="21294"/>
    <n v="17070"/>
    <n v="12846"/>
    <n v="17538"/>
    <n v="22229"/>
    <n v="18689"/>
    <n v="15148"/>
    <m/>
    <m/>
    <m/>
    <m/>
  </r>
  <r>
    <n v="1241"/>
    <s v="Cantidad de personas que no asisten a un establecimiento educacional por tener una discapacidad o necesitar un establecimiento especial"/>
    <s v="24 Socioeconómico"/>
    <s v="24.04 Educación"/>
    <s v="24.04.03 Por qué No Asiste a Establecimiento Educacional"/>
    <s v="24.04.03.01 No asiste a establecimiento educacional"/>
    <x v="8"/>
    <x v="69"/>
    <x v="227"/>
    <x v="857"/>
    <s v="N° de personas"/>
    <s v="2006-2017"/>
    <m/>
    <m/>
    <s v="Encuesta CASEN"/>
    <m/>
    <m/>
    <m/>
    <m/>
    <m/>
    <m/>
    <n v="47230"/>
    <n v="47463"/>
    <n v="47697"/>
    <n v="47930"/>
    <n v="33936"/>
    <n v="19942"/>
    <n v="18394"/>
    <n v="16846"/>
    <n v="17700"/>
    <n v="18553"/>
    <n v="18838"/>
    <n v="19123"/>
    <m/>
    <m/>
    <m/>
    <m/>
  </r>
  <r>
    <n v="1242"/>
    <s v="Cantidad de personas que no asisten a un establecimiento educacional porque trabajan o buscan trabajo"/>
    <s v="24 Socioeconómico"/>
    <s v="24.04 Educación"/>
    <s v="24.04.03 Por qué No Asiste a Establecimiento Educacional"/>
    <s v="24.04.03.01 No asiste a establecimiento educacional"/>
    <x v="8"/>
    <x v="69"/>
    <x v="227"/>
    <x v="857"/>
    <s v="N° de personas"/>
    <s v="2006-2017"/>
    <m/>
    <m/>
    <s v="Encuesta CASEN"/>
    <m/>
    <m/>
    <m/>
    <m/>
    <m/>
    <m/>
    <n v="1922904"/>
    <n v="1854797"/>
    <n v="1786690"/>
    <n v="1718583"/>
    <n v="1403576"/>
    <n v="1088568"/>
    <n v="1031236"/>
    <n v="973904"/>
    <n v="961188"/>
    <n v="948471"/>
    <n v="918909"/>
    <n v="889346"/>
    <m/>
    <m/>
    <m/>
    <m/>
  </r>
  <r>
    <n v="1243"/>
    <s v="Cantidad de personas que no buscan trabajo porque empezarán pronto o iniciarán actividad por su cuenta"/>
    <s v="24 Socioeconómico"/>
    <s v="24.08 Trabajo"/>
    <s v="24.08.03 Por qué No Busca Trabajo"/>
    <s v="24.08.03.01 No busca trabajo"/>
    <x v="8"/>
    <x v="70"/>
    <x v="228"/>
    <x v="858"/>
    <s v="N° de personas"/>
    <s v="2011-2020"/>
    <m/>
    <m/>
    <s v="Encuesta CASEN"/>
    <m/>
    <m/>
    <m/>
    <m/>
    <m/>
    <m/>
    <m/>
    <m/>
    <m/>
    <m/>
    <m/>
    <n v="19453"/>
    <n v="20323"/>
    <n v="21193"/>
    <n v="19605"/>
    <n v="18016"/>
    <n v="20079"/>
    <n v="22141"/>
    <n v="26537"/>
    <n v="30932"/>
    <n v="35328"/>
    <m/>
  </r>
  <r>
    <n v="1244"/>
    <s v="Cantidad de personas que no buscan trabajo porque son estudiantes"/>
    <s v="24 Socioeconómico"/>
    <s v="24.08 Trabajo"/>
    <s v="24.08.03 Por qué No Busca Trabajo"/>
    <s v="24.08.03.01 No busca trabajo"/>
    <x v="8"/>
    <x v="70"/>
    <x v="228"/>
    <x v="858"/>
    <s v="N° de personas"/>
    <s v="2011-2020"/>
    <m/>
    <m/>
    <s v="Encuesta CASEN"/>
    <m/>
    <m/>
    <m/>
    <m/>
    <m/>
    <m/>
    <m/>
    <m/>
    <m/>
    <m/>
    <m/>
    <n v="2373626"/>
    <n v="2356411"/>
    <n v="2339195"/>
    <n v="2372358"/>
    <n v="2405520"/>
    <n v="1958460"/>
    <n v="1511400"/>
    <n v="1649647"/>
    <n v="1787894"/>
    <n v="1926141"/>
    <m/>
  </r>
  <r>
    <n v="1245"/>
    <s v="Cantidad de personas que no buscan trabajo porque están enfermas o tienen una discapacidad"/>
    <s v="24 Socioeconómico"/>
    <s v="24.08 Trabajo"/>
    <s v="24.08.03 Por qué No Busca Trabajo"/>
    <s v="24.08.03.01 No busca trabajo"/>
    <x v="8"/>
    <x v="70"/>
    <x v="228"/>
    <x v="858"/>
    <s v="N° de personas"/>
    <s v="2011-2020"/>
    <m/>
    <m/>
    <s v="Encuesta CASEN"/>
    <m/>
    <m/>
    <m/>
    <m/>
    <m/>
    <m/>
    <m/>
    <m/>
    <m/>
    <m/>
    <m/>
    <n v="456072"/>
    <n v="449518"/>
    <n v="442963"/>
    <n v="420765"/>
    <n v="398566"/>
    <n v="395645"/>
    <n v="392723"/>
    <n v="479579"/>
    <n v="566434"/>
    <n v="653290"/>
    <m/>
  </r>
  <r>
    <n v="1246"/>
    <s v="Cantidad de personas que no buscan trabajo porque están esperando resultado de gestiones ya emprendidas"/>
    <s v="24 Socioeconómico"/>
    <s v="24.08 Trabajo"/>
    <s v="24.08.03 Por qué No Busca Trabajo"/>
    <s v="24.08.03.01 No busca trabajo"/>
    <x v="8"/>
    <x v="70"/>
    <x v="228"/>
    <x v="858"/>
    <s v="N° de personas"/>
    <s v="2011-2020"/>
    <m/>
    <m/>
    <s v="Encuesta CASEN"/>
    <m/>
    <m/>
    <m/>
    <m/>
    <m/>
    <m/>
    <m/>
    <m/>
    <m/>
    <m/>
    <m/>
    <n v="48727"/>
    <n v="44832"/>
    <n v="40936"/>
    <n v="41188"/>
    <n v="41440"/>
    <n v="44752"/>
    <n v="48063"/>
    <n v="60336"/>
    <n v="72608"/>
    <n v="84881"/>
    <m/>
  </r>
  <r>
    <n v="1247"/>
    <s v="Cantidad de personas que no buscan trabajo porque están jubilados(as), pensionados(as) o montepiados(as)"/>
    <s v="24 Socioeconómico"/>
    <s v="24.08 Trabajo"/>
    <s v="24.08.03 Por qué No Busca Trabajo"/>
    <s v="24.08.03.01 No busca trabajo"/>
    <x v="8"/>
    <x v="70"/>
    <x v="228"/>
    <x v="858"/>
    <s v="N° de personas"/>
    <s v="2011-2020"/>
    <m/>
    <m/>
    <s v="Encuesta CASEN"/>
    <m/>
    <m/>
    <m/>
    <m/>
    <m/>
    <m/>
    <m/>
    <m/>
    <m/>
    <m/>
    <m/>
    <n v="1413098"/>
    <n v="1447309"/>
    <n v="1481519"/>
    <n v="1537091"/>
    <n v="1592662"/>
    <n v="1691212"/>
    <n v="1789762"/>
    <n v="1851245"/>
    <n v="1912728"/>
    <n v="1974211"/>
    <m/>
  </r>
  <r>
    <n v="1248"/>
    <s v="Cantidad de personas que no buscan trabajo porque las reglas, horarios y distancias de trabajos no les acomodan"/>
    <s v="24 Socioeconómico"/>
    <s v="24.08 Trabajo"/>
    <s v="24.08.03 Por qué No Busca Trabajo"/>
    <s v="24.08.03.01 No busca trabajo"/>
    <x v="8"/>
    <x v="70"/>
    <x v="228"/>
    <x v="858"/>
    <s v="N° de personas"/>
    <s v="2011-2020"/>
    <m/>
    <m/>
    <s v="Encuesta CASEN"/>
    <m/>
    <m/>
    <m/>
    <m/>
    <m/>
    <m/>
    <m/>
    <m/>
    <m/>
    <m/>
    <m/>
    <n v="10262"/>
    <n v="10776"/>
    <n v="11289"/>
    <n v="10899"/>
    <n v="10508"/>
    <n v="10039"/>
    <n v="9569"/>
    <n v="7839"/>
    <n v="6110"/>
    <n v="4380"/>
    <m/>
  </r>
  <r>
    <n v="1249"/>
    <s v="Cantidad de personas que no buscan trabajo porque no tienen con quien dejar a adultos mayores"/>
    <s v="24 Socioeconómico"/>
    <s v="24.08 Trabajo"/>
    <s v="24.08.03 Por qué No Busca Trabajo"/>
    <s v="24.08.03.01 No busca trabajo"/>
    <x v="8"/>
    <x v="70"/>
    <x v="228"/>
    <x v="858"/>
    <s v="N° de personas"/>
    <s v="2011-2020"/>
    <m/>
    <m/>
    <s v="Encuesta CASEN"/>
    <m/>
    <m/>
    <m/>
    <m/>
    <m/>
    <m/>
    <m/>
    <m/>
    <m/>
    <m/>
    <m/>
    <n v="57434"/>
    <n v="55798"/>
    <n v="54162"/>
    <n v="52299"/>
    <n v="50435"/>
    <n v="56888"/>
    <n v="63340"/>
    <n v="76148"/>
    <n v="88957"/>
    <n v="101765"/>
    <m/>
  </r>
  <r>
    <n v="1250"/>
    <s v="Cantidad de personas que no buscan trabajo porque no tienen con quien dejar a los niños"/>
    <s v="24 Socioeconómico"/>
    <s v="24.08 Trabajo"/>
    <s v="24.08.03 Por qué No Busca Trabajo"/>
    <s v="24.08.03.01 No busca trabajo"/>
    <x v="8"/>
    <x v="70"/>
    <x v="228"/>
    <x v="858"/>
    <s v="N° de personas"/>
    <s v="2011-2020"/>
    <m/>
    <m/>
    <s v="Encuesta CASEN"/>
    <m/>
    <m/>
    <m/>
    <m/>
    <m/>
    <m/>
    <m/>
    <m/>
    <m/>
    <m/>
    <m/>
    <n v="390822"/>
    <n v="365374"/>
    <n v="339926"/>
    <n v="329692"/>
    <n v="319457"/>
    <n v="309690"/>
    <n v="299923"/>
    <n v="332072"/>
    <n v="364220"/>
    <n v="396369"/>
    <m/>
  </r>
  <r>
    <n v="1251"/>
    <s v="Cantidad de personas que no buscan trabajo porque no tienen con quien dejar a otro familiar"/>
    <s v="24 Socioeconómico"/>
    <s v="24.08 Trabajo"/>
    <s v="24.08.03 Por qué No Busca Trabajo"/>
    <s v="24.08.03.01 No busca trabajo"/>
    <x v="8"/>
    <x v="70"/>
    <x v="228"/>
    <x v="858"/>
    <s v="N° de personas"/>
    <s v="2011-2020"/>
    <m/>
    <m/>
    <s v="Encuesta CASEN"/>
    <m/>
    <m/>
    <m/>
    <m/>
    <m/>
    <m/>
    <m/>
    <m/>
    <m/>
    <m/>
    <m/>
    <n v="25369"/>
    <n v="21666"/>
    <n v="17962"/>
    <n v="21338"/>
    <n v="24713"/>
    <n v="22596"/>
    <n v="20479"/>
    <n v="27184"/>
    <n v="33890"/>
    <n v="40595"/>
    <m/>
  </r>
  <r>
    <n v="1252"/>
    <s v="Cantidad de personas que no buscan trabajo porque no tienen interés en trabajar"/>
    <s v="24 Socioeconómico"/>
    <s v="24.08 Trabajo"/>
    <s v="24.08.03 Por qué No Busca Trabajo"/>
    <s v="24.08.03.01 No busca trabajo"/>
    <x v="8"/>
    <x v="70"/>
    <x v="228"/>
    <x v="858"/>
    <s v="N° de personas"/>
    <s v="2011-2020"/>
    <m/>
    <m/>
    <s v="Encuesta CASEN"/>
    <m/>
    <m/>
    <m/>
    <m/>
    <m/>
    <m/>
    <m/>
    <m/>
    <m/>
    <m/>
    <m/>
    <n v="126016"/>
    <n v="114797"/>
    <n v="103578"/>
    <n v="103360"/>
    <n v="103141"/>
    <n v="99775"/>
    <n v="96408"/>
    <n v="110154"/>
    <n v="123901"/>
    <n v="137647"/>
    <m/>
  </r>
  <r>
    <n v="1253"/>
    <s v="Cantidad de personas que no buscan trabajo porque ofrecen sueldos muy bajos"/>
    <s v="24 Socioeconómico"/>
    <s v="24.08 Trabajo"/>
    <s v="24.08.03 Por qué No Busca Trabajo"/>
    <s v="24.08.03.01 No busca trabajo"/>
    <x v="8"/>
    <x v="70"/>
    <x v="228"/>
    <x v="858"/>
    <s v="N° de personas"/>
    <s v="2011-2020"/>
    <m/>
    <m/>
    <s v="Encuesta CASEN"/>
    <m/>
    <m/>
    <m/>
    <m/>
    <m/>
    <m/>
    <m/>
    <m/>
    <m/>
    <m/>
    <m/>
    <n v="10910"/>
    <n v="10774"/>
    <n v="10637"/>
    <n v="10274"/>
    <n v="9910"/>
    <n v="10890"/>
    <n v="11870"/>
    <n v="11815"/>
    <n v="11759"/>
    <n v="11704"/>
    <m/>
  </r>
  <r>
    <n v="1254"/>
    <s v="Cantidad de personas que no buscan trabajo porque piensan que nadie les dará trabajo"/>
    <s v="24 Socioeconómico"/>
    <s v="24.08 Trabajo"/>
    <s v="24.08.03 Por qué No Busca Trabajo"/>
    <s v="24.08.03.01 No busca trabajo"/>
    <x v="8"/>
    <x v="70"/>
    <x v="228"/>
    <x v="858"/>
    <s v="N° de personas"/>
    <s v="2011-2020"/>
    <m/>
    <m/>
    <s v="Encuesta CASEN"/>
    <m/>
    <m/>
    <m/>
    <m/>
    <m/>
    <m/>
    <m/>
    <m/>
    <m/>
    <m/>
    <m/>
    <n v="81580"/>
    <n v="67784"/>
    <n v="53987"/>
    <n v="49291"/>
    <n v="44594"/>
    <n v="40898"/>
    <n v="37201"/>
    <n v="36924"/>
    <n v="36647"/>
    <n v="36370"/>
    <m/>
  </r>
  <r>
    <n v="1255"/>
    <s v="Cantidad de personas que no buscan trabajo por los quehaceres del hogar"/>
    <s v="24 Socioeconómico"/>
    <s v="24.08 Trabajo"/>
    <s v="24.08.03 Por qué No Busca Trabajo"/>
    <s v="24.08.03.01 No busca trabajo"/>
    <x v="8"/>
    <x v="70"/>
    <x v="228"/>
    <x v="858"/>
    <s v="N° de personas"/>
    <s v="2011-2020"/>
    <m/>
    <m/>
    <s v="Encuesta CASEN"/>
    <m/>
    <m/>
    <m/>
    <m/>
    <m/>
    <m/>
    <m/>
    <m/>
    <m/>
    <m/>
    <m/>
    <n v="1247061"/>
    <n v="1268231"/>
    <n v="1289400"/>
    <n v="1257586"/>
    <n v="1225772"/>
    <n v="1206144"/>
    <n v="1186515"/>
    <n v="1138767"/>
    <n v="1091020"/>
    <n v="1043272"/>
    <m/>
  </r>
  <r>
    <n v="1256"/>
    <s v="Cantidad de personas que no buscan trabajo porque se cansaron de buscar o creen que no hay trabajo disponible"/>
    <s v="24 Socioeconómico"/>
    <s v="24.08 Trabajo"/>
    <s v="24.08.03 Por qué No Busca Trabajo"/>
    <s v="24.08.03.01 No busca trabajo"/>
    <x v="8"/>
    <x v="70"/>
    <x v="228"/>
    <x v="858"/>
    <s v="N° de personas"/>
    <s v="2011-2020"/>
    <m/>
    <m/>
    <s v="Encuesta CASEN"/>
    <m/>
    <m/>
    <m/>
    <m/>
    <m/>
    <m/>
    <m/>
    <m/>
    <m/>
    <m/>
    <m/>
    <n v="55128"/>
    <n v="42073"/>
    <n v="29017"/>
    <n v="26508"/>
    <n v="23999"/>
    <n v="30615"/>
    <n v="37230"/>
    <n v="80977"/>
    <n v="124724"/>
    <n v="168471"/>
    <m/>
  </r>
  <r>
    <n v="1257"/>
    <s v="Cantidad de personas que no buscan trabajo porque tienen otra fuente de ingreso (seguro de cesantía, rentas,etc)"/>
    <s v="24 Socioeconómico"/>
    <s v="24.08 Trabajo"/>
    <s v="24.08.03 Por qué No Busca Trabajo"/>
    <s v="24.08.03.01 No busca trabajo"/>
    <x v="8"/>
    <x v="70"/>
    <x v="228"/>
    <x v="858"/>
    <s v="N° de personas"/>
    <s v="2011-2020"/>
    <m/>
    <m/>
    <s v="Encuesta CASEN"/>
    <m/>
    <m/>
    <m/>
    <m/>
    <m/>
    <m/>
    <m/>
    <m/>
    <m/>
    <m/>
    <m/>
    <n v="37142"/>
    <n v="57849"/>
    <n v="78555"/>
    <n v="57023"/>
    <n v="35491"/>
    <n v="41648"/>
    <n v="47805"/>
    <n v="39528"/>
    <n v="31251"/>
    <n v="22974"/>
    <m/>
  </r>
  <r>
    <n v="1258"/>
    <s v="Cantidad de personas que no buscan trabajo porque solo buscan cuando lo necesitan o tienen trabajo esporádico"/>
    <s v="24 Socioeconómico"/>
    <s v="24.08 Trabajo"/>
    <s v="24.08.03 Por qué No Busca Trabajo"/>
    <s v="24.08.03.01 No busca trabajo"/>
    <x v="8"/>
    <x v="70"/>
    <x v="228"/>
    <x v="858"/>
    <s v="N° de personas"/>
    <s v="2016-2020"/>
    <m/>
    <m/>
    <s v="Encuesta CASEN"/>
    <m/>
    <m/>
    <m/>
    <m/>
    <m/>
    <m/>
    <m/>
    <m/>
    <m/>
    <m/>
    <m/>
    <n v="0"/>
    <n v="0"/>
    <n v="0"/>
    <n v="0"/>
    <n v="0"/>
    <n v="23638"/>
    <n v="47275"/>
    <n v="51547"/>
    <n v="55818"/>
    <n v="60090"/>
    <m/>
  </r>
  <r>
    <n v="1259"/>
    <s v="Cantidad de personas que no buscan trabajo por temor a contagiarse de COVID-19"/>
    <s v="24 Socioeconómico"/>
    <s v="24.08 Trabajo"/>
    <s v="24.08.03 Por qué No Busca Trabajo"/>
    <s v="24.08.03.01 No busca trabajo"/>
    <x v="8"/>
    <x v="70"/>
    <x v="228"/>
    <x v="858"/>
    <s v="N° de personas"/>
    <s v="2018-2020"/>
    <m/>
    <m/>
    <s v="Encuesta CASEN"/>
    <m/>
    <m/>
    <m/>
    <m/>
    <m/>
    <m/>
    <m/>
    <m/>
    <m/>
    <m/>
    <m/>
    <n v="0"/>
    <n v="0"/>
    <n v="0"/>
    <n v="0"/>
    <n v="0"/>
    <n v="0"/>
    <n v="0"/>
    <n v="81192"/>
    <n v="162384"/>
    <n v="243576"/>
    <m/>
  </r>
  <r>
    <n v="1260"/>
    <s v="Cantidad de personas que no se acuerdan o no saben si firmaron un contrato escrito en su trabajo"/>
    <s v="24 Socioeconómico"/>
    <s v="24.08 Trabajo"/>
    <s v="24.08.01 Contrato de Trabajo"/>
    <s v="24.08.01.01 Contrato de trabajo"/>
    <x v="8"/>
    <x v="70"/>
    <x v="229"/>
    <x v="859"/>
    <s v="N° de personas"/>
    <s v="2006-2017"/>
    <m/>
    <m/>
    <s v="Encuesta CASEN"/>
    <m/>
    <m/>
    <m/>
    <m/>
    <m/>
    <m/>
    <n v="55925"/>
    <n v="63708"/>
    <n v="71490"/>
    <n v="79273"/>
    <n v="81848"/>
    <n v="84422"/>
    <n v="79231"/>
    <n v="74039"/>
    <n v="68942"/>
    <n v="63844"/>
    <n v="69569"/>
    <n v="75294"/>
    <m/>
    <m/>
    <m/>
    <m/>
  </r>
  <r>
    <n v="1261"/>
    <s v="Cantidad de personas que no tienen contrato escrito en su trabajo"/>
    <s v="24 Socioeconómico"/>
    <s v="24.08 Trabajo"/>
    <s v="24.08.01 Contrato de Trabajo"/>
    <s v="24.08.01.02 Sin contrato de trabajo"/>
    <x v="8"/>
    <x v="70"/>
    <x v="229"/>
    <x v="860"/>
    <s v="N° de personas"/>
    <s v="2006-2017"/>
    <m/>
    <m/>
    <s v="Encuesta CASEN"/>
    <m/>
    <m/>
    <m/>
    <m/>
    <m/>
    <m/>
    <n v="989991"/>
    <n v="957918"/>
    <n v="925846"/>
    <n v="893773"/>
    <n v="837692"/>
    <n v="781610"/>
    <n v="754982"/>
    <n v="728353"/>
    <n v="731304"/>
    <n v="734254"/>
    <n v="733016"/>
    <n v="731778"/>
    <m/>
    <m/>
    <m/>
    <m/>
  </r>
  <r>
    <n v="1262"/>
    <s v="Cantidad de personas que sí firmaron un contrato escrito en su trabajo"/>
    <s v="24 Socioeconómico"/>
    <s v="24.08 Trabajo"/>
    <s v="24.08.01 Contrato de Trabajo"/>
    <s v="24.08.01.03 Contrato de trabajo firmado"/>
    <x v="8"/>
    <x v="70"/>
    <x v="229"/>
    <x v="861"/>
    <s v="N° de personas"/>
    <s v="2006-2017"/>
    <m/>
    <m/>
    <s v="Encuesta CASEN"/>
    <m/>
    <m/>
    <m/>
    <m/>
    <m/>
    <m/>
    <n v="3813359"/>
    <n v="3829908"/>
    <n v="3846457"/>
    <n v="3863006"/>
    <n v="4100286"/>
    <n v="4337566"/>
    <n v="4539338"/>
    <n v="4741109"/>
    <n v="4825982"/>
    <n v="4910854"/>
    <n v="4916804"/>
    <n v="4922754"/>
    <m/>
    <m/>
    <m/>
    <m/>
  </r>
  <r>
    <n v="1263"/>
    <s v="Cantidad de personas que trabajan con contrato escrito pero que no lo han firmado"/>
    <s v="24 Socioeconómico"/>
    <s v="24.08 Trabajo"/>
    <s v="24.08.01 Contrato de Trabajo"/>
    <s v="24.08.01.04 Contrato de trabajo no firmado"/>
    <x v="8"/>
    <x v="70"/>
    <x v="229"/>
    <x v="862"/>
    <s v="N° de personas"/>
    <s v="2006-2017"/>
    <m/>
    <m/>
    <s v="Encuesta CASEN"/>
    <m/>
    <m/>
    <m/>
    <m/>
    <m/>
    <m/>
    <n v="104458"/>
    <n v="106502"/>
    <n v="108547"/>
    <n v="110591"/>
    <n v="92836"/>
    <n v="75081"/>
    <n v="73100"/>
    <n v="71119"/>
    <n v="76426"/>
    <n v="81732"/>
    <n v="84154"/>
    <n v="86575"/>
    <m/>
    <m/>
    <m/>
    <m/>
  </r>
  <r>
    <n v="1264"/>
    <s v="Cantidad de personas que trabajan a jornada completa"/>
    <s v="24 Socioeconómico"/>
    <s v="24.08 Trabajo"/>
    <s v="24.08.02 Jornada de Trabajo"/>
    <s v="24.08.02.01 Jornada de trabajo completa"/>
    <x v="8"/>
    <x v="70"/>
    <x v="230"/>
    <x v="863"/>
    <s v="N° de personas"/>
    <s v="2007-2017"/>
    <m/>
    <m/>
    <s v="Encuesta CASEN"/>
    <m/>
    <m/>
    <m/>
    <m/>
    <m/>
    <m/>
    <n v="0"/>
    <n v="1374993"/>
    <n v="2749985"/>
    <n v="4124978"/>
    <n v="4286585"/>
    <n v="4448191"/>
    <n v="4632612"/>
    <n v="4817032"/>
    <n v="4825508"/>
    <n v="4833984"/>
    <n v="4862191"/>
    <n v="4890398"/>
    <m/>
    <m/>
    <m/>
    <m/>
  </r>
  <r>
    <n v="1265"/>
    <s v="Cantidad de personas que trabajan a jornada parcial"/>
    <s v="24 Socioeconómico"/>
    <s v="24.08 Trabajo"/>
    <s v="24.08.02 Jornada de Trabajo"/>
    <s v="24.08.02.02 Jornada de trabajo parcial"/>
    <x v="8"/>
    <x v="70"/>
    <x v="230"/>
    <x v="864"/>
    <s v="N° de personas"/>
    <s v="2006-2017"/>
    <m/>
    <m/>
    <s v="Encuesta CASEN"/>
    <m/>
    <m/>
    <m/>
    <m/>
    <m/>
    <m/>
    <n v="601602"/>
    <n v="589542"/>
    <n v="577482"/>
    <n v="565422"/>
    <n v="536775"/>
    <n v="508128"/>
    <n v="497630"/>
    <n v="487132"/>
    <n v="532751"/>
    <n v="578370"/>
    <n v="575628"/>
    <n v="572886"/>
    <m/>
    <m/>
    <m/>
    <m/>
  </r>
  <r>
    <n v="1266"/>
    <s v="Cantidad de personas que trabajan a jornada prolongada"/>
    <s v="24 Socioeconómico"/>
    <s v="24.08 Trabajo"/>
    <s v="24.08.02 Jornada de Trabajo"/>
    <s v="24.08.02.03 Jornada de trabajo prolongada"/>
    <x v="8"/>
    <x v="70"/>
    <x v="230"/>
    <x v="865"/>
    <s v="N° de personas"/>
    <s v="2007-2017"/>
    <m/>
    <m/>
    <s v="Encuesta CASEN"/>
    <m/>
    <m/>
    <m/>
    <m/>
    <m/>
    <m/>
    <n v="0"/>
    <n v="85414"/>
    <n v="170829"/>
    <n v="256243"/>
    <n v="258252"/>
    <n v="260260"/>
    <n v="257693"/>
    <n v="255126"/>
    <n v="274424"/>
    <n v="293722"/>
    <n v="284598"/>
    <n v="275473"/>
    <m/>
    <m/>
    <m/>
    <m/>
  </r>
  <r>
    <n v="1267"/>
    <s v="Cantidad de personas que están afiliadas a un sistema previsional pero no cotizan"/>
    <s v="24 Socioeconómico"/>
    <s v="24.07 Pensiones"/>
    <s v="24.07.01 Sistemas Previsionales"/>
    <s v="24.07.01.01 No cotizantes en sistema previsional"/>
    <x v="8"/>
    <x v="71"/>
    <x v="231"/>
    <x v="866"/>
    <s v="N° de personas"/>
    <s v="2006-2020"/>
    <m/>
    <m/>
    <s v="Encuesta CASEN"/>
    <m/>
    <m/>
    <m/>
    <m/>
    <m/>
    <m/>
    <n v="2418464"/>
    <n v="2372065"/>
    <n v="2325666"/>
    <n v="2279267"/>
    <n v="2724671"/>
    <n v="3170075"/>
    <n v="3208952"/>
    <n v="3247829"/>
    <n v="3757204"/>
    <n v="4266579"/>
    <n v="4259807"/>
    <n v="4253034"/>
    <n v="3965663"/>
    <n v="3678291"/>
    <n v="3390920"/>
    <m/>
  </r>
  <r>
    <n v="1268"/>
    <s v="Cantiad de personas que no están afiliadas a un sistema previsional"/>
    <s v="24 Socioeconómico"/>
    <s v="24.07 Pensiones"/>
    <s v="24.07.01 Sistemas Previsionales"/>
    <s v="24.07.01.02 No afiliados a sistema previsional"/>
    <x v="8"/>
    <x v="71"/>
    <x v="231"/>
    <x v="867"/>
    <s v="N° de personas"/>
    <s v="2006-2008"/>
    <m/>
    <m/>
    <s v="Encuesta CASEN"/>
    <m/>
    <m/>
    <m/>
    <m/>
    <m/>
    <m/>
    <n v="4803027"/>
    <n v="3202018"/>
    <n v="1601009"/>
    <n v="0"/>
    <n v="0"/>
    <n v="0"/>
    <n v="0"/>
    <n v="0"/>
    <n v="0"/>
    <n v="0"/>
    <n v="0"/>
    <n v="0"/>
    <n v="0"/>
    <n v="0"/>
    <n v="0"/>
    <m/>
  </r>
  <r>
    <n v="1269"/>
    <s v="Cantidad de personas que cotizan en una AFP"/>
    <s v="24 Socioeconómico"/>
    <s v="24.07 Pensiones"/>
    <s v="24.07.01 Sistemas Previsionales"/>
    <s v="24.07.01.03 AFP"/>
    <x v="8"/>
    <x v="71"/>
    <x v="231"/>
    <x v="868"/>
    <s v="N° de personas"/>
    <s v="2006-2019"/>
    <m/>
    <m/>
    <s v="Encuesta CASEN"/>
    <m/>
    <m/>
    <m/>
    <m/>
    <m/>
    <m/>
    <n v="4299116"/>
    <n v="4283770"/>
    <n v="4268424"/>
    <n v="4253078"/>
    <n v="4512945"/>
    <n v="4772811"/>
    <n v="4920789"/>
    <n v="5068767"/>
    <n v="5109135"/>
    <n v="5149503"/>
    <n v="5246066"/>
    <n v="5342629"/>
    <n v="3561753"/>
    <n v="1780876"/>
    <n v="0"/>
    <m/>
  </r>
  <r>
    <n v="1270"/>
    <s v="Cantidad de personas que cotizan en Caja de Previsión de la Defensa Nacional (CAPREDENA)"/>
    <s v="24 Socioeconómico"/>
    <s v="24.07 Pensiones"/>
    <s v="24.07.01 Sistemas Previsionales"/>
    <s v="24.07.01.04 CAPREDENA"/>
    <x v="8"/>
    <x v="71"/>
    <x v="231"/>
    <x v="869"/>
    <s v="N° de personas"/>
    <s v="2006-2020"/>
    <m/>
    <m/>
    <s v="Encuesta CASEN"/>
    <m/>
    <m/>
    <m/>
    <m/>
    <m/>
    <m/>
    <n v="75968"/>
    <n v="74326"/>
    <n v="72683"/>
    <n v="71041"/>
    <n v="54790"/>
    <n v="38539"/>
    <n v="44460"/>
    <n v="50381"/>
    <n v="46833"/>
    <n v="43284"/>
    <n v="65848"/>
    <n v="88412"/>
    <n v="77758"/>
    <n v="67105"/>
    <n v="56451"/>
    <m/>
  </r>
  <r>
    <n v="1271"/>
    <s v="Cantidad de personas que cotizan en Dirección de Previsión de Carabineros (DIPRECA)"/>
    <s v="24 Socioeconómico"/>
    <s v="24.07 Pensiones"/>
    <s v="24.07.01 Sistemas Previsionales"/>
    <s v="24.07.01.05 DIPRECA"/>
    <x v="8"/>
    <x v="71"/>
    <x v="231"/>
    <x v="870"/>
    <s v="N° de personas"/>
    <s v="2006-2020"/>
    <m/>
    <m/>
    <s v="Encuesta CASEN"/>
    <m/>
    <m/>
    <m/>
    <m/>
    <m/>
    <m/>
    <n v="51315"/>
    <n v="54194"/>
    <n v="57072"/>
    <n v="59951"/>
    <n v="48006"/>
    <n v="36061"/>
    <n v="37057"/>
    <n v="38053"/>
    <n v="38959"/>
    <n v="39865"/>
    <n v="41877"/>
    <n v="43889"/>
    <n v="44571"/>
    <n v="45252"/>
    <n v="45934"/>
    <m/>
  </r>
  <r>
    <n v="1272"/>
    <s v="Cantidad de personas que cotizan en el Instituto de Previsión Social"/>
    <s v="24 Socioeconómico"/>
    <s v="24.07 Pensiones"/>
    <s v="24.07.01 Sistemas Previsionales"/>
    <s v="24.07.01.06 Instituto de Previsión Social"/>
    <x v="8"/>
    <x v="71"/>
    <x v="231"/>
    <x v="871"/>
    <s v="N° de personas"/>
    <s v="2006-2019"/>
    <m/>
    <m/>
    <s v="Encuesta CASEN"/>
    <m/>
    <m/>
    <m/>
    <m/>
    <m/>
    <m/>
    <n v="290843"/>
    <n v="302876"/>
    <n v="314910"/>
    <n v="326943"/>
    <n v="226171"/>
    <n v="125398"/>
    <n v="108324"/>
    <n v="91250"/>
    <n v="64611"/>
    <n v="37972"/>
    <n v="54889"/>
    <n v="71805"/>
    <n v="47870"/>
    <n v="23935"/>
    <n v="0"/>
    <m/>
  </r>
  <r>
    <n v="1273"/>
    <s v="Cantidad de personas que cotizan en otra institución del sistema previsional"/>
    <s v="24 Socioeconómico"/>
    <s v="24.07 Pensiones"/>
    <s v="24.07.01 Sistemas Previsionales"/>
    <s v="24.07.01.07 Otras instituciones previsionales"/>
    <x v="8"/>
    <x v="71"/>
    <x v="231"/>
    <x v="872"/>
    <s v="N° de personas"/>
    <s v="2006-2020"/>
    <m/>
    <m/>
    <s v="Encuesta CASEN"/>
    <m/>
    <m/>
    <m/>
    <m/>
    <m/>
    <m/>
    <n v="16190"/>
    <n v="17773"/>
    <n v="19357"/>
    <n v="20940"/>
    <n v="20457"/>
    <n v="19974"/>
    <n v="16715"/>
    <n v="13455"/>
    <n v="7497"/>
    <n v="1539"/>
    <n v="4681"/>
    <n v="7823"/>
    <n v="25164"/>
    <n v="42506"/>
    <n v="59847"/>
    <m/>
  </r>
  <r>
    <n v="1274"/>
    <s v="Cantidad de empleados u obreros de empresas públicas"/>
    <s v="24 Socioeconómico"/>
    <s v="24.08 Trabajo"/>
    <s v="24.08.04 Situación Ocupacional"/>
    <s v="24.08.04.01 Empleados de empresas públicas"/>
    <x v="8"/>
    <x v="70"/>
    <x v="232"/>
    <x v="873"/>
    <s v="N° de personas"/>
    <s v="2006-2020"/>
    <m/>
    <m/>
    <s v="Encuesta CASEN"/>
    <m/>
    <m/>
    <m/>
    <m/>
    <m/>
    <m/>
    <n v="160500"/>
    <n v="218561"/>
    <n v="276623"/>
    <n v="334684"/>
    <n v="273626"/>
    <n v="212568"/>
    <n v="214033"/>
    <n v="215498"/>
    <n v="202747"/>
    <n v="189996"/>
    <n v="218355"/>
    <n v="246713"/>
    <n v="345255"/>
    <n v="443797"/>
    <n v="542339"/>
    <m/>
  </r>
  <r>
    <n v="1275"/>
    <s v="Cantidad de empleados u obreros del sector privado"/>
    <s v="24 Socioeconómico"/>
    <s v="24.08 Trabajo"/>
    <s v="24.08.04 Situación Ocupacional"/>
    <s v="24.08.04.02 Empleados del sector privado"/>
    <x v="8"/>
    <x v="70"/>
    <x v="232"/>
    <x v="874"/>
    <s v="N° de personas"/>
    <s v="2006-2020"/>
    <m/>
    <m/>
    <s v="Encuesta CASEN"/>
    <m/>
    <m/>
    <m/>
    <m/>
    <m/>
    <m/>
    <n v="3969056"/>
    <n v="3940402"/>
    <n v="3911748"/>
    <n v="3883094"/>
    <n v="4028426"/>
    <n v="4173757"/>
    <n v="4383666"/>
    <n v="4593575"/>
    <n v="4633427"/>
    <n v="4673279"/>
    <n v="4646995"/>
    <n v="4620711"/>
    <n v="4435095"/>
    <n v="4249479"/>
    <n v="4063863"/>
    <m/>
  </r>
  <r>
    <n v="1276"/>
    <s v="Cantidad de empleados u obreros del sector público (Gobierno Central o Municipal)"/>
    <s v="24 Socioeconómico"/>
    <s v="24.08 Trabajo"/>
    <s v="24.08.04 Situación Ocupacional"/>
    <s v="24.08.04.03 Empleados del sector público"/>
    <x v="8"/>
    <x v="70"/>
    <x v="232"/>
    <x v="875"/>
    <s v="N° de personas"/>
    <s v="2006-2020"/>
    <m/>
    <m/>
    <s v="Encuesta CASEN"/>
    <m/>
    <m/>
    <m/>
    <m/>
    <m/>
    <m/>
    <n v="414187"/>
    <n v="396402"/>
    <n v="378617"/>
    <n v="360832"/>
    <n v="401812"/>
    <n v="442791"/>
    <n v="476928"/>
    <n v="511065"/>
    <n v="548820"/>
    <n v="586574"/>
    <n v="609986"/>
    <n v="633398"/>
    <n v="613951"/>
    <n v="594503"/>
    <n v="575056"/>
    <m/>
  </r>
  <r>
    <n v="1277"/>
    <s v="Cantidad de personas que trabajan calificadas como familiar no remunerado"/>
    <s v="24 Socioeconómico"/>
    <s v="24.08 Trabajo"/>
    <s v="24.08.04 Situación Ocupacional"/>
    <s v="24.08.04.04 Trabajadores familiares no remunerados"/>
    <x v="8"/>
    <x v="70"/>
    <x v="232"/>
    <x v="876"/>
    <s v="N° de personas"/>
    <s v="2006-2020"/>
    <m/>
    <m/>
    <s v="Encuesta CASEN"/>
    <m/>
    <m/>
    <m/>
    <m/>
    <m/>
    <m/>
    <n v="61597"/>
    <n v="51507"/>
    <n v="41416"/>
    <n v="31326"/>
    <n v="35933"/>
    <n v="40540"/>
    <n v="36564"/>
    <n v="32587"/>
    <n v="32741"/>
    <n v="32894"/>
    <n v="34396"/>
    <n v="35898"/>
    <n v="39325"/>
    <n v="42752"/>
    <n v="46179"/>
    <m/>
  </r>
  <r>
    <n v="1278"/>
    <s v="Cantidad de personas que trabajan en las Fuerzas Armadas y del Orden"/>
    <s v="24 Socioeconómico"/>
    <s v="24.08 Trabajo"/>
    <s v="24.08.04 Situación Ocupacional"/>
    <s v="24.08.04.05 Trabajadores de las Fuerzas Armadas y del Orden"/>
    <x v="8"/>
    <x v="70"/>
    <x v="232"/>
    <x v="877"/>
    <s v="N° de personas"/>
    <s v="2006-2020"/>
    <m/>
    <m/>
    <s v="Encuesta CASEN"/>
    <m/>
    <m/>
    <m/>
    <m/>
    <m/>
    <m/>
    <n v="69984"/>
    <n v="63911"/>
    <n v="57838"/>
    <n v="51765"/>
    <n v="66000"/>
    <n v="80234"/>
    <n v="64850"/>
    <n v="49466"/>
    <n v="60331"/>
    <n v="71195"/>
    <n v="67616"/>
    <n v="64036"/>
    <n v="52963"/>
    <n v="41891"/>
    <n v="30818"/>
    <m/>
  </r>
  <r>
    <n v="1279"/>
    <s v="Cantidad patrones o empleadores"/>
    <s v="24 Socioeconómico"/>
    <s v="24.08 Trabajo"/>
    <s v="24.08.04 Situación Ocupacional"/>
    <s v="24.08.04.06 Patrones o empleadores"/>
    <x v="8"/>
    <x v="70"/>
    <x v="232"/>
    <x v="878"/>
    <s v="N° de personas"/>
    <s v="2006-2020"/>
    <m/>
    <m/>
    <s v="Encuesta CASEN"/>
    <m/>
    <m/>
    <m/>
    <m/>
    <m/>
    <m/>
    <n v="201974"/>
    <n v="201957"/>
    <n v="201939"/>
    <n v="201922"/>
    <n v="170570"/>
    <n v="139218"/>
    <n v="139623"/>
    <n v="140028"/>
    <n v="173661"/>
    <n v="207293"/>
    <n v="190091"/>
    <n v="172889"/>
    <n v="220706"/>
    <n v="268522"/>
    <n v="316339"/>
    <m/>
  </r>
  <r>
    <n v="1280"/>
    <s v="Cantidad de trabajadores de servicio doméstico puertas adentro"/>
    <s v="24 Socioeconómico"/>
    <s v="24.08 Trabajo"/>
    <s v="24.08.04 Situación Ocupacional"/>
    <s v="24.08.04.07 Trabajadores de servicio doméstico puertas adentro"/>
    <x v="8"/>
    <x v="70"/>
    <x v="232"/>
    <x v="879"/>
    <s v="N° de personas"/>
    <s v="2006-2020"/>
    <m/>
    <m/>
    <s v="Encuesta CASEN"/>
    <m/>
    <m/>
    <m/>
    <m/>
    <m/>
    <m/>
    <n v="45416"/>
    <n v="47299"/>
    <n v="49183"/>
    <n v="51066"/>
    <n v="36047"/>
    <n v="21028"/>
    <n v="18094"/>
    <n v="15159"/>
    <n v="19794"/>
    <n v="24428"/>
    <n v="23017"/>
    <n v="21605"/>
    <n v="28672"/>
    <n v="35739"/>
    <n v="42806"/>
    <m/>
  </r>
  <r>
    <n v="1281"/>
    <s v="Cantidad de trabajadores de servicio doméstico puertas afuera"/>
    <s v="24 Socioeconómico"/>
    <s v="24.08 Trabajo"/>
    <s v="24.08.04 Situación Ocupacional"/>
    <s v="24.08.04.08 Trabajadores de servicio doméstico puertas afuera"/>
    <x v="8"/>
    <x v="70"/>
    <x v="232"/>
    <x v="880"/>
    <s v="N° de personas"/>
    <s v="2006-2020"/>
    <m/>
    <m/>
    <s v="Encuesta CASEN"/>
    <m/>
    <m/>
    <m/>
    <m/>
    <m/>
    <m/>
    <n v="322747"/>
    <n v="303565"/>
    <n v="284384"/>
    <n v="265202"/>
    <n v="306752"/>
    <n v="348301"/>
    <n v="301963"/>
    <n v="255624"/>
    <n v="252934"/>
    <n v="250243"/>
    <n v="252462"/>
    <n v="254681"/>
    <n v="219909"/>
    <n v="185136"/>
    <n v="150364"/>
    <m/>
  </r>
  <r>
    <n v="1282"/>
    <s v="Cantidad de trabajadores por cuenta propia"/>
    <s v="24 Socioeconómico"/>
    <s v="24.08 Trabajo"/>
    <s v="24.08.04 Situación Ocupacional"/>
    <s v="24.08.04.09 Trabajadores por cuenta propia"/>
    <x v="8"/>
    <x v="70"/>
    <x v="232"/>
    <x v="881"/>
    <s v="N° de personas"/>
    <s v="2006-2020"/>
    <m/>
    <m/>
    <s v="Encuesta CASEN"/>
    <m/>
    <m/>
    <m/>
    <m/>
    <m/>
    <m/>
    <n v="1339034"/>
    <n v="1326083"/>
    <n v="1313131"/>
    <n v="1300180"/>
    <n v="1358471"/>
    <n v="1416761"/>
    <n v="1407497"/>
    <n v="1398232"/>
    <n v="1418981"/>
    <n v="1439730"/>
    <n v="1578570"/>
    <n v="1717410"/>
    <n v="1762288"/>
    <n v="1807166"/>
    <n v="1852044"/>
    <m/>
  </r>
  <r>
    <n v="1283"/>
    <s v="Cantidad de personas que no tienen una cuenta de ahorro o depósito a plazo"/>
    <s v="24 Socioeconómico"/>
    <s v="24.06 Finanzas"/>
    <s v="24.06.01 Productos Financieros"/>
    <s v="24.06.01.01 Cuenta de ahorro o depósito a plazo"/>
    <x v="8"/>
    <x v="72"/>
    <x v="233"/>
    <x v="882"/>
    <s v="N° de personas"/>
    <s v="2011-2017"/>
    <m/>
    <m/>
    <s v="Encuesta CASEN"/>
    <m/>
    <m/>
    <m/>
    <m/>
    <m/>
    <m/>
    <m/>
    <m/>
    <m/>
    <m/>
    <m/>
    <n v="5096584"/>
    <n v="6232898"/>
    <n v="7369211"/>
    <n v="8505525"/>
    <n v="9641839"/>
    <n v="10778152"/>
    <n v="11914466"/>
    <m/>
    <m/>
    <m/>
    <m/>
  </r>
  <r>
    <n v="1284"/>
    <s v="Cantidad de personas que tienen una cuenta de ahorro o depósito a plazo"/>
    <s v="24 Socioeconómico"/>
    <s v="24.06 Finanzas"/>
    <s v="24.06.01 Productos Financieros"/>
    <s v="24.06.01.01 Cuenta de ahorro o depósito a plazo"/>
    <x v="8"/>
    <x v="72"/>
    <x v="233"/>
    <x v="882"/>
    <s v="N° de personas"/>
    <s v="2011-2017"/>
    <m/>
    <m/>
    <s v="Encuesta CASEN"/>
    <m/>
    <m/>
    <m/>
    <m/>
    <m/>
    <m/>
    <m/>
    <m/>
    <m/>
    <m/>
    <m/>
    <n v="1277353"/>
    <n v="1431075"/>
    <n v="1584797"/>
    <n v="1738520"/>
    <n v="1892242"/>
    <n v="2045964"/>
    <n v="2199686"/>
    <m/>
    <m/>
    <m/>
    <m/>
  </r>
  <r>
    <n v="1285"/>
    <s v="Cantidad de personas que tienen una tarjeta de crédito bancaria"/>
    <s v="24 Socioeconómico"/>
    <s v="24.06 Finanzas"/>
    <s v="24.06.01 Productos Financieros"/>
    <s v="24.06.01.03 Tarjeta de crédito"/>
    <x v="8"/>
    <x v="72"/>
    <x v="233"/>
    <x v="883"/>
    <s v="N° de personas"/>
    <s v="2011-2017"/>
    <m/>
    <m/>
    <s v="Encuesta CASEN"/>
    <m/>
    <m/>
    <m/>
    <m/>
    <m/>
    <m/>
    <m/>
    <m/>
    <m/>
    <m/>
    <m/>
    <n v="1479465"/>
    <n v="1600840"/>
    <n v="1722214"/>
    <n v="1996224"/>
    <n v="2270234"/>
    <n v="2064940"/>
    <n v="1859645"/>
    <m/>
    <m/>
    <m/>
    <m/>
  </r>
  <r>
    <n v="1286"/>
    <s v="Cantidad de personas con nacionalidad chilena (exclusivamente)"/>
    <s v="24 Socioeconómico"/>
    <s v="24.05 Identidad"/>
    <s v="08.03.02 Nacionalidad"/>
    <s v="24.05.01.01 Nacionalidad chilena"/>
    <x v="8"/>
    <x v="73"/>
    <x v="234"/>
    <x v="884"/>
    <s v="N° de personas"/>
    <s v="2011-2017"/>
    <m/>
    <m/>
    <s v="Encuesta CASEN"/>
    <m/>
    <m/>
    <m/>
    <m/>
    <m/>
    <m/>
    <m/>
    <m/>
    <m/>
    <m/>
    <m/>
    <n v="16720016"/>
    <n v="16802423"/>
    <n v="16884829"/>
    <n v="16984819"/>
    <n v="17084808"/>
    <n v="17103768"/>
    <n v="17122728"/>
    <m/>
    <m/>
    <m/>
    <m/>
  </r>
  <r>
    <n v="1287"/>
    <s v="Cantidad de personas con nacionalidad chilena y otra (doble nacionalidad)"/>
    <s v="24 Socioeconómico"/>
    <s v="24.05 Identidad"/>
    <s v="08.03.02 Nacionalidad"/>
    <s v="24.05.01.02 Doble nacionalidad"/>
    <x v="8"/>
    <x v="73"/>
    <x v="234"/>
    <x v="885"/>
    <s v="N° de personas"/>
    <s v="2011-2017"/>
    <m/>
    <m/>
    <s v="Encuesta CASEN"/>
    <m/>
    <m/>
    <m/>
    <m/>
    <m/>
    <m/>
    <m/>
    <m/>
    <m/>
    <m/>
    <m/>
    <n v="42656"/>
    <n v="75831"/>
    <n v="109005"/>
    <n v="122051"/>
    <n v="135096"/>
    <n v="138976"/>
    <n v="142855"/>
    <m/>
    <m/>
    <m/>
    <m/>
  </r>
  <r>
    <n v="1288"/>
    <s v="Cantidad de personas con otra nacionalidad (extranjeros)"/>
    <s v="24 Socioeconómico"/>
    <s v="24.05 Identidad"/>
    <s v="08.03.02 Nacionalidad"/>
    <s v="24.05.01.03 Extranjeros"/>
    <x v="8"/>
    <x v="73"/>
    <x v="234"/>
    <x v="886"/>
    <s v="N° de personas"/>
    <s v="2011-2017"/>
    <m/>
    <m/>
    <s v="Encuesta CASEN"/>
    <m/>
    <m/>
    <m/>
    <m/>
    <m/>
    <m/>
    <m/>
    <m/>
    <m/>
    <m/>
    <m/>
    <n v="161076"/>
    <n v="190956"/>
    <n v="220835"/>
    <n v="256489"/>
    <n v="292142"/>
    <n v="397863"/>
    <n v="503583"/>
    <m/>
    <m/>
    <m/>
    <m/>
  </r>
  <r>
    <n v="1289"/>
    <s v="Cantidad de personas pertenecientes al pueblo alacalufe o descendientes de ellos"/>
    <s v="24 Socioeconómico"/>
    <s v="24.05 Identidad"/>
    <s v="24.05.02 Pueblos Indígenas"/>
    <s v="24.05.02.01 Alacalufes"/>
    <x v="8"/>
    <x v="73"/>
    <x v="235"/>
    <x v="887"/>
    <s v="N° de personas"/>
    <s v="2006-2020"/>
    <m/>
    <m/>
    <s v="Encuesta CASEN"/>
    <m/>
    <m/>
    <m/>
    <m/>
    <m/>
    <m/>
    <n v="1812"/>
    <n v="1812"/>
    <n v="1812"/>
    <n v="1812"/>
    <n v="1794"/>
    <n v="1776"/>
    <n v="2704"/>
    <n v="3631"/>
    <n v="4382"/>
    <n v="5132"/>
    <n v="5328"/>
    <n v="5524"/>
    <n v="5808"/>
    <n v="6093"/>
    <n v="6377"/>
    <m/>
  </r>
  <r>
    <n v="1290"/>
    <s v="Cantidad de personas pertenecientes al pueblo atacameño o descendientes de ellos"/>
    <s v="24 Socioeconómico"/>
    <s v="24.05 Identidad"/>
    <s v="24.05.02 Pueblos Indígenas"/>
    <s v="24.05.02.02 Atacameños"/>
    <x v="8"/>
    <x v="73"/>
    <x v="235"/>
    <x v="888"/>
    <s v="N° de personas"/>
    <s v="2006-2020"/>
    <m/>
    <m/>
    <s v="Encuesta CASEN"/>
    <m/>
    <m/>
    <m/>
    <m/>
    <m/>
    <m/>
    <n v="29461"/>
    <n v="29348"/>
    <n v="29235"/>
    <n v="29122"/>
    <n v="30281"/>
    <n v="31439"/>
    <n v="27977"/>
    <n v="24514"/>
    <n v="27041"/>
    <n v="29567"/>
    <n v="29525"/>
    <n v="29483"/>
    <n v="33805"/>
    <n v="38127"/>
    <n v="42449"/>
    <m/>
  </r>
  <r>
    <n v="1291"/>
    <s v="Cantidad de personas pertenecientes al pueblo aymara o descendientes de ellos"/>
    <s v="24 Socioeconómico"/>
    <s v="24.05 Identidad"/>
    <s v="24.05.02 Pueblos Indígenas"/>
    <s v="24.05.02.03 Aymaras"/>
    <x v="8"/>
    <x v="73"/>
    <x v="235"/>
    <x v="889"/>
    <s v="N° de personas"/>
    <s v="2006-2020"/>
    <m/>
    <m/>
    <s v="Encuesta CASEN"/>
    <m/>
    <m/>
    <m/>
    <m/>
    <m/>
    <m/>
    <n v="83271"/>
    <n v="86250"/>
    <n v="89229"/>
    <n v="92208"/>
    <n v="98897"/>
    <n v="105586"/>
    <n v="112698"/>
    <n v="119809"/>
    <n v="113027"/>
    <n v="106245"/>
    <n v="109951"/>
    <n v="113657"/>
    <n v="128930"/>
    <n v="144202"/>
    <n v="159475"/>
    <m/>
  </r>
  <r>
    <n v="1292"/>
    <s v="Cantidad de personas pertenecientes al pueblo coya o descendientes de ellos"/>
    <s v="24 Socioeconómico"/>
    <s v="24.05 Identidad"/>
    <s v="24.05.02 Pueblos Indígenas"/>
    <s v="24.05.02.04 Coyas"/>
    <x v="8"/>
    <x v="73"/>
    <x v="235"/>
    <x v="890"/>
    <s v="N° de personas"/>
    <s v="2006-2020"/>
    <m/>
    <m/>
    <s v="Encuesta CASEN"/>
    <m/>
    <m/>
    <m/>
    <m/>
    <m/>
    <m/>
    <n v="3310"/>
    <n v="4174"/>
    <n v="5038"/>
    <n v="5902"/>
    <n v="8246"/>
    <n v="10589"/>
    <n v="12693"/>
    <n v="14796"/>
    <n v="15734"/>
    <n v="16671"/>
    <n v="17071"/>
    <n v="17470"/>
    <n v="18426"/>
    <n v="19382"/>
    <n v="20338"/>
    <m/>
  </r>
  <r>
    <n v="1293"/>
    <s v="Cantidad de personas pertenecientes al pueblo diaguita o descendientes de ellos"/>
    <s v="24 Socioeconómico"/>
    <s v="24.05 Identidad"/>
    <s v="24.05.02 Pueblos Indígenas"/>
    <s v="24.05.02.05 Diaguitas"/>
    <x v="8"/>
    <x v="73"/>
    <x v="235"/>
    <x v="891"/>
    <s v="N° de personas"/>
    <s v="2006-2020"/>
    <m/>
    <m/>
    <s v="Encuesta CASEN"/>
    <m/>
    <m/>
    <m/>
    <m/>
    <m/>
    <m/>
    <n v="8476"/>
    <n v="10528"/>
    <n v="12579"/>
    <n v="14631"/>
    <n v="23702"/>
    <n v="32772"/>
    <n v="40340"/>
    <n v="47907"/>
    <n v="54194"/>
    <n v="60481"/>
    <n v="65033"/>
    <n v="69584"/>
    <n v="88332"/>
    <n v="107080"/>
    <n v="125828"/>
    <m/>
  </r>
  <r>
    <n v="1294"/>
    <s v="Cantidad de personas pertenecientes al pueblo mapuche o descendientes de ellos"/>
    <s v="24 Socioeconómico"/>
    <s v="24.05 Identidad"/>
    <s v="24.05.02 Pueblos Indígenas"/>
    <s v="24.05.02.06 Mapuches"/>
    <x v="8"/>
    <x v="73"/>
    <x v="235"/>
    <x v="892"/>
    <s v="N° de personas"/>
    <s v="2006-2020"/>
    <m/>
    <m/>
    <s v="Encuesta CASEN"/>
    <m/>
    <m/>
    <m/>
    <m/>
    <m/>
    <m/>
    <n v="924708"/>
    <n v="944634"/>
    <n v="964559"/>
    <n v="984485"/>
    <n v="1078142"/>
    <n v="1171798"/>
    <n v="1252365"/>
    <n v="1332932"/>
    <n v="1343237"/>
    <n v="1353541"/>
    <n v="1404339"/>
    <n v="1455136"/>
    <n v="1525218"/>
    <n v="1595301"/>
    <n v="1665383"/>
    <m/>
  </r>
  <r>
    <n v="1295"/>
    <s v="Cantidad de personas que no pertenecen a ningún pueblo indígena"/>
    <s v="24 Socioeconómico"/>
    <s v="24.05 Identidad"/>
    <s v="24.05.02 Pueblos Indígenas"/>
    <s v="08.03.08.10 No pertenecientes a pueblos indígenas"/>
    <x v="8"/>
    <x v="73"/>
    <x v="235"/>
    <x v="893"/>
    <s v="N° de personas"/>
    <s v="2006-2020"/>
    <m/>
    <m/>
    <s v="Encuesta CASEN"/>
    <m/>
    <m/>
    <m/>
    <m/>
    <m/>
    <m/>
    <n v="15073812"/>
    <n v="15201041"/>
    <n v="15328271"/>
    <n v="15455500"/>
    <n v="15501236"/>
    <n v="15546971"/>
    <n v="15574344"/>
    <n v="15601716"/>
    <n v="15756032"/>
    <n v="15910348"/>
    <n v="15974594"/>
    <n v="16038840"/>
    <n v="16503630"/>
    <n v="16968421"/>
    <n v="17433211"/>
    <m/>
  </r>
  <r>
    <n v="1296"/>
    <s v="Cantidad de personas pertenecientes al pueblo pascuense o descendientes de ellos"/>
    <s v="24 Socioeconómico"/>
    <s v="24.05 Identidad"/>
    <s v="24.05.02 Pueblos Indígenas"/>
    <s v="24.05.02.08 Pascuenses"/>
    <x v="8"/>
    <x v="73"/>
    <x v="235"/>
    <x v="894"/>
    <s v="N° de personas"/>
    <s v="2006-2020"/>
    <m/>
    <m/>
    <s v="Encuesta CASEN"/>
    <m/>
    <m/>
    <m/>
    <m/>
    <m/>
    <m/>
    <n v="2221"/>
    <n v="3360"/>
    <n v="4498"/>
    <n v="5637"/>
    <n v="6404"/>
    <n v="7170"/>
    <n v="4763"/>
    <n v="2355"/>
    <n v="4556"/>
    <n v="6756"/>
    <n v="4476"/>
    <n v="2195"/>
    <n v="2524"/>
    <n v="2853"/>
    <n v="3182"/>
    <m/>
  </r>
  <r>
    <n v="1297"/>
    <s v="Cantidad de personas pertenecientes al pueblo quechua o descendientes de ellos"/>
    <s v="24 Socioeconómico"/>
    <s v="24.05 Identidad"/>
    <s v="24.05.02 Pueblos Indígenas"/>
    <s v="24.05.02.09 Quechuas"/>
    <x v="8"/>
    <x v="73"/>
    <x v="235"/>
    <x v="895"/>
    <s v="N° de personas"/>
    <s v="2006-2020"/>
    <m/>
    <m/>
    <s v="Encuesta CASEN"/>
    <m/>
    <m/>
    <m/>
    <m/>
    <m/>
    <m/>
    <n v="6435"/>
    <n v="9490"/>
    <n v="12544"/>
    <n v="15599"/>
    <n v="14929"/>
    <n v="14258"/>
    <n v="18892"/>
    <n v="23526"/>
    <n v="23707"/>
    <n v="23887"/>
    <n v="21346"/>
    <n v="18805"/>
    <n v="23930"/>
    <n v="29056"/>
    <n v="34181"/>
    <m/>
  </r>
  <r>
    <n v="1298"/>
    <s v="Cantidad de personas pertenecientes al pueblo yagán o descendientes de ellos"/>
    <s v="24 Socioeconómico"/>
    <s v="24.05 Identidad"/>
    <s v="24.05.02 Pueblos Indígenas"/>
    <s v="24.05.02.10 Yaganes"/>
    <x v="8"/>
    <x v="73"/>
    <x v="235"/>
    <x v="896"/>
    <s v="N° de personas"/>
    <s v="2006-2020"/>
    <m/>
    <m/>
    <s v="Encuesta CASEN"/>
    <m/>
    <m/>
    <m/>
    <m/>
    <m/>
    <m/>
    <n v="1246"/>
    <n v="1549"/>
    <n v="1852"/>
    <n v="2155"/>
    <n v="1772"/>
    <n v="1389"/>
    <n v="1143"/>
    <n v="897"/>
    <n v="513"/>
    <n v="129"/>
    <n v="536"/>
    <n v="943"/>
    <n v="945"/>
    <n v="947"/>
    <n v="949"/>
    <m/>
  </r>
  <r>
    <n v="1299"/>
    <s v="Cantidad de personas pertenecientes al pueblo chango o descendientes de ellos"/>
    <s v="24 Socioeconómico"/>
    <s v="24.05 Identidad"/>
    <s v="24.05.02 Pueblos Indígenas"/>
    <s v="24.05.02.11 Changos"/>
    <x v="8"/>
    <x v="73"/>
    <x v="235"/>
    <x v="897"/>
    <s v="N° de personas"/>
    <s v="2018-2020"/>
    <m/>
    <m/>
    <s v="Encuesta CASEN"/>
    <m/>
    <m/>
    <m/>
    <m/>
    <m/>
    <m/>
    <n v="0"/>
    <n v="0"/>
    <n v="0"/>
    <n v="0"/>
    <n v="0"/>
    <n v="0"/>
    <n v="0"/>
    <n v="0"/>
    <n v="0"/>
    <n v="0"/>
    <n v="0"/>
    <n v="0"/>
    <n v="3030"/>
    <n v="6059"/>
    <n v="9089"/>
    <m/>
  </r>
  <r>
    <n v="1300"/>
    <s v="Cantidad de personas que hablan o entienden aymara"/>
    <s v="24 Socioeconómico"/>
    <s v="24.05 Identidad"/>
    <s v="24.05.02 Pueblos Indígenas"/>
    <s v="24.05.02.12 Lengua aymara"/>
    <x v="8"/>
    <x v="73"/>
    <x v="235"/>
    <x v="898"/>
    <s v="N° de personas"/>
    <s v="2006-2017"/>
    <m/>
    <m/>
    <s v="Encuesta CASEN"/>
    <m/>
    <m/>
    <m/>
    <m/>
    <m/>
    <m/>
    <n v="22782"/>
    <n v="23146"/>
    <n v="23511"/>
    <n v="23875"/>
    <n v="25065"/>
    <n v="26255"/>
    <n v="26868"/>
    <n v="27481"/>
    <n v="27559"/>
    <n v="27636"/>
    <n v="28296"/>
    <n v="28956"/>
    <m/>
    <m/>
    <m/>
    <m/>
  </r>
  <r>
    <n v="1301"/>
    <s v="Cantidad de personas que hablan o entienden kawésqar"/>
    <s v="24 Socioeconómico"/>
    <s v="24.05 Identidad"/>
    <s v="24.05.02 Pueblos Indígenas"/>
    <s v="24.05.02.13 Lengua kawésqar"/>
    <x v="8"/>
    <x v="73"/>
    <x v="235"/>
    <x v="899"/>
    <s v="N° de personas"/>
    <s v="2006-2017"/>
    <m/>
    <m/>
    <s v="Encuesta CASEN"/>
    <m/>
    <m/>
    <m/>
    <m/>
    <m/>
    <m/>
    <n v="103"/>
    <n v="114"/>
    <n v="125"/>
    <n v="136"/>
    <n v="393"/>
    <n v="650"/>
    <n v="608"/>
    <n v="566"/>
    <n v="486"/>
    <n v="406"/>
    <n v="556"/>
    <n v="705"/>
    <m/>
    <m/>
    <m/>
    <m/>
  </r>
  <r>
    <n v="1302"/>
    <s v="Cantidad de personas que hablan o entienden mapudungún"/>
    <s v="24 Socioeconómico"/>
    <s v="24.05 Identidad"/>
    <s v="24.05.02 Pueblos Indígenas"/>
    <s v="24.05.02.14 Lengua mapudungún"/>
    <x v="8"/>
    <x v="73"/>
    <x v="235"/>
    <x v="900"/>
    <s v="N° de personas"/>
    <s v="2006-2017"/>
    <m/>
    <m/>
    <s v="Encuesta CASEN"/>
    <m/>
    <m/>
    <m/>
    <m/>
    <m/>
    <m/>
    <n v="210581"/>
    <n v="218844"/>
    <n v="227107"/>
    <n v="235370"/>
    <n v="248479"/>
    <n v="261587"/>
    <n v="273921"/>
    <n v="286254"/>
    <n v="291842"/>
    <n v="297429"/>
    <n v="296406"/>
    <n v="295382"/>
    <m/>
    <m/>
    <m/>
    <m/>
  </r>
  <r>
    <n v="1303"/>
    <s v="Cantidad de personas que hablan o entienden quechua"/>
    <s v="24 Socioeconómico"/>
    <s v="24.05 Identidad"/>
    <s v="24.05.02 Pueblos Indígenas"/>
    <s v="24.05.02.15 Lengua quechua"/>
    <x v="8"/>
    <x v="73"/>
    <x v="235"/>
    <x v="901"/>
    <s v="N° de personas"/>
    <s v="2006-2017"/>
    <m/>
    <m/>
    <s v="Encuesta CASEN"/>
    <m/>
    <m/>
    <m/>
    <m/>
    <m/>
    <m/>
    <n v="4785"/>
    <n v="4441"/>
    <n v="4098"/>
    <n v="3754"/>
    <n v="5494"/>
    <n v="7234"/>
    <n v="6881"/>
    <n v="6527"/>
    <n v="8188"/>
    <n v="9848"/>
    <n v="9565"/>
    <n v="9281"/>
    <m/>
    <m/>
    <m/>
    <m/>
  </r>
  <r>
    <n v="1304"/>
    <s v="Cantidad de personas que hablan o entienden rapa nui"/>
    <s v="24 Socioeconómico"/>
    <s v="24.05 Identidad"/>
    <s v="24.05.02 Pueblos Indígenas"/>
    <s v="24.05.02.16 Lengua rapa nui"/>
    <x v="8"/>
    <x v="73"/>
    <x v="235"/>
    <x v="902"/>
    <s v="N° de personas"/>
    <s v="2006-2017"/>
    <m/>
    <m/>
    <s v="Encuesta CASEN"/>
    <m/>
    <m/>
    <m/>
    <m/>
    <m/>
    <m/>
    <n v="1806"/>
    <n v="1765"/>
    <n v="1723"/>
    <n v="1682"/>
    <n v="2414"/>
    <n v="3146"/>
    <n v="2157"/>
    <n v="1167"/>
    <n v="1536"/>
    <n v="1905"/>
    <n v="1462"/>
    <n v="1019"/>
    <m/>
    <m/>
    <m/>
    <m/>
  </r>
  <r>
    <n v="1305"/>
    <s v="Cantidad de personas que hablan o entienden yagán"/>
    <s v="24 Socioeconómico"/>
    <s v="24.05 Identidad"/>
    <s v="24.05.02 Pueblos Indígenas"/>
    <s v="24.05.02.17 Lengua yagán"/>
    <x v="8"/>
    <x v="73"/>
    <x v="235"/>
    <x v="903"/>
    <s v="N° de personas"/>
    <s v="2006-2017"/>
    <m/>
    <m/>
    <s v="Encuesta CASEN"/>
    <m/>
    <m/>
    <m/>
    <m/>
    <m/>
    <m/>
    <n v="25"/>
    <n v="62"/>
    <n v="99"/>
    <n v="136"/>
    <n v="158"/>
    <n v="180"/>
    <n v="190"/>
    <n v="200"/>
    <n v="443"/>
    <n v="686"/>
    <n v="350"/>
    <n v="13"/>
    <m/>
    <m/>
    <m/>
    <m/>
  </r>
  <r>
    <n v="1306"/>
    <s v="Impuestos a la renta"/>
    <s v="30 Ingresos Tributarios"/>
    <s v="30.03 Impuestos"/>
    <s v="30.01.03 Valor"/>
    <s v="30.03.01.01 Impuestos a la renta"/>
    <x v="27"/>
    <x v="74"/>
    <x v="236"/>
    <x v="904"/>
    <s v="Millones de CLP nominales"/>
    <s v="2009-2020"/>
    <m/>
    <m/>
    <s v="Servicio de Impuestos Internos (SII)"/>
    <m/>
    <m/>
    <m/>
    <m/>
    <m/>
    <m/>
    <m/>
    <m/>
    <m/>
    <n v="4567961.3541477956"/>
    <n v="7085706.3176501254"/>
    <n v="9008441.5642140917"/>
    <n v="9527689.2580632102"/>
    <n v="9086413.098524034"/>
    <n v="9208866.6974918265"/>
    <n v="11690994.951733463"/>
    <n v="11470112.05627594"/>
    <n v="12371669.011251677"/>
    <n v="14453237.02898097"/>
    <n v="14306908.946254015"/>
    <n v="12518711.389832918"/>
    <m/>
  </r>
  <r>
    <n v="1307"/>
    <s v="Impuesto al valor agregado"/>
    <s v="30 Ingresos Tributarios"/>
    <s v="30.03 Impuestos"/>
    <s v="30.01.03 Valor"/>
    <s v="30.03.01.02 Impuesto al valor agregado"/>
    <x v="27"/>
    <x v="74"/>
    <x v="236"/>
    <x v="905"/>
    <s v="Millones de CLP nominales"/>
    <s v="2009-2020"/>
    <m/>
    <m/>
    <s v="Servicio de Impuestos Internos (SII)"/>
    <m/>
    <m/>
    <m/>
    <m/>
    <m/>
    <m/>
    <m/>
    <m/>
    <m/>
    <n v="7054486.0886713509"/>
    <n v="8402773.3615299333"/>
    <n v="9443335.2020120285"/>
    <n v="10453258.629853379"/>
    <n v="11173483.782437911"/>
    <n v="12120612.714684619"/>
    <n v="13206596.23806287"/>
    <n v="14071932.782216031"/>
    <n v="15061273.722172214"/>
    <n v="16212270.081550028"/>
    <n v="16357282.799323363"/>
    <n v="15880962"/>
    <m/>
  </r>
  <r>
    <n v="1308"/>
    <s v="Impuesto a productos específicos"/>
    <s v="30 Ingresos Tributarios"/>
    <s v="30.03 Impuestos"/>
    <s v="30.01.03 Valor"/>
    <s v="30.03.01.03 Impuesto a productos específicos"/>
    <x v="27"/>
    <x v="74"/>
    <x v="236"/>
    <x v="906"/>
    <s v="Millones de CLP nominales"/>
    <s v="2009-2020"/>
    <m/>
    <m/>
    <s v="Servicio de Impuestos Internos (SII)"/>
    <m/>
    <m/>
    <m/>
    <m/>
    <m/>
    <m/>
    <m/>
    <m/>
    <m/>
    <n v="1241354.672176372"/>
    <n v="1561205.5812690002"/>
    <n v="1742794.3319579998"/>
    <n v="1892992.0424529996"/>
    <n v="1987472.8010689996"/>
    <n v="2224223.8301649992"/>
    <n v="2378176.7980560004"/>
    <n v="2521075.314121"/>
    <n v="2619778.6118720002"/>
    <n v="2728475.2780930004"/>
    <n v="2802132.086168"/>
    <n v="2854866"/>
    <m/>
  </r>
  <r>
    <n v="1309"/>
    <s v="Impuesto a los actos jurídicos"/>
    <s v="30 Ingresos Tributarios"/>
    <s v="30.03 Impuestos"/>
    <s v="30.01.03 Valor"/>
    <s v="30.03.01.04 Impuesto a los actos jurídicos"/>
    <x v="27"/>
    <x v="74"/>
    <x v="236"/>
    <x v="907"/>
    <s v="Millones de CLP nominales"/>
    <s v="2009-2020"/>
    <m/>
    <m/>
    <s v="Servicio de Impuestos Internos (SII)"/>
    <m/>
    <m/>
    <m/>
    <m/>
    <m/>
    <m/>
    <m/>
    <m/>
    <m/>
    <n v="63235.629506787009"/>
    <n v="204351.85794640888"/>
    <n v="265509.26117084327"/>
    <n v="319545.52103617491"/>
    <n v="247266.44256599998"/>
    <n v="263785.467833"/>
    <n v="269718.32099299988"/>
    <n v="462200.62220000004"/>
    <n v="514684.02860643825"/>
    <n v="585409.97931300011"/>
    <n v="668211.20531500003"/>
    <n v="350537"/>
    <m/>
  </r>
  <r>
    <n v="1310"/>
    <s v="Impuesto al comercio exterior"/>
    <s v="30 Ingresos Tributarios"/>
    <s v="30.03 Impuestos"/>
    <s v="30.01.03 Valor"/>
    <s v="30.03.01.05 Impuesto al comercio exterior"/>
    <x v="27"/>
    <x v="74"/>
    <x v="236"/>
    <x v="908"/>
    <s v="Millones de CLP nominales"/>
    <s v="2009-2020"/>
    <m/>
    <m/>
    <s v="Servicio de Impuestos Internos (SII)"/>
    <m/>
    <m/>
    <m/>
    <m/>
    <m/>
    <m/>
    <m/>
    <m/>
    <m/>
    <n v="163157.4825011018"/>
    <n v="267400.46808149398"/>
    <n v="290816.05782826385"/>
    <n v="314340.45107038546"/>
    <n v="303397.03927313618"/>
    <n v="337842.57553911721"/>
    <n v="324333.84455504647"/>
    <n v="308863.5735353753"/>
    <n v="321140.6831076651"/>
    <n v="347556.77144400624"/>
    <n v="331846.27738331218"/>
    <n v="293715"/>
    <m/>
  </r>
  <r>
    <n v="1311"/>
    <s v="Impuestos varios"/>
    <s v="30 Ingresos Tributarios"/>
    <s v="30.03 Impuestos"/>
    <s v="30.01.03 Valor"/>
    <s v="30.03.01.06 Impuestos varios"/>
    <x v="27"/>
    <x v="74"/>
    <x v="236"/>
    <x v="909"/>
    <s v="Millones de CLP nominales"/>
    <s v="2009-2020"/>
    <m/>
    <m/>
    <s v="Servicio de Impuestos Internos (SII)"/>
    <m/>
    <m/>
    <m/>
    <m/>
    <m/>
    <m/>
    <m/>
    <m/>
    <m/>
    <n v="355561.30053170823"/>
    <n v="203470.99096362249"/>
    <n v="336952.50243363885"/>
    <n v="499632.5986817641"/>
    <n v="378744.15456889314"/>
    <n v="361244.13897872443"/>
    <n v="537397.95027435024"/>
    <n v="641137.47512884031"/>
    <n v="746315.71942866186"/>
    <n v="854714.78780106117"/>
    <n v="716223.1464301286"/>
    <n v="462785"/>
    <m/>
  </r>
  <r>
    <n v="1312"/>
    <s v="Fluctuación deudores"/>
    <s v="30 Ingresos Tributarios"/>
    <s v="30.02 Deudas"/>
    <s v="30.01.03 Valor"/>
    <s v="30.02.01.01 Fluctuación deudores"/>
    <x v="27"/>
    <x v="75"/>
    <x v="236"/>
    <x v="910"/>
    <s v="Millones de CLP nominales"/>
    <s v="2009-2020"/>
    <m/>
    <m/>
    <s v="Servicio de Impuestos Internos (SII)"/>
    <m/>
    <m/>
    <m/>
    <m/>
    <m/>
    <m/>
    <m/>
    <m/>
    <m/>
    <n v="-81525.326646108879"/>
    <n v="-139777.35427657797"/>
    <n v="-18336.223562212854"/>
    <n v="-234297.74576193377"/>
    <n v="-196194.24912098312"/>
    <n v="-23518.702639283216"/>
    <n v="-702421.90307678352"/>
    <n v="-368260.27071527613"/>
    <n v="-758988.12624265742"/>
    <n v="-750932.18899226899"/>
    <n v="-453871.58426781528"/>
    <n v="-294644"/>
    <m/>
  </r>
  <r>
    <n v="1313"/>
    <s v="Cuentas no tributarias"/>
    <s v="30 Ingresos Tributarios"/>
    <s v="30.01 Cuentas no trobutarias"/>
    <s v="30.01.03 Valor"/>
    <s v="30.01.01.01 Cuentas no tributarias"/>
    <x v="27"/>
    <x v="76"/>
    <x v="236"/>
    <x v="911"/>
    <s v="Millones de CLP nominales"/>
    <s v="2009-2020"/>
    <m/>
    <m/>
    <s v="Servicio de Impuestos Internos (SII)"/>
    <m/>
    <m/>
    <m/>
    <m/>
    <m/>
    <m/>
    <m/>
    <m/>
    <m/>
    <n v="-17674.929015999998"/>
    <n v="-7417.2601009999989"/>
    <n v="31688.820587999988"/>
    <n v="-3131.1156470000005"/>
    <n v="-27540.337975000002"/>
    <n v="-8000.9313699999993"/>
    <n v="-26980.292700000002"/>
    <n v="-108894.6516369991"/>
    <n v="-121806.60567900003"/>
    <n v="-126557.68266499999"/>
    <n v="-149510.49091299999"/>
    <n v="-58547"/>
    <m/>
  </r>
  <r>
    <n v="1314"/>
    <s v="Proporción de impuestos a la renta sobre ingresos tributarios"/>
    <s v="30 Ingresos Tributarios"/>
    <s v="30.03 Impuestos"/>
    <s v="30.01.02 Proporción del total"/>
    <s v="30.03.01.01 Impuestos a la renta"/>
    <x v="27"/>
    <x v="74"/>
    <x v="237"/>
    <x v="904"/>
    <s v="Porcentaje"/>
    <s v="2009-2020"/>
    <m/>
    <m/>
    <s v="Servicio de Impuestos Internos (SII)"/>
    <m/>
    <m/>
    <m/>
    <m/>
    <m/>
    <m/>
    <m/>
    <m/>
    <m/>
    <n v="0.3422576776433689"/>
    <n v="0.40310738543929558"/>
    <n v="0.4269160482216654"/>
    <n v="0.41843113113173119"/>
    <n v="0.39586965461952872"/>
    <n v="0.37610151989100077"/>
    <n v="0.42239586355502146"/>
    <n v="0.39554610797936285"/>
    <n v="0.40227749368379445"/>
    <n v="0.42132590062034236"/>
    <n v="0.41374293460611294"/>
    <n v="0.39110724384771178"/>
    <m/>
  </r>
  <r>
    <n v="1315"/>
    <s v="Proporción de impuestos al valor agregado sobre ingresos tributarios"/>
    <s v="30 Ingresos Tributarios"/>
    <s v="30.03 Impuestos"/>
    <s v="30.01.02 Proporción del total"/>
    <s v="30.03.01.02 Impuesto al valor agregado"/>
    <x v="27"/>
    <x v="74"/>
    <x v="237"/>
    <x v="905"/>
    <s v="Porcentaje"/>
    <s v="2009-2020"/>
    <m/>
    <m/>
    <s v="Servicio de Impuestos Internos (SII)"/>
    <m/>
    <m/>
    <m/>
    <m/>
    <m/>
    <m/>
    <m/>
    <m/>
    <m/>
    <n v="0.52856227066889283"/>
    <n v="0.47803561823722551"/>
    <n v="0.44752594749469654"/>
    <n v="0.4590797111482644"/>
    <n v="0.48679749840661529"/>
    <n v="0.49502083304611977"/>
    <n v="0.47715456602536072"/>
    <n v="0.4852697355042172"/>
    <n v="0.48973274657855115"/>
    <n v="0.47260342299187313"/>
    <n v="0.47303790168778109"/>
    <n v="0.49615004963806758"/>
    <m/>
  </r>
  <r>
    <n v="1316"/>
    <s v="Proporción de impuestos a productos específicos sobre ingresos tributarios"/>
    <s v="30 Ingresos Tributarios"/>
    <s v="30.03 Impuestos"/>
    <s v="30.01.02 Proporción del total"/>
    <s v="30.03.01.03 Impuesto a productos específicos"/>
    <x v="27"/>
    <x v="74"/>
    <x v="237"/>
    <x v="906"/>
    <s v="Porcentaje"/>
    <s v="2009-2020"/>
    <m/>
    <m/>
    <s v="Servicio de Impuestos Internos (SII)"/>
    <m/>
    <m/>
    <m/>
    <m/>
    <m/>
    <m/>
    <m/>
    <m/>
    <m/>
    <n v="9.3009361133286908E-2"/>
    <n v="8.8817327699702339E-2"/>
    <n v="8.2592184648037553E-2"/>
    <n v="8.3135247182483191E-2"/>
    <n v="8.658864205202095E-2"/>
    <n v="9.0840055631458111E-2"/>
    <n v="8.5923571641987134E-2"/>
    <n v="8.693912697023623E-2"/>
    <n v="8.5184785741665631E-2"/>
    <n v="7.9537705052355578E-2"/>
    <n v="8.103513881582744E-2"/>
    <n v="8.9191190534303369E-2"/>
    <m/>
  </r>
  <r>
    <n v="1317"/>
    <s v="Proporción de impuestos a los actos jurídicos sobre ingresos tributarios"/>
    <s v="30 Ingresos Tributarios"/>
    <s v="30.03 Impuestos"/>
    <s v="30.01.02 Proporción del total"/>
    <s v="30.03.01.04 Impuesto a los actos jurídicos"/>
    <x v="27"/>
    <x v="74"/>
    <x v="237"/>
    <x v="907"/>
    <s v="Porcentaje"/>
    <s v="2009-2020"/>
    <m/>
    <m/>
    <s v="Servicio de Impuestos Internos (SII)"/>
    <m/>
    <m/>
    <m/>
    <m/>
    <m/>
    <m/>
    <m/>
    <m/>
    <m/>
    <n v="4.7379734681111674E-3"/>
    <n v="1.1625621987923144E-2"/>
    <n v="1.2582660800686372E-2"/>
    <n v="1.4033601452953475E-2"/>
    <n v="1.0772708675715184E-2"/>
    <n v="1.0773325169770495E-2"/>
    <n v="9.7449279195485575E-3"/>
    <n v="1.5938959996194456E-2"/>
    <n v="1.6735478525862126E-2"/>
    <n v="1.7065269618952328E-2"/>
    <n v="1.93240668590474E-2"/>
    <n v="1.0951411504541054E-2"/>
    <m/>
  </r>
  <r>
    <n v="1318"/>
    <s v="Proporción de impuestos al comercio exterior sobre ingresos tributarios"/>
    <s v="30 Ingresos Tributarios"/>
    <s v="30.03 Impuestos"/>
    <s v="30.01.02 Proporción del total"/>
    <s v="30.03.01.05 Impuesto al comercio exterior"/>
    <x v="27"/>
    <x v="74"/>
    <x v="237"/>
    <x v="908"/>
    <s v="Porcentaje"/>
    <s v="2009-2020"/>
    <m/>
    <m/>
    <s v="Servicio de Impuestos Internos (SII)"/>
    <m/>
    <m/>
    <m/>
    <m/>
    <m/>
    <m/>
    <m/>
    <m/>
    <m/>
    <n v="1.2224687715507969E-2"/>
    <n v="1.5212471237351853E-2"/>
    <n v="1.3781966756674752E-2"/>
    <n v="1.3805008427466011E-2"/>
    <n v="1.321816208963178E-2"/>
    <n v="1.3797909158437463E-2"/>
    <n v="1.1718187794669769E-2"/>
    <n v="1.0651141314846136E-2"/>
    <n v="1.0442218346042132E-2"/>
    <n v="1.0131617536730374E-2"/>
    <n v="9.5966957753397062E-3"/>
    <n v="9.1761891898894422E-3"/>
    <m/>
  </r>
  <r>
    <n v="1319"/>
    <s v="Proporción de impuestos varios sobre ingresos tributarios"/>
    <s v="30 Ingresos Tributarios"/>
    <s v="30.03 Impuestos"/>
    <s v="30.01.02 Proporción del total"/>
    <s v="30.03.01.06 Impuestos varios"/>
    <x v="27"/>
    <x v="74"/>
    <x v="237"/>
    <x v="909"/>
    <s v="Porcentaje"/>
    <s v="2009-2020"/>
    <m/>
    <m/>
    <s v="Servicio de Impuestos Internos (SII)"/>
    <m/>
    <m/>
    <m/>
    <m/>
    <m/>
    <m/>
    <m/>
    <m/>
    <m/>
    <n v="2.664067743684791E-2"/>
    <n v="1.1575509272206104E-2"/>
    <n v="1.5968403608101762E-2"/>
    <n v="2.1942553724636795E-2"/>
    <n v="1.6500825576894342E-2"/>
    <n v="1.4753657989057319E-2"/>
    <n v="1.9416197869897754E-2"/>
    <n v="2.2109586351265847E-2"/>
    <n v="2.4267220278487333E-2"/>
    <n v="2.4915766414245047E-2"/>
    <n v="2.0712528999103891E-2"/>
    <n v="1.4458242562494207E-2"/>
    <m/>
  </r>
  <r>
    <n v="1320"/>
    <s v="Proporción de fluctuación de deudores sobre ingresos tributarios"/>
    <s v="30 Ingresos Tributarios"/>
    <s v="30.02 Deudas"/>
    <s v="30.01.02 Proporción del total"/>
    <s v="30.02.01.01 Fluctuación deudores"/>
    <x v="27"/>
    <x v="75"/>
    <x v="237"/>
    <x v="910"/>
    <s v="Porcentaje"/>
    <s v="2009-2020"/>
    <m/>
    <m/>
    <s v="Servicio de Impuestos Internos (SII)"/>
    <m/>
    <m/>
    <m/>
    <m/>
    <m/>
    <m/>
    <m/>
    <m/>
    <m/>
    <n v="-6.108341731411132E-3"/>
    <n v="-7.9519643208610432E-3"/>
    <n v="-8.6896585238290631E-4"/>
    <n v="-1.0289742677933412E-2"/>
    <n v="-8.5476357717521548E-3"/>
    <n v="-9.6053294059605531E-4"/>
    <n v="-2.5378516332870953E-2"/>
    <n v="-1.2699432759695938E-2"/>
    <n v="-2.467927656995773E-2"/>
    <n v="-2.1890402834850612E-2"/>
    <n v="-1.3125557862619914E-2"/>
    <n v="-9.2052128344340088E-3"/>
    <m/>
  </r>
  <r>
    <n v="1321"/>
    <s v="Proporción de cuentas no tributarias sobre ingresos tributarios"/>
    <s v="30 Ingresos Tributarios"/>
    <s v="30.01 Cuentas no trobutarias"/>
    <s v="30.01.02 Proporción del total"/>
    <s v="30.01.01.01 Cuentas no tributarias"/>
    <x v="27"/>
    <x v="76"/>
    <x v="237"/>
    <x v="911"/>
    <s v="Porcentaje"/>
    <s v="2009-2020"/>
    <m/>
    <m/>
    <s v="Servicio de Impuestos Internos (SII)"/>
    <m/>
    <m/>
    <m/>
    <m/>
    <m/>
    <m/>
    <m/>
    <m/>
    <m/>
    <n v="-1.3243063346047362E-3"/>
    <n v="-4.2196955284323588E-4"/>
    <n v="1.501754322520773E-3"/>
    <n v="-1.3751038960151829E-4"/>
    <n v="-1.1998556486540644E-3"/>
    <n v="-3.2676794524783139E-4"/>
    <n v="-9.7479847361442624E-4"/>
    <n v="-3.7552253564267475E-3"/>
    <n v="-3.9606665844450122E-3"/>
    <n v="-3.6892793996483771E-3"/>
    <n v="-4.3237088805923897E-3"/>
    <n v="-1.8291144425734375E-3"/>
    <m/>
  </r>
  <r>
    <n v="1322"/>
    <s v="índice de impuestos a la renta (Base 2009=100)"/>
    <s v="30 Ingresos Tributarios"/>
    <s v="30.03 Impuestos"/>
    <s v="30.01.01 Indice (Base 2009=100)"/>
    <s v="30.03.01.01 Impuestos a la renta"/>
    <x v="27"/>
    <x v="74"/>
    <x v="238"/>
    <x v="904"/>
    <s v="Millones de CLP nominales"/>
    <s v="2009-2020"/>
    <m/>
    <m/>
    <s v="Servicio de Impuestos Internos (SII)"/>
    <m/>
    <m/>
    <m/>
    <m/>
    <m/>
    <m/>
    <m/>
    <m/>
    <m/>
    <n v="100"/>
    <n v="155.11747513398223"/>
    <n v="197.20923330566831"/>
    <n v="208.57639807770892"/>
    <n v="198.91615524009194"/>
    <n v="201.59686090886038"/>
    <n v="255.93462915612929"/>
    <n v="251.09914832928393"/>
    <n v="270.83567596336968"/>
    <n v="316.40453822703989"/>
    <n v="313.20118181961129"/>
    <n v="274.05466945261458"/>
    <m/>
  </r>
  <r>
    <n v="1323"/>
    <s v="Índice de impuestos al valor agregado (Base 2009=100)"/>
    <s v="30 Ingresos Tributarios"/>
    <s v="30.03 Impuestos"/>
    <s v="30.01.01 Indice (Base 2009=100)"/>
    <s v="30.03.01.02 Impuesto al valor agregado"/>
    <x v="27"/>
    <x v="74"/>
    <x v="238"/>
    <x v="905"/>
    <s v="Millones de CLP nominales"/>
    <s v="2009-2020"/>
    <m/>
    <m/>
    <s v="Servicio de Impuestos Internos (SII)"/>
    <m/>
    <m/>
    <m/>
    <m/>
    <m/>
    <m/>
    <m/>
    <m/>
    <m/>
    <n v="100"/>
    <n v="119.1124804260904"/>
    <n v="133.86283682913316"/>
    <n v="148.1788821816524"/>
    <n v="158.38834525992149"/>
    <n v="171.81425496251035"/>
    <n v="187.20848084555814"/>
    <n v="199.47495260943032"/>
    <n v="213.49923343613636"/>
    <n v="229.81504078071637"/>
    <n v="231.87065072806899"/>
    <n v="225.1186238144675"/>
    <m/>
  </r>
  <r>
    <n v="1324"/>
    <s v="Índice de impuestos a productos específicos (Base 2009=100)"/>
    <s v="30 Ingresos Tributarios"/>
    <s v="30.03 Impuestos"/>
    <s v="30.01.01 Indice (Base 2009=100)"/>
    <s v="30.03.01.03 Impuesto a productos específicos"/>
    <x v="27"/>
    <x v="74"/>
    <x v="238"/>
    <x v="906"/>
    <s v="Millones de CLP nominales"/>
    <s v="2009-2020"/>
    <m/>
    <m/>
    <s v="Servicio de Impuestos Internos (SII)"/>
    <m/>
    <m/>
    <m/>
    <m/>
    <m/>
    <m/>
    <m/>
    <m/>
    <m/>
    <n v="100"/>
    <n v="125.76627907090068"/>
    <n v="140.39455209867555"/>
    <n v="152.49405225455524"/>
    <n v="160.10515331484723"/>
    <n v="179.17714252168059"/>
    <n v="191.57915552744691"/>
    <n v="203.09065335058449"/>
    <n v="211.04191014796302"/>
    <n v="219.79820427222251"/>
    <n v="225.73178713342548"/>
    <n v="229.97988117245993"/>
    <m/>
  </r>
  <r>
    <n v="1325"/>
    <s v="Índice de impuestos a los actos jurídicos (Base 2009=100)"/>
    <s v="30 Ingresos Tributarios"/>
    <s v="30.03 Impuestos"/>
    <s v="30.01.01 Indice (Base 2009=100)"/>
    <s v="30.03.01.04 Impuesto a los actos jurídicos"/>
    <x v="27"/>
    <x v="74"/>
    <x v="238"/>
    <x v="907"/>
    <s v="Millones de CLP nominales"/>
    <s v="2009-2020"/>
    <m/>
    <m/>
    <s v="Servicio de Impuestos Internos (SII)"/>
    <m/>
    <m/>
    <m/>
    <m/>
    <m/>
    <m/>
    <m/>
    <m/>
    <m/>
    <n v="100"/>
    <n v="323.15936370092754"/>
    <n v="419.87288375510906"/>
    <n v="505.32512055071493"/>
    <n v="391.02392827363434"/>
    <n v="417.14689944643976"/>
    <n v="426.52903607775636"/>
    <n v="730.91803751300142"/>
    <n v="813.91461209569809"/>
    <n v="925.7597083779624"/>
    <n v="1056.7004875681387"/>
    <n v="554.33464129961305"/>
    <m/>
  </r>
  <r>
    <n v="1326"/>
    <s v="Índice de impuestos al comercio exterior (Base 2009=100)"/>
    <s v="30 Ingresos Tributarios"/>
    <s v="30.03 Impuestos"/>
    <s v="30.01.01 Indice (Base 2009=100)"/>
    <s v="30.03.01.05 Impuesto al comercio exterior"/>
    <x v="27"/>
    <x v="74"/>
    <x v="238"/>
    <x v="908"/>
    <s v="Millones de CLP nominales"/>
    <s v="2009-2020"/>
    <m/>
    <m/>
    <s v="Servicio de Impuestos Internos (SII)"/>
    <m/>
    <m/>
    <m/>
    <m/>
    <m/>
    <m/>
    <m/>
    <m/>
    <m/>
    <n v="100"/>
    <n v="163.89102355737086"/>
    <n v="178.24255030798236"/>
    <n v="192.66076324036362"/>
    <n v="185.95349390187323"/>
    <n v="207.06532753521481"/>
    <n v="198.78576181932462"/>
    <n v="189.3039588504864"/>
    <n v="196.82865792287305"/>
    <n v="213.01920458453949"/>
    <n v="203.39016776694334"/>
    <n v="180.01932580567768"/>
    <m/>
  </r>
  <r>
    <n v="1327"/>
    <s v="Índice de impuestos varios (Base 2009=100)"/>
    <s v="30 Ingresos Tributarios"/>
    <s v="30.03 Impuestos"/>
    <s v="30.01.01 Indice (Base 2009=100)"/>
    <s v="30.03.01.06 Impuestos varios"/>
    <x v="27"/>
    <x v="74"/>
    <x v="238"/>
    <x v="909"/>
    <s v="Millones de CLP nominales"/>
    <s v="2009-2020"/>
    <m/>
    <m/>
    <s v="Servicio de Impuestos Internos (SII)"/>
    <m/>
    <m/>
    <m/>
    <m/>
    <m/>
    <m/>
    <m/>
    <m/>
    <m/>
    <n v="100"/>
    <n v="57.225291576825406"/>
    <n v="94.766360098739185"/>
    <n v="140.51939790258695"/>
    <n v="106.52007234828908"/>
    <n v="101.59827248874331"/>
    <n v="151.14073142119869"/>
    <n v="180.31700136378169"/>
    <n v="209.89790461240227"/>
    <n v="240.38464999506871"/>
    <n v="201.43450520601786"/>
    <n v="130.15617821960626"/>
    <m/>
  </r>
  <r>
    <n v="1328"/>
    <s v="Índice de fluctuación de deudores (Base 2009=100)"/>
    <s v="30 Ingresos Tributarios"/>
    <s v="30.02 Deudas"/>
    <s v="30.01.01 Indice (Base 2009=100)"/>
    <s v="30.02.01.01 Fluctuación deudores"/>
    <x v="27"/>
    <x v="75"/>
    <x v="238"/>
    <x v="910"/>
    <s v="Millones de CLP nominales"/>
    <s v="2009-2020"/>
    <m/>
    <m/>
    <s v="Servicio de Impuestos Internos (SII)"/>
    <m/>
    <m/>
    <m/>
    <m/>
    <m/>
    <m/>
    <m/>
    <m/>
    <m/>
    <n v="100"/>
    <n v="171.45267615220209"/>
    <n v="22.491444458490889"/>
    <n v="287.3925875562457"/>
    <n v="240.65435514614683"/>
    <n v="28.848339046067167"/>
    <n v="861.59961814799965"/>
    <n v="451.71272028611099"/>
    <n v="930.98446515563046"/>
    <n v="921.10295031625014"/>
    <n v="556.72464366566032"/>
    <n v="361.4140686353976"/>
    <m/>
  </r>
  <r>
    <n v="1329"/>
    <s v="Índice de cuentas no tributarias (Base 2009=100)"/>
    <s v="30 Ingresos Tributarios"/>
    <s v="30.01 Cuentas no trobutarias"/>
    <s v="30.01.01 Indice (Base 2009=100)"/>
    <s v="30.01.01.01 Cuentas no tributarias"/>
    <x v="27"/>
    <x v="76"/>
    <x v="238"/>
    <x v="911"/>
    <s v="Millones de CLP nominales"/>
    <s v="2009-2020"/>
    <m/>
    <m/>
    <s v="Servicio de Impuestos Internos (SII)"/>
    <m/>
    <m/>
    <m/>
    <m/>
    <m/>
    <m/>
    <m/>
    <m/>
    <m/>
    <n v="100"/>
    <n v="41.964865003336769"/>
    <n v="-179.28683368014714"/>
    <n v="17.71501115600293"/>
    <n v="155.81583354631564"/>
    <n v="45.267120239958302"/>
    <n v="152.64724783661899"/>
    <n v="616.09668439643326"/>
    <n v="689.1490515675406"/>
    <n v="716.02936877673062"/>
    <n v="845.89019156828056"/>
    <n v="331.24319733901672"/>
    <m/>
  </r>
  <r>
    <n v="1330"/>
    <s v="Impuesto al valor agregado del crédito especial a empresas constructoras"/>
    <s v="30 Ingresos Tributarios"/>
    <s v="30.03 Impuestos"/>
    <s v="30.03.04 Impuesto al Valor Agregado"/>
    <s v="30.03.04.01 Impuesto por crédito especial a empresas constructoras"/>
    <x v="27"/>
    <x v="74"/>
    <x v="239"/>
    <x v="912"/>
    <s v="Millones de CLP nominales"/>
    <s v="2009-2020"/>
    <m/>
    <m/>
    <s v="Servicio de Impuestos Internos (SII)"/>
    <m/>
    <m/>
    <m/>
    <m/>
    <m/>
    <m/>
    <m/>
    <m/>
    <m/>
    <n v="-221159.57924699996"/>
    <n v="-211898.35348799996"/>
    <n v="-248938.55046699999"/>
    <n v="-314084.19210899994"/>
    <n v="-329976.30564499996"/>
    <n v="-350916.046523"/>
    <n v="-395197.51979799999"/>
    <n v="-432414.67628400004"/>
    <n v="-342327.72805900004"/>
    <n v="-390787.74156299996"/>
    <n v="-415811.70233400003"/>
    <n v="-314552"/>
    <m/>
  </r>
  <r>
    <n v="1331"/>
    <s v="Impuesto al combustible"/>
    <s v="30 Ingresos Tributarios"/>
    <s v="30.03 Impuestos"/>
    <s v="30.03.05 Impuesto a Productos Específicos"/>
    <s v="30.03.05.01 Impuesto a combustibles"/>
    <x v="27"/>
    <x v="74"/>
    <x v="240"/>
    <x v="913"/>
    <s v="Millones de CLP nominales"/>
    <s v="2009-2020"/>
    <m/>
    <m/>
    <s v="Servicio de Impuestos Internos (SII)"/>
    <m/>
    <m/>
    <m/>
    <m/>
    <m/>
    <m/>
    <m/>
    <m/>
    <m/>
    <n v="684703.59089437185"/>
    <n v="913568.26615599997"/>
    <n v="1001140.1218599997"/>
    <n v="1108996.6488139997"/>
    <n v="1171481.5823279999"/>
    <n v="1361739.2000229999"/>
    <n v="1388197.005443"/>
    <n v="1502043.9216430003"/>
    <n v="1629333.885885"/>
    <n v="1727395.9894269998"/>
    <n v="1811133.6776000001"/>
    <n v="1799846"/>
    <m/>
  </r>
  <r>
    <n v="1332"/>
    <s v="Impuesto a derechos de extración de la ley de pesca"/>
    <s v="30 Ingresos Tributarios"/>
    <s v="30.03 Impuestos"/>
    <s v="30.03.05 Impuesto a Productos Específicos"/>
    <s v="30.03.05.02 Impuesto por derechos de extracción de la Ley de Pesca"/>
    <x v="27"/>
    <x v="74"/>
    <x v="240"/>
    <x v="914"/>
    <s v="Millones de CLP nominales"/>
    <s v="2014-2020"/>
    <m/>
    <m/>
    <s v="Servicio de Impuestos Internos (SII)"/>
    <m/>
    <m/>
    <m/>
    <m/>
    <m/>
    <m/>
    <m/>
    <m/>
    <m/>
    <n v="0"/>
    <n v="0"/>
    <n v="0"/>
    <n v="0"/>
    <n v="0"/>
    <n v="5889.8777129999999"/>
    <n v="8558.2505540000002"/>
    <n v="9997.6997289999999"/>
    <n v="11748.694207999999"/>
    <n v="19623.207383999998"/>
    <n v="17662.456110000003"/>
    <n v="33104"/>
    <m/>
  </r>
  <r>
    <n v="1333"/>
    <s v="Impuesto al tabaco"/>
    <s v="30 Ingresos Tributarios"/>
    <s v="30.03 Impuestos"/>
    <s v="30.03.05 Impuesto a Productos Específicos"/>
    <s v="30.03.05.03 Impuesto al tabaco"/>
    <x v="27"/>
    <x v="74"/>
    <x v="240"/>
    <x v="915"/>
    <s v="Millones de CLP nominales"/>
    <s v="2009-2020"/>
    <m/>
    <m/>
    <s v="Servicio de Impuestos Internos (SII)"/>
    <m/>
    <m/>
    <m/>
    <m/>
    <m/>
    <m/>
    <m/>
    <m/>
    <m/>
    <n v="556651.08128200006"/>
    <n v="647637.31511300011"/>
    <n v="741654.21009800001"/>
    <n v="783995.39363900002"/>
    <n v="815991.21874099982"/>
    <n v="856594.75242899999"/>
    <n v="981421.542059"/>
    <n v="1009033.6927489999"/>
    <n v="978696.03177899995"/>
    <n v="981456.08128200017"/>
    <n v="973335.95245800004"/>
    <n v="1021916"/>
    <m/>
  </r>
  <r>
    <n v="1334"/>
    <s v="Impuesto a herencias y donaciones"/>
    <s v="30 Ingresos Tributarios"/>
    <s v="30.03 Impuestos"/>
    <s v="30.03.06 Impuestos Varios"/>
    <s v="30.03.06.01 Impuesto a herencias y donaciones"/>
    <x v="27"/>
    <x v="74"/>
    <x v="241"/>
    <x v="916"/>
    <s v="Millones de CLP nominales"/>
    <s v="2009-2020"/>
    <m/>
    <m/>
    <s v="Servicio de Impuestos Internos (SII)"/>
    <m/>
    <m/>
    <m/>
    <m/>
    <m/>
    <m/>
    <m/>
    <m/>
    <m/>
    <n v="200202.81321699996"/>
    <n v="39338.448119999994"/>
    <n v="30875.874180000003"/>
    <n v="66719.433476000006"/>
    <n v="45550.353355999992"/>
    <n v="31340.122338000001"/>
    <n v="92235.63468399999"/>
    <n v="100490.10172799981"/>
    <n v="202376.20380800002"/>
    <n v="125684.718163"/>
    <n v="62823.954852000003"/>
    <n v="155432"/>
    <m/>
  </r>
  <r>
    <n v="1335"/>
    <s v="Impuesto a juegos de azar"/>
    <s v="30 Ingresos Tributarios"/>
    <s v="30.03 Impuestos"/>
    <s v="30.03.06 Impuestos Varios"/>
    <s v="30.03.06.02 Impuesto a juegos de azar"/>
    <x v="27"/>
    <x v="74"/>
    <x v="241"/>
    <x v="917"/>
    <s v="Millones de CLP nominales"/>
    <s v="2009-2020"/>
    <m/>
    <m/>
    <s v="Servicio de Impuestos Internos (SII)"/>
    <m/>
    <m/>
    <m/>
    <m/>
    <m/>
    <m/>
    <m/>
    <m/>
    <m/>
    <n v="56204.551387999993"/>
    <n v="65702.843571999998"/>
    <n v="88505.639689000003"/>
    <n v="95730.807242999988"/>
    <n v="86573.477058000004"/>
    <n v="89652.301521999994"/>
    <n v="99730.598612999995"/>
    <n v="104712.882216"/>
    <n v="102380.27182299999"/>
    <n v="110127.234092"/>
    <n v="113133.702542"/>
    <n v="52138"/>
    <m/>
  </r>
  <r>
    <n v="1336"/>
    <s v="Impuesto a multas e intereses"/>
    <s v="30 Ingresos Tributarios"/>
    <s v="30.03 Impuestos"/>
    <s v="30.03.06 Impuestos Varios"/>
    <s v="30.03.06.03 Impuesto a multas e intereses"/>
    <x v="27"/>
    <x v="74"/>
    <x v="241"/>
    <x v="918"/>
    <s v="Millones de CLP nominales"/>
    <s v="2009-2020"/>
    <m/>
    <m/>
    <s v="Servicio de Impuestos Internos (SII)"/>
    <m/>
    <m/>
    <m/>
    <m/>
    <m/>
    <m/>
    <m/>
    <m/>
    <m/>
    <n v="62573.55154863435"/>
    <n v="74010.833693374647"/>
    <n v="94046.009467977958"/>
    <n v="131808.54193825158"/>
    <n v="112138.36192582798"/>
    <n v="132542.75732830699"/>
    <n v="175603.34007290256"/>
    <n v="208112.28615830527"/>
    <n v="209550.32986939681"/>
    <n v="266918.61642932182"/>
    <n v="214226.60092767113"/>
    <n v="205888"/>
    <m/>
  </r>
  <r>
    <n v="1337"/>
    <s v="Impuesto a patentes de minas"/>
    <s v="30 Ingresos Tributarios"/>
    <s v="30.03 Impuestos"/>
    <s v="30.03.06 Impuestos Varios"/>
    <s v="30.03.06.04 Impuesto a patentes de minas"/>
    <x v="27"/>
    <x v="74"/>
    <x v="241"/>
    <x v="919"/>
    <s v="Millones de CLP nominales"/>
    <s v="2009-2020"/>
    <m/>
    <m/>
    <s v="Servicio de Impuestos Internos (SII)"/>
    <m/>
    <m/>
    <m/>
    <m/>
    <m/>
    <m/>
    <m/>
    <m/>
    <m/>
    <n v="32689.738673999997"/>
    <n v="36213.387235000002"/>
    <n v="42944.492697000009"/>
    <n v="47899.284580000007"/>
    <n v="50094.203966000001"/>
    <n v="50477.746165000004"/>
    <n v="51766.537873000001"/>
    <n v="51641.224044999995"/>
    <n v="52253.763498000008"/>
    <n v="53854.274333000016"/>
    <n v="54695.632885999999"/>
    <n v="54932"/>
    <m/>
  </r>
  <r>
    <n v="1338"/>
    <s v="Impuesto a la renta adicional"/>
    <s v="30 Ingresos Tributarios"/>
    <s v="30.03 Impuestos"/>
    <s v="30.03.07 Impuestos a la Renta"/>
    <s v="30.03.07.01 Impuesto a la renta adicional"/>
    <x v="27"/>
    <x v="74"/>
    <x v="242"/>
    <x v="920"/>
    <s v="Millones de CLP nominales"/>
    <s v="2009-2020"/>
    <m/>
    <m/>
    <s v="Servicio de Impuestos Internos (SII)"/>
    <m/>
    <m/>
    <m/>
    <m/>
    <m/>
    <m/>
    <m/>
    <m/>
    <m/>
    <n v="1870768.5085488958"/>
    <n v="1832380.9187472127"/>
    <n v="1860030.8639474595"/>
    <n v="1774043.7465922439"/>
    <n v="1568530.6877962374"/>
    <n v="1793788.1391272806"/>
    <n v="1899934.2775760256"/>
    <n v="1601412.0260563241"/>
    <n v="1734044.68826953"/>
    <n v="2556851.3703907323"/>
    <n v="2453890.5705624684"/>
    <n v="2305007.1976694884"/>
    <m/>
  </r>
  <r>
    <n v="1339"/>
    <s v="Impuesto a la renta específico de actividad minera"/>
    <s v="30 Ingresos Tributarios"/>
    <s v="30.03 Impuestos"/>
    <s v="30.03.07 Impuestos a la Renta"/>
    <s v="30.03.07.02 Impuesto específico de actividad minera"/>
    <x v="27"/>
    <x v="74"/>
    <x v="242"/>
    <x v="921"/>
    <s v="Millones de CLP nominales"/>
    <s v="2009-2020"/>
    <m/>
    <m/>
    <s v="Servicio de Impuestos Internos (SII)"/>
    <m/>
    <m/>
    <m/>
    <m/>
    <m/>
    <m/>
    <m/>
    <m/>
    <m/>
    <n v="283601.66452045005"/>
    <n v="171025.09033113674"/>
    <n v="415914.34152335505"/>
    <n v="450642.05567081703"/>
    <n v="304704.57656475913"/>
    <n v="265865.38703245745"/>
    <n v="222890.06886029785"/>
    <n v="88342.141611223458"/>
    <n v="86290.858751749925"/>
    <n v="146588.44447160326"/>
    <n v="232869.53524329135"/>
    <n v="199401.91214685873"/>
    <m/>
  </r>
  <r>
    <n v="1340"/>
    <s v="Impuesto a la renta global complementario"/>
    <s v="30 Ingresos Tributarios"/>
    <s v="30.03 Impuestos"/>
    <s v="30.03.07 Impuestos a la Renta"/>
    <s v="30.03.07.03 Impuesto a la renta global complementario"/>
    <x v="27"/>
    <x v="74"/>
    <x v="242"/>
    <x v="922"/>
    <s v="Millones de CLP nominales"/>
    <s v="2009-2020"/>
    <m/>
    <m/>
    <s v="Servicio de Impuestos Internos (SII)"/>
    <m/>
    <m/>
    <m/>
    <m/>
    <m/>
    <m/>
    <m/>
    <m/>
    <m/>
    <n v="-57955.12882699992"/>
    <n v="-35552.64081099999"/>
    <n v="-99464.466517999987"/>
    <n v="-142540.1945420001"/>
    <n v="-169470.9350670001"/>
    <n v="-215910.44326400009"/>
    <n v="-286542.56012689811"/>
    <n v="-464730.47350902797"/>
    <n v="-191810.01379974396"/>
    <n v="-381865.00237899984"/>
    <n v="-363021.63708400028"/>
    <n v="-151548.01085499994"/>
    <m/>
  </r>
  <r>
    <n v="1341"/>
    <s v="Impuesto a la renta de primera categoría"/>
    <s v="30 Ingresos Tributarios"/>
    <s v="30.03 Impuestos"/>
    <s v="30.03.07 Impuestos a la Renta"/>
    <s v="30.03.07.04 Impuesto a la renta de primera categoría"/>
    <x v="27"/>
    <x v="74"/>
    <x v="242"/>
    <x v="923"/>
    <s v="Millones de CLP nominales"/>
    <s v="2009-2020"/>
    <m/>
    <m/>
    <s v="Servicio de Impuestos Internos (SII)"/>
    <m/>
    <m/>
    <m/>
    <m/>
    <m/>
    <m/>
    <m/>
    <m/>
    <m/>
    <n v="3171875.0425793524"/>
    <n v="2778520.6393969115"/>
    <n v="4081149.0712886504"/>
    <n v="5776403.2168999985"/>
    <n v="5065470.9908839678"/>
    <n v="5327974.8128731893"/>
    <n v="6100611.8071057228"/>
    <n v="6416631.559878041"/>
    <n v="6721165.8862408902"/>
    <n v="7854189.8067028793"/>
    <n v="8976127.2540055942"/>
    <n v="8456219.6472679563"/>
    <m/>
  </r>
  <r>
    <n v="1342"/>
    <s v="Impuesto a la renta de segunda categoría"/>
    <s v="30 Ingresos Tributarios"/>
    <s v="30.03 Impuestos"/>
    <s v="30.03.07 Impuestos a la Renta"/>
    <s v="30.03.07.05 Impuesto a al renta de segunda categoría"/>
    <x v="27"/>
    <x v="74"/>
    <x v="242"/>
    <x v="924"/>
    <s v="Millones de CLP nominales"/>
    <s v="2009-2020"/>
    <m/>
    <m/>
    <s v="Servicio de Impuestos Internos (SII)"/>
    <m/>
    <m/>
    <m/>
    <m/>
    <m/>
    <m/>
    <m/>
    <m/>
    <m/>
    <n v="1239785.5388973302"/>
    <n v="1449099.0799839797"/>
    <n v="1663293.4517069999"/>
    <n v="1917675.246786"/>
    <n v="1981699.4016100001"/>
    <n v="2139886.5059170006"/>
    <n v="2349804.4125910001"/>
    <n v="2458249.0413280004"/>
    <n v="2585642.0195835517"/>
    <n v="2848205.0407009996"/>
    <n v="3015793.4985059998"/>
    <n v="3050937.082396999"/>
    <m/>
  </r>
  <r>
    <n v="1343"/>
    <s v="Impuesto a la renta tasa 40%"/>
    <s v="30 Ingresos Tributarios"/>
    <s v="30.03 Impuestos"/>
    <s v="30.03.07 Impuestos a la Renta"/>
    <s v="30.03.07.06 Impuesto a la renta tasa 40%"/>
    <x v="27"/>
    <x v="74"/>
    <x v="242"/>
    <x v="925"/>
    <s v="Millones de CLP nominales"/>
    <s v="2009-2020"/>
    <m/>
    <m/>
    <s v="Servicio de Impuestos Internos (SII)"/>
    <m/>
    <m/>
    <m/>
    <m/>
    <m/>
    <m/>
    <m/>
    <m/>
    <m/>
    <n v="44974.106870999989"/>
    <n v="194197.79362369244"/>
    <n v="116722.9850321464"/>
    <n v="87033.537508526701"/>
    <n v="144866.64625660598"/>
    <n v="100864.18790690316"/>
    <n v="132378.48238617548"/>
    <n v="88350.320056616009"/>
    <n v="193070.86376691292"/>
    <n v="184448.21069194912"/>
    <n v="122091.78819647482"/>
    <n v="203376.85150218636"/>
    <m/>
  </r>
  <r>
    <n v="1344"/>
    <s v="Impuesto a la renta por término de giro"/>
    <s v="30 Ingresos Tributarios"/>
    <s v="30.03 Impuestos"/>
    <s v="30.03.07 Impuestos a la Renta"/>
    <s v="30.03.07.07 Impuesto por término de giro"/>
    <x v="27"/>
    <x v="74"/>
    <x v="242"/>
    <x v="926"/>
    <s v="Millones de CLP nominales"/>
    <s v="2009-2020"/>
    <m/>
    <m/>
    <s v="Servicio de Impuestos Internos (SII)"/>
    <m/>
    <m/>
    <m/>
    <m/>
    <m/>
    <m/>
    <m/>
    <m/>
    <m/>
    <n v="-316.63599756977487"/>
    <n v="4512.0750850000004"/>
    <n v="2388.1891240000004"/>
    <n v="18142.949570999997"/>
    <n v="11371.073500999999"/>
    <n v="28521.59944934128"/>
    <n v="47038.829854960553"/>
    <n v="33166.786411824716"/>
    <n v="32001.186946203703"/>
    <n v="393866.25005882216"/>
    <n v="32298.191577347745"/>
    <n v="-1137.6575819787452"/>
    <m/>
  </r>
  <r>
    <n v="1345"/>
    <s v="Impuesto al valor agregado de devoluciones"/>
    <s v="30 Ingresos Tributarios"/>
    <s v="30.03 Impuestos"/>
    <s v="30.03.04 Impuesto al Valor Agregado"/>
    <s v="30.03.04.02 Impuesto por devoluciones"/>
    <x v="27"/>
    <x v="74"/>
    <x v="239"/>
    <x v="927"/>
    <s v="Millones de CLP nominales"/>
    <s v="2009-2020"/>
    <m/>
    <m/>
    <s v="Servicio de Impuestos Internos (SII)"/>
    <m/>
    <m/>
    <m/>
    <m/>
    <m/>
    <m/>
    <m/>
    <m/>
    <m/>
    <n v="-3383926.6931379996"/>
    <n v="-3572233.5933760004"/>
    <n v="-4290499.6406579996"/>
    <n v="-4994651.6097109988"/>
    <n v="-5178116.3556999993"/>
    <n v="-5390090.7352860002"/>
    <n v="-5342880.6407829998"/>
    <n v="-5097477.0468570003"/>
    <n v="-5074350.3162389994"/>
    <n v="-5659934.7683463711"/>
    <n v="-6808426.7699529994"/>
    <n v="-7096752"/>
    <m/>
  </r>
  <r>
    <n v="1346"/>
    <s v="Volumen exportado de berries"/>
    <s v="02 Agricultura"/>
    <s v="04.01 Exportaciones"/>
    <s v="02.01.01 Frutas"/>
    <s v="02.01.01.01 Berries"/>
    <x v="0"/>
    <x v="4"/>
    <x v="243"/>
    <x v="928"/>
    <s v="Toneladas"/>
    <s v="2012-2020"/>
    <m/>
    <s v="Toneladas de fruta exportada"/>
    <s v="Oficina de Estudios y Políticas Agrarias (ODEPA)"/>
    <m/>
    <m/>
    <m/>
    <m/>
    <m/>
    <m/>
    <m/>
    <m/>
    <m/>
    <m/>
    <m/>
    <m/>
    <n v="400994.18369999999"/>
    <n v="420047.83199999994"/>
    <n v="303714.5798000003"/>
    <n v="398494.63910000003"/>
    <n v="426497.78440000018"/>
    <n v="395641.6370000001"/>
    <n v="437915.38299999962"/>
    <n v="414576.46879999992"/>
    <n v="414939.69940000027"/>
    <m/>
  </r>
  <r>
    <n v="1347"/>
    <s v="Volumen exportado de cítricos"/>
    <s v="02 Agricultura"/>
    <s v="04.01 Exportaciones"/>
    <s v="02.01.01 Frutas"/>
    <s v="02.01.01.02 Cítricos"/>
    <x v="0"/>
    <x v="4"/>
    <x v="243"/>
    <x v="929"/>
    <s v="Toneladas"/>
    <s v="2012-2020"/>
    <m/>
    <s v="Toneladas de fruta exportada"/>
    <s v="Oficina de Estudios y Políticas Agrarias (ODEPA)"/>
    <m/>
    <m/>
    <m/>
    <m/>
    <m/>
    <m/>
    <m/>
    <m/>
    <m/>
    <m/>
    <m/>
    <m/>
    <n v="167243.32360000012"/>
    <n v="169212.98850000004"/>
    <n v="158010.69480000014"/>
    <n v="210591.524"/>
    <n v="251221.36650000012"/>
    <n v="271730.69819999998"/>
    <n v="360267.06869999995"/>
    <n v="336243.7051000002"/>
    <n v="371626.08970000001"/>
    <m/>
  </r>
  <r>
    <n v="1348"/>
    <s v="Volumen exportado de frutos de hueso (carozo)"/>
    <s v="02 Agricultura"/>
    <s v="04.01 Exportaciones"/>
    <s v="02.01.01 Frutas"/>
    <s v="02.01.01.03 Frutos de hueso (carozo)"/>
    <x v="0"/>
    <x v="4"/>
    <x v="243"/>
    <x v="930"/>
    <s v="Toneladas"/>
    <s v="2012-2020"/>
    <m/>
    <s v="Toneladas de fruta exportada"/>
    <s v="Oficina de Estudios y Políticas Agrarias (ODEPA)"/>
    <m/>
    <m/>
    <m/>
    <m/>
    <m/>
    <m/>
    <m/>
    <m/>
    <m/>
    <m/>
    <m/>
    <m/>
    <n v="467278.41999999946"/>
    <n v="445439.50869999971"/>
    <n v="339352.18000000005"/>
    <n v="424864.88830000017"/>
    <n v="520580.05840000074"/>
    <n v="468187.2076999998"/>
    <n v="588173.96679999982"/>
    <n v="639979.00810000044"/>
    <n v="610653.39659999998"/>
    <m/>
  </r>
  <r>
    <n v="1349"/>
    <s v="Volumen exportado de frutos de pepita"/>
    <s v="02 Agricultura"/>
    <s v="04.01 Exportaciones"/>
    <s v="02.01.01 Frutas"/>
    <s v="02.01.01.04 Frutos de pepita"/>
    <x v="0"/>
    <x v="4"/>
    <x v="243"/>
    <x v="931"/>
    <s v="Toneladas"/>
    <s v="2012-2020"/>
    <m/>
    <s v="Toneladas de fruta exportada"/>
    <s v="Oficina de Estudios y Políticas Agrarias (ODEPA)"/>
    <m/>
    <m/>
    <m/>
    <m/>
    <m/>
    <m/>
    <m/>
    <m/>
    <m/>
    <m/>
    <m/>
    <m/>
    <n v="1042105.3144999986"/>
    <n v="1116132.6184999996"/>
    <n v="1121203.5645000003"/>
    <n v="910678.74900000042"/>
    <n v="1040887.2345999996"/>
    <n v="1024160.4395999991"/>
    <n v="1065974.2371000007"/>
    <n v="939858.52390000026"/>
    <n v="895125.14779999934"/>
    <m/>
  </r>
  <r>
    <n v="1350"/>
    <s v="Volumen exportado de frutos oleaginosos"/>
    <s v="02 Agricultura"/>
    <s v="04.01 Exportaciones"/>
    <s v="02.01.01 Frutas"/>
    <s v="02.01.01.05 Frutos Oleaginosos"/>
    <x v="0"/>
    <x v="4"/>
    <x v="243"/>
    <x v="932"/>
    <s v="Toneladas"/>
    <s v="2012-2020"/>
    <m/>
    <s v="Toneladas de fruta exportada"/>
    <s v="Oficina de Estudios y Políticas Agrarias (ODEPA)"/>
    <m/>
    <m/>
    <m/>
    <m/>
    <m/>
    <m/>
    <m/>
    <m/>
    <m/>
    <m/>
    <m/>
    <m/>
    <n v="104359.54200000004"/>
    <n v="99427.473200000037"/>
    <n v="124014.07510000002"/>
    <n v="105588.94409999994"/>
    <n v="158230.17390000002"/>
    <n v="192777.06110000014"/>
    <n v="148455.75649999993"/>
    <n v="157541.51629999987"/>
    <n v="113561.99229999994"/>
    <m/>
  </r>
  <r>
    <n v="1351"/>
    <s v="Volumen exportado de frutos secos"/>
    <s v="02 Agricultura"/>
    <s v="04.01 Exportaciones"/>
    <s v="02.01.01 Frutas"/>
    <s v="02.01.01.06 Frutos secos"/>
    <x v="0"/>
    <x v="4"/>
    <x v="243"/>
    <x v="933"/>
    <s v="Toneladas"/>
    <s v="2012-2020"/>
    <m/>
    <s v="Toneladas de fruta exportada"/>
    <s v="Oficina de Estudios y Políticas Agrarias (ODEPA)"/>
    <m/>
    <m/>
    <m/>
    <m/>
    <m/>
    <m/>
    <m/>
    <m/>
    <m/>
    <m/>
    <m/>
    <m/>
    <n v="39751.95840000001"/>
    <n v="49444.051099999982"/>
    <n v="52869.44479999999"/>
    <n v="68817.991899999979"/>
    <n v="68333.791300000012"/>
    <n v="97186.714600000021"/>
    <n v="108877.35580000002"/>
    <n v="130924.12790000006"/>
    <n v="123601.1442"/>
    <m/>
  </r>
  <r>
    <n v="1352"/>
    <s v="Volumen exportado de otros frutos"/>
    <s v="02 Agricultura"/>
    <s v="04.01 Exportaciones"/>
    <s v="02.01.01 Frutas"/>
    <s v="02.01.01.07 Otros"/>
    <x v="0"/>
    <x v="4"/>
    <x v="243"/>
    <x v="822"/>
    <s v="Toneladas"/>
    <s v="2012-2020"/>
    <m/>
    <s v="Toneladas de fruta exportada"/>
    <s v="Oficina de Estudios y Políticas Agrarias (ODEPA)"/>
    <m/>
    <m/>
    <m/>
    <m/>
    <m/>
    <m/>
    <m/>
    <m/>
    <m/>
    <m/>
    <m/>
    <m/>
    <n v="72186.087700000018"/>
    <n v="69215.078699999955"/>
    <n v="70689.850299999991"/>
    <n v="59560.459100000029"/>
    <n v="61693.814400000047"/>
    <n v="69042.209300000002"/>
    <n v="84538.393799999991"/>
    <n v="74468.122400000037"/>
    <n v="81340.751600000018"/>
    <m/>
  </r>
  <r>
    <n v="1353"/>
    <s v="Volumen exportado de frutos tropicales y subtropicales"/>
    <s v="02 Agricultura"/>
    <s v="04.01 Exportaciones"/>
    <s v="02.01.01 Frutas"/>
    <s v="02.01.01.08 Tropicales y subtropicales"/>
    <x v="0"/>
    <x v="4"/>
    <x v="243"/>
    <x v="934"/>
    <s v="Toneladas"/>
    <s v="2012-2020"/>
    <m/>
    <s v="Toneladas de fruta exportada"/>
    <s v="Oficina de Estudios y Políticas Agrarias (ODEPA)"/>
    <m/>
    <m/>
    <m/>
    <m/>
    <m/>
    <m/>
    <m/>
    <m/>
    <m/>
    <m/>
    <m/>
    <m/>
    <n v="211.92989999999998"/>
    <n v="258.34740000000005"/>
    <n v="177.81370000000001"/>
    <n v="274.16329999999999"/>
    <n v="297.96320000000003"/>
    <n v="392.05880000000002"/>
    <n v="226.72129999999996"/>
    <n v="446.15300000000002"/>
    <n v="231.89210000000003"/>
    <m/>
  </r>
  <r>
    <n v="1354"/>
    <s v="Volumen exportado de uva"/>
    <s v="02 Agricultura"/>
    <s v="04.01 Exportaciones"/>
    <s v="02.01.01 Frutas"/>
    <s v="02.01.01.09 Uva"/>
    <x v="0"/>
    <x v="4"/>
    <x v="243"/>
    <x v="935"/>
    <s v="Toneladas"/>
    <s v="2012-2020"/>
    <m/>
    <s v="Toneladas de fruta exportada"/>
    <s v="Oficina de Estudios y Políticas Agrarias (ODEPA)"/>
    <m/>
    <m/>
    <m/>
    <m/>
    <m/>
    <m/>
    <m/>
    <m/>
    <m/>
    <m/>
    <m/>
    <m/>
    <n v="919315.15960000013"/>
    <n v="966144.16530000023"/>
    <n v="829979.30340000067"/>
    <n v="844988.90370000072"/>
    <n v="804792.5686999996"/>
    <n v="783176.1995999997"/>
    <n v="816900.86410000059"/>
    <n v="747694.87069999892"/>
    <n v="697353.25720000034"/>
    <m/>
  </r>
  <r>
    <n v="1355"/>
    <s v="Valor exportado de berries"/>
    <s v="02 Agricultura"/>
    <s v="04.01 Exportaciones"/>
    <s v="02.01.01 Frutas"/>
    <s v="02.01.01.01 Berries"/>
    <x v="0"/>
    <x v="4"/>
    <x v="243"/>
    <x v="928"/>
    <s v="USD FOB"/>
    <s v="2012-2020"/>
    <m/>
    <s v="Valor de exportación de fruta en dólar FOB"/>
    <s v="Oficina de Estudios y Políticas Agrarias (ODEPA)"/>
    <m/>
    <m/>
    <m/>
    <m/>
    <m/>
    <m/>
    <m/>
    <m/>
    <m/>
    <m/>
    <m/>
    <m/>
    <n v="912823021.96000016"/>
    <n v="1043973908.4700007"/>
    <n v="1096554123.1199977"/>
    <n v="1155176770.2900014"/>
    <n v="1247803426.8599994"/>
    <n v="1057319334.6999997"/>
    <n v="1241705946.8199987"/>
    <n v="1148038666.7900007"/>
    <n v="1182321649.73"/>
    <m/>
  </r>
  <r>
    <n v="1356"/>
    <s v="Valor exportado de cítricos"/>
    <s v="02 Agricultura"/>
    <s v="04.01 Exportaciones"/>
    <s v="02.01.01 Frutas"/>
    <s v="02.01.01.02 Cítricos"/>
    <x v="0"/>
    <x v="4"/>
    <x v="243"/>
    <x v="929"/>
    <s v="USD FOB"/>
    <s v="2012-2020"/>
    <m/>
    <s v="Valor de exportación de fruta en dólar FOB"/>
    <s v="Oficina de Estudios y Políticas Agrarias (ODEPA)"/>
    <m/>
    <m/>
    <m/>
    <m/>
    <m/>
    <m/>
    <m/>
    <m/>
    <m/>
    <m/>
    <m/>
    <m/>
    <n v="157584436.36000013"/>
    <n v="190683953.27000001"/>
    <n v="208007209.53999987"/>
    <n v="247384198.65000004"/>
    <n v="295670659.4599998"/>
    <n v="351261876.16999984"/>
    <n v="430726235.02999997"/>
    <n v="369529407.29000014"/>
    <n v="425412239.67000008"/>
    <m/>
  </r>
  <r>
    <n v="1357"/>
    <s v="Valor exportado de frutos de hueso (carozo)"/>
    <s v="02 Agricultura"/>
    <s v="04.01 Exportaciones"/>
    <s v="02.01.01 Frutas"/>
    <s v="02.01.01.03 Frutos de hueso (carozo)"/>
    <x v="0"/>
    <x v="4"/>
    <x v="243"/>
    <x v="930"/>
    <s v="USD FOB"/>
    <s v="2012-2020"/>
    <m/>
    <s v="Valor de exportación de fruta en dólar FOB"/>
    <s v="Oficina de Estudios y Políticas Agrarias (ODEPA)"/>
    <m/>
    <m/>
    <m/>
    <m/>
    <m/>
    <m/>
    <m/>
    <m/>
    <m/>
    <m/>
    <m/>
    <m/>
    <n v="974585429.77000082"/>
    <n v="1011344046.9899989"/>
    <n v="1219448007.6400001"/>
    <n v="1113094345.9000001"/>
    <n v="1454864433.0100024"/>
    <n v="1165875646.3999984"/>
    <n v="1763578379.4900005"/>
    <n v="2261274182.8100004"/>
    <n v="2051196459.1599987"/>
    <m/>
  </r>
  <r>
    <n v="1358"/>
    <s v="Valor exportado de frutos de pepita"/>
    <s v="02 Agricultura"/>
    <s v="04.01 Exportaciones"/>
    <s v="02.01.01 Frutas"/>
    <s v="02.01.01.04 Frutos de pepita"/>
    <x v="0"/>
    <x v="4"/>
    <x v="243"/>
    <x v="931"/>
    <s v="USD FOB"/>
    <s v="2012-2020"/>
    <m/>
    <s v="Valor de exportación de fruta en dólar FOB"/>
    <s v="Oficina de Estudios y Políticas Agrarias (ODEPA)"/>
    <m/>
    <m/>
    <m/>
    <m/>
    <m/>
    <m/>
    <m/>
    <m/>
    <m/>
    <m/>
    <m/>
    <m/>
    <n v="1089098915.7900012"/>
    <n v="1184738507.0399995"/>
    <n v="1122643241.3299987"/>
    <n v="865084225.42000031"/>
    <n v="990108588.71000004"/>
    <n v="974896739.87999988"/>
    <n v="1061866148.4999993"/>
    <n v="909755326.29999924"/>
    <n v="855442575.7900008"/>
    <m/>
  </r>
  <r>
    <n v="1359"/>
    <s v="Valor exportado de frutos oleaginosos"/>
    <s v="02 Agricultura"/>
    <s v="04.01 Exportaciones"/>
    <s v="02.01.01 Frutas"/>
    <s v="02.01.01.05 Frutos Oleaginosos"/>
    <x v="0"/>
    <x v="4"/>
    <x v="243"/>
    <x v="932"/>
    <s v="USD FOB"/>
    <s v="2012-2020"/>
    <m/>
    <s v="Valor de exportación de fruta en dólar FOB"/>
    <s v="Oficina de Estudios y Políticas Agrarias (ODEPA)"/>
    <m/>
    <m/>
    <m/>
    <m/>
    <m/>
    <m/>
    <m/>
    <m/>
    <m/>
    <m/>
    <m/>
    <m/>
    <n v="153859268.09999996"/>
    <n v="164343345.21000004"/>
    <n v="223674718.15000007"/>
    <n v="195363111.04999995"/>
    <n v="371729629.35000008"/>
    <n v="505328193.81999987"/>
    <n v="325352557.63999993"/>
    <n v="379070378.00999987"/>
    <n v="242466304.03000003"/>
    <m/>
  </r>
  <r>
    <n v="1360"/>
    <s v="Valor exportado de frutos secos"/>
    <s v="02 Agricultura"/>
    <s v="04.01 Exportaciones"/>
    <s v="02.01.01 Frutas"/>
    <s v="02.01.01.06 Frutos secos"/>
    <x v="0"/>
    <x v="4"/>
    <x v="243"/>
    <x v="933"/>
    <s v="USD FOB"/>
    <s v="2012-2020"/>
    <m/>
    <s v="Valor de exportación de fruta en dólar FOB"/>
    <s v="Oficina de Estudios y Políticas Agrarias (ODEPA)"/>
    <m/>
    <m/>
    <m/>
    <m/>
    <m/>
    <m/>
    <m/>
    <m/>
    <m/>
    <m/>
    <m/>
    <m/>
    <n v="277449487.19999999"/>
    <n v="341936952.07000005"/>
    <n v="406263892.66000009"/>
    <n v="510289027.95000023"/>
    <n v="373290590.72999996"/>
    <n v="584274295.25999999"/>
    <n v="572608868.20999992"/>
    <n v="595317153.84000039"/>
    <n v="589539716.87000036"/>
    <m/>
  </r>
  <r>
    <n v="1361"/>
    <s v="Valor exportado de frutos industriales"/>
    <s v="02 Agricultura"/>
    <s v="04.01 Exportaciones"/>
    <s v="02.01.01 Frutas"/>
    <s v="02.01.01.10 Industrial"/>
    <x v="0"/>
    <x v="4"/>
    <x v="243"/>
    <x v="936"/>
    <s v="USD FOB"/>
    <s v="2012-2020"/>
    <m/>
    <s v="Valor de exportación de fruta en dólar FOB"/>
    <s v="Oficina de Estudios y Políticas Agrarias (ODEPA)"/>
    <m/>
    <m/>
    <m/>
    <m/>
    <m/>
    <m/>
    <m/>
    <m/>
    <m/>
    <m/>
    <m/>
    <m/>
    <n v="43098765.559999995"/>
    <n v="48731670.109999999"/>
    <n v="47717957.729999959"/>
    <n v="62344850.449999988"/>
    <n v="47634500.659999996"/>
    <n v="69183592.87999998"/>
    <n v="73750747.820000008"/>
    <n v="54926377.86999999"/>
    <n v="57859529.080000006"/>
    <m/>
  </r>
  <r>
    <n v="1362"/>
    <s v="Valor exportado de otros frutos"/>
    <s v="02 Agricultura"/>
    <s v="04.01 Exportaciones"/>
    <s v="02.01.01 Frutas"/>
    <s v="02.01.01.07 Otros"/>
    <x v="0"/>
    <x v="4"/>
    <x v="243"/>
    <x v="822"/>
    <s v="USD FOB"/>
    <s v="2012-2020"/>
    <m/>
    <s v="Valor de exportación de fruta en dólar FOB"/>
    <s v="Oficina de Estudios y Políticas Agrarias (ODEPA)"/>
    <m/>
    <m/>
    <m/>
    <m/>
    <m/>
    <m/>
    <m/>
    <m/>
    <m/>
    <m/>
    <m/>
    <m/>
    <n v="153886353.12999997"/>
    <n v="139194329.63000005"/>
    <n v="147167005.74000007"/>
    <n v="131929007.47999991"/>
    <n v="140528998.51000011"/>
    <n v="151648330.76000014"/>
    <n v="199600638.46999991"/>
    <n v="184535420.76999995"/>
    <n v="190375758.97000006"/>
    <m/>
  </r>
  <r>
    <n v="1363"/>
    <s v="Valor exportado de frutos tropicales y subtropicales"/>
    <s v="02 Agricultura"/>
    <s v="04.01 Exportaciones"/>
    <s v="02.01.01 Frutas"/>
    <s v="02.01.01.08 Tropicales y subtropicales"/>
    <x v="0"/>
    <x v="4"/>
    <x v="243"/>
    <x v="934"/>
    <s v="USD FOB"/>
    <s v="2012-2020"/>
    <m/>
    <s v="Valor de exportación de fruta en dólar FOB"/>
    <s v="Oficina de Estudios y Políticas Agrarias (ODEPA)"/>
    <m/>
    <m/>
    <m/>
    <m/>
    <m/>
    <m/>
    <m/>
    <m/>
    <m/>
    <m/>
    <m/>
    <m/>
    <n v="1212397.48"/>
    <n v="1671622.37"/>
    <n v="2334245.0699999998"/>
    <n v="2657968.06"/>
    <n v="1489200.58"/>
    <n v="1695059.71"/>
    <n v="941241.02000000014"/>
    <n v="1236493.4900000002"/>
    <n v="830644.32000000007"/>
    <m/>
  </r>
  <r>
    <n v="1364"/>
    <s v="Valor exportado de uva"/>
    <s v="02 Agricultura"/>
    <s v="04.01 Exportaciones"/>
    <s v="02.01.01 Frutas"/>
    <s v="02.01.01.09 Uva"/>
    <x v="0"/>
    <x v="4"/>
    <x v="243"/>
    <x v="935"/>
    <s v="USD FOB"/>
    <s v="2012-2020"/>
    <m/>
    <s v="Valor de exportación de fruta en dólar FOB"/>
    <s v="Oficina de Estudios y Políticas Agrarias (ODEPA)"/>
    <m/>
    <m/>
    <m/>
    <m/>
    <m/>
    <m/>
    <m/>
    <m/>
    <m/>
    <m/>
    <m/>
    <m/>
    <n v="1669602094.2800043"/>
    <n v="1853026700.7200012"/>
    <n v="1744363473.9299991"/>
    <n v="1533881932.9799995"/>
    <n v="1572733629.829999"/>
    <n v="1403972060.769999"/>
    <n v="1454681583.2000015"/>
    <n v="1466889242.6600003"/>
    <n v="1219256336.3200009"/>
    <m/>
  </r>
  <r>
    <n v="1365"/>
    <s v="Volumen importado de berries"/>
    <s v="02 Agricultura"/>
    <s v="04.02 Importaciones"/>
    <s v="02.01.01 Frutas"/>
    <s v="02.01.01.01 Berries"/>
    <x v="0"/>
    <x v="5"/>
    <x v="243"/>
    <x v="928"/>
    <s v="Toneladas"/>
    <s v="2012-2020"/>
    <m/>
    <s v="Toneladas de fruta importada"/>
    <s v="Oficina de Estudios y Políticas Agrarias (ODEPA)"/>
    <m/>
    <m/>
    <m/>
    <m/>
    <m/>
    <m/>
    <m/>
    <m/>
    <m/>
    <m/>
    <m/>
    <m/>
    <n v="2349.4439000000016"/>
    <n v="1672.4933000000001"/>
    <n v="3569.0763999999995"/>
    <n v="5465.8891999999996"/>
    <n v="4460.3603000000003"/>
    <n v="3151.7455000000014"/>
    <n v="2157.8365000000008"/>
    <n v="2856.6596999999997"/>
    <n v="5610.3150000000005"/>
    <m/>
  </r>
  <r>
    <n v="1366"/>
    <s v="Volumen importado de cítricos"/>
    <s v="02 Agricultura"/>
    <s v="04.02 Importaciones"/>
    <s v="02.01.01 Frutas"/>
    <s v="02.01.01.02 Cítricos"/>
    <x v="0"/>
    <x v="5"/>
    <x v="243"/>
    <x v="929"/>
    <s v="Toneladas"/>
    <s v="2012-2020"/>
    <m/>
    <s v="Toneladas de fruta importada"/>
    <s v="Oficina de Estudios y Políticas Agrarias (ODEPA)"/>
    <m/>
    <m/>
    <m/>
    <m/>
    <m/>
    <m/>
    <m/>
    <m/>
    <m/>
    <m/>
    <m/>
    <m/>
    <n v="13347.352800000006"/>
    <n v="17269.458700000003"/>
    <n v="19933.688399999995"/>
    <n v="18033.346100000002"/>
    <n v="20213.0023"/>
    <n v="24664.22040000002"/>
    <n v="26654.335899999998"/>
    <n v="30156.914200000017"/>
    <n v="24865.440800000004"/>
    <m/>
  </r>
  <r>
    <n v="1367"/>
    <s v="Volumen importado de frutos de hueso (carozo)"/>
    <s v="02 Agricultura"/>
    <s v="04.02 Importaciones"/>
    <s v="02.01.01 Frutas"/>
    <s v="02.01.01.03 Frutos de hueso (carozo)"/>
    <x v="0"/>
    <x v="5"/>
    <x v="243"/>
    <x v="930"/>
    <s v="Toneladas"/>
    <s v="2012-2020"/>
    <m/>
    <s v="Toneladas de fruta importada"/>
    <s v="Oficina de Estudios y Políticas Agrarias (ODEPA)"/>
    <m/>
    <m/>
    <m/>
    <m/>
    <m/>
    <m/>
    <m/>
    <m/>
    <m/>
    <m/>
    <m/>
    <m/>
    <n v="6031.0642000000034"/>
    <n v="9018.1504000000041"/>
    <n v="14022.825700000003"/>
    <n v="13620.529800000004"/>
    <n v="10993.276599999997"/>
    <n v="8596.4297000000061"/>
    <n v="8353.2955000000002"/>
    <n v="11348.240900000008"/>
    <n v="27578.848099999996"/>
    <m/>
  </r>
  <r>
    <n v="1368"/>
    <s v="Volumen importado de frutos de pepita"/>
    <s v="02 Agricultura"/>
    <s v="04.02 Importaciones"/>
    <s v="02.01.01 Frutas"/>
    <s v="02.01.01.04 Frutos de pepita"/>
    <x v="0"/>
    <x v="5"/>
    <x v="243"/>
    <x v="931"/>
    <s v="Toneladas"/>
    <s v="2012-2020"/>
    <m/>
    <s v="Toneladas de fruta importada"/>
    <s v="Oficina de Estudios y Políticas Agrarias (ODEPA)"/>
    <m/>
    <m/>
    <m/>
    <m/>
    <m/>
    <m/>
    <m/>
    <m/>
    <m/>
    <m/>
    <m/>
    <m/>
    <n v="2461.9313999999999"/>
    <n v="2484.4452999999999"/>
    <n v="2645.5102000000002"/>
    <n v="3792.3913999999982"/>
    <n v="4006.4548"/>
    <n v="4136.4555"/>
    <n v="4695.6587000000009"/>
    <n v="5085.0433999999987"/>
    <n v="5818.4046999999991"/>
    <m/>
  </r>
  <r>
    <n v="1369"/>
    <s v="Volumen importado de frutos oleaginosos"/>
    <s v="02 Agricultura"/>
    <s v="04.02 Importaciones"/>
    <s v="02.01.01 Frutas"/>
    <s v="02.01.01.05 Frutos Oleaginosos"/>
    <x v="0"/>
    <x v="5"/>
    <x v="243"/>
    <x v="932"/>
    <s v="Toneladas"/>
    <s v="2012-2020"/>
    <m/>
    <s v="Toneladas de fruta importada"/>
    <s v="Oficina de Estudios y Políticas Agrarias (ODEPA)"/>
    <m/>
    <m/>
    <m/>
    <m/>
    <m/>
    <m/>
    <m/>
    <m/>
    <m/>
    <m/>
    <m/>
    <m/>
    <n v="13910.877699999999"/>
    <n v="17882.452400000002"/>
    <n v="19230.974800000004"/>
    <n v="25482.336899999995"/>
    <n v="27351.835500000001"/>
    <n v="23590.013000000003"/>
    <n v="45947.520799999991"/>
    <n v="38968.258400000006"/>
    <n v="57440.804499999984"/>
    <m/>
  </r>
  <r>
    <n v="1370"/>
    <s v="Volumen importado de frutos secos"/>
    <s v="02 Agricultura"/>
    <s v="04.02 Importaciones"/>
    <s v="02.01.01 Frutas"/>
    <s v="02.01.01.06 Frutos secos"/>
    <x v="0"/>
    <x v="5"/>
    <x v="243"/>
    <x v="933"/>
    <s v="Toneladas"/>
    <s v="2012-2020"/>
    <m/>
    <s v="Toneladas de fruta importada"/>
    <s v="Oficina de Estudios y Políticas Agrarias (ODEPA)"/>
    <m/>
    <m/>
    <m/>
    <m/>
    <m/>
    <m/>
    <m/>
    <m/>
    <m/>
    <m/>
    <m/>
    <m/>
    <n v="3860.8693999999996"/>
    <n v="4550.9945000000007"/>
    <n v="5991.6021000000001"/>
    <n v="3587.9350000000009"/>
    <n v="3414.2934000000005"/>
    <n v="3886.4565999999991"/>
    <n v="4201.6357999999991"/>
    <n v="4073.4464999999996"/>
    <n v="6059.008600000001"/>
    <m/>
  </r>
  <r>
    <n v="1371"/>
    <s v="Volumen importado de otros frutos"/>
    <s v="02 Agricultura"/>
    <s v="04.02 Importaciones"/>
    <s v="02.01.01 Frutas"/>
    <s v="02.01.01.07 Otros"/>
    <x v="0"/>
    <x v="5"/>
    <x v="243"/>
    <x v="822"/>
    <s v="Toneladas"/>
    <s v="2012-2020"/>
    <m/>
    <s v="Toneladas de fruta importada"/>
    <s v="Oficina de Estudios y Políticas Agrarias (ODEPA)"/>
    <m/>
    <m/>
    <m/>
    <m/>
    <m/>
    <m/>
    <m/>
    <m/>
    <m/>
    <m/>
    <m/>
    <m/>
    <n v="11971.905900000005"/>
    <n v="14859.504499999997"/>
    <n v="19786.365599999994"/>
    <n v="21306.679599999992"/>
    <n v="22237.648899999997"/>
    <n v="23726.748500000009"/>
    <n v="26989.120600000006"/>
    <n v="28485.263200000016"/>
    <n v="30199.472299999976"/>
    <m/>
  </r>
  <r>
    <n v="1372"/>
    <s v="Volumen importado de frutos tropicales y subtropicales"/>
    <s v="02 Agricultura"/>
    <s v="04.02 Importaciones"/>
    <s v="02.01.01 Frutas"/>
    <s v="02.01.01.08 Tropicales y subtropicales"/>
    <x v="0"/>
    <x v="5"/>
    <x v="243"/>
    <x v="934"/>
    <s v="Toneladas"/>
    <s v="2012-2020"/>
    <m/>
    <s v="Toneladas de fruta importada"/>
    <s v="Oficina de Estudios y Políticas Agrarias (ODEPA)"/>
    <m/>
    <m/>
    <m/>
    <m/>
    <m/>
    <m/>
    <m/>
    <m/>
    <m/>
    <m/>
    <m/>
    <m/>
    <n v="230929.0689999999"/>
    <n v="248391.83690000011"/>
    <n v="258245.4636000001"/>
    <n v="273732.8265999998"/>
    <n v="288298.39950000012"/>
    <n v="326527.06989999989"/>
    <n v="339274.60199999996"/>
    <n v="344168.99609999999"/>
    <n v="348016.63659999974"/>
    <m/>
  </r>
  <r>
    <n v="1373"/>
    <s v="Volumen importado de uva"/>
    <s v="02 Agricultura"/>
    <s v="04.02 Importaciones"/>
    <s v="02.01.01 Frutas"/>
    <s v="02.01.01.09 Uva"/>
    <x v="0"/>
    <x v="5"/>
    <x v="243"/>
    <x v="935"/>
    <s v="Toneladas"/>
    <s v="2012-2020"/>
    <m/>
    <s v="Toneladas de fruta importada"/>
    <s v="Oficina de Estudios y Políticas Agrarias (ODEPA)"/>
    <m/>
    <m/>
    <m/>
    <m/>
    <m/>
    <m/>
    <m/>
    <m/>
    <m/>
    <m/>
    <m/>
    <m/>
    <n v="4460.6667000000007"/>
    <n v="6804.7712999999994"/>
    <n v="3604.9722999999994"/>
    <n v="4681.1022000000003"/>
    <n v="9625.4529999999977"/>
    <n v="6187.6923000000015"/>
    <n v="4354.0614000000014"/>
    <n v="4681.0433000000021"/>
    <n v="4240.8657000000012"/>
    <m/>
  </r>
  <r>
    <n v="1374"/>
    <s v="Valor importado de berries"/>
    <s v="02 Agricultura"/>
    <s v="04.02 Importaciones"/>
    <s v="02.01.01 Frutas"/>
    <s v="02.01.01.01 Berries"/>
    <x v="0"/>
    <x v="5"/>
    <x v="243"/>
    <x v="928"/>
    <s v="USD CIF"/>
    <s v="2012-2020"/>
    <m/>
    <s v="Valor de importación de fruta en dólar CIF"/>
    <s v="Oficina de Estudios y Políticas Agrarias (ODEPA)"/>
    <m/>
    <m/>
    <m/>
    <m/>
    <m/>
    <m/>
    <m/>
    <m/>
    <m/>
    <m/>
    <m/>
    <m/>
    <n v="5356868.209999999"/>
    <n v="3706572.0599999987"/>
    <n v="8930269.4000000004"/>
    <n v="13574161.989999998"/>
    <n v="9454513.1599999964"/>
    <n v="6310345.8200000003"/>
    <n v="5102834.6399999987"/>
    <n v="5569277.7100000018"/>
    <n v="12180772.529999997"/>
    <m/>
  </r>
  <r>
    <n v="1375"/>
    <s v="Valor importado de cítricos"/>
    <s v="02 Agricultura"/>
    <s v="04.02 Importaciones"/>
    <s v="02.01.01 Frutas"/>
    <s v="02.01.01.02 Cítricos"/>
    <x v="0"/>
    <x v="5"/>
    <x v="243"/>
    <x v="929"/>
    <s v="USD CIF"/>
    <s v="2012-2020"/>
    <m/>
    <s v="Valor de importación de fruta en dólar CIF"/>
    <s v="Oficina de Estudios y Políticas Agrarias (ODEPA)"/>
    <m/>
    <m/>
    <m/>
    <m/>
    <m/>
    <m/>
    <m/>
    <m/>
    <m/>
    <m/>
    <m/>
    <m/>
    <n v="26376216.590000004"/>
    <n v="31196033.639999997"/>
    <n v="38193709.979999997"/>
    <n v="32138533.690000005"/>
    <n v="33842861.380000003"/>
    <n v="43346937.300000012"/>
    <n v="43932571.879999995"/>
    <n v="44434859.150000028"/>
    <n v="31197590.370000005"/>
    <m/>
  </r>
  <r>
    <n v="1376"/>
    <s v="Valor importado de frutos de hueso (carozo)"/>
    <s v="02 Agricultura"/>
    <s v="04.02 Importaciones"/>
    <s v="02.01.01 Frutas"/>
    <s v="02.01.01.03 Frutos de hueso (carozo)"/>
    <x v="0"/>
    <x v="5"/>
    <x v="243"/>
    <x v="930"/>
    <s v="USD CIF"/>
    <s v="2012-2020"/>
    <m/>
    <s v="Valor de importación de fruta en dólar CIF"/>
    <s v="Oficina de Estudios y Políticas Agrarias (ODEPA)"/>
    <m/>
    <m/>
    <m/>
    <m/>
    <m/>
    <m/>
    <m/>
    <m/>
    <m/>
    <m/>
    <m/>
    <m/>
    <n v="8624214.2699999996"/>
    <n v="13822905.969999999"/>
    <n v="19820406.859999992"/>
    <n v="17874440.010000005"/>
    <n v="14123981.489999998"/>
    <n v="11104381.110000005"/>
    <n v="10346718.67"/>
    <n v="15474271.369999999"/>
    <n v="27427695.299999982"/>
    <m/>
  </r>
  <r>
    <n v="1377"/>
    <s v="Valor importado de frutos de pepita"/>
    <s v="02 Agricultura"/>
    <s v="04.02 Importaciones"/>
    <s v="02.01.01 Frutas"/>
    <s v="02.01.01.04 Frutos de pepita"/>
    <x v="0"/>
    <x v="5"/>
    <x v="243"/>
    <x v="931"/>
    <s v="USD CIF"/>
    <s v="2012-2020"/>
    <m/>
    <s v="Valor de importación de fruta en dólar CIF"/>
    <s v="Oficina de Estudios y Políticas Agrarias (ODEPA)"/>
    <m/>
    <m/>
    <m/>
    <m/>
    <m/>
    <m/>
    <m/>
    <m/>
    <m/>
    <m/>
    <m/>
    <m/>
    <n v="4558971.53"/>
    <n v="4218069.8600000003"/>
    <n v="4176409.8200000003"/>
    <n v="6051582.2500000019"/>
    <n v="6045455.7400000002"/>
    <n v="5824668.0899999989"/>
    <n v="7215181.910000002"/>
    <n v="8002785.0900000017"/>
    <n v="7908525.7100000009"/>
    <m/>
  </r>
  <r>
    <n v="1378"/>
    <s v="Valor importado de frutos oleaginosos"/>
    <s v="02 Agricultura"/>
    <s v="04.02 Importaciones"/>
    <s v="02.01.01 Frutas"/>
    <s v="02.01.01.05 Frutos Oleaginosos"/>
    <x v="0"/>
    <x v="5"/>
    <x v="243"/>
    <x v="932"/>
    <s v="USD CIF"/>
    <s v="2012-2020"/>
    <m/>
    <s v="Valor de importación de fruta en dólar CIF"/>
    <s v="Oficina de Estudios y Políticas Agrarias (ODEPA)"/>
    <m/>
    <m/>
    <m/>
    <m/>
    <m/>
    <m/>
    <m/>
    <m/>
    <m/>
    <m/>
    <m/>
    <m/>
    <n v="14078469.540000007"/>
    <n v="21927027.369999997"/>
    <n v="20729366.82"/>
    <n v="33341049"/>
    <n v="37132862.940000005"/>
    <n v="31630438.780000012"/>
    <n v="73038250.399999991"/>
    <n v="55169579.410000004"/>
    <n v="71362722.350000009"/>
    <m/>
  </r>
  <r>
    <n v="1379"/>
    <s v="Valor importado de frutos secos"/>
    <s v="02 Agricultura"/>
    <s v="04.02 Importaciones"/>
    <s v="02.01.01 Frutas"/>
    <s v="02.01.01.06 Frutos secos"/>
    <x v="0"/>
    <x v="5"/>
    <x v="243"/>
    <x v="933"/>
    <s v="USD CIF"/>
    <s v="2012-2020"/>
    <m/>
    <s v="Valor de importación de fruta en dólar CIF"/>
    <s v="Oficina de Estudios y Políticas Agrarias (ODEPA)"/>
    <m/>
    <m/>
    <m/>
    <m/>
    <m/>
    <m/>
    <m/>
    <m/>
    <m/>
    <m/>
    <m/>
    <m/>
    <n v="21102696.77"/>
    <n v="28790124.640000004"/>
    <n v="43855498.000000007"/>
    <n v="31667303.440000005"/>
    <n v="22971504.079999998"/>
    <n v="23878628.030000001"/>
    <n v="25210032.430000003"/>
    <n v="24804372.060000002"/>
    <n v="32022984.329999998"/>
    <m/>
  </r>
  <r>
    <n v="1380"/>
    <s v="Valor importado de otros frutos"/>
    <s v="02 Agricultura"/>
    <s v="04.02 Importaciones"/>
    <s v="02.01.01 Frutas"/>
    <s v="02.01.01.07 Otros"/>
    <x v="0"/>
    <x v="5"/>
    <x v="243"/>
    <x v="822"/>
    <s v="USD CIF"/>
    <s v="2012-2020"/>
    <m/>
    <s v="Valor de importación de fruta en dólar CIF"/>
    <s v="Oficina de Estudios y Políticas Agrarias (ODEPA)"/>
    <m/>
    <m/>
    <m/>
    <m/>
    <m/>
    <m/>
    <m/>
    <m/>
    <m/>
    <m/>
    <m/>
    <m/>
    <n v="29714404.310000002"/>
    <n v="36083474.650000006"/>
    <n v="42339266.679999985"/>
    <n v="51092741.930000015"/>
    <n v="50226847.459999986"/>
    <n v="54439097.430000007"/>
    <n v="65265849.220000014"/>
    <n v="63724621.320000015"/>
    <n v="64304647.480000012"/>
    <m/>
  </r>
  <r>
    <n v="1381"/>
    <s v="Valor importado de frutos tropicales y subtropicales"/>
    <s v="02 Agricultura"/>
    <s v="04.02 Importaciones"/>
    <s v="02.01.01 Frutas"/>
    <s v="02.01.01.08 Tropicales y subtropicales"/>
    <x v="0"/>
    <x v="5"/>
    <x v="243"/>
    <x v="934"/>
    <s v="USD CIF"/>
    <s v="2012-2020"/>
    <m/>
    <s v="Valor de importación de fruta en dólar CIF"/>
    <s v="Oficina de Estudios y Políticas Agrarias (ODEPA)"/>
    <m/>
    <m/>
    <m/>
    <m/>
    <m/>
    <m/>
    <m/>
    <m/>
    <m/>
    <m/>
    <m/>
    <m/>
    <n v="101407552.01000002"/>
    <n v="114447264.49000004"/>
    <n v="127561033.53999998"/>
    <n v="128901909.98"/>
    <n v="140438578.51000002"/>
    <n v="164039331.12999994"/>
    <n v="162414271.34000006"/>
    <n v="150220083.13000005"/>
    <n v="165080868.13999999"/>
    <m/>
  </r>
  <r>
    <n v="1382"/>
    <s v="Valor importado de uva"/>
    <s v="02 Agricultura"/>
    <s v="04.02 Importaciones"/>
    <s v="02.01.01 Frutas"/>
    <s v="02.01.01.09 Uva"/>
    <x v="0"/>
    <x v="5"/>
    <x v="243"/>
    <x v="935"/>
    <s v="USD CIF"/>
    <s v="2012-2020"/>
    <m/>
    <s v="Valor de importación de fruta en dólar CIF"/>
    <s v="Oficina de Estudios y Políticas Agrarias (ODEPA)"/>
    <m/>
    <m/>
    <m/>
    <m/>
    <m/>
    <m/>
    <m/>
    <m/>
    <m/>
    <m/>
    <m/>
    <m/>
    <n v="8443671.8200000003"/>
    <n v="11474227.849999996"/>
    <n v="5121986.5299999993"/>
    <n v="4993609.09"/>
    <n v="13201411.290000003"/>
    <n v="9888079.2600000016"/>
    <n v="8407834.160000002"/>
    <n v="4723347.3900000006"/>
    <n v="5564773.0399999991"/>
    <m/>
  </r>
  <r>
    <n v="1383"/>
    <s v="Superficie plantada de hortalizas"/>
    <s v="02 Agricultura"/>
    <s v="02.05 Superficie plantada"/>
    <s v="02.04.01 Cultivos"/>
    <s v="02.04.01.02 Hortalizas"/>
    <x v="0"/>
    <x v="77"/>
    <x v="244"/>
    <x v="937"/>
    <s v="Hectáreas"/>
    <s v="2010-2019"/>
    <m/>
    <s v="Superficie plantada estimada de hortalizas"/>
    <s v="Oficina de Estudios y Políticas Agrarias (ODEPA)"/>
    <m/>
    <m/>
    <m/>
    <m/>
    <m/>
    <m/>
    <m/>
    <m/>
    <m/>
    <m/>
    <n v="78210.899999999994"/>
    <n v="79306.945000000065"/>
    <n v="75064.206799999985"/>
    <n v="65080.802399999993"/>
    <n v="67473.354490840196"/>
    <n v="61298.99687573003"/>
    <n v="67252.645026840008"/>
    <n v="67916.839691933244"/>
    <n v="74852.76549999998"/>
    <n v="74229.452000000005"/>
    <m/>
    <m/>
  </r>
  <r>
    <n v="1384"/>
    <s v="Superficie plantada de tubérculos"/>
    <s v="02 Agricultura"/>
    <s v="02.05 Superficie plantada"/>
    <s v="02.04.01 Cultivos"/>
    <s v="02.04.01.05 Tubérculos"/>
    <x v="0"/>
    <x v="77"/>
    <x v="244"/>
    <x v="938"/>
    <s v="Hectáreas"/>
    <s v="2010-2019"/>
    <m/>
    <s v="Superficie plantada estimada de hortalizas"/>
    <s v="Oficina de Estudios y Políticas Agrarias (ODEPA)"/>
    <m/>
    <m/>
    <m/>
    <m/>
    <m/>
    <m/>
    <m/>
    <m/>
    <m/>
    <m/>
    <n v="4851.24"/>
    <n v="5250.4927000000007"/>
    <n v="5024.7525999999998"/>
    <n v="3918.7715000000003"/>
    <n v="4649.9034000000011"/>
    <n v="3979.6557000000003"/>
    <n v="4142.1448999999993"/>
    <n v="4305.2566999999999"/>
    <n v="4638.1961999999994"/>
    <n v="5062.2027999999991"/>
    <m/>
    <m/>
  </r>
  <r>
    <n v="1385"/>
    <s v="Superficie cosechada de cereales"/>
    <s v="02 Agricultura"/>
    <s v="02.04 Superficie cosechada"/>
    <s v="02.04.01 Cultivos"/>
    <s v="02.04.01.01 Cereales"/>
    <x v="0"/>
    <x v="78"/>
    <x v="244"/>
    <x v="939"/>
    <s v="Hectáreas"/>
    <s v="2005-2019"/>
    <m/>
    <s v="Superficie cosechada estimada de hortalizas"/>
    <s v="Oficina de Estudios y Políticas Agrarias (ODEPA)"/>
    <m/>
    <m/>
    <m/>
    <m/>
    <m/>
    <n v="590301"/>
    <n v="499970"/>
    <n v="563073"/>
    <n v="569180"/>
    <n v="524214"/>
    <n v="565260"/>
    <n v="803363"/>
    <n v="986537"/>
    <n v="955593"/>
    <n v="933652"/>
    <n v="971499"/>
    <n v="845938"/>
    <n v="865649"/>
    <n v="793642"/>
    <n v="742751"/>
    <m/>
    <m/>
  </r>
  <r>
    <n v="1386"/>
    <s v="Superficie cosechada de hortalizas"/>
    <s v="02 Agricultura"/>
    <s v="02.04 Superficie cosechada"/>
    <s v="02.04.01 Cultivos"/>
    <s v="02.04.01.02 Hortalizas"/>
    <x v="0"/>
    <x v="78"/>
    <x v="244"/>
    <x v="937"/>
    <s v="Hectáreas"/>
    <s v="2005-2019"/>
    <m/>
    <s v="Superficie cosechada estimada de hortalizas"/>
    <s v="Oficina de Estudios y Políticas Agrarias (ODEPA)"/>
    <m/>
    <m/>
    <m/>
    <m/>
    <m/>
    <n v="7740"/>
    <n v="8451"/>
    <n v="6902"/>
    <n v="4350"/>
    <n v="6244"/>
    <n v="9186"/>
    <n v="9638"/>
    <n v="10070"/>
    <n v="10784"/>
    <n v="11500"/>
    <n v="11546"/>
    <n v="11850"/>
    <n v="13913"/>
    <n v="13863"/>
    <n v="9508"/>
    <m/>
    <m/>
  </r>
  <r>
    <n v="1387"/>
    <s v="Superficie cosechada de industriales"/>
    <s v="02 Agricultura"/>
    <s v="02.04 Superficie cosechada"/>
    <s v="02.04.01 Cultivos"/>
    <s v="02.04.01.03 Industriales"/>
    <x v="0"/>
    <x v="78"/>
    <x v="244"/>
    <x v="940"/>
    <s v="Hectáreas"/>
    <s v="2005-2019"/>
    <m/>
    <s v="Superficie cosechada estimada de hortalizas"/>
    <s v="Oficina de Estudios y Políticas Agrarias (ODEPA)"/>
    <m/>
    <m/>
    <m/>
    <m/>
    <m/>
    <n v="75110"/>
    <n v="59699"/>
    <n v="52970"/>
    <n v="54294"/>
    <n v="62696"/>
    <n v="67025"/>
    <n v="102972"/>
    <n v="106092"/>
    <n v="78598"/>
    <n v="101641"/>
    <n v="102016"/>
    <n v="111597"/>
    <n v="137981"/>
    <n v="111306"/>
    <n v="82477"/>
    <m/>
    <m/>
  </r>
  <r>
    <n v="1388"/>
    <s v="Superficie cosechada de legumbres"/>
    <s v="02 Agricultura"/>
    <s v="02.04 Superficie cosechada"/>
    <s v="02.04.01 Cultivos"/>
    <s v="02.04.01.04 Legumbres"/>
    <x v="0"/>
    <x v="78"/>
    <x v="244"/>
    <x v="941"/>
    <s v="Hectáreas"/>
    <s v="2005-2019"/>
    <m/>
    <s v="Superficie cosechada estimada de hortalizas"/>
    <s v="Oficina de Estudios y Políticas Agrarias (ODEPA)"/>
    <m/>
    <m/>
    <m/>
    <m/>
    <m/>
    <n v="30730"/>
    <n v="17408"/>
    <n v="15980"/>
    <n v="19546"/>
    <n v="16611"/>
    <n v="15829"/>
    <n v="10706"/>
    <n v="16368"/>
    <n v="17283"/>
    <n v="15515"/>
    <n v="13323"/>
    <n v="11065"/>
    <n v="13857"/>
    <n v="13501"/>
    <n v="9774"/>
    <m/>
    <m/>
  </r>
  <r>
    <n v="1389"/>
    <s v="Superficie cosechada de tubérculos"/>
    <s v="02 Agricultura"/>
    <s v="02.04 Superficie cosechada"/>
    <s v="02.04.01 Cultivos"/>
    <s v="02.04.01.05 Tubérculos"/>
    <x v="0"/>
    <x v="78"/>
    <x v="244"/>
    <x v="938"/>
    <s v="Hectáreas"/>
    <s v="2005-2019"/>
    <m/>
    <s v="Superficie cosechada estimada de hortalizas"/>
    <s v="Oficina de Estudios y Políticas Agrarias (ODEPA)"/>
    <m/>
    <m/>
    <m/>
    <m/>
    <m/>
    <n v="61890"/>
    <n v="54189"/>
    <n v="55270"/>
    <n v="44391"/>
    <n v="50084"/>
    <n v="52966"/>
    <n v="40847"/>
    <n v="48889"/>
    <n v="48965"/>
    <n v="50526"/>
    <n v="53485"/>
    <n v="54082"/>
    <n v="41268"/>
    <n v="41811"/>
    <n v="44145"/>
    <m/>
    <m/>
  </r>
  <r>
    <n v="1390"/>
    <s v="Postulantes beneficiados del programa Fondo Solidario de Elección de Vivienda (DS49)"/>
    <s v="29 Vivienda"/>
    <s v="29.01 Subsidio habitacional"/>
    <s v="29.01.02 DS49"/>
    <s v="29.01.01.05 Seleccionados"/>
    <x v="28"/>
    <x v="79"/>
    <x v="245"/>
    <x v="942"/>
    <s v="Cantidad"/>
    <s v="2012-2020"/>
    <m/>
    <s v="El subsidio DS49 permite a familias que no son dueñas de una vivienda y viven en una situación de vulnerabilidad social y necesidad habitacional, construir una vivienda o un conjunto de ellas (casas o departamentos) sin crédito hipotecario."/>
    <s v="Ministerio de Vivienda y Urbanismo (MINVU)"/>
    <m/>
    <m/>
    <m/>
    <m/>
    <m/>
    <m/>
    <m/>
    <m/>
    <m/>
    <m/>
    <m/>
    <m/>
    <n v="29454"/>
    <n v="35476"/>
    <n v="18942"/>
    <n v="28306"/>
    <n v="18447"/>
    <n v="27009"/>
    <n v="21666"/>
    <n v="23586"/>
    <n v="9615"/>
    <m/>
  </r>
  <r>
    <n v="1391"/>
    <s v="Postulaciones del Programa Sistema Integrado de Subsidios (DS01)"/>
    <s v="29 Vivienda"/>
    <s v="29.01 Subsidio habitacional"/>
    <s v="29.01.01 DS01"/>
    <s v="08.03.19.01 Postulaciones"/>
    <x v="28"/>
    <x v="79"/>
    <x v="246"/>
    <x v="943"/>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INVU)"/>
    <m/>
    <m/>
    <m/>
    <m/>
    <m/>
    <m/>
    <m/>
    <m/>
    <m/>
    <m/>
    <m/>
    <n v="71512"/>
    <n v="115318"/>
    <n v="130518"/>
    <n v="152238"/>
    <n v="124424"/>
    <n v="84813"/>
    <n v="84615"/>
    <n v="105623"/>
    <n v="105299"/>
    <n v="54490"/>
    <m/>
  </r>
  <r>
    <n v="1392"/>
    <s v="Postulantes del Programa Sistema Integrado de Subsidios (DS01)"/>
    <s v="29 Vivienda"/>
    <s v="29.01 Subsidio habitacional"/>
    <s v="29.01.01 DS01"/>
    <s v="29.01.01.03 Postulantes"/>
    <x v="28"/>
    <x v="79"/>
    <x v="246"/>
    <x v="944"/>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INVU)"/>
    <m/>
    <m/>
    <m/>
    <m/>
    <m/>
    <m/>
    <m/>
    <m/>
    <m/>
    <m/>
    <m/>
    <n v="52499"/>
    <n v="67636"/>
    <n v="75832"/>
    <n v="78325"/>
    <n v="74156"/>
    <n v="44019"/>
    <n v="44161"/>
    <n v="55024"/>
    <n v="51039"/>
    <n v="20674"/>
    <m/>
  </r>
  <r>
    <n v="1393"/>
    <s v="Postulaciones beneficiadas del Programa Sistema Integrado de Subsidios (DS01)"/>
    <s v="29 Vivienda"/>
    <s v="29.01 Subsidio habitacional"/>
    <s v="29.01.01 DS01"/>
    <s v="29.01.01.05 Seleccionados"/>
    <x v="28"/>
    <x v="79"/>
    <x v="246"/>
    <x v="942"/>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INVU)"/>
    <m/>
    <m/>
    <m/>
    <m/>
    <m/>
    <m/>
    <m/>
    <m/>
    <m/>
    <m/>
    <m/>
    <n v="33163"/>
    <n v="41914"/>
    <n v="49089"/>
    <n v="38249"/>
    <n v="37144"/>
    <n v="25194"/>
    <n v="19538"/>
    <n v="18103"/>
    <n v="17672"/>
    <n v="170"/>
    <m/>
  </r>
  <r>
    <n v="1394"/>
    <s v="Postulaciones pagadas del Programa Sistema Integrado de Subsidios (DS01)"/>
    <s v="29 Vivienda"/>
    <s v="29.01 Subsidio habitacional"/>
    <s v="29.01.01 DS01"/>
    <s v="29.01.01.01 Pagados"/>
    <x v="28"/>
    <x v="79"/>
    <x v="246"/>
    <x v="945"/>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INVU)"/>
    <m/>
    <m/>
    <m/>
    <m/>
    <m/>
    <m/>
    <m/>
    <m/>
    <m/>
    <m/>
    <m/>
    <n v="25164"/>
    <n v="31716"/>
    <n v="38830"/>
    <n v="30205"/>
    <n v="29015"/>
    <n v="18763"/>
    <n v="12079"/>
    <n v="6881"/>
    <n v="1525"/>
    <n v="2"/>
    <m/>
  </r>
  <r>
    <n v="1395"/>
    <s v="Renuncias del Programa Sistema Integrado de Subsidios (DS01)"/>
    <s v="29 Vivienda"/>
    <s v="29.01 Subsidio habitacional"/>
    <s v="29.01.01 DS01"/>
    <s v="29.01.01.04 Renunciados"/>
    <x v="28"/>
    <x v="79"/>
    <x v="246"/>
    <x v="946"/>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INVU)"/>
    <m/>
    <m/>
    <m/>
    <m/>
    <m/>
    <m/>
    <m/>
    <m/>
    <m/>
    <m/>
    <m/>
    <n v="7563"/>
    <n v="9355"/>
    <n v="9268"/>
    <n v="6918"/>
    <n v="5270"/>
    <n v="2587"/>
    <n v="2191"/>
    <n v="1409"/>
    <n v="558"/>
    <n v="0"/>
    <m/>
  </r>
  <r>
    <n v="1396"/>
    <s v="Superficie plantada de acelga"/>
    <s v="02 Agricultura"/>
    <s v="02.05 Superficie plantada"/>
    <s v="02.04.01 Cultivos"/>
    <s v="02.05.01.03 Acelga"/>
    <x v="0"/>
    <x v="77"/>
    <x v="244"/>
    <x v="947"/>
    <s v="Hectáreas"/>
    <s v="2010-2019"/>
    <m/>
    <s v="Superficie plantada estimada de hortalizas"/>
    <s v="Oficina de Estudios y Políticas Agrarias (ODEPA)"/>
    <m/>
    <m/>
    <m/>
    <m/>
    <m/>
    <m/>
    <m/>
    <m/>
    <m/>
    <m/>
    <n v="0"/>
    <n v="672.80000000000007"/>
    <n v="722.9"/>
    <n v="604.40000000000009"/>
    <n v="599.8478360774094"/>
    <n v="665.93014836999964"/>
    <n v="822.7543572400001"/>
    <n v="796.49741368486377"/>
    <n v="880.36819999999989"/>
    <n v="1381.4986999999999"/>
    <m/>
    <m/>
  </r>
  <r>
    <n v="1397"/>
    <s v="Superficie plantada de achicoria industrial"/>
    <s v="02 Agricultura"/>
    <s v="02.05 Superficie plantada"/>
    <s v="02.04.02 Hortalizas"/>
    <s v="02.05.02.01 Achicoria industrial"/>
    <x v="0"/>
    <x v="77"/>
    <x v="247"/>
    <x v="948"/>
    <s v="Hectáreas"/>
    <s v="2010-2019"/>
    <m/>
    <s v="Superficie plantada estimada de hortalizas"/>
    <s v="Oficina de Estudios y Políticas Agrarias (ODEPA)"/>
    <m/>
    <m/>
    <m/>
    <m/>
    <m/>
    <m/>
    <m/>
    <m/>
    <m/>
    <m/>
    <n v="2861"/>
    <n v="2489"/>
    <n v="2440"/>
    <n v="2380"/>
    <n v="3079.7315229097426"/>
    <n v="2214"/>
    <n v="2507"/>
    <n v="3349"/>
    <n v="3989"/>
    <n v="3589"/>
    <m/>
    <m/>
  </r>
  <r>
    <n v="1398"/>
    <s v="Superficie plantada de ají"/>
    <s v="02 Agricultura"/>
    <s v="02.05 Superficie plantada"/>
    <s v="02.04.02 Hortalizas"/>
    <s v="02.05.02.02 Ají"/>
    <x v="0"/>
    <x v="77"/>
    <x v="247"/>
    <x v="949"/>
    <s v="Hectáreas"/>
    <s v="2010-2019"/>
    <m/>
    <s v="Superficie plantada estimada de hortalizas"/>
    <s v="Oficina de Estudios y Políticas Agrarias (ODEPA)"/>
    <m/>
    <m/>
    <m/>
    <m/>
    <m/>
    <m/>
    <m/>
    <m/>
    <m/>
    <m/>
    <n v="965.13000000000022"/>
    <n v="1173.7999999999997"/>
    <n v="1006.3000000000001"/>
    <n v="639.53"/>
    <n v="696.5500597055202"/>
    <n v="480.24298821000002"/>
    <n v="521.60492256999999"/>
    <n v="714.06994215271607"/>
    <n v="788.82689999999991"/>
    <n v="762.61660000000006"/>
    <m/>
    <m/>
  </r>
  <r>
    <n v="1399"/>
    <s v="Superficie plantada de ajo"/>
    <s v="02 Agricultura"/>
    <s v="02.05 Superficie plantada"/>
    <s v="02.04.02 Hortalizas"/>
    <s v="02.05.02.03 Ajo"/>
    <x v="0"/>
    <x v="77"/>
    <x v="247"/>
    <x v="950"/>
    <s v="Hectáreas"/>
    <s v="2010-2019"/>
    <m/>
    <s v="Superficie plantada estimada de hortalizas"/>
    <s v="Oficina de Estudios y Políticas Agrarias (ODEPA)"/>
    <m/>
    <m/>
    <m/>
    <m/>
    <m/>
    <m/>
    <m/>
    <m/>
    <m/>
    <m/>
    <n v="1257.8500000000001"/>
    <n v="1463.19"/>
    <n v="1321.89"/>
    <n v="1049.31"/>
    <n v="1143.4341336295283"/>
    <n v="1096.8828046399999"/>
    <n v="1291.9333594999998"/>
    <n v="1528.6617972772838"/>
    <n v="1516.2529"/>
    <n v="1556.1772999999998"/>
    <m/>
    <m/>
  </r>
  <r>
    <n v="1400"/>
    <s v="Superficie plantada de alcachofa"/>
    <s v="02 Agricultura"/>
    <s v="02.05 Superficie plantada"/>
    <s v="02.04.02 Hortalizas"/>
    <s v="02.05.02.04 Alcachofa"/>
    <x v="0"/>
    <x v="77"/>
    <x v="247"/>
    <x v="951"/>
    <s v="Hectáreas"/>
    <s v="2010-2019"/>
    <m/>
    <s v="Superficie plantada estimada de hortalizas"/>
    <s v="Oficina de Estudios y Políticas Agrarias (ODEPA)"/>
    <m/>
    <m/>
    <m/>
    <m/>
    <m/>
    <m/>
    <m/>
    <m/>
    <m/>
    <m/>
    <n v="4651.2"/>
    <n v="4408.8999999999996"/>
    <n v="2958.8999999999996"/>
    <n v="1733.0299999999997"/>
    <n v="1683.3274999999999"/>
    <n v="1341.5027593000002"/>
    <n v="1497.7566553000001"/>
    <n v="1464.2700012820512"/>
    <n v="1606.5239000000001"/>
    <n v="1432.5706"/>
    <m/>
    <m/>
  </r>
  <r>
    <n v="1401"/>
    <s v="Superficie plantada de apio"/>
    <s v="02 Agricultura"/>
    <s v="02.05 Superficie plantada"/>
    <s v="02.04.02 Hortalizas"/>
    <s v="02.05.02.05 Apio"/>
    <x v="0"/>
    <x v="77"/>
    <x v="247"/>
    <x v="952"/>
    <s v="Hectáreas"/>
    <s v="2010-2019"/>
    <m/>
    <s v="Superficie plantada estimada de hortalizas"/>
    <s v="Oficina de Estudios y Políticas Agrarias (ODEPA)"/>
    <m/>
    <m/>
    <m/>
    <m/>
    <m/>
    <m/>
    <m/>
    <m/>
    <m/>
    <m/>
    <n v="672.94"/>
    <n v="719.25"/>
    <n v="563.35"/>
    <n v="369.12999999999994"/>
    <n v="494.97437777777776"/>
    <n v="536.2112569599999"/>
    <n v="532.13646998000002"/>
    <n v="1044.7231159565579"/>
    <n v="1579.2519"/>
    <n v="940.82549999999992"/>
    <m/>
    <m/>
  </r>
  <r>
    <n v="1402"/>
    <s v="Superficie plantada de arveja verde"/>
    <s v="02 Agricultura"/>
    <s v="02.05 Superficie plantada"/>
    <s v="02.04.02 Hortalizas"/>
    <s v="02.05.02.06 Arveja verde"/>
    <x v="0"/>
    <x v="77"/>
    <x v="247"/>
    <x v="953"/>
    <s v="Hectáreas"/>
    <s v="2010-2019"/>
    <m/>
    <s v="Superficie plantada estimada de hortalizas"/>
    <s v="Oficina de Estudios y Políticas Agrarias (ODEPA)"/>
    <m/>
    <m/>
    <m/>
    <m/>
    <m/>
    <m/>
    <m/>
    <m/>
    <m/>
    <m/>
    <n v="1932.81"/>
    <n v="2730.1400000000003"/>
    <n v="2172.2400000000002"/>
    <n v="2220.69"/>
    <n v="1925.3917151335368"/>
    <n v="1350.4332115699999"/>
    <n v="2002.9005244299999"/>
    <n v="1950.2290893852282"/>
    <n v="1828.9435999999998"/>
    <n v="1743.4404999999997"/>
    <m/>
    <m/>
  </r>
  <r>
    <n v="1403"/>
    <s v="Superficie plantada de betarraga"/>
    <s v="02 Agricultura"/>
    <s v="02.05 Superficie plantada"/>
    <s v="02.04.02 Hortalizas"/>
    <s v="02.05.02.07 Betarraga"/>
    <x v="0"/>
    <x v="77"/>
    <x v="247"/>
    <x v="954"/>
    <s v="Hectáreas"/>
    <s v="2010-2019"/>
    <m/>
    <s v="Superficie plantada estimada de hortalizas"/>
    <s v="Oficina de Estudios y Políticas Agrarias (ODEPA)"/>
    <m/>
    <m/>
    <m/>
    <m/>
    <m/>
    <m/>
    <m/>
    <m/>
    <m/>
    <m/>
    <n v="1501.34"/>
    <n v="1326.6"/>
    <n v="1412.3999999999999"/>
    <n v="1163.7"/>
    <n v="1192.2975000000001"/>
    <n v="1128.4382000000001"/>
    <n v="1332.5614"/>
    <n v="1343.2614000000001"/>
    <n v="1494.3596"/>
    <n v="1556.8675999999998"/>
    <m/>
    <m/>
  </r>
  <r>
    <n v="1404"/>
    <s v="Superficie plantada de brócoli"/>
    <s v="02 Agricultura"/>
    <s v="02.05 Superficie plantada"/>
    <s v="02.04.02 Hortalizas"/>
    <s v="02.05.02.08 Brócoli"/>
    <x v="0"/>
    <x v="77"/>
    <x v="247"/>
    <x v="955"/>
    <s v="Hectáreas"/>
    <s v="2010-2019"/>
    <m/>
    <s v="Superficie plantada estimada de hortalizas"/>
    <s v="Oficina de Estudios y Políticas Agrarias (ODEPA)"/>
    <m/>
    <m/>
    <m/>
    <m/>
    <m/>
    <m/>
    <m/>
    <m/>
    <m/>
    <m/>
    <n v="0"/>
    <n v="771.4"/>
    <n v="943.19999999999993"/>
    <n v="854.36"/>
    <n v="1130.5519935897437"/>
    <n v="1045.7233622200001"/>
    <n v="1110.88411894"/>
    <n v="1521.1492985679783"/>
    <n v="1891.7965000000002"/>
    <n v="1912.3626999999999"/>
    <m/>
    <m/>
  </r>
  <r>
    <n v="1405"/>
    <s v="Superficie plantada de cebolla de guarda"/>
    <s v="02 Agricultura"/>
    <s v="02.05 Superficie plantada"/>
    <s v="02.04.02 Hortalizas"/>
    <s v="02.05.02.09 Cebolla de Guarda"/>
    <x v="0"/>
    <x v="77"/>
    <x v="247"/>
    <x v="956"/>
    <s v="Hectáreas"/>
    <s v="2010-2019"/>
    <m/>
    <s v="Superficie plantada estimada de hortalizas"/>
    <s v="Oficina de Estudios y Políticas Agrarias (ODEPA)"/>
    <m/>
    <m/>
    <m/>
    <m/>
    <m/>
    <m/>
    <m/>
    <m/>
    <m/>
    <m/>
    <n v="4181.5200000000004"/>
    <n v="4345.8132999999998"/>
    <n v="4322.7462999999998"/>
    <n v="4342.8200000000006"/>
    <n v="4447.982"/>
    <n v="4129.7605000000003"/>
    <n v="4683.5747000000001"/>
    <n v="4460.1899999999996"/>
    <n v="4892.9270000000006"/>
    <n v="5036.4511000000002"/>
    <m/>
    <m/>
  </r>
  <r>
    <n v="1406"/>
    <s v="Superficie plantada de cebolla temprana"/>
    <s v="02 Agricultura"/>
    <s v="02.05 Superficie plantada"/>
    <s v="02.04.02 Hortalizas"/>
    <s v="02.05.02.10 Cebolla Temprana"/>
    <x v="0"/>
    <x v="77"/>
    <x v="247"/>
    <x v="957"/>
    <s v="Hectáreas"/>
    <s v="2010-2019"/>
    <m/>
    <s v="Superficie plantada estimada de hortalizas"/>
    <s v="Oficina de Estudios y Políticas Agrarias (ODEPA)"/>
    <m/>
    <m/>
    <m/>
    <m/>
    <m/>
    <m/>
    <m/>
    <m/>
    <m/>
    <m/>
    <n v="1927.42"/>
    <n v="1946.4459999999999"/>
    <n v="2776.1667000000002"/>
    <n v="2673.2633000000005"/>
    <n v="2256.6690999999996"/>
    <n v="2315.8255000000004"/>
    <n v="2485.4732999999997"/>
    <n v="2787.1464000000001"/>
    <n v="2696.6272000000004"/>
    <n v="2806.4966000000004"/>
    <m/>
    <m/>
  </r>
  <r>
    <n v="1407"/>
    <s v="Superficie plantada de choclo"/>
    <s v="02 Agricultura"/>
    <s v="02.05 Superficie plantada"/>
    <s v="02.04.02 Hortalizas"/>
    <s v="02.05.02.11 Choclo"/>
    <x v="0"/>
    <x v="77"/>
    <x v="247"/>
    <x v="958"/>
    <s v="Hectáreas"/>
    <s v="2010-2019"/>
    <m/>
    <s v="Superficie plantada estimada de hortalizas"/>
    <s v="Oficina de Estudios y Políticas Agrarias (ODEPA)"/>
    <m/>
    <m/>
    <m/>
    <m/>
    <m/>
    <m/>
    <m/>
    <m/>
    <m/>
    <m/>
    <n v="11233.800000000001"/>
    <n v="10813.199999999999"/>
    <n v="13357.5"/>
    <n v="9771.57"/>
    <n v="9727.1367664608333"/>
    <n v="9209.0920364699978"/>
    <n v="10009.439865860002"/>
    <n v="9541.2696179575178"/>
    <n v="9899.3041000000012"/>
    <n v="10151.3369"/>
    <m/>
    <m/>
  </r>
  <r>
    <n v="1408"/>
    <s v="Superficie plantada de coliflor"/>
    <s v="02 Agricultura"/>
    <s v="02.05 Superficie plantada"/>
    <s v="02.04.02 Hortalizas"/>
    <s v="02.05.02.12 Coliflor"/>
    <x v="0"/>
    <x v="77"/>
    <x v="247"/>
    <x v="959"/>
    <s v="Hectáreas"/>
    <s v="2010-2019"/>
    <m/>
    <s v="Superficie plantada estimada de hortalizas"/>
    <s v="Oficina de Estudios y Políticas Agrarias (ODEPA)"/>
    <m/>
    <m/>
    <m/>
    <m/>
    <m/>
    <m/>
    <m/>
    <m/>
    <m/>
    <m/>
    <n v="1284.45"/>
    <n v="1574.8700000000001"/>
    <n v="2032.5700000000002"/>
    <n v="1485.47"/>
    <n v="1427.5187147619051"/>
    <n v="1229.5846095800002"/>
    <n v="1251.6663322699999"/>
    <n v="1539.6450381080904"/>
    <n v="1832.2017000000001"/>
    <n v="1869.1347000000003"/>
    <m/>
    <m/>
  </r>
  <r>
    <n v="1409"/>
    <s v="Superficie plantada de espárrago"/>
    <s v="02 Agricultura"/>
    <s v="02.05 Superficie plantada"/>
    <s v="02.04.02 Hortalizas"/>
    <s v="02.05.02.13 Espárrago"/>
    <x v="0"/>
    <x v="77"/>
    <x v="247"/>
    <x v="960"/>
    <s v="Hectáreas"/>
    <s v="2010-2019"/>
    <m/>
    <s v="Superficie plantada estimada de hortalizas"/>
    <s v="Oficina de Estudios y Políticas Agrarias (ODEPA)"/>
    <m/>
    <m/>
    <m/>
    <m/>
    <m/>
    <m/>
    <m/>
    <m/>
    <m/>
    <m/>
    <n v="2758.4900000000002"/>
    <n v="2701.35"/>
    <n v="2395.65"/>
    <n v="2304.52"/>
    <n v="2102.8673809523807"/>
    <n v="1907.3869227000002"/>
    <n v="1957.0617749999999"/>
    <n v="1765.5916666666667"/>
    <n v="1920.63"/>
    <n v="2102.4288999999999"/>
    <m/>
    <m/>
  </r>
  <r>
    <n v="1410"/>
    <s v="Superficie plantada de espinaca"/>
    <s v="02 Agricultura"/>
    <s v="02.05 Superficie plantada"/>
    <s v="02.04.02 Hortalizas"/>
    <s v="02.05.02.14 Espinaca"/>
    <x v="0"/>
    <x v="77"/>
    <x v="247"/>
    <x v="961"/>
    <s v="Hectáreas"/>
    <s v="2010-2019"/>
    <m/>
    <s v="Superficie plantada estimada de hortalizas"/>
    <s v="Oficina de Estudios y Políticas Agrarias (ODEPA)"/>
    <m/>
    <m/>
    <m/>
    <m/>
    <m/>
    <m/>
    <m/>
    <m/>
    <m/>
    <m/>
    <n v="0"/>
    <n v="590.1"/>
    <n v="850.4"/>
    <n v="622.25"/>
    <n v="674.50110063480383"/>
    <n v="615.77693805000001"/>
    <n v="642.9990342000001"/>
    <n v="587.58442918714172"/>
    <n v="796.86149999999998"/>
    <n v="1253.9276"/>
    <m/>
    <m/>
  </r>
  <r>
    <n v="1411"/>
    <s v="Superficie plantada de haba"/>
    <s v="02 Agricultura"/>
    <s v="02.05 Superficie plantada"/>
    <s v="02.04.02 Hortalizas"/>
    <s v="02.05.02.15 Haba"/>
    <x v="0"/>
    <x v="77"/>
    <x v="247"/>
    <x v="962"/>
    <s v="Hectáreas"/>
    <s v="2010-2019"/>
    <m/>
    <s v="Superficie plantada estimada de hortalizas"/>
    <s v="Oficina de Estudios y Políticas Agrarias (ODEPA)"/>
    <m/>
    <m/>
    <m/>
    <m/>
    <m/>
    <m/>
    <m/>
    <m/>
    <m/>
    <m/>
    <n v="2359.41"/>
    <n v="2208.8500000000004"/>
    <n v="1531.6499999999999"/>
    <n v="1743.8"/>
    <n v="1626.8565619247001"/>
    <n v="1455.5028170400001"/>
    <n v="1737.9713312699998"/>
    <n v="1842.228700564568"/>
    <n v="2069.3272999999999"/>
    <n v="1869.2166"/>
    <m/>
    <m/>
  </r>
  <r>
    <n v="1412"/>
    <s v="Superficie plantada de lechuga"/>
    <s v="02 Agricultura"/>
    <s v="02.05 Superficie plantada"/>
    <s v="02.04.02 Hortalizas"/>
    <s v="02.05.02.16 Lechuga"/>
    <x v="0"/>
    <x v="77"/>
    <x v="247"/>
    <x v="963"/>
    <s v="Hectáreas"/>
    <s v="2010-2019"/>
    <m/>
    <s v="Superficie plantada estimada de hortalizas"/>
    <s v="Oficina de Estudios y Políticas Agrarias (ODEPA)"/>
    <m/>
    <m/>
    <m/>
    <m/>
    <m/>
    <m/>
    <m/>
    <m/>
    <m/>
    <m/>
    <n v="7187.0800000000008"/>
    <n v="7478.3910000000005"/>
    <n v="7269.0774000000001"/>
    <n v="5387.4100999999991"/>
    <n v="6565.8814999999995"/>
    <n v="6244.0349000000006"/>
    <n v="6136.7392"/>
    <n v="6267.7082000000009"/>
    <n v="6806.7048000000004"/>
    <n v="6220.2270000000008"/>
    <m/>
    <m/>
  </r>
  <r>
    <n v="1413"/>
    <s v="Superficie plantada de melón"/>
    <s v="02 Agricultura"/>
    <s v="02.05 Superficie plantada"/>
    <s v="02.04.02 Hortalizas"/>
    <s v="02.05.02.17 Melón"/>
    <x v="0"/>
    <x v="77"/>
    <x v="247"/>
    <x v="964"/>
    <s v="Hectáreas"/>
    <s v="2010-2019"/>
    <m/>
    <s v="Superficie plantada estimada de hortalizas"/>
    <s v="Oficina de Estudios y Políticas Agrarias (ODEPA)"/>
    <m/>
    <m/>
    <m/>
    <m/>
    <m/>
    <m/>
    <m/>
    <m/>
    <m/>
    <m/>
    <n v="3279.0099999999998"/>
    <n v="3196.95"/>
    <n v="3805.25"/>
    <n v="2957.4"/>
    <n v="3187.1279547821309"/>
    <n v="2948.5678867799998"/>
    <n v="3279.1333198399998"/>
    <n v="2693.6681111111111"/>
    <n v="3142.0396000000001"/>
    <n v="3091.3045999999999"/>
    <m/>
    <m/>
  </r>
  <r>
    <n v="1414"/>
    <s v="Superficie plantada de orégano"/>
    <s v="02 Agricultura"/>
    <s v="02.05 Superficie plantada"/>
    <s v="02.04.02 Hortalizas"/>
    <s v="02.05.02.18 Orégano"/>
    <x v="0"/>
    <x v="77"/>
    <x v="247"/>
    <x v="965"/>
    <s v="Hectáreas"/>
    <s v="2010-2019"/>
    <m/>
    <s v="Superficie plantada estimada de hortalizas"/>
    <s v="Oficina de Estudios y Políticas Agrarias (ODEPA)"/>
    <m/>
    <m/>
    <m/>
    <m/>
    <m/>
    <m/>
    <m/>
    <m/>
    <m/>
    <m/>
    <n v="452.07"/>
    <n v="553.49"/>
    <n v="463.79"/>
    <n v="350.64000000000004"/>
    <n v="324.00882352941176"/>
    <n v="374.584"/>
    <n v="520.35909059999994"/>
    <n v="378.36097142857147"/>
    <n v="233.1917"/>
    <n v="245.94970000000001"/>
    <m/>
    <m/>
  </r>
  <r>
    <n v="1415"/>
    <s v="Superficie plantada de otras hortalizas"/>
    <s v="02 Agricultura"/>
    <s v="02.05 Superficie plantada"/>
    <s v="02.04.02 Hortalizas"/>
    <s v="02.05.02.19 Otras Hortalizas"/>
    <x v="0"/>
    <x v="77"/>
    <x v="247"/>
    <x v="966"/>
    <s v="Hectáreas"/>
    <s v="2010-2019"/>
    <m/>
    <s v="Superficie plantada estimada de hortalizas"/>
    <s v="Oficina de Estudios y Políticas Agrarias (ODEPA)"/>
    <m/>
    <m/>
    <m/>
    <m/>
    <m/>
    <m/>
    <m/>
    <m/>
    <m/>
    <m/>
    <n v="6273.5999999999995"/>
    <n v="5388.4714999999997"/>
    <n v="1812.3529000000003"/>
    <n v="2180.8807999999999"/>
    <n v="2565.5911999999998"/>
    <n v="2364.7407999999996"/>
    <n v="2555.1124"/>
    <n v="1532.3756999999998"/>
    <n v="3049.7472999999995"/>
    <n v="3005.2984999999999"/>
    <m/>
    <m/>
  </r>
  <r>
    <n v="1416"/>
    <s v="Superficie plantada de pepino de ensalada"/>
    <s v="02 Agricultura"/>
    <s v="02.05 Superficie plantada"/>
    <s v="02.04.02 Hortalizas"/>
    <s v="02.05.02.20 Pepino de ensalada"/>
    <x v="0"/>
    <x v="77"/>
    <x v="247"/>
    <x v="967"/>
    <s v="Hectáreas"/>
    <s v="2010-2019"/>
    <m/>
    <s v="Superficie plantada estimada de hortalizas"/>
    <s v="Oficina de Estudios y Políticas Agrarias (ODEPA)"/>
    <m/>
    <m/>
    <m/>
    <m/>
    <m/>
    <m/>
    <m/>
    <m/>
    <m/>
    <m/>
    <n v="0"/>
    <n v="220.5"/>
    <n v="426"/>
    <n v="306.08000000000004"/>
    <n v="350.42671758932886"/>
    <n v="318.99675729999996"/>
    <n v="364.12514358000004"/>
    <n v="481.06125869395305"/>
    <n v="478.21849999999995"/>
    <n v="534.1934"/>
    <m/>
    <m/>
  </r>
  <r>
    <n v="1417"/>
    <s v="Superficie plantada de pimiento"/>
    <s v="02 Agricultura"/>
    <s v="02.05 Superficie plantada"/>
    <s v="02.04.02 Hortalizas"/>
    <s v="02.05.02.21 Pimiento"/>
    <x v="0"/>
    <x v="77"/>
    <x v="247"/>
    <x v="968"/>
    <s v="Hectáreas"/>
    <s v="2010-2019"/>
    <m/>
    <s v="Superficie plantada estimada de hortalizas"/>
    <s v="Oficina de Estudios y Políticas Agrarias (ODEPA)"/>
    <m/>
    <m/>
    <m/>
    <m/>
    <m/>
    <m/>
    <m/>
    <m/>
    <m/>
    <m/>
    <n v="1473.52"/>
    <n v="1153.1400000000001"/>
    <n v="1006.44"/>
    <n v="1075.8899999999999"/>
    <n v="913.06177274466143"/>
    <n v="652.81019760999982"/>
    <n v="962.09958683000013"/>
    <n v="951.70376493244635"/>
    <n v="1140.5971999999999"/>
    <n v="993.64740000000006"/>
    <m/>
    <m/>
  </r>
  <r>
    <n v="1418"/>
    <s v="Superficie plantada de poroto granado"/>
    <s v="02 Agricultura"/>
    <s v="02.05 Superficie plantada"/>
    <s v="02.04.02 Hortalizas"/>
    <s v="02.05.02.22 Poroto granado"/>
    <x v="0"/>
    <x v="77"/>
    <x v="247"/>
    <x v="969"/>
    <s v="Hectáreas"/>
    <s v="2010-2019"/>
    <m/>
    <s v="Superficie plantada estimada de hortalizas"/>
    <s v="Oficina de Estudios y Políticas Agrarias (ODEPA)"/>
    <m/>
    <m/>
    <m/>
    <m/>
    <m/>
    <m/>
    <m/>
    <m/>
    <m/>
    <m/>
    <n v="3323.88"/>
    <n v="3163.1"/>
    <n v="3196.8"/>
    <n v="3206.62"/>
    <n v="3359.5934850934241"/>
    <n v="3120.7123585300005"/>
    <n v="3533.4973322100004"/>
    <n v="3538.9693204243999"/>
    <n v="3633.1934000000001"/>
    <n v="3892.9906999999998"/>
    <m/>
    <m/>
  </r>
  <r>
    <n v="1419"/>
    <s v="Superficie plantada de poroto verde"/>
    <s v="02 Agricultura"/>
    <s v="02.05 Superficie plantada"/>
    <s v="02.04.02 Hortalizas"/>
    <s v="02.05.02.23 Poroto Verde"/>
    <x v="0"/>
    <x v="77"/>
    <x v="247"/>
    <x v="970"/>
    <s v="Hectáreas"/>
    <s v="2010-2019"/>
    <m/>
    <s v="Superficie plantada estimada de hortalizas"/>
    <s v="Oficina de Estudios y Políticas Agrarias (ODEPA)"/>
    <m/>
    <m/>
    <m/>
    <m/>
    <m/>
    <m/>
    <m/>
    <m/>
    <m/>
    <m/>
    <n v="3172.26"/>
    <n v="3194.5099999999998"/>
    <n v="2445.2100000000005"/>
    <n v="2250.79"/>
    <n v="2622.6327208837847"/>
    <n v="2277.3627105800001"/>
    <n v="2475.3387116200006"/>
    <n v="2671.6649556175016"/>
    <n v="2712.7896000000001"/>
    <n v="2631.9194000000002"/>
    <m/>
    <m/>
  </r>
  <r>
    <n v="1420"/>
    <s v="Superficie plantada de repollo"/>
    <s v="02 Agricultura"/>
    <s v="02.05 Superficie plantada"/>
    <s v="02.04.02 Hortalizas"/>
    <s v="02.05.02.24 Repollo"/>
    <x v="0"/>
    <x v="77"/>
    <x v="247"/>
    <x v="971"/>
    <s v="Hectáreas"/>
    <s v="2010-2019"/>
    <m/>
    <s v="Superficie plantada estimada de hortalizas"/>
    <s v="Oficina de Estudios y Políticas Agrarias (ODEPA)"/>
    <m/>
    <m/>
    <m/>
    <m/>
    <m/>
    <m/>
    <m/>
    <m/>
    <m/>
    <m/>
    <n v="1753.19"/>
    <n v="1484.57"/>
    <n v="1812.77"/>
    <n v="1681.94"/>
    <n v="1712.8478859557613"/>
    <n v="1597.9132847900003"/>
    <n v="1718.7926880699997"/>
    <n v="2030.3742982310093"/>
    <n v="2217.1367"/>
    <n v="2261.0576000000001"/>
    <m/>
    <m/>
  </r>
  <r>
    <n v="1421"/>
    <s v="Superficie plantada de sandía"/>
    <s v="02 Agricultura"/>
    <s v="02.05 Superficie plantada"/>
    <s v="02.04.02 Hortalizas"/>
    <s v="02.05.02.25 Sandía"/>
    <x v="0"/>
    <x v="77"/>
    <x v="247"/>
    <x v="972"/>
    <s v="Hectáreas"/>
    <s v="2010-2019"/>
    <m/>
    <s v="Superficie plantada estimada de hortalizas"/>
    <s v="Oficina de Estudios y Políticas Agrarias (ODEPA)"/>
    <m/>
    <m/>
    <m/>
    <m/>
    <m/>
    <m/>
    <m/>
    <m/>
    <m/>
    <m/>
    <n v="3264.02"/>
    <n v="3280.7000000000003"/>
    <n v="2694.4"/>
    <n v="2880.46"/>
    <n v="2745.7838973081871"/>
    <n v="2404.0145456800001"/>
    <n v="2612.9679177000003"/>
    <n v="2711.6179080945199"/>
    <n v="2964.83"/>
    <n v="2918.3710999999994"/>
    <m/>
    <m/>
  </r>
  <r>
    <n v="1422"/>
    <s v="Superficie plantada de tomate"/>
    <s v="02 Agricultura"/>
    <s v="02.05 Superficie plantada"/>
    <s v="02.04.02 Hortalizas"/>
    <s v="02.04.02.18 Tomate"/>
    <x v="0"/>
    <x v="77"/>
    <x v="247"/>
    <x v="973"/>
    <s v="Hectáreas"/>
    <s v="2010-2019"/>
    <m/>
    <s v="Superficie plantada estimada de hortalizas"/>
    <s v="Oficina de Estudios y Políticas Agrarias (ODEPA)"/>
    <m/>
    <m/>
    <m/>
    <m/>
    <m/>
    <m/>
    <m/>
    <m/>
    <m/>
    <m/>
    <n v="5079.1000000000004"/>
    <n v="4835.4135999999999"/>
    <n v="5390.4214999999995"/>
    <n v="4910.9881999999998"/>
    <n v="5055.5909999999994"/>
    <n v="4961.9706000000006"/>
    <n v="4951.6884"/>
    <n v="5132.1072000000004"/>
    <n v="5173.8361999999997"/>
    <n v="5202.7777999999998"/>
    <m/>
    <m/>
  </r>
  <r>
    <n v="1423"/>
    <s v="Superficie plantada de zanahoria"/>
    <s v="02 Agricultura"/>
    <s v="02.05 Superficie plantada"/>
    <s v="02.04.02 Hortalizas"/>
    <s v="02.05.02.27 Zanahoria"/>
    <x v="0"/>
    <x v="77"/>
    <x v="247"/>
    <x v="974"/>
    <s v="Hectáreas"/>
    <s v="2010-2019"/>
    <m/>
    <s v="Superficie plantada estimada de hortalizas"/>
    <s v="Oficina de Estudios y Políticas Agrarias (ODEPA)"/>
    <m/>
    <m/>
    <m/>
    <m/>
    <m/>
    <m/>
    <m/>
    <m/>
    <m/>
    <m/>
    <n v="3349.9000000000005"/>
    <n v="3923.8926999999999"/>
    <n v="3612.3526000000002"/>
    <n v="2755.0715"/>
    <n v="3457.6059"/>
    <n v="2851.2175000000002"/>
    <n v="2809.5835000000002"/>
    <n v="2961.9953"/>
    <n v="3143.8366000000001"/>
    <n v="3505.3352"/>
    <m/>
    <m/>
  </r>
  <r>
    <n v="1424"/>
    <s v="Superficie plantada de zapallo italiano"/>
    <s v="02 Agricultura"/>
    <s v="02.05 Superficie plantada"/>
    <s v="02.04.02 Hortalizas"/>
    <s v="02.05.02.28 Zapallo Italiano"/>
    <x v="0"/>
    <x v="77"/>
    <x v="247"/>
    <x v="975"/>
    <s v="Hectáreas"/>
    <s v="2010-2019"/>
    <m/>
    <s v="Superficie plantada estimada de hortalizas"/>
    <s v="Oficina de Estudios y Políticas Agrarias (ODEPA)"/>
    <m/>
    <m/>
    <m/>
    <m/>
    <m/>
    <m/>
    <m/>
    <m/>
    <m/>
    <m/>
    <n v="996.25"/>
    <n v="1079.8700000000001"/>
    <n v="831.67000000000007"/>
    <n v="1030.33"/>
    <n v="1065.1326693956371"/>
    <n v="840.18037935000007"/>
    <n v="1139.4066898299998"/>
    <n v="1099.5212926090858"/>
    <n v="1272.1091999999999"/>
    <n v="1350.8774999999998"/>
    <m/>
    <m/>
  </r>
  <r>
    <n v="1425"/>
    <s v="Superficie plantada de zapallo temprano y de guarda"/>
    <s v="02 Agricultura"/>
    <s v="02.05 Superficie plantada"/>
    <s v="02.04.02 Hortalizas"/>
    <s v="02.05.02.29 Zapallo Temprano y de Guarda"/>
    <x v="0"/>
    <x v="77"/>
    <x v="247"/>
    <x v="976"/>
    <s v="Hectáreas"/>
    <s v="2010-2019"/>
    <m/>
    <s v="Superficie plantada estimada de hortalizas"/>
    <s v="Oficina de Estudios y Políticas Agrarias (ODEPA)"/>
    <m/>
    <m/>
    <m/>
    <m/>
    <m/>
    <m/>
    <m/>
    <m/>
    <m/>
    <m/>
    <n v="5870.9000000000005"/>
    <n v="5668.7296000000006"/>
    <n v="4514.5619999999999"/>
    <n v="4067.23"/>
    <n v="3988.3341"/>
    <n v="3599.2525999999998"/>
    <n v="3948.2277999999997"/>
    <n v="3535.4501999999998"/>
    <n v="3839.5286000000001"/>
    <n v="3473.3530000000001"/>
    <m/>
    <m/>
  </r>
  <r>
    <n v="1426"/>
    <s v="Superficie cosechada de achicoria"/>
    <s v="02 Agricultura"/>
    <s v="02.04 Superficie cosechada"/>
    <s v="02.04.02 Hortalizas"/>
    <s v="02.04.02.01 Achicoria"/>
    <x v="0"/>
    <x v="78"/>
    <x v="247"/>
    <x v="977"/>
    <s v="Hectáreas"/>
    <s v="2005-2019"/>
    <m/>
    <s v="Superficie cosechada estimada de hortalizas"/>
    <s v="Oficina de Estudios y Políticas Agrarias (ODEPA)"/>
    <m/>
    <m/>
    <m/>
    <m/>
    <m/>
    <n v="0"/>
    <n v="1428"/>
    <n v="0"/>
    <n v="0"/>
    <n v="0"/>
    <n v="2861"/>
    <n v="2489"/>
    <n v="2440"/>
    <n v="2380"/>
    <n v="3080"/>
    <n v="2214"/>
    <n v="2507"/>
    <n v="3349"/>
    <n v="3989"/>
    <n v="3589"/>
    <m/>
    <m/>
  </r>
  <r>
    <n v="1427"/>
    <s v="Superficie cosechada de arroz"/>
    <s v="02 Agricultura"/>
    <s v="02.04 Superficie cosechada"/>
    <s v="02.04.02 Hortalizas"/>
    <s v="02.04.02.02 Arroz"/>
    <x v="0"/>
    <x v="78"/>
    <x v="247"/>
    <x v="978"/>
    <s v="Hectáreas"/>
    <s v="2005-2019"/>
    <m/>
    <s v="Superficie cosechada estimada de hortalizas"/>
    <s v="Oficina de Estudios y Políticas Agrarias (ODEPA)"/>
    <m/>
    <m/>
    <m/>
    <m/>
    <m/>
    <n v="27980"/>
    <n v="21764"/>
    <n v="20960"/>
    <n v="23680"/>
    <n v="24527"/>
    <n v="25121"/>
    <n v="23991"/>
    <n v="21000"/>
    <n v="22398"/>
    <n v="23714"/>
    <n v="26540"/>
    <n v="20937"/>
    <n v="29522"/>
    <n v="26242"/>
    <n v="26394"/>
    <m/>
    <m/>
  </r>
  <r>
    <n v="1428"/>
    <s v="Superficie cosechada de avena"/>
    <s v="02 Agricultura"/>
    <s v="02.04 Superficie cosechada"/>
    <s v="02.04.02 Hortalizas"/>
    <s v="02.04.02.03 Avena"/>
    <x v="0"/>
    <x v="78"/>
    <x v="247"/>
    <x v="979"/>
    <s v="Hectáreas"/>
    <s v="2005-2019"/>
    <m/>
    <s v="Superficie cosechada estimada de hortalizas"/>
    <s v="Oficina de Estudios y Políticas Agrarias (ODEPA)"/>
    <m/>
    <m/>
    <m/>
    <m/>
    <m/>
    <n v="88240"/>
    <n v="82115"/>
    <n v="97580"/>
    <n v="100745"/>
    <n v="75539"/>
    <n v="105309"/>
    <n v="100602"/>
    <n v="126499"/>
    <n v="136339"/>
    <n v="90450"/>
    <n v="107805"/>
    <n v="136818"/>
    <n v="107528"/>
    <n v="74617"/>
    <n v="96994"/>
    <m/>
    <m/>
  </r>
  <r>
    <n v="1429"/>
    <s v="Superficie cosechada de cebada"/>
    <s v="02 Agricultura"/>
    <s v="02.04 Superficie cosechada"/>
    <s v="02.04.02 Hortalizas"/>
    <s v="02.04.02.04 Cebada"/>
    <x v="0"/>
    <x v="78"/>
    <x v="247"/>
    <x v="980"/>
    <s v="Hectáreas"/>
    <s v="2005-2019"/>
    <m/>
    <s v="Superficie cosechada estimada de hortalizas"/>
    <s v="Oficina de Estudios y Políticas Agrarias (ODEPA)"/>
    <m/>
    <m/>
    <m/>
    <m/>
    <m/>
    <n v="29020"/>
    <n v="18594"/>
    <n v="20530"/>
    <n v="18420"/>
    <n v="16761"/>
    <n v="20091"/>
    <n v="29426"/>
    <n v="26218"/>
    <n v="31354"/>
    <n v="17620"/>
    <n v="36660"/>
    <n v="27148"/>
    <n v="51772"/>
    <n v="57210"/>
    <n v="59628"/>
    <m/>
    <m/>
  </r>
  <r>
    <n v="1430"/>
    <s v="Superficie cosechada de garbanzos"/>
    <s v="02 Agricultura"/>
    <s v="02.04 Superficie cosechada"/>
    <s v="02.04.02 Hortalizas"/>
    <s v="02.04.02.05 Garbanzos"/>
    <x v="0"/>
    <x v="78"/>
    <x v="247"/>
    <x v="981"/>
    <s v="Hectáreas"/>
    <s v="2005-2019"/>
    <m/>
    <s v="Superficie cosechada estimada de hortalizas"/>
    <s v="Oficina de Estudios y Políticas Agrarias (ODEPA)"/>
    <m/>
    <m/>
    <m/>
    <m/>
    <m/>
    <n v="3960"/>
    <n v="3040"/>
    <n v="3090"/>
    <n v="1887"/>
    <n v="1885"/>
    <n v="1981"/>
    <n v="1334"/>
    <n v="2286"/>
    <n v="679"/>
    <n v="254"/>
    <n v="409"/>
    <n v="275"/>
    <n v="780"/>
    <n v="897"/>
    <n v="239"/>
    <m/>
    <m/>
  </r>
  <r>
    <n v="1431"/>
    <s v="Superficie cosechada de lentejas"/>
    <s v="02 Agricultura"/>
    <s v="02.04 Superficie cosechada"/>
    <s v="02.04.02 Hortalizas"/>
    <s v="02.04.02.06 Lentejas"/>
    <x v="0"/>
    <x v="78"/>
    <x v="247"/>
    <x v="982"/>
    <s v="Hectáreas"/>
    <s v="2005-2019"/>
    <m/>
    <s v="Superficie cosechada estimada de hortalizas"/>
    <s v="Oficina de Estudios y Políticas Agrarias (ODEPA)"/>
    <m/>
    <m/>
    <m/>
    <m/>
    <m/>
    <n v="1150"/>
    <n v="923"/>
    <n v="940"/>
    <n v="955"/>
    <n v="1222"/>
    <n v="1321"/>
    <n v="1013"/>
    <n v="1168"/>
    <n v="1061"/>
    <n v="942"/>
    <n v="924"/>
    <n v="1540"/>
    <n v="2420"/>
    <n v="1731"/>
    <n v="1125"/>
    <m/>
    <m/>
  </r>
  <r>
    <n v="1432"/>
    <s v="Superficie cosechada de lupino"/>
    <s v="02 Agricultura"/>
    <s v="02.04 Superficie cosechada"/>
    <s v="02.04.02 Hortalizas"/>
    <s v="02.04.02.07 Lupino"/>
    <x v="0"/>
    <x v="78"/>
    <x v="247"/>
    <x v="983"/>
    <s v="Hectáreas"/>
    <s v="2005-2019"/>
    <m/>
    <s v="Superficie cosechada estimada de hortalizas"/>
    <s v="Oficina de Estudios y Políticas Agrarias (ODEPA)"/>
    <m/>
    <m/>
    <m/>
    <m/>
    <m/>
    <n v="28490"/>
    <n v="21150"/>
    <n v="15250"/>
    <n v="10283"/>
    <n v="29887"/>
    <n v="23257"/>
    <n v="42934"/>
    <n v="39210"/>
    <n v="16866"/>
    <n v="22162"/>
    <n v="26510"/>
    <n v="39480"/>
    <n v="49936"/>
    <n v="42560"/>
    <n v="25608"/>
    <m/>
    <m/>
  </r>
  <r>
    <n v="1433"/>
    <s v="Superficie cosechada de maíz"/>
    <s v="02 Agricultura"/>
    <s v="02.04 Superficie cosechada"/>
    <s v="02.04.02 Hortalizas"/>
    <s v="02.04.02.08 Maíz"/>
    <x v="0"/>
    <x v="78"/>
    <x v="247"/>
    <x v="984"/>
    <s v="Hectáreas"/>
    <s v="2005-2019"/>
    <m/>
    <s v="Superficie cosechada estimada de hortalizas"/>
    <s v="Oficina de Estudios y Políticas Agrarias (ODEPA)"/>
    <m/>
    <m/>
    <m/>
    <m/>
    <m/>
    <n v="123070"/>
    <n v="125784"/>
    <n v="134260"/>
    <n v="127830"/>
    <n v="122166"/>
    <n v="119382"/>
    <n v="138831"/>
    <n v="284780"/>
    <n v="234836"/>
    <n v="250400"/>
    <n v="203480"/>
    <n v="189336"/>
    <n v="178116"/>
    <n v="160856"/>
    <n v="129172"/>
    <m/>
    <m/>
  </r>
  <r>
    <n v="1434"/>
    <s v="Superficie cosechada de maravilla"/>
    <s v="02 Agricultura"/>
    <s v="02.04 Superficie cosechada"/>
    <s v="02.04.02 Hortalizas"/>
    <s v="02.04.02.09 Maravilla"/>
    <x v="0"/>
    <x v="78"/>
    <x v="247"/>
    <x v="985"/>
    <s v="Hectáreas"/>
    <s v="2005-2019"/>
    <m/>
    <s v="Superficie cosechada estimada de hortalizas"/>
    <s v="Oficina de Estudios y Políticas Agrarias (ODEPA)"/>
    <m/>
    <m/>
    <m/>
    <m/>
    <m/>
    <n v="2660"/>
    <n v="3547"/>
    <n v="3610"/>
    <n v="4355"/>
    <n v="3053"/>
    <n v="2652"/>
    <n v="3939"/>
    <n v="5219"/>
    <n v="3846"/>
    <n v="3169"/>
    <n v="2128"/>
    <n v="6817"/>
    <n v="6444"/>
    <n v="3228"/>
    <n v="3609"/>
    <m/>
    <m/>
  </r>
  <r>
    <n v="1435"/>
    <s v="Superficie cosechada de otras industriales"/>
    <s v="02 Agricultura"/>
    <s v="02.04 Superficie cosechada"/>
    <s v="02.04.02 Hortalizas"/>
    <s v="02.04.02.10 Otras industriales"/>
    <x v="0"/>
    <x v="78"/>
    <x v="247"/>
    <x v="986"/>
    <s v="Hectáreas"/>
    <s v="2005-2019"/>
    <m/>
    <s v="Superficie cosechada estimada de hortalizas"/>
    <s v="Oficina de Estudios y Políticas Agrarias (ODEPA)"/>
    <m/>
    <m/>
    <m/>
    <m/>
    <m/>
    <n v="0"/>
    <n v="0"/>
    <n v="0"/>
    <n v="0"/>
    <n v="0"/>
    <n v="0"/>
    <n v="1530"/>
    <n v="422"/>
    <n v="0"/>
    <n v="2820"/>
    <n v="512"/>
    <n v="1224"/>
    <n v="1569"/>
    <n v="2037"/>
    <n v="1270"/>
    <m/>
    <m/>
  </r>
  <r>
    <n v="1436"/>
    <s v="Superficie cosechada de otras legumbres"/>
    <s v="02 Agricultura"/>
    <s v="02.04 Superficie cosechada"/>
    <s v="02.04.02 Hortalizas"/>
    <s v="02.04.02.11 Otras Legumbres"/>
    <x v="0"/>
    <x v="78"/>
    <x v="247"/>
    <x v="987"/>
    <s v="Hectáreas"/>
    <s v="2005-2019"/>
    <m/>
    <s v="Superficie cosechada estimada de hortalizas"/>
    <s v="Oficina de Estudios y Políticas Agrarias (ODEPA)"/>
    <m/>
    <m/>
    <m/>
    <m/>
    <m/>
    <n v="0"/>
    <n v="1801"/>
    <n v="0"/>
    <n v="0"/>
    <n v="0"/>
    <n v="0"/>
    <n v="1936"/>
    <n v="1869"/>
    <n v="873"/>
    <n v="634"/>
    <n v="816"/>
    <n v="749"/>
    <n v="934"/>
    <n v="625"/>
    <n v="1221"/>
    <m/>
    <m/>
  </r>
  <r>
    <n v="1437"/>
    <s v="Superficie cosechada de otros cereales"/>
    <s v="02 Agricultura"/>
    <s v="02.04 Superficie cosechada"/>
    <s v="02.04.02 Hortalizas"/>
    <s v="02.04.02.12 Otros cereales"/>
    <x v="0"/>
    <x v="78"/>
    <x v="247"/>
    <x v="988"/>
    <s v="Hectáreas"/>
    <s v="2005-2019"/>
    <m/>
    <s v="Superficie cosechada estimada de hortalizas"/>
    <s v="Oficina de Estudios y Políticas Agrarias (ODEPA)"/>
    <m/>
    <m/>
    <m/>
    <m/>
    <m/>
    <n v="0"/>
    <n v="1037"/>
    <n v="0"/>
    <n v="0"/>
    <n v="0"/>
    <n v="0"/>
    <n v="688"/>
    <n v="0"/>
    <n v="818"/>
    <n v="2638"/>
    <n v="2350"/>
    <n v="1493"/>
    <n v="2737"/>
    <n v="2284"/>
    <n v="2118"/>
    <m/>
    <m/>
  </r>
  <r>
    <n v="1438"/>
    <s v="Superficie cosechada de papa"/>
    <s v="02 Agricultura"/>
    <s v="02.04 Superficie cosechada"/>
    <s v="02.04.02 Hortalizas"/>
    <s v="02.04.02.13 Papa"/>
    <x v="0"/>
    <x v="78"/>
    <x v="247"/>
    <x v="989"/>
    <s v="Hectáreas"/>
    <s v="2005-2019"/>
    <m/>
    <s v="Superficie cosechada estimada de hortalizas"/>
    <s v="Oficina de Estudios y Políticas Agrarias (ODEPA)"/>
    <m/>
    <m/>
    <m/>
    <m/>
    <m/>
    <n v="61890"/>
    <n v="54189"/>
    <n v="55270"/>
    <n v="44391"/>
    <n v="50084"/>
    <n v="52966"/>
    <n v="40847"/>
    <n v="48889"/>
    <n v="48965"/>
    <n v="50526"/>
    <n v="53485"/>
    <n v="54082"/>
    <n v="41268"/>
    <n v="41811"/>
    <n v="44145"/>
    <m/>
    <m/>
  </r>
  <r>
    <n v="1439"/>
    <s v="Superficie cosechada de porotos"/>
    <s v="02 Agricultura"/>
    <s v="02.04 Superficie cosechada"/>
    <s v="02.04.02 Hortalizas"/>
    <s v="02.04.02.14 Porotos"/>
    <x v="0"/>
    <x v="78"/>
    <x v="247"/>
    <x v="990"/>
    <s v="Hectáreas"/>
    <s v="2005-2019"/>
    <m/>
    <s v="Superficie cosechada estimada de hortalizas"/>
    <s v="Oficina de Estudios y Políticas Agrarias (ODEPA)"/>
    <m/>
    <m/>
    <m/>
    <m/>
    <m/>
    <n v="25620"/>
    <n v="11644"/>
    <n v="11950"/>
    <n v="16704"/>
    <n v="13504"/>
    <n v="12527"/>
    <n v="6423"/>
    <n v="11045"/>
    <n v="14670"/>
    <n v="13685"/>
    <n v="11174"/>
    <n v="8501"/>
    <n v="9723"/>
    <n v="10248"/>
    <n v="7189"/>
    <m/>
    <m/>
  </r>
  <r>
    <n v="1440"/>
    <s v="Superficie cosechada de raps"/>
    <s v="02 Agricultura"/>
    <s v="02.04 Superficie cosechada"/>
    <s v="02.04.02 Hortalizas"/>
    <s v="02.04.02.15 Raps"/>
    <x v="0"/>
    <x v="78"/>
    <x v="247"/>
    <x v="991"/>
    <s v="Hectáreas"/>
    <s v="2005-2019"/>
    <m/>
    <s v="Superficie cosechada estimada de hortalizas"/>
    <s v="Oficina de Estudios y Políticas Agrarias (ODEPA)"/>
    <m/>
    <m/>
    <m/>
    <m/>
    <m/>
    <n v="13520"/>
    <n v="11311"/>
    <n v="17250"/>
    <n v="25135"/>
    <n v="10983"/>
    <n v="18568"/>
    <n v="32750"/>
    <n v="40883"/>
    <n v="37486"/>
    <n v="49448"/>
    <n v="53352"/>
    <n v="46249"/>
    <n v="56533"/>
    <n v="48166"/>
    <n v="37942"/>
    <m/>
    <m/>
  </r>
  <r>
    <n v="1441"/>
    <s v="Superficie cosechada de remolacha (caña de azúcar)"/>
    <s v="02 Agricultura"/>
    <s v="02.04 Superficie cosechada"/>
    <s v="02.04.02 Hortalizas"/>
    <s v="02.04.02.16 Remolacha (caña de azúcar)"/>
    <x v="0"/>
    <x v="78"/>
    <x v="247"/>
    <x v="992"/>
    <s v="Hectáreas"/>
    <s v="2005-2019"/>
    <m/>
    <s v="Superficie cosechada estimada de hortalizas"/>
    <s v="Oficina de Estudios y Políticas Agrarias (ODEPA)"/>
    <m/>
    <m/>
    <m/>
    <m/>
    <m/>
    <n v="27670"/>
    <n v="20915"/>
    <n v="14850"/>
    <n v="12869"/>
    <n v="16264"/>
    <n v="20236"/>
    <n v="19495"/>
    <n v="18039"/>
    <n v="18335"/>
    <n v="21803"/>
    <n v="17112"/>
    <n v="16383"/>
    <n v="21672"/>
    <n v="12919"/>
    <n v="11853"/>
    <m/>
    <m/>
  </r>
  <r>
    <n v="1442"/>
    <s v="Superficie cosechada de tabaco"/>
    <s v="02 Agricultura"/>
    <s v="02.04 Superficie cosechada"/>
    <s v="02.04.02 Hortalizas"/>
    <s v="02.04.02.17 Tabaco"/>
    <x v="0"/>
    <x v="78"/>
    <x v="247"/>
    <x v="993"/>
    <s v="Hectáreas"/>
    <s v="2005-2019"/>
    <m/>
    <s v="Superficie cosechada estimada de hortalizas"/>
    <s v="Oficina de Estudios y Políticas Agrarias (ODEPA)"/>
    <m/>
    <m/>
    <m/>
    <m/>
    <m/>
    <n v="2770"/>
    <n v="2776"/>
    <n v="2010"/>
    <n v="1652"/>
    <n v="2509"/>
    <n v="2312"/>
    <n v="2324"/>
    <n v="2319"/>
    <n v="2065"/>
    <n v="2239"/>
    <n v="2402"/>
    <n v="1444"/>
    <n v="1827"/>
    <n v="2396"/>
    <n v="2195"/>
    <m/>
    <m/>
  </r>
  <r>
    <n v="1443"/>
    <s v="Superficie cosechada de tomate"/>
    <s v="02 Agricultura"/>
    <s v="02.04 Superficie cosechada"/>
    <s v="02.04.02 Hortalizas"/>
    <s v="02.04.02.18 Tomate"/>
    <x v="0"/>
    <x v="78"/>
    <x v="247"/>
    <x v="973"/>
    <s v="Hectáreas"/>
    <s v="2005-2019"/>
    <m/>
    <s v="Superficie cosechada estimada de hortalizas"/>
    <s v="Oficina de Estudios y Políticas Agrarias (ODEPA)"/>
    <m/>
    <m/>
    <m/>
    <m/>
    <m/>
    <n v="7740"/>
    <n v="7023"/>
    <n v="6902"/>
    <n v="4350"/>
    <n v="6244"/>
    <n v="6325"/>
    <n v="7149"/>
    <n v="7630"/>
    <n v="8404"/>
    <n v="8420"/>
    <n v="9332"/>
    <n v="9343"/>
    <n v="10564"/>
    <n v="9874"/>
    <n v="5919"/>
    <m/>
    <m/>
  </r>
  <r>
    <n v="1444"/>
    <s v="Superficie cosechada de trigo"/>
    <s v="02 Agricultura"/>
    <s v="02.04 Superficie cosechada"/>
    <s v="02.04.02 Hortalizas"/>
    <s v="02.04.02.19 Trigo"/>
    <x v="0"/>
    <x v="78"/>
    <x v="247"/>
    <x v="994"/>
    <s v="Hectáreas"/>
    <s v="2005-2019"/>
    <m/>
    <s v="Superficie cosechada estimada de hortalizas"/>
    <s v="Oficina de Estudios y Políticas Agrarias (ODEPA)"/>
    <m/>
    <m/>
    <m/>
    <m/>
    <m/>
    <n v="313720"/>
    <n v="230671"/>
    <n v="270500"/>
    <n v="280598"/>
    <n v="264258"/>
    <n v="271369"/>
    <n v="490462"/>
    <n v="507162"/>
    <n v="509714"/>
    <n v="526328"/>
    <n v="570594"/>
    <n v="450084"/>
    <n v="472830"/>
    <n v="445410"/>
    <n v="410072"/>
    <m/>
    <m/>
  </r>
  <r>
    <n v="1445"/>
    <s v="Superficie cosechada de triticale"/>
    <s v="02 Agricultura"/>
    <s v="02.04 Superficie cosechada"/>
    <s v="02.04.02 Hortalizas"/>
    <s v="02.04.02.20 Triticale"/>
    <x v="0"/>
    <x v="78"/>
    <x v="247"/>
    <x v="995"/>
    <s v="Hectáreas"/>
    <s v="2005-2019"/>
    <m/>
    <s v="Superficie cosechada estimada de hortalizas"/>
    <s v="Oficina de Estudios y Políticas Agrarias (ODEPA)"/>
    <m/>
    <m/>
    <m/>
    <m/>
    <m/>
    <n v="8271"/>
    <n v="20005"/>
    <n v="19243"/>
    <n v="17907"/>
    <n v="20963"/>
    <n v="23988"/>
    <n v="19363"/>
    <n v="20878"/>
    <n v="20134"/>
    <n v="22502"/>
    <n v="24070"/>
    <n v="20122"/>
    <n v="23144"/>
    <n v="27023"/>
    <n v="18373"/>
    <m/>
    <m/>
  </r>
  <r>
    <n v="1446"/>
    <s v="Evolución de las colocaciones reales"/>
    <s v="33 Banco Central"/>
    <s v="33.01 Tasa de Interés y Estadísticas Monetarias"/>
    <s v="33.01.01 Colocaciones Reales"/>
    <s v="33.01.01.01 Colocaciones reales"/>
    <x v="29"/>
    <x v="80"/>
    <x v="248"/>
    <x v="996"/>
    <s v="Miles de Millones de CLP"/>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45784"/>
    <n v="49222"/>
    <n v="50174"/>
    <n v="52350"/>
    <n v="59122"/>
    <n v="67716"/>
    <n v="78157"/>
    <n v="87828"/>
    <n v="96668"/>
    <n v="95943"/>
    <n v="100833"/>
    <n v="112910"/>
    <n v="125033"/>
    <n v="133619"/>
    <n v="140129"/>
    <n v="148148"/>
    <n v="152395"/>
    <n v="156025"/>
    <n v="167477"/>
    <n v="177948"/>
    <n v="176990"/>
    <m/>
  </r>
  <r>
    <n v="1447"/>
    <s v="Evolución de las colocaciones reales de consumo"/>
    <s v="33 Banco Central"/>
    <s v="33.01 Tasa de Interés y Estadísticas Monetarias"/>
    <s v="33.01.02 Colocaciones Reales de Consumo"/>
    <s v="33.01.02.01 Colocaciones reales de consumo"/>
    <x v="29"/>
    <x v="80"/>
    <x v="249"/>
    <x v="997"/>
    <s v="Miles de Millones de CLP"/>
    <s v="2000-2020"/>
    <m/>
    <m/>
    <s v="Banco Central de Chile"/>
    <n v="4166"/>
    <n v="4347"/>
    <n v="4926"/>
    <n v="5678"/>
    <n v="6766"/>
    <n v="8369"/>
    <n v="10141"/>
    <n v="10855"/>
    <n v="10811"/>
    <n v="11076"/>
    <n v="11989"/>
    <n v="13514"/>
    <n v="14855"/>
    <n v="15920"/>
    <n v="16492"/>
    <n v="16906"/>
    <n v="17807"/>
    <n v="18394"/>
    <n v="19506"/>
    <n v="19696"/>
    <n v="16428"/>
    <m/>
  </r>
  <r>
    <n v="1448"/>
    <s v="Evolución de las colocaciones reales de vivienda"/>
    <s v="33 Banco Central"/>
    <s v="33.01 Tasa de Interés y Estadísticas Monetarias"/>
    <s v="33.01.03 Colocaciones Reales de Vivienda"/>
    <s v="33.01.03.01 Colocaciones reales de vivienda"/>
    <x v="29"/>
    <x v="80"/>
    <x v="250"/>
    <x v="998"/>
    <s v="Miles de Millones de CLP"/>
    <s v="2000-2020"/>
    <m/>
    <m/>
    <s v="Banco Central de Chile"/>
    <n v="8192"/>
    <n v="8574"/>
    <n v="9121"/>
    <n v="10243"/>
    <n v="12162"/>
    <n v="14144"/>
    <n v="16138"/>
    <n v="18627"/>
    <n v="21055"/>
    <n v="22924"/>
    <n v="24871"/>
    <n v="26767"/>
    <n v="29262"/>
    <n v="31629"/>
    <n v="35284"/>
    <n v="38901"/>
    <n v="41504"/>
    <n v="44683"/>
    <n v="47671"/>
    <n v="51479"/>
    <n v="54062"/>
    <m/>
  </r>
  <r>
    <n v="1449"/>
    <s v="Evolución de las colocaciones reales comerciales"/>
    <s v="33 Banco Central"/>
    <s v="33.01 Tasa de Interés y Estadísticas Monetarias"/>
    <s v="33.01.04 Colocaciones Reales Comerciales"/>
    <s v="33.01.04.01 Colocaciones reales comerciales"/>
    <x v="29"/>
    <x v="80"/>
    <x v="251"/>
    <x v="999"/>
    <s v="Miles de Millones de CLP"/>
    <s v="2000-2020"/>
    <m/>
    <m/>
    <s v="Banco Central de Chile"/>
    <n v="28947"/>
    <n v="31376"/>
    <n v="31085"/>
    <n v="31710"/>
    <n v="34815"/>
    <n v="39651"/>
    <n v="44697"/>
    <n v="50853"/>
    <n v="54675"/>
    <n v="55864"/>
    <n v="57227"/>
    <n v="63332"/>
    <n v="71217"/>
    <n v="75934"/>
    <n v="78498"/>
    <n v="82035"/>
    <n v="83785"/>
    <n v="84692"/>
    <n v="90821"/>
    <n v="96806"/>
    <n v="99508"/>
    <m/>
  </r>
  <r>
    <n v="1450"/>
    <s v="Evolución de la tasa de interés de política monetaria"/>
    <s v="33 Banco Central"/>
    <s v="33.01 Tasa de Interés y Estadísticas Monetarias"/>
    <s v="33.01.05 Tasa de Interés de Política Monetaria"/>
    <s v="33.01.05.01 Tasa de interés de política monetaria"/>
    <x v="29"/>
    <x v="80"/>
    <x v="252"/>
    <x v="1000"/>
    <s v="Porcentaje"/>
    <s v="2000-2020"/>
    <m/>
    <s v="Es la tasa que ocupa el Banco Central para llevar a cabo la politica monetaria. Es usado por el BCCh para mantener la inflación estable. "/>
    <s v="Banco Central de Chile"/>
    <n v="5.26"/>
    <n v="5.07"/>
    <n v="4.05"/>
    <n v="2.73"/>
    <n v="1.87"/>
    <n v="3.44"/>
    <n v="5.0199999999999996"/>
    <n v="5.31"/>
    <n v="7.1"/>
    <n v="2"/>
    <n v="1.43"/>
    <n v="4.67"/>
    <n v="5.01"/>
    <n v="4.92"/>
    <n v="3.75"/>
    <n v="3.06"/>
    <n v="3.5"/>
    <n v="2.74"/>
    <n v="2.5499999999999998"/>
    <n v="2.4900000000000002"/>
    <n v="0.78"/>
    <m/>
  </r>
  <r>
    <n v="1451"/>
    <s v="Evolución de los activos"/>
    <s v="33 Banco Central"/>
    <s v="33.02 Balance Contable"/>
    <s v="33.02.01 Activos"/>
    <s v="33.02.01.01 Activos del Banco Central"/>
    <x v="29"/>
    <x v="81"/>
    <x v="253"/>
    <x v="1001"/>
    <s v="Miles de Millones de CLP"/>
    <s v="2006-2020"/>
    <m/>
    <m/>
    <s v="Banco Central de Chile"/>
    <m/>
    <m/>
    <m/>
    <m/>
    <m/>
    <m/>
    <n v="25876"/>
    <n v="22065"/>
    <n v="28982"/>
    <n v="36751"/>
    <n v="32220"/>
    <n v="47773"/>
    <n v="48265"/>
    <n v="47391"/>
    <n v="42191"/>
    <n v="40043"/>
    <n v="41823"/>
    <n v="40632"/>
    <n v="40979"/>
    <n v="43639"/>
    <n v="83430"/>
    <m/>
  </r>
  <r>
    <n v="1452"/>
    <s v="Evolución de los pasivos"/>
    <s v="33 Banco Central"/>
    <s v="33.02 Balance Contable"/>
    <s v="33.02.02 Pasivos"/>
    <s v="33.02.02.01 Pasivos del Banco Central"/>
    <x v="29"/>
    <x v="81"/>
    <x v="254"/>
    <x v="1002"/>
    <s v="Miles de Millones de CLP"/>
    <s v="2006-2020"/>
    <m/>
    <m/>
    <s v="Banco Central de Chile"/>
    <m/>
    <m/>
    <m/>
    <m/>
    <m/>
    <m/>
    <n v="29888"/>
    <n v="26456"/>
    <n v="28000"/>
    <n v="40622"/>
    <n v="39579"/>
    <n v="52287"/>
    <n v="57625"/>
    <n v="54685"/>
    <n v="48027"/>
    <n v="42836"/>
    <n v="48126"/>
    <n v="52863"/>
    <n v="46385"/>
    <n v="45738"/>
    <n v="85874"/>
    <m/>
  </r>
  <r>
    <n v="1453"/>
    <s v="Evolución del patrimonio"/>
    <s v="33 Banco Central"/>
    <s v="33.02 Balance Contable"/>
    <s v="33.02.03 Patrimonio"/>
    <s v="33.02.03.01 Patrimonio del Banco Central"/>
    <x v="29"/>
    <x v="81"/>
    <x v="255"/>
    <x v="1003"/>
    <s v="Miles de Millones de CLP"/>
    <s v="2006-2020"/>
    <m/>
    <m/>
    <s v="Banco Central de Chile"/>
    <m/>
    <m/>
    <m/>
    <m/>
    <m/>
    <m/>
    <n v="-4011"/>
    <n v="-4390"/>
    <n v="982"/>
    <n v="-3871"/>
    <n v="-7358"/>
    <n v="-4514"/>
    <n v="-9359"/>
    <n v="-7294"/>
    <n v="-5836"/>
    <n v="-2793"/>
    <n v="-6303"/>
    <n v="-9400"/>
    <n v="-5405"/>
    <n v="-2099"/>
    <n v="-2444"/>
    <m/>
  </r>
  <r>
    <n v="1454"/>
    <s v="Evolución del IPSA (base enero 2003=1000)"/>
    <s v="33 Banco Central"/>
    <s v="33.01 Tasa de Interés y Estadísticas Monetarias"/>
    <s v="33.01.06 IPSA"/>
    <s v="33.01.06.01 IPSA"/>
    <x v="29"/>
    <x v="80"/>
    <x v="256"/>
    <x v="1004"/>
    <s v="Índice"/>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1084.4000000000001"/>
    <n v="1183.0999999999999"/>
    <n v="1000"/>
    <n v="1484.8"/>
    <n v="1796.5"/>
    <n v="1964.5"/>
    <n v="2693.4"/>
    <n v="3051.8"/>
    <n v="2376.4"/>
    <n v="3581.4"/>
    <n v="4927.5"/>
    <n v="4177.5"/>
    <n v="4301.3999999999996"/>
    <n v="3699.2"/>
    <n v="3851"/>
    <n v="3680.2"/>
    <n v="4151.3999999999996"/>
    <n v="5564.6"/>
    <n v="5105.3999999999996"/>
    <n v="4669.8999999999996"/>
    <n v="4177.2"/>
    <m/>
  </r>
  <r>
    <n v="1455"/>
    <s v="Evolución del tipo de cambio nominal"/>
    <s v="33 Banco Central"/>
    <s v="33.03 Tipo de Cambio"/>
    <s v="33.03.01 Nominal"/>
    <s v="33.03.01.01 Tipo de cambio nominal"/>
    <x v="29"/>
    <x v="82"/>
    <x v="257"/>
    <x v="1005"/>
    <s v="dólar observado $/USD"/>
    <s v="2000-2020"/>
    <m/>
    <s v="Muestra el precio de la moneda extranjera expresado en la moneda local."/>
    <s v="Banco Central de Chile"/>
    <n v="538.87"/>
    <n v="634.42999999999995"/>
    <n v="689.24"/>
    <n v="691.54"/>
    <n v="609.54999999999995"/>
    <n v="559.86"/>
    <n v="530.26"/>
    <n v="522.69000000000005"/>
    <n v="521.79"/>
    <n v="559.66999999999996"/>
    <n v="510.38"/>
    <n v="483.36"/>
    <n v="486.75"/>
    <n v="495"/>
    <n v="570.01"/>
    <n v="654.25"/>
    <n v="676.83"/>
    <n v="649.33000000000004"/>
    <n v="640.29"/>
    <n v="702.63"/>
    <n v="792.22"/>
    <m/>
  </r>
  <r>
    <n v="1456"/>
    <s v="Evolución del tipo de cambio real (base año 1986=100)"/>
    <s v="33 Banco Central"/>
    <s v="33.03 Tipo de Cambio"/>
    <s v="33.03.02 Real"/>
    <s v="33.03.02.01 Tipo de cambio real"/>
    <x v="29"/>
    <x v="82"/>
    <x v="258"/>
    <x v="1006"/>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86.02"/>
    <n v="95.75"/>
    <n v="96.86"/>
    <n v="104.3"/>
    <n v="99.19"/>
    <n v="95.09"/>
    <n v="91.68"/>
    <n v="93.85"/>
    <n v="96.23"/>
    <n v="95.74"/>
    <n v="91.36"/>
    <n v="92.09"/>
    <n v="89.78"/>
    <n v="90.02"/>
    <n v="98.13"/>
    <n v="97.2"/>
    <n v="94.37"/>
    <n v="91.93"/>
    <n v="90.75"/>
    <n v="95.04"/>
    <n v="102.43"/>
    <m/>
  </r>
  <r>
    <n v="1457"/>
    <s v="Evolución del PIB per cápita (base año 2013)"/>
    <s v="33 Banco Central"/>
    <s v="33.04 Actividad y Demanda"/>
    <s v="33.04.01 PIB Per Cápita"/>
    <s v="33.04.01.01 PIB per cápita"/>
    <x v="29"/>
    <x v="83"/>
    <x v="259"/>
    <x v="1007"/>
    <s v="USD"/>
    <s v="2000-2020"/>
    <m/>
    <m/>
    <s v="Banco Central de Chile"/>
    <n v="5081"/>
    <n v="4591"/>
    <n v="4446"/>
    <n v="4797"/>
    <n v="6201"/>
    <n v="7626"/>
    <n v="9470"/>
    <n v="10524"/>
    <n v="10949"/>
    <n v="10296"/>
    <n v="12853"/>
    <n v="14617"/>
    <n v="15317"/>
    <n v="15814"/>
    <n v="14653"/>
    <n v="13596"/>
    <n v="13798"/>
    <n v="15046"/>
    <n v="15901"/>
    <n v="14642"/>
    <n v="13038"/>
    <m/>
  </r>
  <r>
    <n v="1458"/>
    <s v="Evolución del PIB per cápita PPP"/>
    <s v="33 Banco Central"/>
    <s v="33.04 Actividad y Demanda"/>
    <s v="33.04.02 PIB Per Cápita PPP"/>
    <s v="33.04.02.01 PIB per cápita PPP"/>
    <x v="29"/>
    <x v="83"/>
    <x v="260"/>
    <x v="1008"/>
    <s v="USD"/>
    <s v="2000-2020"/>
    <m/>
    <m/>
    <s v="Banco Central de Chile"/>
    <n v="11326"/>
    <n v="11821"/>
    <n v="12244"/>
    <n v="12846"/>
    <n v="13997"/>
    <n v="15109"/>
    <n v="16383"/>
    <n v="17468"/>
    <n v="18244"/>
    <n v="17895"/>
    <n v="18952"/>
    <n v="20306"/>
    <n v="21447"/>
    <n v="22386"/>
    <n v="22745"/>
    <n v="22681"/>
    <n v="22751"/>
    <n v="23718"/>
    <n v="24744"/>
    <n v="24969"/>
    <m/>
    <m/>
  </r>
  <r>
    <n v="1459"/>
    <s v="Valor de exportaciones de bienes"/>
    <s v="33 Banco Central"/>
    <s v="04.01 Exportaciones"/>
    <s v="04.01.02 Bienes"/>
    <s v="04.01.02.01 Exportaciones de bienes"/>
    <x v="29"/>
    <x v="4"/>
    <x v="9"/>
    <x v="13"/>
    <s v="Millones de US$ FOB"/>
    <s v="2003-2020"/>
    <m/>
    <m/>
    <s v="Banco Central de Chile"/>
    <m/>
    <m/>
    <m/>
    <n v="21651"/>
    <n v="33025"/>
    <n v="41974"/>
    <n v="59380"/>
    <n v="68561"/>
    <n v="64510"/>
    <n v="55463"/>
    <n v="71109"/>
    <n v="81438"/>
    <n v="78063"/>
    <n v="76770"/>
    <n v="75065"/>
    <n v="62035"/>
    <n v="60718"/>
    <n v="68823"/>
    <n v="74708"/>
    <n v="68763"/>
    <n v="73485"/>
    <m/>
  </r>
  <r>
    <n v="1460"/>
    <s v="Valor de exportaciones mineras"/>
    <s v="33 Banco Central"/>
    <s v="04.01 Exportaciones"/>
    <s v="04.01.04 Minería"/>
    <s v="04.01.04.02 Exportaciones mineras"/>
    <x v="29"/>
    <x v="4"/>
    <x v="8"/>
    <x v="15"/>
    <s v="Millones de US$ FOB"/>
    <s v="2003-2020"/>
    <m/>
    <m/>
    <s v="Banco Central de Chile"/>
    <m/>
    <m/>
    <m/>
    <n v="8789"/>
    <n v="16721"/>
    <n v="21998"/>
    <n v="36456"/>
    <n v="42445"/>
    <n v="34293"/>
    <n v="31877"/>
    <n v="44552"/>
    <n v="49083"/>
    <n v="46260"/>
    <n v="43700"/>
    <n v="40437"/>
    <n v="32340"/>
    <n v="30698"/>
    <n v="37139"/>
    <n v="39130"/>
    <n v="35340"/>
    <n v="41770"/>
    <m/>
  </r>
  <r>
    <n v="1461"/>
    <s v="Valor de exportaciones de cobre"/>
    <s v="33 Banco Central"/>
    <s v="04.01 Exportaciones"/>
    <s v="33.05.03 Cobre"/>
    <s v="04.01.04.01 Exportaciones de cobre"/>
    <x v="29"/>
    <x v="4"/>
    <x v="261"/>
    <x v="12"/>
    <s v="Millones de US$ FOB"/>
    <s v="2003-2020"/>
    <m/>
    <m/>
    <s v="Banco Central de Chile"/>
    <m/>
    <m/>
    <m/>
    <n v="8011"/>
    <n v="15417"/>
    <n v="19949"/>
    <n v="34087"/>
    <n v="39204"/>
    <n v="31755"/>
    <n v="29695"/>
    <n v="41361"/>
    <n v="44670"/>
    <n v="41955"/>
    <n v="39946"/>
    <n v="37317"/>
    <n v="29967"/>
    <n v="27928"/>
    <n v="34006"/>
    <n v="35588"/>
    <n v="32536"/>
    <n v="37993"/>
    <m/>
  </r>
  <r>
    <n v="1462"/>
    <s v="Valor de exportaciones industriales"/>
    <s v="33 Banco Central"/>
    <s v="04.01 Exportaciones"/>
    <s v="04.01.03 Industria"/>
    <s v="04.01.03.01 Exportaciones industriales"/>
    <x v="29"/>
    <x v="4"/>
    <x v="10"/>
    <x v="14"/>
    <s v="Millones de US$ FOB"/>
    <s v="2003-2020"/>
    <m/>
    <m/>
    <s v="Banco Central de Chile"/>
    <m/>
    <m/>
    <m/>
    <n v="10717"/>
    <n v="13891"/>
    <n v="17414"/>
    <n v="20115"/>
    <n v="22829"/>
    <n v="26152"/>
    <n v="19918"/>
    <n v="22185"/>
    <n v="27385"/>
    <n v="26784"/>
    <n v="27422"/>
    <n v="29007"/>
    <n v="24502"/>
    <n v="24138"/>
    <n v="25942"/>
    <n v="29092"/>
    <n v="26637"/>
    <n v="25352"/>
    <m/>
  </r>
  <r>
    <n v="1463"/>
    <s v="Valor de exportaciones del sector agropecuario-silvícola y pesquero"/>
    <s v="33 Banco Central"/>
    <s v="04.01 Exportaciones"/>
    <s v="33.05.05 Agropecuario-silvícola y Pesquero"/>
    <s v="33.05.05.01 Exportaciones del sector agropecuario-silvícola y pesquero"/>
    <x v="29"/>
    <x v="4"/>
    <x v="262"/>
    <x v="1009"/>
    <s v="Millones de US$ FOB"/>
    <s v="2003-2020"/>
    <m/>
    <m/>
    <s v="Banco Central de Chile"/>
    <m/>
    <m/>
    <m/>
    <n v="2145"/>
    <n v="2414"/>
    <n v="2562"/>
    <n v="2809"/>
    <n v="3287"/>
    <n v="4066"/>
    <n v="3668"/>
    <n v="4372"/>
    <n v="4969"/>
    <n v="5019"/>
    <n v="5647"/>
    <n v="5621"/>
    <n v="5194"/>
    <n v="5882"/>
    <n v="5742"/>
    <n v="6486"/>
    <n v="6786"/>
    <n v="6363"/>
    <m/>
  </r>
  <r>
    <n v="1464"/>
    <s v="Valor de importaciones de bienes"/>
    <s v="33 Banco Central"/>
    <s v="04.02 Importaciones"/>
    <s v="04.01.02 Bienes"/>
    <s v="04.02.01.01 Importaciones de bienes"/>
    <x v="29"/>
    <x v="5"/>
    <x v="9"/>
    <x v="17"/>
    <s v="Millones de US$ FOB"/>
    <s v="2003-2020"/>
    <m/>
    <m/>
    <s v="Banco Central de Chile"/>
    <m/>
    <m/>
    <m/>
    <n v="17868"/>
    <n v="22864"/>
    <n v="30674"/>
    <n v="36483"/>
    <n v="44478"/>
    <n v="58455"/>
    <n v="40142"/>
    <n v="55216"/>
    <n v="70666"/>
    <n v="75455"/>
    <n v="74755"/>
    <n v="68599"/>
    <n v="58609"/>
    <n v="55855"/>
    <n v="61472"/>
    <n v="70498"/>
    <n v="65810"/>
    <n v="55116"/>
    <m/>
  </r>
  <r>
    <n v="1465"/>
    <s v="Valor de importaciones de consumo"/>
    <s v="33 Banco Central"/>
    <s v="04.02 Importaciones"/>
    <s v="04.02.04 Consumo"/>
    <s v="04.02.04.01 Importaciones de consumo"/>
    <x v="29"/>
    <x v="5"/>
    <x v="13"/>
    <x v="19"/>
    <s v="Millones de US$ CIF"/>
    <s v="2003-2020"/>
    <m/>
    <m/>
    <s v="Banco Central de Chile"/>
    <m/>
    <m/>
    <m/>
    <n v="4719"/>
    <n v="6000"/>
    <n v="7472"/>
    <n v="9150"/>
    <n v="11063"/>
    <n v="13300"/>
    <n v="9990"/>
    <n v="15493"/>
    <n v="18620"/>
    <n v="19706"/>
    <n v="21028"/>
    <n v="19431"/>
    <n v="17862"/>
    <n v="17798"/>
    <n v="20734"/>
    <n v="22460"/>
    <n v="20119"/>
    <n v="16346"/>
    <m/>
  </r>
  <r>
    <n v="1466"/>
    <s v="Valor de importaciones de consumo durable"/>
    <s v="33 Banco Central"/>
    <s v="04.02 Importaciones"/>
    <s v="33.06.03 Consumo Durable"/>
    <s v="04.02.04.02 Importaciones de consumo durable"/>
    <x v="29"/>
    <x v="5"/>
    <x v="263"/>
    <x v="1010"/>
    <s v="Millones de US$ CIF"/>
    <s v="2003-2020"/>
    <m/>
    <m/>
    <s v="Banco Central de Chile"/>
    <m/>
    <m/>
    <m/>
    <n v="1743"/>
    <n v="2347"/>
    <n v="2991"/>
    <n v="3771"/>
    <n v="4410"/>
    <n v="5169"/>
    <n v="3462"/>
    <n v="6349"/>
    <n v="7358"/>
    <n v="7878"/>
    <n v="8768"/>
    <n v="7355"/>
    <n v="6877"/>
    <n v="7055"/>
    <n v="8118"/>
    <n v="8920"/>
    <n v="7491"/>
    <n v="5655"/>
    <m/>
  </r>
  <r>
    <n v="1467"/>
    <s v="Valor de importaciones intermedias no combustibles"/>
    <s v="33 Banco Central"/>
    <s v="04.02 Importaciones"/>
    <s v="33.06.04 No Combustibles"/>
    <s v="04.02.05.01 Importaciones intermedias no combustibles"/>
    <x v="29"/>
    <x v="5"/>
    <x v="264"/>
    <x v="20"/>
    <s v="Millones de US$ CIF"/>
    <s v="2003-2020"/>
    <m/>
    <m/>
    <s v="Banco Central de Chile"/>
    <m/>
    <m/>
    <m/>
    <n v="7767"/>
    <n v="9892"/>
    <n v="12229"/>
    <n v="14150"/>
    <n v="17107"/>
    <n v="21999"/>
    <n v="15576"/>
    <n v="20879"/>
    <n v="25782"/>
    <n v="27126"/>
    <n v="25743"/>
    <n v="24795"/>
    <n v="23142"/>
    <n v="21139"/>
    <n v="21918"/>
    <n v="25460"/>
    <n v="24041"/>
    <n v="22886"/>
    <m/>
  </r>
  <r>
    <n v="1468"/>
    <s v="Valor de importaciones de combustibles y lubricantes"/>
    <s v="33 Banco Central"/>
    <s v="04.02 Importaciones"/>
    <s v="33.06.05 Combustibles y Lubricantes"/>
    <s v="33.06.05.01 Importaciones de combustibles y lubricantes"/>
    <x v="29"/>
    <x v="5"/>
    <x v="265"/>
    <x v="1011"/>
    <s v="Millones de US$ CIF"/>
    <s v="2003-2020"/>
    <m/>
    <m/>
    <s v="Banco Central de Chile"/>
    <m/>
    <m/>
    <m/>
    <n v="3273"/>
    <n v="4589"/>
    <n v="6383"/>
    <n v="8266"/>
    <n v="10904"/>
    <n v="16041"/>
    <n v="8926"/>
    <n v="11320"/>
    <n v="16095"/>
    <n v="16092"/>
    <n v="15614"/>
    <n v="14034"/>
    <n v="8056"/>
    <n v="7138"/>
    <n v="9001"/>
    <n v="11455"/>
    <n v="10565"/>
    <n v="6929"/>
    <m/>
  </r>
  <r>
    <n v="1469"/>
    <s v="Valor de importaciones de capital"/>
    <s v="33 Banco Central"/>
    <s v="04.02 Importaciones"/>
    <s v="04.02.02 Capital"/>
    <s v="04.02.02.01 Importaciones de capital"/>
    <x v="29"/>
    <x v="5"/>
    <x v="12"/>
    <x v="18"/>
    <s v="Millones de US$ CIF"/>
    <s v="2003-2020"/>
    <m/>
    <m/>
    <s v="Banco Central de Chile"/>
    <m/>
    <m/>
    <m/>
    <n v="3486"/>
    <n v="4234"/>
    <n v="6842"/>
    <n v="7421"/>
    <n v="8533"/>
    <n v="11454"/>
    <n v="8352"/>
    <n v="11315"/>
    <n v="14352"/>
    <n v="17168"/>
    <n v="16968"/>
    <n v="14592"/>
    <n v="13328"/>
    <n v="13301"/>
    <n v="13576"/>
    <n v="15309"/>
    <n v="15164"/>
    <n v="13065"/>
    <m/>
  </r>
  <r>
    <n v="1470"/>
    <s v="Evolución de la cuenta corriente"/>
    <s v="33 Banco Central"/>
    <s v="33.07 Balanza de Pagos"/>
    <s v="33.07.01 Cuenta Corriente"/>
    <s v="33.07.01.01 Cuenta corriente"/>
    <x v="29"/>
    <x v="84"/>
    <x v="266"/>
    <x v="1012"/>
    <s v="Millones de US$"/>
    <s v="2003-2020"/>
    <m/>
    <s v="La cuenta corriente registra el intercambio de bienes y servicios y transferencias que la economia realiza con el resto del mundo. La cuenta corriente esta compuesta en su mayoria por la balanza comercial."/>
    <s v="Banco Central de Chile"/>
    <m/>
    <m/>
    <m/>
    <n v="-222.2"/>
    <n v="2821.2"/>
    <n v="1824.6"/>
    <n v="7004.2"/>
    <n v="7423"/>
    <n v="-6698.5"/>
    <n v="3220"/>
    <n v="3068.8"/>
    <n v="-6833.5"/>
    <n v="-11838.2"/>
    <n v="-13261.4"/>
    <n v="-5225.3999999999996"/>
    <n v="-5735.3"/>
    <n v="-4974.1000000000004"/>
    <n v="-6444.6"/>
    <n v="-11640.4"/>
    <n v="-10453.5"/>
    <n v="3369.6"/>
    <m/>
  </r>
  <r>
    <n v="1471"/>
    <s v="Evolución de la balanza comercial"/>
    <s v="33 Banco Central"/>
    <s v="33.07 Balanza de Pagos"/>
    <s v="33.07.02 Balanza Comercial"/>
    <s v="33.07.02.01 Balanza comercial"/>
    <x v="29"/>
    <x v="84"/>
    <x v="267"/>
    <x v="1013"/>
    <s v="Millones de US$"/>
    <s v="2003-2020"/>
    <m/>
    <s v="Registra las exportaciones e importaciones, mas el pago de intereses por deuda y las remesas de utilidades, ya sea del exterior o hacia el exterior."/>
    <s v="Banco Central de Chile"/>
    <m/>
    <m/>
    <m/>
    <n v="3783"/>
    <n v="10161.200000000001"/>
    <n v="11300.4"/>
    <n v="22897.200000000001"/>
    <n v="24083.1"/>
    <n v="6054.7"/>
    <n v="15320.8"/>
    <n v="15892.5"/>
    <n v="10772.3"/>
    <n v="2608.4"/>
    <n v="2015.4"/>
    <n v="6465.8"/>
    <n v="3426.1"/>
    <n v="4863.6000000000004"/>
    <n v="7350.9"/>
    <n v="4210.8999999999996"/>
    <n v="2952.6"/>
    <n v="18368.900000000001"/>
    <m/>
  </r>
  <r>
    <n v="1472"/>
    <s v="Evolución de las reservas internacionales netas"/>
    <s v="33 Banco Central"/>
    <s v="33.08 Sector Externo"/>
    <s v="33.08.01 Reservas Internacionales Netas"/>
    <s v="33.08.01.01 Reservas internacionales netas"/>
    <x v="29"/>
    <x v="85"/>
    <x v="268"/>
    <x v="1014"/>
    <s v="Millones de US$"/>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15110"/>
    <n v="14400"/>
    <n v="15351"/>
    <n v="15851"/>
    <n v="16016"/>
    <n v="16963"/>
    <n v="19429"/>
    <n v="16910"/>
    <n v="23162"/>
    <n v="25373"/>
    <n v="27864"/>
    <n v="41979"/>
    <n v="41649"/>
    <n v="41094"/>
    <n v="40447"/>
    <n v="38643"/>
    <n v="40494"/>
    <n v="38983"/>
    <n v="39861"/>
    <n v="40657"/>
    <n v="39200"/>
    <m/>
  </r>
  <r>
    <n v="1473"/>
    <s v="Evolución de la deuda externa"/>
    <s v="33 Banco Central"/>
    <s v="33.08 Sector Externo"/>
    <s v="33.08.02 Deuda Externa"/>
    <s v="33.08.02.01 Deuda Externa"/>
    <x v="29"/>
    <x v="85"/>
    <x v="269"/>
    <x v="1015"/>
    <s v="Millones de US$"/>
    <s v="2003-2020"/>
    <m/>
    <s v="Conjunto de obligaciones que tiene un país con acreedores que residen en el extranjero."/>
    <s v="Banco Central de Chile"/>
    <m/>
    <m/>
    <m/>
    <n v="44323.3"/>
    <n v="44388.4"/>
    <n v="46184.1"/>
    <n v="49669.7"/>
    <n v="56084.4"/>
    <n v="65042.9"/>
    <n v="73893.100000000006"/>
    <n v="86570.2"/>
    <n v="100972.6"/>
    <n v="122668.4"/>
    <n v="136351.1"/>
    <n v="152134.6"/>
    <n v="160903.6"/>
    <n v="164814.9"/>
    <n v="180449.1"/>
    <n v="183344.4"/>
    <n v="197234.1"/>
    <n v="208980.8"/>
    <m/>
  </r>
  <r>
    <n v="1474"/>
    <s v="Evolución de la posición de inversión internacional"/>
    <s v="33 Banco Central"/>
    <s v="33.08 Sector Externo"/>
    <s v="33.08.03 Posición de Inversión Internacional"/>
    <s v="33.08.03.01 Posición de inversión internacional"/>
    <x v="29"/>
    <x v="85"/>
    <x v="270"/>
    <x v="1016"/>
    <s v="Millones de US$"/>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m/>
    <m/>
    <m/>
    <n v="-29251.9"/>
    <n v="-24187.599999999999"/>
    <n v="-24431.7"/>
    <n v="-7465.8"/>
    <n v="4837.2"/>
    <n v="-17821.5"/>
    <n v="-12779.7"/>
    <n v="-17955.5"/>
    <n v="-22255.1"/>
    <n v="-33826.1"/>
    <n v="-28983.3"/>
    <n v="-26250.2"/>
    <n v="-36787.1"/>
    <n v="-41390"/>
    <n v="-55022.8"/>
    <n v="-62946"/>
    <n v="-40256.199999999997"/>
    <n v="-24995.7"/>
    <m/>
  </r>
  <r>
    <n v="1475"/>
    <s v="Índice de producción industrial (base año 2014=100)"/>
    <s v="33 Banco Central"/>
    <s v="21.03 Índices"/>
    <s v="33.09.01 Índice de Producción Industrial"/>
    <s v="33.09.01.01 Índice de producción industrial"/>
    <x v="29"/>
    <x v="45"/>
    <x v="271"/>
    <x v="1017"/>
    <s v="Índice"/>
    <s v="2009-2020"/>
    <m/>
    <s v="Busca estimar en forma agregada la evolución mensual del volumen de producción de las actividades de Minería, Manufactura y EGA."/>
    <s v="Banco Central de Chile"/>
    <m/>
    <m/>
    <m/>
    <m/>
    <m/>
    <m/>
    <m/>
    <m/>
    <m/>
    <n v="88.1"/>
    <n v="90"/>
    <n v="93.3"/>
    <n v="96.4"/>
    <n v="99.7"/>
    <n v="100"/>
    <n v="100.5"/>
    <n v="99.6"/>
    <n v="98.5"/>
    <n v="101.9"/>
    <n v="101.3"/>
    <n v="100.3"/>
    <m/>
  </r>
  <r>
    <n v="1476"/>
    <s v="Evolución del precio del cobre"/>
    <s v="33 Banco Central"/>
    <s v="33.10 Precios"/>
    <s v="33.05.03 Cobre"/>
    <s v="33.10.01.01 Precio del cobre"/>
    <x v="29"/>
    <x v="86"/>
    <x v="261"/>
    <x v="1018"/>
    <s v="USD por libra"/>
    <s v="2000-2020"/>
    <m/>
    <m/>
    <s v="Banco Central de Chile"/>
    <n v="0.8"/>
    <n v="0.7"/>
    <n v="0.7"/>
    <n v="0.8"/>
    <n v="1.3"/>
    <n v="1.7"/>
    <n v="3"/>
    <n v="3.2"/>
    <n v="3.2"/>
    <n v="2.2999999999999998"/>
    <n v="3.4"/>
    <n v="4"/>
    <n v="3.6"/>
    <n v="3.3"/>
    <n v="3.1"/>
    <n v="2.5"/>
    <n v="2.2000000000000002"/>
    <n v="2.8"/>
    <n v="3"/>
    <n v="2.7"/>
    <n v="2.8"/>
    <m/>
  </r>
  <r>
    <n v="1477"/>
    <s v="Evolución del precio del petróleo WTI"/>
    <s v="33 Banco Central"/>
    <s v="33.10 Precios"/>
    <s v="16.02.08 Petróleo"/>
    <s v="33.10.02.01 Precio del petróleo"/>
    <x v="29"/>
    <x v="86"/>
    <x v="149"/>
    <x v="1019"/>
    <s v="USD por barril"/>
    <s v="2000-2020"/>
    <m/>
    <m/>
    <s v="Banco Central de Chile"/>
    <n v="30.3"/>
    <n v="25.9"/>
    <n v="26.1"/>
    <n v="31.1"/>
    <n v="41.4"/>
    <n v="56.4"/>
    <n v="66.099999999999994"/>
    <n v="72.3"/>
    <n v="99.6"/>
    <n v="61.7"/>
    <n v="79.400000000000006"/>
    <n v="95.1"/>
    <n v="94.2"/>
    <n v="97.9"/>
    <n v="93.1"/>
    <n v="48.7"/>
    <n v="43.2"/>
    <n v="50.9"/>
    <n v="64.8"/>
    <n v="57"/>
    <n v="39.299999999999997"/>
    <m/>
  </r>
  <r>
    <n v="1478"/>
    <s v="Evolución de la deuda bruta del Gobierno Central en relación al PIB"/>
    <s v="33 Banco Central"/>
    <s v="33.11 Finanzas Públicas"/>
    <s v="33.11.01 Deuda Bruta"/>
    <s v="33.11.01.01 Deuda bruta gobierno central"/>
    <x v="29"/>
    <x v="87"/>
    <x v="272"/>
    <x v="1020"/>
    <s v="Porcentaje del PIB"/>
    <s v="2006-2020"/>
    <m/>
    <m/>
    <s v="Banco Central de Chile"/>
    <m/>
    <m/>
    <m/>
    <m/>
    <m/>
    <m/>
    <n v="5"/>
    <n v="3.9"/>
    <n v="4.9000000000000004"/>
    <n v="5.8"/>
    <n v="8.6"/>
    <n v="11.1"/>
    <n v="11.9"/>
    <n v="12.7"/>
    <n v="15"/>
    <n v="17.3"/>
    <n v="21"/>
    <n v="23.6"/>
    <n v="25.6"/>
    <n v="28.2"/>
    <n v="32.5"/>
    <m/>
  </r>
  <r>
    <n v="1479"/>
    <s v="Evolución de la deuda neta del Gobierno Central en relación al PIB"/>
    <s v="33 Banco Central"/>
    <s v="33.11 Finanzas Públicas"/>
    <s v="33.11.02 Deuda Neta"/>
    <s v="33.11.02.01 Deuda neta gobierno central"/>
    <x v="29"/>
    <x v="87"/>
    <x v="273"/>
    <x v="1021"/>
    <s v="Porcentaje del PIB"/>
    <s v="2006-2020"/>
    <m/>
    <m/>
    <s v="Banco Central de Chile"/>
    <m/>
    <m/>
    <m/>
    <m/>
    <m/>
    <m/>
    <n v="-6.6"/>
    <n v="-13"/>
    <n v="-19.3"/>
    <n v="-10.5"/>
    <n v="-7"/>
    <n v="-8.6"/>
    <n v="-6.8"/>
    <n v="-5.6"/>
    <n v="-4.3"/>
    <n v="-3.4"/>
    <n v="0.9"/>
    <n v="4.4000000000000004"/>
    <n v="5.7"/>
    <n v="8"/>
    <n v="13.4"/>
    <m/>
  </r>
  <r>
    <n v="1480"/>
    <s v="Evolución de la deuda bruta del Banco Central en relación al PIB"/>
    <s v="33 Banco Central"/>
    <s v="33.11 Finanzas Públicas"/>
    <s v="33.11.01 Deuda Bruta"/>
    <s v="33.11.01.02 Deuda bruta banco central"/>
    <x v="29"/>
    <x v="87"/>
    <x v="272"/>
    <x v="1022"/>
    <s v="Porcentaje del PIB"/>
    <s v="2006-2020"/>
    <m/>
    <m/>
    <s v="Banco Central de Chile"/>
    <m/>
    <m/>
    <m/>
    <m/>
    <m/>
    <m/>
    <n v="15.6"/>
    <n v="10.3"/>
    <n v="13.4"/>
    <n v="15.5"/>
    <n v="11.1"/>
    <n v="16.899999999999999"/>
    <n v="15.2"/>
    <n v="13.5"/>
    <n v="13.6"/>
    <n v="12.7"/>
    <n v="12.4"/>
    <n v="10.5"/>
    <n v="10.5"/>
    <n v="10.5"/>
    <n v="14.9"/>
    <m/>
  </r>
  <r>
    <n v="1481"/>
    <s v="Evolución de la deuda neta del Banco Central en relación al PIB"/>
    <s v="33 Banco Central"/>
    <s v="33.11 Finanzas Públicas"/>
    <s v="33.11.02 Deuda Neta"/>
    <s v="33.11.02.02 Deuda neta banco central"/>
    <x v="29"/>
    <x v="87"/>
    <x v="273"/>
    <x v="1023"/>
    <s v="Porcentaje del PIB"/>
    <s v="2006-2020"/>
    <m/>
    <m/>
    <s v="Banco Central de Chile"/>
    <m/>
    <m/>
    <m/>
    <m/>
    <m/>
    <m/>
    <n v="0.8"/>
    <n v="0.2"/>
    <n v="-3.3"/>
    <n v="-1.5"/>
    <n v="-0.7"/>
    <n v="-1.9"/>
    <n v="-1.1000000000000001"/>
    <n v="-2.2000000000000002"/>
    <n v="-3.1"/>
    <n v="-4.5"/>
    <n v="-3.6"/>
    <n v="-3"/>
    <n v="-4.0999999999999996"/>
    <n v="-5.7"/>
    <n v="-2.5"/>
    <m/>
  </r>
  <r>
    <n v="1482"/>
    <s v="Evolución de la deuda bruta del Sector Público Consolidado en relación al PIB"/>
    <s v="33 Banco Central"/>
    <s v="33.11 Finanzas Públicas"/>
    <s v="33.11.01 Deuda Bruta"/>
    <s v="33.11.01.03 Deuda bruta sector público"/>
    <x v="29"/>
    <x v="87"/>
    <x v="272"/>
    <x v="1024"/>
    <s v="Porcentaje del PIB"/>
    <s v="2006-2020"/>
    <m/>
    <m/>
    <s v="Banco Central de Chile"/>
    <m/>
    <m/>
    <m/>
    <m/>
    <m/>
    <m/>
    <n v="18.399999999999999"/>
    <n v="13.8"/>
    <n v="18.100000000000001"/>
    <n v="20.9"/>
    <n v="18.5"/>
    <n v="26.6"/>
    <n v="26"/>
    <n v="25.1"/>
    <n v="27.1"/>
    <n v="29.7"/>
    <n v="32.700000000000003"/>
    <n v="33.700000000000003"/>
    <n v="35.5"/>
    <n v="38.4"/>
    <n v="47.2"/>
    <m/>
  </r>
  <r>
    <n v="1483"/>
    <s v="Evolución de la deuda neta del Sector Público Consolidado en relación al PIB"/>
    <s v="33 Banco Central"/>
    <s v="33.11 Finanzas Públicas"/>
    <s v="33.11.02 Deuda Neta"/>
    <s v="33.11.02.03 Deuda neta sector público"/>
    <x v="29"/>
    <x v="87"/>
    <x v="273"/>
    <x v="1025"/>
    <s v="Porcentaje del PIB"/>
    <s v="2006-2020"/>
    <m/>
    <m/>
    <s v="Banco Central de Chile"/>
    <m/>
    <m/>
    <m/>
    <m/>
    <m/>
    <m/>
    <n v="-5.8"/>
    <n v="-12.8"/>
    <n v="-22.6"/>
    <n v="-12"/>
    <n v="-7.4"/>
    <n v="-10.4"/>
    <n v="-7.8"/>
    <n v="-7.7"/>
    <n v="-7.3"/>
    <n v="-7.9"/>
    <n v="-2.7"/>
    <n v="1.4"/>
    <n v="1.6"/>
    <n v="2.2999999999999998"/>
    <n v="10.9"/>
    <m/>
  </r>
  <r>
    <n v="1484"/>
    <s v="Evolución de la deuda bruta de las Empresas Públicas en relación al PIB"/>
    <s v="33 Banco Central"/>
    <s v="33.11 Finanzas Públicas"/>
    <s v="33.11.01 Deuda Bruta"/>
    <s v="33.11.01.04 Deuda bruta empresas públicas"/>
    <x v="29"/>
    <x v="87"/>
    <x v="272"/>
    <x v="1026"/>
    <s v="Porcentaje del PIB"/>
    <s v="2006-2020"/>
    <m/>
    <m/>
    <s v="Banco Central de Chile"/>
    <m/>
    <m/>
    <m/>
    <m/>
    <m/>
    <m/>
    <n v="5"/>
    <n v="4.8"/>
    <n v="6.5"/>
    <n v="6.2"/>
    <n v="6.1"/>
    <n v="6.7"/>
    <n v="6.9"/>
    <n v="7.6"/>
    <n v="9"/>
    <n v="10.1"/>
    <n v="9.3000000000000007"/>
    <n v="8.5"/>
    <n v="9.3000000000000007"/>
    <n v="10.199999999999999"/>
    <n v="10.199999999999999"/>
    <m/>
  </r>
  <r>
    <n v="1485"/>
    <s v="Evolución de la deuda neta de las Empresas Públicas en relación al PIB"/>
    <s v="33 Banco Central"/>
    <s v="33.11 Finanzas Públicas"/>
    <s v="33.11.02 Deuda Neta"/>
    <s v="33.11.02.04 Deuda neta empresas públicas"/>
    <x v="29"/>
    <x v="87"/>
    <x v="273"/>
    <x v="1027"/>
    <s v="Porcentaje del PIB"/>
    <s v="2006-2020"/>
    <m/>
    <m/>
    <s v="Banco Central de Chile"/>
    <m/>
    <m/>
    <m/>
    <m/>
    <m/>
    <m/>
    <n v="4.2"/>
    <n v="3.4"/>
    <n v="5.9"/>
    <n v="5.7"/>
    <n v="5.5"/>
    <n v="5.6"/>
    <n v="6"/>
    <n v="6.8"/>
    <n v="8"/>
    <n v="8.9"/>
    <n v="8.6999999999999993"/>
    <n v="7.6"/>
    <n v="8.3000000000000007"/>
    <n v="9.3000000000000007"/>
    <n v="8.8000000000000007"/>
    <m/>
  </r>
  <r>
    <n v="1486"/>
    <s v="Evolución de la Unidad de Fomento (UF)"/>
    <s v="33 Banco Central"/>
    <s v="33.10 Precios"/>
    <s v="33.10.03 UF"/>
    <s v="33.10.03.01 UF"/>
    <x v="29"/>
    <x v="86"/>
    <x v="274"/>
    <x v="1028"/>
    <s v="CLP"/>
    <s v="2000-2020"/>
    <m/>
    <m/>
    <s v="Banco Central de Chile"/>
    <n v="15408.87"/>
    <n v="15990.7"/>
    <n v="16380.16"/>
    <n v="16892.21"/>
    <n v="17030.38"/>
    <n v="17526.02"/>
    <n v="18162.400000000001"/>
    <n v="18789.3"/>
    <n v="20429.09"/>
    <n v="21007.4"/>
    <n v="21171.8"/>
    <n v="21846.38"/>
    <n v="22598.85"/>
    <n v="22980.9"/>
    <n v="23960.6"/>
    <n v="25022"/>
    <n v="26022.67"/>
    <n v="26571.93"/>
    <n v="27165.75"/>
    <n v="27854.39"/>
    <n v="28678.81"/>
    <m/>
  </r>
  <r>
    <n v="1487"/>
    <s v="Evolución de la Unidad Tributaria Mensual (UTM)"/>
    <s v="33 Banco Central"/>
    <s v="33.10 Precios"/>
    <s v="33.10.04 UTM"/>
    <s v="33.10.04.01 UTM"/>
    <x v="29"/>
    <x v="86"/>
    <x v="275"/>
    <x v="1029"/>
    <s v="CLP"/>
    <s v="2000-2020"/>
    <m/>
    <m/>
    <s v="Banco Central de Chile"/>
    <n v="27000.33"/>
    <n v="28029.919999999998"/>
    <n v="28712.83"/>
    <n v="29621"/>
    <n v="29853.83"/>
    <n v="30715.83"/>
    <n v="31840.75"/>
    <n v="32906.080000000002"/>
    <n v="35769.919999999998"/>
    <n v="36863.58"/>
    <n v="37112.42"/>
    <n v="38287.25"/>
    <n v="39623.42"/>
    <n v="40290"/>
    <n v="41983.5"/>
    <n v="43852.67"/>
    <n v="45619.92"/>
    <n v="46592.67"/>
    <n v="47623.33"/>
    <n v="48831.5"/>
    <n v="50281.08"/>
    <m/>
  </r>
  <r>
    <n v="1488"/>
    <s v="Índice de precios del productor general de industrias (base año 2014=100)"/>
    <s v="33 Banco Central"/>
    <s v="33.10 Precios"/>
    <s v="33.10.05 General Industrias"/>
    <s v="33.10.05.01 Índice de precios del productor industrias"/>
    <x v="29"/>
    <x v="86"/>
    <x v="276"/>
    <x v="1030"/>
    <s v="Índice"/>
    <s v="2014-2020"/>
    <m/>
    <m/>
    <s v="Banco Central de Chile"/>
    <m/>
    <m/>
    <m/>
    <m/>
    <m/>
    <m/>
    <m/>
    <m/>
    <m/>
    <m/>
    <m/>
    <m/>
    <m/>
    <m/>
    <n v="100"/>
    <n v="98.77"/>
    <n v="98.08"/>
    <n v="107.65"/>
    <n v="112.9"/>
    <n v="115.04"/>
    <n v="123.02"/>
    <m/>
  </r>
  <r>
    <n v="1489"/>
    <s v="Índice de precios del productor de la industria manufacturera (base año 2014=100)"/>
    <s v="33 Banco Central"/>
    <s v="33.10 Precios"/>
    <s v="33.10.06 Industria Manufacturera"/>
    <s v="33.10.06.01 Índice de precios del productor manufactura"/>
    <x v="29"/>
    <x v="86"/>
    <x v="277"/>
    <x v="1031"/>
    <s v="Índice"/>
    <s v="2014-2020"/>
    <m/>
    <m/>
    <s v="Banco Central de Chile"/>
    <m/>
    <m/>
    <m/>
    <m/>
    <m/>
    <m/>
    <m/>
    <m/>
    <m/>
    <m/>
    <m/>
    <m/>
    <m/>
    <m/>
    <n v="100"/>
    <n v="103.98"/>
    <n v="106.17"/>
    <n v="108.21"/>
    <n v="112.89"/>
    <n v="113.4"/>
    <n v="116.05"/>
    <m/>
  </r>
  <r>
    <n v="1490"/>
    <s v="Índice de precios del productor de minería (base año 2014=100)"/>
    <s v="33 Banco Central"/>
    <s v="33.10 Precios"/>
    <s v="04.01.04 Minería"/>
    <s v="33.10.07.01 Índice de precios del productor minería"/>
    <x v="29"/>
    <x v="86"/>
    <x v="8"/>
    <x v="1032"/>
    <s v="Índice"/>
    <s v="2014-2020"/>
    <m/>
    <m/>
    <s v="Banco Central de Chile"/>
    <m/>
    <m/>
    <m/>
    <m/>
    <m/>
    <m/>
    <m/>
    <m/>
    <m/>
    <m/>
    <m/>
    <m/>
    <m/>
    <m/>
    <n v="100"/>
    <n v="91.81"/>
    <n v="87.2"/>
    <n v="104.47"/>
    <n v="110.65"/>
    <n v="113.2"/>
    <n v="126.19"/>
    <m/>
  </r>
  <r>
    <n v="1491"/>
    <s v="Índice de precios del productor de electricidad, gas y agua (base año 2014=100)"/>
    <s v="33 Banco Central"/>
    <s v="33.10 Precios"/>
    <s v="33.10.08 Electricidad, Gas y Agua"/>
    <s v="33.10.08.01 Índice de precios del productor servicios básicos"/>
    <x v="29"/>
    <x v="86"/>
    <x v="278"/>
    <x v="1033"/>
    <s v="Índice"/>
    <s v="2014-2020"/>
    <m/>
    <m/>
    <s v="Banco Central de Chile"/>
    <m/>
    <m/>
    <m/>
    <m/>
    <m/>
    <m/>
    <m/>
    <m/>
    <m/>
    <m/>
    <m/>
    <m/>
    <m/>
    <m/>
    <n v="100"/>
    <n v="111.98"/>
    <n v="118.98"/>
    <n v="120.24"/>
    <n v="123.28"/>
    <n v="129.47999999999999"/>
    <n v="133.65"/>
    <m/>
  </r>
  <r>
    <n v="1492"/>
    <s v="Índice de precios del productor de agricultura y ganadería (base año 2014=100)"/>
    <s v="33 Banco Central"/>
    <s v="33.10 Precios"/>
    <s v="33.10.09 Agricultura y Ganadería"/>
    <s v="33.10.09.01 Índice de precios del productor agropecuario"/>
    <x v="29"/>
    <x v="86"/>
    <x v="279"/>
    <x v="1034"/>
    <s v="Índice"/>
    <s v="2014-2020"/>
    <m/>
    <m/>
    <s v="Banco Central de Chile"/>
    <m/>
    <m/>
    <m/>
    <m/>
    <m/>
    <m/>
    <m/>
    <m/>
    <m/>
    <m/>
    <m/>
    <m/>
    <m/>
    <m/>
    <n v="100"/>
    <n v="101.2"/>
    <n v="106.17"/>
    <n v="104.85"/>
    <n v="100.49"/>
    <n v="101.89"/>
    <n v="116.87"/>
    <m/>
  </r>
  <r>
    <n v="1493"/>
    <s v="Volumen importado de carne"/>
    <s v="31 Ganadería"/>
    <s v="04.02 Importaciones"/>
    <s v="31.01.01 Bovino"/>
    <s v="31.02.01.01 Carne"/>
    <x v="30"/>
    <x v="5"/>
    <x v="280"/>
    <x v="1035"/>
    <s v="Toneladas"/>
    <s v="2016-2021"/>
    <m/>
    <s v="Importaciones de carne bovina (toneladas)"/>
    <s v="Oficina de Estudios y Políticas Agrarias (ODEPA)"/>
    <m/>
    <m/>
    <m/>
    <m/>
    <m/>
    <m/>
    <m/>
    <m/>
    <m/>
    <m/>
    <m/>
    <m/>
    <m/>
    <m/>
    <m/>
    <m/>
    <n v="184991.30344999998"/>
    <n v="198820.66414000012"/>
    <n v="223843.12131000002"/>
    <n v="227307.68427999999"/>
    <n v="224936.80914000006"/>
    <n v="19881.540610000011"/>
  </r>
  <r>
    <n v="1494"/>
    <s v="Volumen producido de carne de ave broiler"/>
    <s v="31 Ganadería"/>
    <s v="02.03 Producción"/>
    <s v="31.03.01 Avicultura"/>
    <s v="31.03.01.01 Carne de ave broiler"/>
    <x v="30"/>
    <x v="0"/>
    <x v="281"/>
    <x v="1036"/>
    <s v="Toneladas"/>
    <s v="2019-2020"/>
    <m/>
    <s v="Producción de carne en toneladas"/>
    <s v="Oficina de Estudios y Políticas Agrarias (ODEPA)"/>
    <m/>
    <m/>
    <m/>
    <m/>
    <m/>
    <m/>
    <m/>
    <m/>
    <m/>
    <m/>
    <m/>
    <m/>
    <m/>
    <m/>
    <m/>
    <m/>
    <m/>
    <m/>
    <m/>
    <n v="679168"/>
    <n v="690647"/>
    <m/>
  </r>
  <r>
    <n v="1495"/>
    <s v="Volumen total producido de carne de ave"/>
    <s v="31 Ganadería"/>
    <s v="02.03 Producción"/>
    <s v="31.03.01 Avicultura"/>
    <s v="31.03.01.02 Carne de ave total"/>
    <x v="30"/>
    <x v="0"/>
    <x v="281"/>
    <x v="1037"/>
    <s v="Toneladas"/>
    <s v="2019-2020"/>
    <m/>
    <s v="Producción de carne en toneladas"/>
    <s v="Oficina de Estudios y Políticas Agrarias (ODEPA)"/>
    <m/>
    <m/>
    <m/>
    <m/>
    <m/>
    <m/>
    <m/>
    <m/>
    <m/>
    <m/>
    <m/>
    <m/>
    <m/>
    <m/>
    <m/>
    <m/>
    <m/>
    <m/>
    <m/>
    <n v="765061"/>
    <n v="767934"/>
    <m/>
  </r>
  <r>
    <n v="1496"/>
    <s v="Volumen total producido de carne de bovino"/>
    <s v="31 Ganadería"/>
    <s v="02.03 Producción"/>
    <s v="31.01.01 Bovino"/>
    <s v="31.03.02.01 Carne de bovino total "/>
    <x v="30"/>
    <x v="0"/>
    <x v="280"/>
    <x v="1038"/>
    <s v="Toneladas"/>
    <s v="2019-2020"/>
    <m/>
    <s v="Producción de carne en toneladas"/>
    <s v="Oficina de Estudios y Políticas Agrarias (ODEPA)"/>
    <m/>
    <m/>
    <m/>
    <m/>
    <m/>
    <m/>
    <m/>
    <m/>
    <m/>
    <m/>
    <m/>
    <m/>
    <m/>
    <m/>
    <m/>
    <m/>
    <m/>
    <m/>
    <m/>
    <n v="211999.98699999999"/>
    <n v="223362.715"/>
    <m/>
  </r>
  <r>
    <n v="1497"/>
    <s v="Volumen total producido de carne de cerdo"/>
    <s v="31 Ganadería"/>
    <s v="02.03 Producción"/>
    <s v="31.03.03 Porcino"/>
    <s v="31.03.03.01 Carne de cerdo total"/>
    <x v="30"/>
    <x v="0"/>
    <x v="282"/>
    <x v="1039"/>
    <s v="Toneladas"/>
    <s v="2019-2020"/>
    <m/>
    <s v="Producción de carne en toneladas"/>
    <s v="Oficina de Estudios y Políticas Agrarias (ODEPA)"/>
    <m/>
    <m/>
    <m/>
    <m/>
    <m/>
    <m/>
    <m/>
    <m/>
    <m/>
    <m/>
    <m/>
    <m/>
    <m/>
    <m/>
    <m/>
    <m/>
    <m/>
    <m/>
    <m/>
    <n v="529957.27"/>
    <n v="574165.15800000005"/>
    <m/>
  </r>
  <r>
    <n v="1498"/>
    <s v="Volumen producido de carne de novillo"/>
    <s v="31 Ganadería"/>
    <s v="02.03 Producción"/>
    <s v="31.01.01 Bovino"/>
    <s v="31.03.02.02 Carne de novillo"/>
    <x v="30"/>
    <x v="0"/>
    <x v="280"/>
    <x v="1040"/>
    <s v="Toneladas"/>
    <s v="2019-2020"/>
    <m/>
    <s v="Producción de carne en toneladas"/>
    <s v="Oficina de Estudios y Políticas Agrarias (ODEPA)"/>
    <m/>
    <m/>
    <m/>
    <m/>
    <m/>
    <m/>
    <m/>
    <m/>
    <m/>
    <m/>
    <m/>
    <m/>
    <m/>
    <m/>
    <m/>
    <m/>
    <m/>
    <m/>
    <m/>
    <n v="116324.061"/>
    <n v="115898.329"/>
    <m/>
  </r>
  <r>
    <n v="1499"/>
    <s v="Volumen producido de carne de pavo"/>
    <s v="31 Ganadería"/>
    <s v="02.03 Producción"/>
    <s v="31.03.01 Avicultura"/>
    <s v="31.03.01.03 Carne de pavo"/>
    <x v="30"/>
    <x v="0"/>
    <x v="281"/>
    <x v="1041"/>
    <s v="Toneladas"/>
    <s v="2019-2020"/>
    <m/>
    <s v="Producción de carne en toneladas"/>
    <s v="Oficina de Estudios y Políticas Agrarias (ODEPA)"/>
    <m/>
    <m/>
    <m/>
    <m/>
    <m/>
    <m/>
    <m/>
    <m/>
    <m/>
    <m/>
    <m/>
    <m/>
    <m/>
    <m/>
    <m/>
    <m/>
    <m/>
    <m/>
    <m/>
    <n v="81515"/>
    <n v="72215"/>
    <m/>
  </r>
  <r>
    <n v="1500"/>
    <s v="Volumen producido de carne de vaca"/>
    <s v="31 Ganadería"/>
    <s v="02.03 Producción"/>
    <s v="31.01.01 Bovino"/>
    <s v="31.03.02.03 Carne de vaca"/>
    <x v="30"/>
    <x v="0"/>
    <x v="280"/>
    <x v="1042"/>
    <s v="Toneladas"/>
    <s v="2019-2020"/>
    <m/>
    <s v="Producción de carne en toneladas"/>
    <s v="Oficina de Estudios y Políticas Agrarias (ODEPA)"/>
    <m/>
    <m/>
    <m/>
    <m/>
    <m/>
    <m/>
    <m/>
    <m/>
    <m/>
    <m/>
    <m/>
    <m/>
    <m/>
    <m/>
    <m/>
    <m/>
    <m/>
    <m/>
    <m/>
    <n v="46219.004999999997"/>
    <n v="50860.218000000001"/>
    <m/>
  </r>
  <r>
    <n v="1501"/>
    <s v="Número de cabezas de bueyes para faena en mataderos"/>
    <s v="31 Ganadería"/>
    <s v="31.01 Faena"/>
    <s v="31.01.01 Bovino"/>
    <s v="31.01.01.01 Bueyes"/>
    <x v="30"/>
    <x v="88"/>
    <x v="280"/>
    <x v="1043"/>
    <s v="N° de cabezas"/>
    <s v="2018-2020"/>
    <m/>
    <s v="Faena de Bovino en mataderos, numero de cabezas"/>
    <s v="Oficina de Estudios y Políticas Agrarias (ODEPA)"/>
    <m/>
    <m/>
    <m/>
    <m/>
    <m/>
    <m/>
    <m/>
    <m/>
    <m/>
    <m/>
    <m/>
    <m/>
    <m/>
    <m/>
    <m/>
    <m/>
    <m/>
    <m/>
    <n v="10149"/>
    <n v="9717"/>
    <n v="12490"/>
    <m/>
  </r>
  <r>
    <n v="1502"/>
    <s v="Número de cabezas de novillos para faena en mataderos"/>
    <s v="31 Ganadería"/>
    <s v="31.01 Faena"/>
    <s v="31.01.01 Bovino"/>
    <s v="31.01.01.02 Novillos"/>
    <x v="30"/>
    <x v="88"/>
    <x v="280"/>
    <x v="1044"/>
    <s v="N° de cabezas"/>
    <s v="2018-2020"/>
    <m/>
    <s v="Faena de Bovino en mataderos, numero de cabezas"/>
    <s v="Oficina de Estudios y Políticas Agrarias (ODEPA)"/>
    <m/>
    <m/>
    <m/>
    <m/>
    <m/>
    <m/>
    <m/>
    <m/>
    <m/>
    <m/>
    <m/>
    <m/>
    <m/>
    <m/>
    <m/>
    <m/>
    <m/>
    <m/>
    <n v="407569"/>
    <n v="421557"/>
    <n v="431570"/>
    <m/>
  </r>
  <r>
    <n v="1503"/>
    <s v="Número de cabezas de terneros y terneras para faena en mataderos"/>
    <s v="31 Ganadería"/>
    <s v="31.01 Faena"/>
    <s v="31.01.01 Bovino"/>
    <s v="31.01.01.03 Terneros y terneras"/>
    <x v="30"/>
    <x v="88"/>
    <x v="280"/>
    <x v="1045"/>
    <s v="N° de cabezas"/>
    <s v="2018-2020"/>
    <m/>
    <s v="Faena de Bovino en mataderos, numero de cabezas"/>
    <s v="Oficina de Estudios y Políticas Agrarias (ODEPA)"/>
    <m/>
    <m/>
    <m/>
    <m/>
    <m/>
    <m/>
    <m/>
    <m/>
    <m/>
    <m/>
    <m/>
    <m/>
    <m/>
    <m/>
    <m/>
    <m/>
    <m/>
    <m/>
    <n v="15931"/>
    <n v="13691"/>
    <n v="8569"/>
    <m/>
  </r>
  <r>
    <n v="1504"/>
    <s v="Número de cabezas de toros y torunos para faena en mataderos"/>
    <s v="31 Ganadería"/>
    <s v="31.01 Faena"/>
    <s v="31.01.01 Bovino"/>
    <s v="31.01.01.04 Toros y torunos"/>
    <x v="30"/>
    <x v="88"/>
    <x v="280"/>
    <x v="1046"/>
    <s v="N° de cabezas"/>
    <s v="2018-2020"/>
    <m/>
    <s v="Faena de Bovino en mataderos, numero de cabezas"/>
    <s v="Oficina de Estudios y Políticas Agrarias (ODEPA)"/>
    <m/>
    <m/>
    <m/>
    <m/>
    <m/>
    <m/>
    <m/>
    <m/>
    <m/>
    <m/>
    <m/>
    <m/>
    <m/>
    <m/>
    <m/>
    <m/>
    <m/>
    <m/>
    <n v="24165"/>
    <n v="24347"/>
    <n v="26670"/>
    <m/>
  </r>
  <r>
    <n v="1505"/>
    <s v="Número total de cabezas de vacas para faena en mataderos"/>
    <s v="31 Ganadería"/>
    <s v="31.01 Faena"/>
    <s v="31.01.01 Bovino"/>
    <s v="31.01.01.05 Total vacas"/>
    <x v="30"/>
    <x v="88"/>
    <x v="280"/>
    <x v="1047"/>
    <s v="N° de cabezas"/>
    <s v="2018-2020"/>
    <m/>
    <s v="Faena de Bovino en mataderos, numero de cabezas"/>
    <s v="Oficina de Estudios y Políticas Agrarias (ODEPA)"/>
    <m/>
    <m/>
    <m/>
    <m/>
    <m/>
    <m/>
    <m/>
    <m/>
    <m/>
    <m/>
    <m/>
    <m/>
    <m/>
    <m/>
    <m/>
    <m/>
    <m/>
    <m/>
    <n v="159723"/>
    <n v="188456"/>
    <n v="207045"/>
    <m/>
  </r>
  <r>
    <n v="1506"/>
    <s v="Número de cabezas de vaquillas para faena en mataderos"/>
    <s v="31 Ganadería"/>
    <s v="31.01 Faena"/>
    <s v="31.01.01 Bovino"/>
    <s v="31.01.01.07 Vaquillas"/>
    <x v="30"/>
    <x v="88"/>
    <x v="280"/>
    <x v="1048"/>
    <s v="N° de cabezas"/>
    <s v="2018-2020"/>
    <m/>
    <s v="Faena de Bovino en mataderos, numero de cabezas"/>
    <s v="Oficina de Estudios y Políticas Agrarias (ODEPA)"/>
    <m/>
    <m/>
    <m/>
    <m/>
    <m/>
    <m/>
    <m/>
    <m/>
    <m/>
    <m/>
    <m/>
    <m/>
    <m/>
    <m/>
    <m/>
    <m/>
    <m/>
    <m/>
    <n v="144952"/>
    <n v="159902"/>
    <n v="188078"/>
    <m/>
  </r>
  <r>
    <n v="1507"/>
    <s v="Volumen de bueyes en vara para faena en mataderos"/>
    <s v="31 Ganadería"/>
    <s v="31.01 Faena"/>
    <s v="31.01.01 Bovino"/>
    <s v="31.01.01.01 Bueyes"/>
    <x v="30"/>
    <x v="88"/>
    <x v="280"/>
    <x v="1043"/>
    <s v="Toneladas"/>
    <s v="2018-2020"/>
    <m/>
    <s v="Faena de Bovino en mataderos, tonelada carne en vara"/>
    <s v="Oficina de Estudios y Políticas Agrarias (ODEPA)"/>
    <m/>
    <m/>
    <m/>
    <m/>
    <m/>
    <m/>
    <m/>
    <m/>
    <m/>
    <m/>
    <m/>
    <m/>
    <m/>
    <m/>
    <m/>
    <m/>
    <m/>
    <m/>
    <n v="4092.989"/>
    <n v="3866.2350000000001"/>
    <n v="4900.4089999999997"/>
    <m/>
  </r>
  <r>
    <n v="1508"/>
    <s v="Volumen de novillo en vara para faena en mataderos"/>
    <s v="31 Ganadería"/>
    <s v="31.01 Faena"/>
    <s v="31.01.01 Bovino"/>
    <s v="31.01.01.02 Novillos"/>
    <x v="30"/>
    <x v="88"/>
    <x v="280"/>
    <x v="1044"/>
    <s v="Toneladas"/>
    <s v="2018-2020"/>
    <m/>
    <s v="Faena de Bovino en mataderos, tonelada carne en vara"/>
    <s v="Oficina de Estudios y Políticas Agrarias (ODEPA)"/>
    <m/>
    <m/>
    <m/>
    <m/>
    <m/>
    <m/>
    <m/>
    <m/>
    <m/>
    <m/>
    <m/>
    <m/>
    <m/>
    <m/>
    <m/>
    <m/>
    <m/>
    <m/>
    <n v="114461.64699999997"/>
    <n v="116324.061"/>
    <n v="115898.329"/>
    <m/>
  </r>
  <r>
    <n v="1509"/>
    <s v="Volumen de terneros y terneras en vara para faena en mataderos"/>
    <s v="31 Ganadería"/>
    <s v="31.01 Faena"/>
    <s v="31.01.01 Bovino"/>
    <s v="31.01.01.03 Terneros y terneras"/>
    <x v="30"/>
    <x v="88"/>
    <x v="280"/>
    <x v="1045"/>
    <s v="Toneladas"/>
    <s v="2018-2020"/>
    <m/>
    <s v="Faena de Bovino en mataderos, tonelada carne en vara"/>
    <s v="Oficina de Estudios y Políticas Agrarias (ODEPA)"/>
    <m/>
    <m/>
    <m/>
    <m/>
    <m/>
    <m/>
    <m/>
    <m/>
    <m/>
    <m/>
    <m/>
    <m/>
    <m/>
    <m/>
    <m/>
    <m/>
    <m/>
    <m/>
    <n v="1141.6440000000002"/>
    <n v="1234.615"/>
    <n v="1196.2250000000001"/>
    <m/>
  </r>
  <r>
    <n v="1510"/>
    <s v="Volumen de toros y torunos en vara para faena en mataderos"/>
    <s v="31 Ganadería"/>
    <s v="31.01 Faena"/>
    <s v="31.01.01 Bovino"/>
    <s v="31.01.01.04 Toros y torunos"/>
    <x v="30"/>
    <x v="88"/>
    <x v="280"/>
    <x v="1046"/>
    <s v="Toneladas"/>
    <s v="2018-2020"/>
    <m/>
    <s v="Faena de Bovino en mataderos, tonelada carne en vara"/>
    <s v="Oficina de Estudios y Políticas Agrarias (ODEPA)"/>
    <m/>
    <m/>
    <m/>
    <m/>
    <m/>
    <m/>
    <m/>
    <m/>
    <m/>
    <m/>
    <m/>
    <m/>
    <m/>
    <m/>
    <m/>
    <m/>
    <m/>
    <m/>
    <n v="8127.616"/>
    <n v="8335.4850000000006"/>
    <n v="8950.9709999999995"/>
    <m/>
  </r>
  <r>
    <n v="1511"/>
    <s v="Volumen total de vacas en vara para faena en mataderos"/>
    <s v="31 Ganadería"/>
    <s v="31.01 Faena"/>
    <s v="31.01.01 Bovino"/>
    <s v="31.01.01.05 Total vacas"/>
    <x v="30"/>
    <x v="88"/>
    <x v="280"/>
    <x v="1047"/>
    <s v="Toneladas"/>
    <s v="2018-2020"/>
    <m/>
    <s v="Faena de Bovino en mataderos, tonelada carne en vara"/>
    <s v="Oficina de Estudios y Políticas Agrarias (ODEPA)"/>
    <m/>
    <m/>
    <m/>
    <m/>
    <m/>
    <m/>
    <m/>
    <m/>
    <m/>
    <m/>
    <m/>
    <m/>
    <m/>
    <m/>
    <m/>
    <m/>
    <m/>
    <m/>
    <n v="40514.615999999995"/>
    <n v="46219.004999999997"/>
    <n v="50860.217999999993"/>
    <m/>
  </r>
  <r>
    <n v="1512"/>
    <s v="Volumen de vaquillas en vara para faena en mataderos"/>
    <s v="31 Ganadería"/>
    <s v="31.01 Faena"/>
    <s v="31.01.01 Bovino"/>
    <s v="31.01.01.07 Vaquillas"/>
    <x v="30"/>
    <x v="88"/>
    <x v="280"/>
    <x v="1048"/>
    <s v="Toneladas"/>
    <s v="2018-2020"/>
    <m/>
    <s v="Faena de Bovino en mataderos, tonelada carne en vara"/>
    <s v="Oficina de Estudios y Políticas Agrarias (ODEPA)"/>
    <m/>
    <m/>
    <m/>
    <m/>
    <m/>
    <m/>
    <m/>
    <m/>
    <m/>
    <m/>
    <m/>
    <m/>
    <m/>
    <m/>
    <m/>
    <m/>
    <m/>
    <m/>
    <n v="29893.841"/>
    <n v="36020.586000000003"/>
    <n v="41556.562999999995"/>
    <m/>
  </r>
  <r>
    <n v="1513"/>
    <s v="Número de cabezas de vacas del total de faena de bovinos"/>
    <s v="31 Ganadería"/>
    <s v="31.01 Faena"/>
    <s v="31.01.01 Bovino"/>
    <s v="31.01.01.06 Vacas"/>
    <x v="30"/>
    <x v="88"/>
    <x v="280"/>
    <x v="1049"/>
    <s v="N° de cabezas"/>
    <s v="2017-2020"/>
    <m/>
    <s v="Faena de vacas del total de Faena de Bovinos, numero de cabezas"/>
    <s v="Oficina de Estudios y Políticas Agrarias (ODEPA)"/>
    <m/>
    <m/>
    <m/>
    <m/>
    <m/>
    <m/>
    <m/>
    <m/>
    <m/>
    <m/>
    <m/>
    <m/>
    <m/>
    <m/>
    <m/>
    <m/>
    <m/>
    <n v="167963"/>
    <n v="159723"/>
    <n v="188456"/>
    <n v="206126"/>
    <m/>
  </r>
  <r>
    <n v="1514"/>
    <s v="Número de cabezas de vaquillas del total de faena de bovinos"/>
    <s v="31 Ganadería"/>
    <s v="31.01 Faena"/>
    <s v="31.01.01 Bovino"/>
    <s v="31.01.01.07 Vaquillas"/>
    <x v="30"/>
    <x v="88"/>
    <x v="280"/>
    <x v="1048"/>
    <s v="N° de cabezas"/>
    <s v="2017-2020"/>
    <m/>
    <s v="Faena de vaquillas del total de Faena de Bovinos, numero de cabezas"/>
    <s v="Oficina de Estudios y Políticas Agrarias (ODEPA)"/>
    <m/>
    <m/>
    <m/>
    <m/>
    <m/>
    <m/>
    <m/>
    <m/>
    <m/>
    <m/>
    <m/>
    <m/>
    <m/>
    <m/>
    <m/>
    <m/>
    <m/>
    <n v="149320"/>
    <n v="143265"/>
    <n v="159902"/>
    <n v="186592"/>
    <m/>
  </r>
  <r>
    <n v="1515"/>
    <s v="Caudal por dren construido"/>
    <s v="32 Aguas y Aguas Residuales"/>
    <s v="32.01 Recursos hídricos"/>
    <s v="32.01.01 Monitoreo de Extracciones Efectivas"/>
    <s v="32.01.01.01 Dren"/>
    <x v="31"/>
    <x v="89"/>
    <x v="283"/>
    <x v="1050"/>
    <s v="m³/año"/>
    <s v="2019-2020"/>
    <m/>
    <s v="Caudal (m³/año) registrado en el Monitoreo de Extracciones Efectivas. Los drenes son captaciones horizontales destinadas a captar aguas subterráneas provenientes de acuíferos subsuperficiales."/>
    <s v="Dirección General de Aguas (DGA)"/>
    <m/>
    <m/>
    <m/>
    <m/>
    <m/>
    <m/>
    <m/>
    <m/>
    <m/>
    <m/>
    <m/>
    <m/>
    <m/>
    <m/>
    <m/>
    <m/>
    <m/>
    <m/>
    <m/>
    <n v="37732701.600000001"/>
    <n v="6054912"/>
    <m/>
  </r>
  <r>
    <n v="1516"/>
    <s v="Caudal por noria construida"/>
    <s v="32 Aguas y Aguas Residuales"/>
    <s v="32.01 Recursos hídricos"/>
    <s v="32.01.01 Monitoreo de Extracciones Efectivas"/>
    <s v="32.01.01.02 Noria"/>
    <x v="31"/>
    <x v="89"/>
    <x v="283"/>
    <x v="1051"/>
    <s v="m³/año"/>
    <s v="2019-2020"/>
    <m/>
    <s v="Caudal (m³/año) registrado en el Monitoreo de Extracciones Efectivas. La noria es una obra de captación de aguas subterráneas que no están contenidas en un acuifero, y que provienen de las filtraciones de cauxces naturales o artificiales o de napas subsuperficiales de drenaje natural de suelos de posiciones más altas."/>
    <s v="Dirección General de Aguas (DGA)"/>
    <m/>
    <m/>
    <m/>
    <m/>
    <m/>
    <m/>
    <m/>
    <m/>
    <m/>
    <m/>
    <m/>
    <m/>
    <m/>
    <m/>
    <m/>
    <m/>
    <m/>
    <m/>
    <m/>
    <n v="7995098.2800000003"/>
    <n v="15218649.789999999"/>
    <m/>
  </r>
  <r>
    <n v="1517"/>
    <s v="Caudal por pozo construido"/>
    <s v="32 Aguas y Aguas Residuales"/>
    <s v="32.01 Recursos hídricos"/>
    <s v="32.01.01 Monitoreo de Extracciones Efectivas"/>
    <s v="32.01.01.03 Pozo"/>
    <x v="31"/>
    <x v="89"/>
    <x v="283"/>
    <x v="1052"/>
    <s v="m³/año"/>
    <s v="2019-2020"/>
    <m/>
    <s v="Caudal (m³/año) registrado en el Monitoreo de Extracciones Efectivas. El pozo profundo es una obra de captación de aguas subterráneas mediante un sondaje o perforación de pequeño diámetro y una profundidad variable. Las aguas se extraen mediante un equipo de bombeo con motor sumergifdo que requiere energía eléctrica, generalmente trifásica. "/>
    <s v="Dirección General de Aguas (DGA)"/>
    <m/>
    <m/>
    <m/>
    <m/>
    <m/>
    <m/>
    <m/>
    <m/>
    <m/>
    <m/>
    <m/>
    <m/>
    <m/>
    <m/>
    <m/>
    <m/>
    <m/>
    <m/>
    <m/>
    <n v="779342425.27759993"/>
    <n v="1210985705.4780004"/>
    <m/>
  </r>
  <r>
    <n v="1518"/>
    <s v="Caudal utilizado como bebida/uso doméstico/saneamiento"/>
    <s v="32 Aguas y Aguas Residuales"/>
    <s v="32.01 Recursos hídricos"/>
    <s v="32.01.02 Derechos concedidos"/>
    <s v="32.01.02.01 Bebida/Uso Domestico/Saneamiento        "/>
    <x v="31"/>
    <x v="89"/>
    <x v="284"/>
    <x v="1053"/>
    <s v="L/s"/>
    <s v="2000-2020"/>
    <m/>
    <s v="Caudal (L/s) de derechos concedidos por uso del agua"/>
    <s v="Dirección General de Aguas (DGA)"/>
    <n v="6451.3092149000022"/>
    <n v="6367.8246000000063"/>
    <n v="68055642.073658004"/>
    <n v="5945.155600000001"/>
    <n v="84913933726.282562"/>
    <n v="5106.2283515999961"/>
    <n v="190975.04380000022"/>
    <n v="3892.1744000000031"/>
    <n v="8031.5702000000028"/>
    <n v="4783.4394000000102"/>
    <n v="5794.2155000000084"/>
    <n v="6023.609650000024"/>
    <n v="3811352.0018949984"/>
    <n v="5251.868600000008"/>
    <n v="6443.8926000000165"/>
    <n v="26283.058816499968"/>
    <n v="10757.061525000026"/>
    <n v="16581.004649999999"/>
    <n v="12923.306325000034"/>
    <n v="11817.522938300006"/>
    <n v="6905.8568000000078"/>
    <m/>
  </r>
  <r>
    <n v="1519"/>
    <s v="Caudal utilizado para energía hidroeléctrica"/>
    <s v="32 Aguas y Aguas Residuales"/>
    <s v="32.01 Recursos hídricos"/>
    <s v="32.01.02 Derechos concedidos"/>
    <s v="32.01.02.02 Energia Hidroeléctrica                  "/>
    <x v="31"/>
    <x v="89"/>
    <x v="284"/>
    <x v="1054"/>
    <s v="L/s"/>
    <s v="2000-2020"/>
    <m/>
    <s v="Caudal (L/s) de derechos concedidos por uso del agua"/>
    <s v="Dirección General de Aguas (DGA)"/>
    <n v="252917795.72482497"/>
    <n v="10417.364971699995"/>
    <n v="3293.8383000000008"/>
    <n v="281.62105459999998"/>
    <n v="5509.6560621000008"/>
    <n v="1242.3334"/>
    <n v="10903.945071700002"/>
    <n v="89202.505164899965"/>
    <n v="105236.47318859998"/>
    <n v="89482.274160800007"/>
    <n v="383147.29055459995"/>
    <n v="204177.21161130004"/>
    <n v="292165.78893660009"/>
    <n v="135348.94313140013"/>
    <n v="31128095.132927377"/>
    <n v="1352692116.6744041"/>
    <n v="12292604.807367396"/>
    <n v="50608311.276387393"/>
    <n v="14070490.07262679"/>
    <n v="94891.838421199907"/>
    <n v="80370.246123299949"/>
    <m/>
  </r>
  <r>
    <n v="1520"/>
    <s v="Caudal utilizado para otros usos"/>
    <s v="32 Aguas y Aguas Residuales"/>
    <s v="32.01 Recursos hídricos"/>
    <s v="32.01.02 Derechos concedidos"/>
    <s v="32.01.02.03 Otros Usos                              "/>
    <x v="31"/>
    <x v="89"/>
    <x v="284"/>
    <x v="1055"/>
    <s v="L/s"/>
    <s v="2000-2020"/>
    <m/>
    <s v="Caudal (L/s) de derechos concedidos por uso del agua"/>
    <s v="Dirección General de Aguas (DGA)"/>
    <n v="44163.831959199997"/>
    <n v="2217.6555157999996"/>
    <n v="6797.2913000000044"/>
    <n v="20713.609799999984"/>
    <n v="6161.6387949"/>
    <n v="4236.2820999999976"/>
    <n v="18316.429519999998"/>
    <n v="7856.6733999999997"/>
    <n v="5297.3512000000019"/>
    <n v="4864.1036832000009"/>
    <n v="26537.3433"/>
    <n v="10182.512783300002"/>
    <n v="6178.1572575000009"/>
    <n v="2861.6468939999986"/>
    <n v="6029524672.3604603"/>
    <n v="1735462.7210925003"/>
    <n v="6589.0226774999992"/>
    <n v="5237.5882771000006"/>
    <n v="20754.366457900011"/>
    <n v="15835.245699999999"/>
    <n v="9510.3509764000028"/>
    <m/>
  </r>
  <r>
    <n v="1521"/>
    <s v="Caudal utilizado para piscicultura"/>
    <s v="32 Aguas y Aguas Residuales"/>
    <s v="32.01 Recursos hídricos"/>
    <s v="32.01.02 Derechos concedidos"/>
    <s v="32.01.02.04 Piscicultura                            "/>
    <x v="31"/>
    <x v="89"/>
    <x v="284"/>
    <x v="1056"/>
    <s v="L/s"/>
    <s v="2000-2020"/>
    <m/>
    <s v="Caudal (L/s) de derechos concedidos por uso del agua"/>
    <s v="Dirección General de Aguas (DGA)"/>
    <n v="24278403400.405773"/>
    <n v="164333.75590000002"/>
    <n v="53822.508347799972"/>
    <n v="28139.27791270001"/>
    <n v="176855.79858079998"/>
    <n v="14493.6772"/>
    <n v="11364.301359200001"/>
    <n v="31947.382999999991"/>
    <n v="62582.313980000006"/>
    <n v="34756.063750000008"/>
    <n v="26911.093904999998"/>
    <n v="26333.839102500009"/>
    <n v="40551.819315000008"/>
    <n v="26918.578194100002"/>
    <n v="30807.810618499992"/>
    <n v="174991.628173"/>
    <n v="31772.066852700016"/>
    <n v="85893.414639899958"/>
    <n v="54924.499900000024"/>
    <n v="12459.0375"/>
    <n v="13031.0071472"/>
    <m/>
  </r>
  <r>
    <n v="1522"/>
    <s v="Caudal utilizado para riego"/>
    <s v="32 Aguas y Aguas Residuales"/>
    <s v="32.01 Recursos hídricos"/>
    <s v="32.01.02 Derechos concedidos"/>
    <s v="32.01.02.05 Riego                                   "/>
    <x v="31"/>
    <x v="89"/>
    <x v="284"/>
    <x v="1057"/>
    <s v="L/s"/>
    <s v="2000-2020"/>
    <m/>
    <s v="Caudal (L/s) de derechos concedidos por uso del agua"/>
    <s v="Dirección General de Aguas (DGA)"/>
    <n v="24548939999.032604"/>
    <n v="15999471111.079777"/>
    <n v="34615616504.43856"/>
    <n v="22014733070.076603"/>
    <n v="7844765634.5027933"/>
    <n v="214210032.6849001"/>
    <n v="105956230104.43605"/>
    <n v="44212488089.432671"/>
    <n v="46743993.082790762"/>
    <n v="935505.84370209905"/>
    <n v="16738254870.500822"/>
    <n v="263995.1213616996"/>
    <n v="10289.501800000009"/>
    <n v="18167414840.15995"/>
    <n v="38774333322.681892"/>
    <n v="3805415815.7939391"/>
    <n v="45516.293130000027"/>
    <n v="119251571.06126159"/>
    <n v="40266906893.538162"/>
    <n v="6224555309.8614855"/>
    <n v="1080758385.1522801"/>
    <m/>
  </r>
  <r>
    <n v="1523"/>
    <s v="Caudal utilizado para sector silvoagropecuario"/>
    <s v="32 Aguas y Aguas Residuales"/>
    <s v="32.01 Recursos hídricos"/>
    <s v="32.01.02 Derechos concedidos"/>
    <s v="32.01.02.06 Silvoagropecuario                       "/>
    <x v="31"/>
    <x v="89"/>
    <x v="284"/>
    <x v="1058"/>
    <s v="L/s"/>
    <s v="2000-2020"/>
    <m/>
    <s v="Caudal (L/s) de derechos concedidos por uso del agua"/>
    <s v="Dirección General de Aguas (DGA)"/>
    <n v="361.56659999999999"/>
    <m/>
    <n v="107.1249"/>
    <n v="46.258300000000006"/>
    <m/>
    <n v="26.666699999999999"/>
    <m/>
    <n v="5"/>
    <n v="7.5"/>
    <n v="3.7166999999999999"/>
    <n v="0.42080000000000001"/>
    <n v="140.85829999999999"/>
    <n v="12.950199999999999"/>
    <m/>
    <m/>
    <n v="0.8899999999999999"/>
    <n v="54.440000000000012"/>
    <n v="174.77709999999996"/>
    <n v="30"/>
    <n v="24.333400000000001"/>
    <n v="51.566700000000004"/>
    <m/>
  </r>
  <r>
    <n v="1524"/>
    <s v="Caudal utilizado para uso no informado"/>
    <s v="32 Aguas y Aguas Residuales"/>
    <s v="32.01 Recursos hídricos"/>
    <s v="32.01.02 Derechos concedidos"/>
    <s v="32.01.02.07 Sin información"/>
    <x v="31"/>
    <x v="89"/>
    <x v="284"/>
    <x v="1059"/>
    <s v="L/s"/>
    <s v="2000-2020"/>
    <m/>
    <s v="Caudal (L/s) de derechos concedidos por uso del agua"/>
    <s v="Dirección General de Aguas (DGA)"/>
    <n v="32316399914.848461"/>
    <n v="4141333802.652864"/>
    <n v="6156108268.0754614"/>
    <n v="1395797.0395312032"/>
    <n v="43196761884.667381"/>
    <n v="34424497466.177322"/>
    <n v="87082254589.573303"/>
    <n v="65078572188.647179"/>
    <n v="25397225834.916283"/>
    <n v="132443477487.85913"/>
    <n v="56805940425.919334"/>
    <n v="9571620900.4739056"/>
    <n v="39955121081.466194"/>
    <n v="50605189675.12915"/>
    <n v="50146072530.654716"/>
    <n v="112707056625.33495"/>
    <n v="36160784883.490501"/>
    <n v="116890687327.68686"/>
    <n v="58620343659.184868"/>
    <n v="2673909262.1302295"/>
    <n v="233313532.45843533"/>
    <m/>
  </r>
  <r>
    <n v="1525"/>
    <s v="Caudal para uso industrial"/>
    <s v="32 Aguas y Aguas Residuales"/>
    <s v="32.01 Recursos hídricos"/>
    <s v="32.01.02 Derechos concedidos"/>
    <s v="32.01.02.08 Uso Industrial                          "/>
    <x v="31"/>
    <x v="89"/>
    <x v="284"/>
    <x v="1060"/>
    <s v="L/s"/>
    <s v="2000-2020"/>
    <m/>
    <s v="Caudal (L/s) de derechos concedidos por uso del agua"/>
    <s v="Dirección General de Aguas (DGA)"/>
    <n v="393.85"/>
    <n v="1400.1"/>
    <n v="791.23339999999996"/>
    <n v="197.44999999999996"/>
    <n v="25.100162500000003"/>
    <n v="99.4"/>
    <n v="60"/>
    <n v="48.560199999999995"/>
    <n v="125671628107.08318"/>
    <n v="2994.5013000000008"/>
    <n v="3278.6"/>
    <n v="591.78329999999994"/>
    <n v="449.94159999999999"/>
    <n v="155.16"/>
    <n v="1133.3000000000002"/>
    <n v="1200.7332999999996"/>
    <n v="6431.0934000000007"/>
    <n v="4682714.4765999988"/>
    <n v="4370.6419999999998"/>
    <n v="3741.6414000000009"/>
    <n v="467.97669999999994"/>
    <m/>
  </r>
  <r>
    <n v="1526"/>
    <s v="Caudal para uso minero"/>
    <s v="32 Aguas y Aguas Residuales"/>
    <s v="32.01 Recursos hídricos"/>
    <s v="32.01.02 Derechos concedidos"/>
    <s v="32.01.02.09 Uso Minero                              "/>
    <x v="31"/>
    <x v="89"/>
    <x v="284"/>
    <x v="1061"/>
    <s v="L/s"/>
    <s v="2000-2020"/>
    <m/>
    <s v="Caudal (L/s) de derechos concedidos por uso del agua"/>
    <s v="Dirección General de Aguas (DGA)"/>
    <n v="709.29999999999984"/>
    <n v="746.90000000000009"/>
    <n v="10449.9167"/>
    <n v="888.49999999999989"/>
    <n v="1051.0633"/>
    <n v="660.80004699999995"/>
    <n v="34712810868.240005"/>
    <n v="22.53"/>
    <n v="157.85000499999998"/>
    <n v="40"/>
    <m/>
    <n v="5"/>
    <n v="217.41669999999999"/>
    <n v="423.8"/>
    <n v="253.5"/>
    <n v="172.63329999999999"/>
    <n v="211.15"/>
    <n v="54.5"/>
    <n v="162.75"/>
    <n v="429.3"/>
    <n v="325.33330000000001"/>
    <m/>
  </r>
  <r>
    <n v="1527"/>
    <s v="Cantidad de atenciones médicas por abuso sexual"/>
    <s v="28 Violencia Contra la Mujer"/>
    <s v="14.06 Salud"/>
    <s v="REVISAR"/>
    <s v="28.04.01.01 Abuso Sexual"/>
    <x v="16"/>
    <x v="23"/>
    <x v="285"/>
    <x v="1062"/>
    <s v="N° de atenciones"/>
    <s v="2010-2015"/>
    <m/>
    <s v="Cantidad de Atenciones debido a Violencia de Género"/>
    <s v="Departamento de Estadísticas e Información de la Salud (DEIS)"/>
    <m/>
    <m/>
    <m/>
    <m/>
    <m/>
    <m/>
    <m/>
    <m/>
    <m/>
    <m/>
    <n v="624"/>
    <n v="925"/>
    <n v="1471"/>
    <n v="1205"/>
    <n v="1060"/>
    <n v="141"/>
    <m/>
    <m/>
    <m/>
    <m/>
    <m/>
    <m/>
  </r>
  <r>
    <n v="1528"/>
    <s v="Cantidad de atenciones médicas por violación (con entrega de anticoncepción de emergencia)"/>
    <s v="28 Violencia Contra la Mujer"/>
    <s v="14.06 Salud"/>
    <s v="REVISAR"/>
    <s v="28.04.01.02 Atención por violación (con entrega de anticoncepción de emergencia)"/>
    <x v="16"/>
    <x v="23"/>
    <x v="285"/>
    <x v="1063"/>
    <s v="N° de atenciones"/>
    <s v="2010-2015"/>
    <m/>
    <s v="Cantidad de Atenciones debido a Violencia de Género"/>
    <s v="Departamento de Estadísticas e Información de la Salud (DEIS)"/>
    <m/>
    <m/>
    <m/>
    <m/>
    <m/>
    <m/>
    <m/>
    <m/>
    <m/>
    <m/>
    <n v="516"/>
    <n v="763"/>
    <n v="774"/>
    <n v="370"/>
    <n v="526"/>
    <n v="9"/>
    <m/>
    <m/>
    <m/>
    <m/>
    <m/>
    <m/>
  </r>
  <r>
    <n v="1529"/>
    <s v="Cantidad de atenciones médicas por violación (sin entrega de anticoncepción de emergencia )"/>
    <s v="28 Violencia Contra la Mujer"/>
    <s v="14.06 Salud"/>
    <s v="REVISAR"/>
    <s v="28.04.01.03 Atención por violación (sin entrega de anticoncepción de emergencia )"/>
    <x v="16"/>
    <x v="23"/>
    <x v="285"/>
    <x v="1064"/>
    <s v="N° de atenciones"/>
    <s v="2010-2015"/>
    <m/>
    <s v="Cantidad de Atenciones debido a Violencia de Género"/>
    <s v="Departamento de Estadísticas e Información de la Salud (DEIS)"/>
    <m/>
    <m/>
    <m/>
    <m/>
    <m/>
    <m/>
    <m/>
    <m/>
    <m/>
    <m/>
    <n v="478"/>
    <n v="336"/>
    <n v="369"/>
    <n v="373"/>
    <n v="560"/>
    <n v="109"/>
    <m/>
    <m/>
    <m/>
    <m/>
    <m/>
    <m/>
  </r>
  <r>
    <n v="1530"/>
    <s v="Cantidad de atenciones médicas por estupro"/>
    <s v="28 Violencia Contra la Mujer"/>
    <s v="14.06 Salud"/>
    <s v="REVISAR"/>
    <s v="07.02.24.15 Estupro"/>
    <x v="16"/>
    <x v="23"/>
    <x v="285"/>
    <x v="498"/>
    <s v="N° de atenciones"/>
    <s v="2010-2013"/>
    <m/>
    <s v="Cantidad de Atenciones debido a Violencia de Género"/>
    <s v="Departamento de Estadísticas e Información de la Salud (DEIS)"/>
    <m/>
    <m/>
    <m/>
    <m/>
    <m/>
    <m/>
    <m/>
    <m/>
    <m/>
    <m/>
    <n v="423"/>
    <n v="63"/>
    <n v="100"/>
    <n v="79"/>
    <m/>
    <m/>
    <m/>
    <m/>
    <m/>
    <m/>
    <m/>
    <m/>
  </r>
  <r>
    <n v="1531"/>
    <s v="Cantidad de atenciones médicas por otro tipo de violencia"/>
    <s v="28 Violencia Contra la Mujer"/>
    <s v="14.06 Salud"/>
    <s v="REVISAR"/>
    <s v="28.04.01.05 Otra violencia"/>
    <x v="16"/>
    <x v="23"/>
    <x v="285"/>
    <x v="1065"/>
    <s v="N° de atenciones"/>
    <s v="2010-2016"/>
    <m/>
    <s v="Cantidad de Atenciones debido a Violencia de Género"/>
    <s v="Departamento de Estadísticas e Información de la Salud (DEIS)"/>
    <m/>
    <m/>
    <m/>
    <m/>
    <m/>
    <m/>
    <m/>
    <m/>
    <m/>
    <m/>
    <n v="19477"/>
    <n v="24454"/>
    <n v="27701"/>
    <n v="23339"/>
    <n v="24265"/>
    <n v="11376"/>
    <n v="41188"/>
    <m/>
    <m/>
    <m/>
    <m/>
    <m/>
  </r>
  <r>
    <n v="1532"/>
    <s v="Cantidad de extranjeros nacidos en Alemania"/>
    <s v="24 Socioeconómico"/>
    <s v="24.05 Identidad"/>
    <s v="08.03.02 Nacionalidad"/>
    <s v="24.05.01.04 Alemania"/>
    <x v="8"/>
    <x v="73"/>
    <x v="234"/>
    <x v="1066"/>
    <s v="N° de personas"/>
    <s v="2011-2017"/>
    <m/>
    <m/>
    <s v="Encuesta CASEN"/>
    <m/>
    <m/>
    <m/>
    <m/>
    <m/>
    <m/>
    <m/>
    <m/>
    <m/>
    <m/>
    <m/>
    <n v="3196"/>
    <n v="2864"/>
    <n v="2531"/>
    <n v="2652"/>
    <n v="2772"/>
    <n v="3576"/>
    <n v="4379"/>
    <m/>
    <m/>
    <m/>
    <m/>
  </r>
  <r>
    <n v="1533"/>
    <s v="Cantidad de extranjeros nacidos en Argentina"/>
    <s v="24 Socioeconómico"/>
    <s v="24.05 Identidad"/>
    <s v="08.03.02 Nacionalidad"/>
    <s v="24.05.01.05 Argentina"/>
    <x v="8"/>
    <x v="73"/>
    <x v="234"/>
    <x v="1067"/>
    <s v="N° de personas"/>
    <s v="2011-2017"/>
    <m/>
    <m/>
    <s v="Encuesta CASEN"/>
    <m/>
    <m/>
    <m/>
    <m/>
    <m/>
    <m/>
    <m/>
    <m/>
    <m/>
    <m/>
    <m/>
    <n v="17741"/>
    <n v="18241"/>
    <n v="18740"/>
    <n v="20114"/>
    <n v="21488"/>
    <n v="21652"/>
    <n v="21815"/>
    <m/>
    <m/>
    <m/>
    <m/>
  </r>
  <r>
    <n v="1534"/>
    <s v="Cantidad de extranjeros nacidos en Australia"/>
    <s v="24 Socioeconómico"/>
    <s v="24.05 Identidad"/>
    <s v="08.03.02 Nacionalidad"/>
    <s v="24.05.01.06 Australia"/>
    <x v="8"/>
    <x v="73"/>
    <x v="234"/>
    <x v="1068"/>
    <s v="N° de personas"/>
    <s v="2011-2017"/>
    <m/>
    <m/>
    <s v="Encuesta CASEN"/>
    <m/>
    <m/>
    <m/>
    <m/>
    <m/>
    <m/>
    <m/>
    <m/>
    <m/>
    <m/>
    <m/>
    <n v="1161"/>
    <n v="1088"/>
    <n v="1014"/>
    <n v="1091"/>
    <n v="1168"/>
    <n v="878"/>
    <n v="588"/>
    <m/>
    <m/>
    <m/>
    <m/>
  </r>
  <r>
    <n v="1535"/>
    <s v="Cantidad de extranjeros nacidos en Austria"/>
    <s v="24 Socioeconómico"/>
    <s v="24.05 Identidad"/>
    <s v="08.03.02 Nacionalidad"/>
    <s v="24.05.01.07 Austria"/>
    <x v="8"/>
    <x v="73"/>
    <x v="234"/>
    <x v="1069"/>
    <s v="N° de personas"/>
    <s v="2011-2017"/>
    <m/>
    <m/>
    <s v="Encuesta CASEN"/>
    <m/>
    <m/>
    <m/>
    <m/>
    <m/>
    <m/>
    <m/>
    <m/>
    <m/>
    <m/>
    <m/>
    <n v="199"/>
    <n v="152"/>
    <n v="104"/>
    <n v="212"/>
    <n v="320"/>
    <n v="160"/>
    <n v="0"/>
    <m/>
    <m/>
    <m/>
    <m/>
  </r>
  <r>
    <n v="1536"/>
    <s v="Cantidad de extranjeros nacidos en Bélgica"/>
    <s v="24 Socioeconómico"/>
    <s v="24.05 Identidad"/>
    <s v="08.03.02 Nacionalidad"/>
    <s v="24.05.01.08 Bélgica"/>
    <x v="8"/>
    <x v="73"/>
    <x v="234"/>
    <x v="1070"/>
    <s v="N° de personas"/>
    <s v="2011-2017"/>
    <m/>
    <m/>
    <s v="Encuesta CASEN"/>
    <m/>
    <m/>
    <m/>
    <m/>
    <m/>
    <m/>
    <m/>
    <m/>
    <m/>
    <m/>
    <m/>
    <n v="442"/>
    <n v="227"/>
    <n v="12"/>
    <n v="150"/>
    <n v="288"/>
    <n v="323"/>
    <n v="357"/>
    <m/>
    <m/>
    <m/>
    <m/>
  </r>
  <r>
    <n v="1537"/>
    <s v="Cantidad de extranjeros nacidos en Bolivia"/>
    <s v="24 Socioeconómico"/>
    <s v="24.05 Identidad"/>
    <s v="08.03.02 Nacionalidad"/>
    <s v="24.05.01.09 Bolivia"/>
    <x v="8"/>
    <x v="73"/>
    <x v="234"/>
    <x v="1071"/>
    <s v="N° de personas"/>
    <s v="2011-2017"/>
    <m/>
    <m/>
    <s v="Encuesta CASEN"/>
    <m/>
    <m/>
    <m/>
    <m/>
    <m/>
    <m/>
    <m/>
    <m/>
    <m/>
    <m/>
    <m/>
    <n v="11250"/>
    <n v="16395"/>
    <n v="21540"/>
    <n v="29608"/>
    <n v="37676"/>
    <n v="41859"/>
    <n v="46041"/>
    <m/>
    <m/>
    <m/>
    <m/>
  </r>
  <r>
    <n v="1538"/>
    <s v="Cantidad de extranjeros nacidos en Brasil"/>
    <s v="24 Socioeconómico"/>
    <s v="24.05 Identidad"/>
    <s v="08.03.02 Nacionalidad"/>
    <s v="24.05.01.10 Brasil"/>
    <x v="8"/>
    <x v="73"/>
    <x v="234"/>
    <x v="1072"/>
    <s v="N° de personas"/>
    <s v="2011-2017"/>
    <m/>
    <m/>
    <s v="Encuesta CASEN"/>
    <m/>
    <m/>
    <m/>
    <m/>
    <m/>
    <m/>
    <m/>
    <m/>
    <m/>
    <m/>
    <m/>
    <n v="3261"/>
    <n v="3416"/>
    <n v="3571"/>
    <n v="5967"/>
    <n v="8363"/>
    <n v="6315"/>
    <n v="4266"/>
    <m/>
    <m/>
    <m/>
    <m/>
  </r>
  <r>
    <n v="1539"/>
    <s v="Cantidad de extranjeros nacidos en Canadá"/>
    <s v="24 Socioeconómico"/>
    <s v="24.05 Identidad"/>
    <s v="08.03.02 Nacionalidad"/>
    <s v="24.05.01.11 Canadá"/>
    <x v="8"/>
    <x v="73"/>
    <x v="234"/>
    <x v="1073"/>
    <s v="N° de personas"/>
    <s v="2011-2017"/>
    <m/>
    <m/>
    <s v="Encuesta CASEN"/>
    <m/>
    <m/>
    <m/>
    <m/>
    <m/>
    <m/>
    <m/>
    <m/>
    <m/>
    <m/>
    <m/>
    <n v="912"/>
    <n v="597"/>
    <n v="282"/>
    <n v="442"/>
    <n v="601"/>
    <n v="465"/>
    <n v="329"/>
    <m/>
    <m/>
    <m/>
    <m/>
  </r>
  <r>
    <n v="1540"/>
    <s v="Cantidad de extranjeros nacidos en China"/>
    <s v="24 Socioeconómico"/>
    <s v="24.05 Identidad"/>
    <s v="08.03.02 Nacionalidad"/>
    <s v="24.05.01.12 China"/>
    <x v="8"/>
    <x v="73"/>
    <x v="234"/>
    <x v="1074"/>
    <s v="N° de personas"/>
    <s v="2011-2017"/>
    <m/>
    <m/>
    <s v="Encuesta CASEN"/>
    <m/>
    <m/>
    <m/>
    <m/>
    <m/>
    <m/>
    <m/>
    <m/>
    <m/>
    <m/>
    <m/>
    <n v="1038"/>
    <n v="966"/>
    <n v="894"/>
    <n v="1798"/>
    <n v="2702"/>
    <n v="2849"/>
    <n v="2996"/>
    <m/>
    <m/>
    <m/>
    <m/>
  </r>
  <r>
    <n v="1541"/>
    <s v="Cantidad de extranjeros nacidos en Colombia"/>
    <s v="24 Socioeconómico"/>
    <s v="24.05 Identidad"/>
    <s v="08.03.02 Nacionalidad"/>
    <s v="24.05.01.13 Colombia"/>
    <x v="8"/>
    <x v="73"/>
    <x v="234"/>
    <x v="1075"/>
    <s v="N° de personas"/>
    <s v="2011-2017"/>
    <m/>
    <m/>
    <s v="Encuesta CASEN"/>
    <m/>
    <m/>
    <m/>
    <m/>
    <m/>
    <m/>
    <m/>
    <m/>
    <m/>
    <m/>
    <m/>
    <n v="12717"/>
    <n v="23350"/>
    <n v="33983"/>
    <n v="36659"/>
    <n v="39334"/>
    <n v="56835"/>
    <n v="74336"/>
    <m/>
    <m/>
    <m/>
    <m/>
  </r>
  <r>
    <n v="1542"/>
    <s v="Cantidad de extranjeros nacidos en Costa Rica"/>
    <s v="24 Socioeconómico"/>
    <s v="24.05 Identidad"/>
    <s v="08.03.02 Nacionalidad"/>
    <s v="24.05.01.14 Costa Rica"/>
    <x v="8"/>
    <x v="73"/>
    <x v="234"/>
    <x v="1076"/>
    <s v="N° de personas"/>
    <s v="2011-2017"/>
    <m/>
    <m/>
    <s v="Encuesta CASEN"/>
    <m/>
    <m/>
    <m/>
    <m/>
    <m/>
    <m/>
    <m/>
    <m/>
    <m/>
    <m/>
    <m/>
    <n v="478"/>
    <n v="278"/>
    <n v="78"/>
    <n v="697"/>
    <n v="1316"/>
    <n v="914"/>
    <n v="511"/>
    <m/>
    <m/>
    <m/>
    <m/>
  </r>
  <r>
    <n v="1543"/>
    <s v="Cantidad de extranjeros nacidos en Cuba"/>
    <s v="24 Socioeconómico"/>
    <s v="24.05 Identidad"/>
    <s v="08.03.02 Nacionalidad"/>
    <s v="24.05.01.15 Cuba"/>
    <x v="8"/>
    <x v="73"/>
    <x v="234"/>
    <x v="1077"/>
    <s v="N° de personas"/>
    <s v="2011-2017"/>
    <m/>
    <m/>
    <s v="Encuesta CASEN"/>
    <m/>
    <m/>
    <m/>
    <m/>
    <m/>
    <m/>
    <m/>
    <m/>
    <m/>
    <m/>
    <m/>
    <n v="1137"/>
    <n v="1569"/>
    <n v="2000"/>
    <n v="2331"/>
    <n v="2662"/>
    <n v="6634"/>
    <n v="10606"/>
    <m/>
    <m/>
    <m/>
    <m/>
  </r>
  <r>
    <n v="1544"/>
    <s v="Cantidad de extranjeros nacidos en Ecuador"/>
    <s v="24 Socioeconómico"/>
    <s v="24.05 Identidad"/>
    <s v="08.03.02 Nacionalidad"/>
    <s v="24.05.01.16 Ecuador"/>
    <x v="8"/>
    <x v="73"/>
    <x v="234"/>
    <x v="1078"/>
    <s v="N° de personas"/>
    <s v="2011-2017"/>
    <m/>
    <m/>
    <s v="Encuesta CASEN"/>
    <m/>
    <m/>
    <m/>
    <m/>
    <m/>
    <m/>
    <m/>
    <m/>
    <m/>
    <m/>
    <m/>
    <n v="5897"/>
    <n v="8233"/>
    <n v="10568"/>
    <n v="14193"/>
    <n v="17817"/>
    <n v="18401"/>
    <n v="18984"/>
    <m/>
    <m/>
    <m/>
    <m/>
  </r>
  <r>
    <n v="1545"/>
    <s v="Cantidad de extranjeros nacidos en El Salvador"/>
    <s v="24 Socioeconómico"/>
    <s v="24.05 Identidad"/>
    <s v="08.03.02 Nacionalidad"/>
    <s v="24.05.01.17 El Salvador"/>
    <x v="8"/>
    <x v="73"/>
    <x v="234"/>
    <x v="1079"/>
    <s v="N° de personas"/>
    <s v="2011-2017"/>
    <m/>
    <m/>
    <s v="Encuesta CASEN"/>
    <m/>
    <m/>
    <m/>
    <m/>
    <m/>
    <m/>
    <m/>
    <m/>
    <m/>
    <m/>
    <m/>
    <n v="337"/>
    <n v="810"/>
    <n v="1283"/>
    <n v="774"/>
    <n v="265"/>
    <n v="425"/>
    <n v="584"/>
    <m/>
    <m/>
    <m/>
    <m/>
  </r>
  <r>
    <n v="1546"/>
    <s v="Cantidad de extranjeros nacidos en Eslovenia"/>
    <s v="24 Socioeconómico"/>
    <s v="24.05 Identidad"/>
    <s v="08.03.02 Nacionalidad"/>
    <s v="24.05.01.18 Eslovenia"/>
    <x v="8"/>
    <x v="73"/>
    <x v="234"/>
    <x v="1080"/>
    <s v="N° de personas"/>
    <s v="2011-2017"/>
    <m/>
    <m/>
    <s v="Encuesta CASEN"/>
    <m/>
    <m/>
    <m/>
    <m/>
    <m/>
    <m/>
    <m/>
    <m/>
    <m/>
    <m/>
    <m/>
    <n v="13"/>
    <n v="7"/>
    <n v="0"/>
    <n v="0"/>
    <n v="0"/>
    <n v="0"/>
    <n v="0"/>
    <m/>
    <m/>
    <m/>
    <m/>
  </r>
  <r>
    <n v="1547"/>
    <s v="Cantidad de extranjeros nacidos en España"/>
    <s v="24 Socioeconómico"/>
    <s v="24.05 Identidad"/>
    <s v="08.03.02 Nacionalidad"/>
    <s v="24.05.01.19 España"/>
    <x v="8"/>
    <x v="73"/>
    <x v="234"/>
    <x v="1081"/>
    <s v="N° de personas"/>
    <s v="2011-2017"/>
    <m/>
    <m/>
    <s v="Encuesta CASEN"/>
    <m/>
    <m/>
    <m/>
    <m/>
    <m/>
    <m/>
    <m/>
    <m/>
    <m/>
    <m/>
    <m/>
    <n v="3608"/>
    <n v="4452"/>
    <n v="5295"/>
    <n v="6112"/>
    <n v="6928"/>
    <n v="8209"/>
    <n v="9490"/>
    <m/>
    <m/>
    <m/>
    <m/>
  </r>
  <r>
    <n v="1548"/>
    <s v="Cantidad de extranjeros nacidos en Estados Unidos"/>
    <s v="24 Socioeconómico"/>
    <s v="24.05 Identidad"/>
    <s v="08.03.02 Nacionalidad"/>
    <s v="24.05.01.20 Estados Unidos"/>
    <x v="8"/>
    <x v="73"/>
    <x v="234"/>
    <x v="1082"/>
    <s v="N° de personas"/>
    <s v="2011-2017"/>
    <m/>
    <m/>
    <s v="Encuesta CASEN"/>
    <m/>
    <m/>
    <m/>
    <m/>
    <m/>
    <m/>
    <m/>
    <m/>
    <m/>
    <m/>
    <m/>
    <n v="6733"/>
    <n v="5503"/>
    <n v="4273"/>
    <n v="4290"/>
    <n v="4306"/>
    <n v="3758"/>
    <n v="3210"/>
    <m/>
    <m/>
    <m/>
    <m/>
  </r>
  <r>
    <n v="1549"/>
    <s v="Cantidad de extranjeros nacidos en Filipinas"/>
    <s v="24 Socioeconómico"/>
    <s v="24.05 Identidad"/>
    <s v="08.03.02 Nacionalidad"/>
    <s v="24.05.01.21 Filipinas"/>
    <x v="8"/>
    <x v="73"/>
    <x v="234"/>
    <x v="1083"/>
    <s v="N° de personas"/>
    <s v="2011-2017"/>
    <m/>
    <m/>
    <s v="Encuesta CASEN"/>
    <m/>
    <m/>
    <m/>
    <m/>
    <m/>
    <m/>
    <m/>
    <m/>
    <m/>
    <m/>
    <m/>
    <n v="9"/>
    <n v="64"/>
    <n v="119"/>
    <n v="73"/>
    <n v="27"/>
    <n v="81"/>
    <n v="134"/>
    <m/>
    <m/>
    <m/>
    <m/>
  </r>
  <r>
    <n v="1550"/>
    <s v="Cantidad de extranjeros nacidos en Francia"/>
    <s v="24 Socioeconómico"/>
    <s v="24.05 Identidad"/>
    <s v="08.03.02 Nacionalidad"/>
    <s v="24.05.01.22 Francia"/>
    <x v="8"/>
    <x v="73"/>
    <x v="234"/>
    <x v="1084"/>
    <s v="N° de personas"/>
    <s v="2011-2017"/>
    <m/>
    <m/>
    <s v="Encuesta CASEN"/>
    <m/>
    <m/>
    <m/>
    <m/>
    <m/>
    <m/>
    <m/>
    <m/>
    <m/>
    <m/>
    <m/>
    <n v="747"/>
    <n v="2009"/>
    <n v="3271"/>
    <n v="2552"/>
    <n v="1833"/>
    <n v="2530"/>
    <n v="3226"/>
    <m/>
    <m/>
    <m/>
    <m/>
  </r>
  <r>
    <n v="1551"/>
    <s v="Cantidad de extranjeros nacidos en Grecia"/>
    <s v="24 Socioeconómico"/>
    <s v="24.05 Identidad"/>
    <s v="08.03.02 Nacionalidad"/>
    <s v="24.05.01.23 Grecia"/>
    <x v="8"/>
    <x v="73"/>
    <x v="234"/>
    <x v="1085"/>
    <s v="N° de personas"/>
    <s v="2011-2017"/>
    <m/>
    <m/>
    <s v="Encuesta CASEN"/>
    <m/>
    <m/>
    <m/>
    <m/>
    <m/>
    <m/>
    <m/>
    <m/>
    <m/>
    <m/>
    <m/>
    <n v="226"/>
    <n v="167"/>
    <n v="107"/>
    <n v="54"/>
    <n v="0"/>
    <n v="0"/>
    <n v="0"/>
    <m/>
    <m/>
    <m/>
    <m/>
  </r>
  <r>
    <n v="1552"/>
    <s v="Cantidad de extranjeros nacidos en Guatemala"/>
    <s v="24 Socioeconómico"/>
    <s v="24.05 Identidad"/>
    <s v="08.03.02 Nacionalidad"/>
    <s v="24.05.01.24 Guatemala"/>
    <x v="8"/>
    <x v="73"/>
    <x v="234"/>
    <x v="1086"/>
    <s v="N° de personas"/>
    <s v="2011-2017"/>
    <m/>
    <m/>
    <s v="Encuesta CASEN"/>
    <m/>
    <m/>
    <m/>
    <m/>
    <m/>
    <m/>
    <m/>
    <m/>
    <m/>
    <m/>
    <m/>
    <n v="40"/>
    <n v="155"/>
    <n v="270"/>
    <n v="187"/>
    <n v="103"/>
    <n v="245"/>
    <n v="386"/>
    <m/>
    <m/>
    <m/>
    <m/>
  </r>
  <r>
    <n v="1553"/>
    <s v="Cantidad de extranjeros nacidos en Haití"/>
    <s v="24 Socioeconómico"/>
    <s v="24.05 Identidad"/>
    <s v="08.03.02 Nacionalidad"/>
    <s v="24.05.01.25 Haití"/>
    <x v="8"/>
    <x v="73"/>
    <x v="234"/>
    <x v="1087"/>
    <s v="N° de personas"/>
    <s v="2011-2017"/>
    <m/>
    <m/>
    <s v="Encuesta CASEN"/>
    <m/>
    <m/>
    <m/>
    <m/>
    <m/>
    <m/>
    <m/>
    <m/>
    <m/>
    <m/>
    <m/>
    <n v="419"/>
    <n v="3134"/>
    <n v="5849"/>
    <n v="10657"/>
    <n v="15465"/>
    <n v="42847"/>
    <n v="70229"/>
    <m/>
    <m/>
    <m/>
    <m/>
  </r>
  <r>
    <n v="1554"/>
    <s v="Cantidad de extranjeros nacidos en Holanda"/>
    <s v="24 Socioeconómico"/>
    <s v="24.05 Identidad"/>
    <s v="08.03.02 Nacionalidad"/>
    <s v="24.05.01.26 Holanda"/>
    <x v="8"/>
    <x v="73"/>
    <x v="234"/>
    <x v="1088"/>
    <s v="N° de personas"/>
    <s v="2011-2017"/>
    <m/>
    <m/>
    <s v="Encuesta CASEN"/>
    <m/>
    <m/>
    <m/>
    <m/>
    <m/>
    <m/>
    <m/>
    <m/>
    <m/>
    <m/>
    <m/>
    <n v="76"/>
    <n v="294"/>
    <n v="511"/>
    <n v="370"/>
    <n v="229"/>
    <n v="274"/>
    <n v="319"/>
    <m/>
    <m/>
    <m/>
    <m/>
  </r>
  <r>
    <n v="1555"/>
    <s v="Cantidad de extranjeros nacidos en Honduras"/>
    <s v="24 Socioeconómico"/>
    <s v="24.05 Identidad"/>
    <s v="08.03.02 Nacionalidad"/>
    <s v="24.05.01.27 Honduras"/>
    <x v="8"/>
    <x v="73"/>
    <x v="234"/>
    <x v="1089"/>
    <s v="N° de personas"/>
    <s v="2011-2017"/>
    <m/>
    <m/>
    <s v="Encuesta CASEN"/>
    <m/>
    <m/>
    <m/>
    <m/>
    <m/>
    <m/>
    <m/>
    <m/>
    <m/>
    <m/>
    <m/>
    <n v="1018"/>
    <n v="715"/>
    <n v="411"/>
    <n v="206"/>
    <n v="0"/>
    <n v="192"/>
    <n v="383"/>
    <m/>
    <m/>
    <m/>
    <m/>
  </r>
  <r>
    <n v="1556"/>
    <s v="Cantidad de extranjeros nacidos en Hungría"/>
    <s v="24 Socioeconómico"/>
    <s v="24.05 Identidad"/>
    <s v="08.03.02 Nacionalidad"/>
    <s v="24.05.01.28 Hungría"/>
    <x v="8"/>
    <x v="73"/>
    <x v="234"/>
    <x v="1090"/>
    <s v="N° de personas"/>
    <s v="2011-2017"/>
    <m/>
    <m/>
    <s v="Encuesta CASEN"/>
    <m/>
    <m/>
    <m/>
    <m/>
    <m/>
    <m/>
    <m/>
    <m/>
    <m/>
    <m/>
    <m/>
    <n v="22"/>
    <n v="11"/>
    <n v="0"/>
    <n v="25"/>
    <n v="50"/>
    <n v="143"/>
    <n v="236"/>
    <m/>
    <m/>
    <m/>
    <m/>
  </r>
  <r>
    <n v="1557"/>
    <s v="Cantidad de extranjeros nacidos en India"/>
    <s v="24 Socioeconómico"/>
    <s v="24.05 Identidad"/>
    <s v="08.03.02 Nacionalidad"/>
    <s v="24.05.01.29 India"/>
    <x v="8"/>
    <x v="73"/>
    <x v="234"/>
    <x v="1091"/>
    <s v="N° de personas"/>
    <s v="2011-2017"/>
    <m/>
    <m/>
    <s v="Encuesta CASEN"/>
    <m/>
    <m/>
    <m/>
    <m/>
    <m/>
    <m/>
    <m/>
    <m/>
    <m/>
    <m/>
    <m/>
    <n v="55"/>
    <n v="186"/>
    <n v="316"/>
    <n v="331"/>
    <n v="346"/>
    <n v="256"/>
    <n v="166"/>
    <m/>
    <m/>
    <m/>
    <m/>
  </r>
  <r>
    <n v="1558"/>
    <s v="Cantidad de extranjeros nacidos en Indonesia"/>
    <s v="24 Socioeconómico"/>
    <s v="24.05 Identidad"/>
    <s v="08.03.02 Nacionalidad"/>
    <s v="24.05.01.30 Indonesia"/>
    <x v="8"/>
    <x v="73"/>
    <x v="234"/>
    <x v="1092"/>
    <s v="N° de personas"/>
    <s v="2011-2017"/>
    <m/>
    <m/>
    <s v="Encuesta CASEN"/>
    <m/>
    <m/>
    <m/>
    <m/>
    <m/>
    <m/>
    <m/>
    <m/>
    <m/>
    <m/>
    <m/>
    <n v="72"/>
    <n v="48"/>
    <n v="24"/>
    <n v="12"/>
    <n v="0"/>
    <n v="23"/>
    <n v="46"/>
    <m/>
    <m/>
    <m/>
    <m/>
  </r>
  <r>
    <n v="1559"/>
    <s v="Cantidad de extranjeros nacidos en Irlanda"/>
    <s v="24 Socioeconómico"/>
    <s v="24.05 Identidad"/>
    <s v="08.03.02 Nacionalidad"/>
    <s v="24.05.01.31 Irlanda"/>
    <x v="8"/>
    <x v="73"/>
    <x v="234"/>
    <x v="1093"/>
    <s v="N° de personas"/>
    <s v="2011-2017"/>
    <m/>
    <m/>
    <s v="Encuesta CASEN"/>
    <m/>
    <m/>
    <m/>
    <m/>
    <m/>
    <m/>
    <m/>
    <m/>
    <m/>
    <m/>
    <m/>
    <n v="137"/>
    <n v="151"/>
    <n v="165"/>
    <n v="83"/>
    <n v="0"/>
    <n v="0"/>
    <n v="0"/>
    <m/>
    <m/>
    <m/>
    <m/>
  </r>
  <r>
    <n v="1560"/>
    <s v="Cantidad de extranjeros nacidos en Italia"/>
    <s v="24 Socioeconómico"/>
    <s v="24.05 Identidad"/>
    <s v="08.03.02 Nacionalidad"/>
    <s v="24.05.01.32 Italia"/>
    <x v="8"/>
    <x v="73"/>
    <x v="234"/>
    <x v="1094"/>
    <s v="N° de personas"/>
    <s v="2011-2017"/>
    <m/>
    <m/>
    <s v="Encuesta CASEN"/>
    <m/>
    <m/>
    <m/>
    <m/>
    <m/>
    <m/>
    <m/>
    <m/>
    <m/>
    <m/>
    <m/>
    <n v="2321"/>
    <n v="2676"/>
    <n v="3031"/>
    <n v="3462"/>
    <n v="3892"/>
    <n v="4145"/>
    <n v="4398"/>
    <m/>
    <m/>
    <m/>
    <m/>
  </r>
  <r>
    <n v="1561"/>
    <s v="Cantidad de extranjeros nacidos en Japón"/>
    <s v="24 Socioeconómico"/>
    <s v="24.05 Identidad"/>
    <s v="08.03.02 Nacionalidad"/>
    <s v="24.05.01.33 Japón"/>
    <x v="8"/>
    <x v="73"/>
    <x v="234"/>
    <x v="1095"/>
    <s v="N° de personas"/>
    <s v="2011-2017"/>
    <m/>
    <m/>
    <s v="Encuesta CASEN"/>
    <m/>
    <m/>
    <m/>
    <m/>
    <m/>
    <m/>
    <m/>
    <m/>
    <m/>
    <m/>
    <m/>
    <n v="284"/>
    <n v="185"/>
    <n v="86"/>
    <n v="119"/>
    <n v="152"/>
    <n v="95"/>
    <n v="38"/>
    <m/>
    <m/>
    <m/>
    <m/>
  </r>
  <r>
    <n v="1562"/>
    <s v="Cantidad de extranjeros nacidos en Kenia"/>
    <s v="24 Socioeconómico"/>
    <s v="24.05 Identidad"/>
    <s v="08.03.02 Nacionalidad"/>
    <s v="24.05.01.34 Kenia"/>
    <x v="8"/>
    <x v="73"/>
    <x v="234"/>
    <x v="1096"/>
    <s v="N° de personas"/>
    <s v="2011-2017"/>
    <m/>
    <m/>
    <s v="Encuesta CASEN"/>
    <m/>
    <m/>
    <m/>
    <m/>
    <m/>
    <m/>
    <m/>
    <m/>
    <m/>
    <m/>
    <m/>
    <n v="92"/>
    <n v="46"/>
    <n v="0"/>
    <n v="0"/>
    <n v="0"/>
    <n v="0"/>
    <n v="0"/>
    <m/>
    <m/>
    <m/>
    <m/>
  </r>
  <r>
    <n v="1563"/>
    <s v="Cantidad de extranjeros nacidos en Libia"/>
    <s v="24 Socioeconómico"/>
    <s v="24.05 Identidad"/>
    <s v="08.03.02 Nacionalidad"/>
    <s v="24.05.01.35 Libia"/>
    <x v="8"/>
    <x v="73"/>
    <x v="234"/>
    <x v="1097"/>
    <s v="N° de personas"/>
    <s v="2011-2017"/>
    <m/>
    <m/>
    <s v="Encuesta CASEN"/>
    <m/>
    <m/>
    <m/>
    <m/>
    <m/>
    <m/>
    <m/>
    <m/>
    <m/>
    <m/>
    <m/>
    <n v="37"/>
    <n v="19"/>
    <n v="0"/>
    <n v="0"/>
    <n v="0"/>
    <n v="0"/>
    <n v="0"/>
    <m/>
    <m/>
    <m/>
    <m/>
  </r>
  <r>
    <n v="1564"/>
    <s v="Cantidad de extranjeros nacidos en Marruecos"/>
    <s v="24 Socioeconómico"/>
    <s v="24.05 Identidad"/>
    <s v="08.03.02 Nacionalidad"/>
    <s v="24.05.01.36 Marruecos"/>
    <x v="8"/>
    <x v="73"/>
    <x v="234"/>
    <x v="1098"/>
    <s v="N° de personas"/>
    <s v="2011-2017"/>
    <m/>
    <m/>
    <s v="Encuesta CASEN"/>
    <m/>
    <m/>
    <m/>
    <m/>
    <m/>
    <m/>
    <m/>
    <m/>
    <m/>
    <m/>
    <m/>
    <n v="376"/>
    <n v="188"/>
    <n v="0"/>
    <n v="18"/>
    <n v="36"/>
    <n v="39"/>
    <n v="41"/>
    <m/>
    <m/>
    <m/>
    <m/>
  </r>
  <r>
    <n v="1565"/>
    <s v="Cantidad de extranjeros nacidos en México"/>
    <s v="24 Socioeconómico"/>
    <s v="24.05 Identidad"/>
    <s v="08.03.02 Nacionalidad"/>
    <s v="24.05.01.37 México"/>
    <x v="8"/>
    <x v="73"/>
    <x v="234"/>
    <x v="1099"/>
    <s v="N° de personas"/>
    <s v="2011-2017"/>
    <m/>
    <m/>
    <s v="Encuesta CASEN"/>
    <m/>
    <m/>
    <m/>
    <m/>
    <m/>
    <m/>
    <m/>
    <m/>
    <m/>
    <m/>
    <m/>
    <n v="1792"/>
    <n v="1455"/>
    <n v="1117"/>
    <n v="1798"/>
    <n v="2479"/>
    <n v="3193"/>
    <n v="3907"/>
    <m/>
    <m/>
    <m/>
    <m/>
  </r>
  <r>
    <n v="1566"/>
    <s v="Cantidad de extranjeros nacidos en No bien especificado"/>
    <s v="24 Socioeconómico"/>
    <s v="24.05 Identidad"/>
    <s v="08.03.02 Nacionalidad"/>
    <s v="24.05.01.38 No bien especificado"/>
    <x v="8"/>
    <x v="73"/>
    <x v="234"/>
    <x v="1100"/>
    <s v="N° de personas"/>
    <s v="2011-2017"/>
    <m/>
    <m/>
    <s v="Encuesta CASEN"/>
    <m/>
    <m/>
    <m/>
    <m/>
    <m/>
    <m/>
    <m/>
    <m/>
    <m/>
    <m/>
    <m/>
    <n v="700"/>
    <n v="350"/>
    <n v="0"/>
    <n v="0"/>
    <n v="0"/>
    <n v="61"/>
    <n v="121"/>
    <m/>
    <m/>
    <m/>
    <m/>
  </r>
  <r>
    <n v="1567"/>
    <s v="Cantidad de extranjeros nacidos en No sabe o no responde"/>
    <s v="24 Socioeconómico"/>
    <s v="24.05 Identidad"/>
    <s v="08.03.02 Nacionalidad"/>
    <s v="24.05.01.39 No sabe o no responde"/>
    <x v="8"/>
    <x v="73"/>
    <x v="234"/>
    <x v="1101"/>
    <s v="N° de personas"/>
    <s v="2011-2017"/>
    <m/>
    <m/>
    <s v="Encuesta CASEN"/>
    <m/>
    <m/>
    <m/>
    <m/>
    <m/>
    <m/>
    <m/>
    <m/>
    <m/>
    <m/>
    <m/>
    <n v="16762981"/>
    <n v="16889109"/>
    <n v="17015236"/>
    <n v="17119860"/>
    <n v="17224483"/>
    <n v="17245430"/>
    <n v="17266376"/>
    <m/>
    <m/>
    <m/>
    <m/>
  </r>
  <r>
    <n v="1568"/>
    <s v="Cantidad de extranjeros nacidos en Noruega"/>
    <s v="24 Socioeconómico"/>
    <s v="24.05 Identidad"/>
    <s v="08.03.02 Nacionalidad"/>
    <s v="24.05.01.40 Noruega"/>
    <x v="8"/>
    <x v="73"/>
    <x v="234"/>
    <x v="1102"/>
    <s v="N° de personas"/>
    <s v="2011-2017"/>
    <m/>
    <m/>
    <s v="Encuesta CASEN"/>
    <m/>
    <m/>
    <m/>
    <m/>
    <m/>
    <m/>
    <m/>
    <m/>
    <m/>
    <m/>
    <m/>
    <n v="519"/>
    <n v="374"/>
    <n v="229"/>
    <n v="230"/>
    <n v="231"/>
    <n v="193"/>
    <n v="155"/>
    <m/>
    <m/>
    <m/>
    <m/>
  </r>
  <r>
    <n v="1569"/>
    <s v="Cantidad de extranjeros nacidos en Otro país de Asia"/>
    <s v="24 Socioeconómico"/>
    <s v="24.05 Identidad"/>
    <s v="08.03.02 Nacionalidad"/>
    <s v="24.05.01.41 Otro país de Asia"/>
    <x v="8"/>
    <x v="73"/>
    <x v="234"/>
    <x v="1103"/>
    <s v="N° de personas"/>
    <s v="2011-2017"/>
    <m/>
    <m/>
    <s v="Encuesta CASEN"/>
    <m/>
    <m/>
    <m/>
    <m/>
    <m/>
    <m/>
    <m/>
    <m/>
    <m/>
    <m/>
    <m/>
    <n v="190"/>
    <n v="95"/>
    <n v="0"/>
    <n v="0"/>
    <n v="0"/>
    <n v="0"/>
    <n v="0"/>
    <m/>
    <m/>
    <m/>
    <m/>
  </r>
  <r>
    <n v="1570"/>
    <s v="Cantidad de extranjeros nacidos en Otro país de Europa"/>
    <s v="24 Socioeconómico"/>
    <s v="24.05 Identidad"/>
    <s v="08.03.02 Nacionalidad"/>
    <s v="24.05.01.42 Otro país de Europa"/>
    <x v="8"/>
    <x v="73"/>
    <x v="234"/>
    <x v="1104"/>
    <s v="N° de personas"/>
    <s v="2011-2017"/>
    <m/>
    <m/>
    <s v="Encuesta CASEN"/>
    <m/>
    <m/>
    <m/>
    <m/>
    <m/>
    <m/>
    <m/>
    <m/>
    <m/>
    <m/>
    <m/>
    <n v="64"/>
    <n v="32"/>
    <n v="0"/>
    <n v="0"/>
    <n v="0"/>
    <n v="0"/>
    <n v="0"/>
    <m/>
    <m/>
    <m/>
    <m/>
  </r>
  <r>
    <n v="1571"/>
    <s v="Cantidad de extranjeros nacidos en Pakistán"/>
    <s v="24 Socioeconómico"/>
    <s v="24.05 Identidad"/>
    <s v="08.03.02 Nacionalidad"/>
    <s v="24.05.01.43 Pakistán"/>
    <x v="8"/>
    <x v="73"/>
    <x v="234"/>
    <x v="1105"/>
    <s v="N° de personas"/>
    <s v="2011-2017"/>
    <m/>
    <m/>
    <s v="Encuesta CASEN"/>
    <m/>
    <m/>
    <m/>
    <m/>
    <m/>
    <m/>
    <m/>
    <m/>
    <m/>
    <m/>
    <m/>
    <n v="8"/>
    <n v="139"/>
    <n v="269"/>
    <n v="334"/>
    <n v="398"/>
    <n v="212"/>
    <n v="26"/>
    <m/>
    <m/>
    <m/>
    <m/>
  </r>
  <r>
    <n v="1572"/>
    <s v="Cantidad de extranjeros nacidos en Panamá"/>
    <s v="24 Socioeconómico"/>
    <s v="24.05 Identidad"/>
    <s v="08.03.02 Nacionalidad"/>
    <s v="24.05.01.44 Panamá"/>
    <x v="8"/>
    <x v="73"/>
    <x v="234"/>
    <x v="1106"/>
    <s v="N° de personas"/>
    <s v="2011-2017"/>
    <m/>
    <m/>
    <s v="Encuesta CASEN"/>
    <m/>
    <m/>
    <m/>
    <m/>
    <m/>
    <m/>
    <m/>
    <m/>
    <m/>
    <m/>
    <m/>
    <n v="27"/>
    <n v="113"/>
    <n v="199"/>
    <n v="111"/>
    <n v="22"/>
    <n v="54"/>
    <n v="85"/>
    <m/>
    <m/>
    <m/>
    <m/>
  </r>
  <r>
    <n v="1573"/>
    <s v="Cantidad de extranjeros nacidos en Paraguay"/>
    <s v="24 Socioeconómico"/>
    <s v="24.05 Identidad"/>
    <s v="08.03.02 Nacionalidad"/>
    <s v="24.05.01.45 Paraguay"/>
    <x v="8"/>
    <x v="73"/>
    <x v="234"/>
    <x v="1107"/>
    <s v="N° de personas"/>
    <s v="2011-2017"/>
    <m/>
    <m/>
    <s v="Encuesta CASEN"/>
    <m/>
    <m/>
    <m/>
    <m/>
    <m/>
    <m/>
    <m/>
    <m/>
    <m/>
    <m/>
    <m/>
    <n v="613"/>
    <n v="1367"/>
    <n v="2121"/>
    <n v="2788"/>
    <n v="3454"/>
    <n v="3629"/>
    <n v="3804"/>
    <m/>
    <m/>
    <m/>
    <m/>
  </r>
  <r>
    <n v="1574"/>
    <s v="Cantidad de extranjeros nacidos en Perú"/>
    <s v="24 Socioeconómico"/>
    <s v="24.05 Identidad"/>
    <s v="08.03.02 Nacionalidad"/>
    <s v="24.05.01.46 Perú"/>
    <x v="8"/>
    <x v="73"/>
    <x v="234"/>
    <x v="1108"/>
    <s v="N° de personas"/>
    <s v="2011-2017"/>
    <m/>
    <m/>
    <s v="Encuesta CASEN"/>
    <m/>
    <m/>
    <m/>
    <m/>
    <m/>
    <m/>
    <m/>
    <m/>
    <m/>
    <m/>
    <m/>
    <n v="71304"/>
    <n v="77547"/>
    <n v="83789"/>
    <n v="86336"/>
    <n v="88883"/>
    <n v="105246"/>
    <n v="121608"/>
    <m/>
    <m/>
    <m/>
    <m/>
  </r>
  <r>
    <n v="1575"/>
    <s v="Cantidad de extranjeros nacidos en Polonia"/>
    <s v="24 Socioeconómico"/>
    <s v="24.05 Identidad"/>
    <s v="08.03.02 Nacionalidad"/>
    <s v="24.05.01.47 Polonia"/>
    <x v="8"/>
    <x v="73"/>
    <x v="234"/>
    <x v="1109"/>
    <s v="N° de personas"/>
    <s v="2011-2017"/>
    <m/>
    <m/>
    <s v="Encuesta CASEN"/>
    <m/>
    <m/>
    <m/>
    <m/>
    <m/>
    <m/>
    <m/>
    <m/>
    <m/>
    <m/>
    <m/>
    <n v="151"/>
    <n v="185"/>
    <n v="219"/>
    <n v="321"/>
    <n v="423"/>
    <n v="347"/>
    <n v="271"/>
    <m/>
    <m/>
    <m/>
    <m/>
  </r>
  <r>
    <n v="1576"/>
    <s v="Cantidad de extranjeros nacidos en Portugal"/>
    <s v="24 Socioeconómico"/>
    <s v="24.05 Identidad"/>
    <s v="08.03.02 Nacionalidad"/>
    <s v="24.05.01.48 Portugal"/>
    <x v="8"/>
    <x v="73"/>
    <x v="234"/>
    <x v="1110"/>
    <s v="N° de personas"/>
    <s v="2011-2017"/>
    <m/>
    <m/>
    <s v="Encuesta CASEN"/>
    <m/>
    <m/>
    <m/>
    <m/>
    <m/>
    <m/>
    <m/>
    <m/>
    <m/>
    <m/>
    <m/>
    <n v="9"/>
    <n v="5"/>
    <n v="0"/>
    <n v="88"/>
    <n v="175"/>
    <n v="130"/>
    <n v="84"/>
    <m/>
    <m/>
    <m/>
    <m/>
  </r>
  <r>
    <n v="1577"/>
    <s v="Cantidad de extranjeros nacidos en Reino Unido"/>
    <s v="24 Socioeconómico"/>
    <s v="24.05 Identidad"/>
    <s v="08.03.02 Nacionalidad"/>
    <s v="24.05.01.49 Reino Unido"/>
    <x v="8"/>
    <x v="73"/>
    <x v="234"/>
    <x v="1111"/>
    <s v="N° de personas"/>
    <s v="2011-2017"/>
    <m/>
    <m/>
    <s v="Encuesta CASEN"/>
    <m/>
    <m/>
    <m/>
    <m/>
    <m/>
    <m/>
    <m/>
    <m/>
    <m/>
    <m/>
    <m/>
    <n v="1139"/>
    <n v="1155"/>
    <n v="1170"/>
    <n v="1015"/>
    <n v="860"/>
    <n v="797"/>
    <n v="734"/>
    <m/>
    <m/>
    <m/>
    <m/>
  </r>
  <r>
    <n v="1578"/>
    <s v="Cantidad de extranjeros nacidos en República Dominicana"/>
    <s v="24 Socioeconómico"/>
    <s v="24.05 Identidad"/>
    <s v="08.03.02 Nacionalidad"/>
    <s v="24.05.01.50 República Dominicana"/>
    <x v="8"/>
    <x v="73"/>
    <x v="234"/>
    <x v="1112"/>
    <s v="N° de personas"/>
    <s v="2011-2017"/>
    <m/>
    <m/>
    <s v="Encuesta CASEN"/>
    <m/>
    <m/>
    <m/>
    <m/>
    <m/>
    <m/>
    <m/>
    <m/>
    <m/>
    <m/>
    <m/>
    <n v="1665"/>
    <n v="1487"/>
    <n v="1309"/>
    <n v="3524"/>
    <n v="5738"/>
    <n v="5587"/>
    <n v="5436"/>
    <m/>
    <m/>
    <m/>
    <m/>
  </r>
  <r>
    <n v="1579"/>
    <s v="Cantidad de extranjeros nacidos en Rumanía"/>
    <s v="24 Socioeconómico"/>
    <s v="24.05 Identidad"/>
    <s v="08.03.02 Nacionalidad"/>
    <s v="24.05.01.51 Rumanía"/>
    <x v="8"/>
    <x v="73"/>
    <x v="234"/>
    <x v="1113"/>
    <s v="N° de personas"/>
    <s v="2011-2017"/>
    <m/>
    <m/>
    <s v="Encuesta CASEN"/>
    <m/>
    <m/>
    <m/>
    <m/>
    <m/>
    <m/>
    <m/>
    <m/>
    <m/>
    <m/>
    <m/>
    <n v="131"/>
    <n v="125"/>
    <n v="119"/>
    <n v="84"/>
    <n v="48"/>
    <n v="31"/>
    <n v="14"/>
    <m/>
    <m/>
    <m/>
    <m/>
  </r>
  <r>
    <n v="1580"/>
    <s v="Cantidad de extranjeros nacidos en Rusia"/>
    <s v="24 Socioeconómico"/>
    <s v="24.05 Identidad"/>
    <s v="08.03.02 Nacionalidad"/>
    <s v="24.05.01.52 Rusia"/>
    <x v="8"/>
    <x v="73"/>
    <x v="234"/>
    <x v="1114"/>
    <s v="N° de personas"/>
    <s v="2011-2017"/>
    <m/>
    <m/>
    <s v="Encuesta CASEN"/>
    <m/>
    <m/>
    <m/>
    <m/>
    <m/>
    <m/>
    <m/>
    <m/>
    <m/>
    <m/>
    <m/>
    <n v="49"/>
    <n v="73"/>
    <n v="96"/>
    <n v="156"/>
    <n v="215"/>
    <n v="505"/>
    <n v="794"/>
    <m/>
    <m/>
    <m/>
    <m/>
  </r>
  <r>
    <n v="1581"/>
    <s v="Cantidad de extranjeros nacidos en Serbia"/>
    <s v="24 Socioeconómico"/>
    <s v="24.05 Identidad"/>
    <s v="08.03.02 Nacionalidad"/>
    <s v="24.05.01.53 Serbia"/>
    <x v="8"/>
    <x v="73"/>
    <x v="234"/>
    <x v="1115"/>
    <s v="N° de personas"/>
    <s v="2011-2017"/>
    <m/>
    <m/>
    <s v="Encuesta CASEN"/>
    <m/>
    <m/>
    <m/>
    <m/>
    <m/>
    <m/>
    <m/>
    <m/>
    <m/>
    <m/>
    <m/>
    <n v="12"/>
    <n v="6"/>
    <n v="0"/>
    <n v="61"/>
    <n v="121"/>
    <n v="105"/>
    <n v="89"/>
    <m/>
    <m/>
    <m/>
    <m/>
  </r>
  <r>
    <n v="1582"/>
    <s v="Cantidad de extranjeros nacidos en Siria"/>
    <s v="24 Socioeconómico"/>
    <s v="24.05 Identidad"/>
    <s v="08.03.02 Nacionalidad"/>
    <s v="24.05.01.54 Siria"/>
    <x v="8"/>
    <x v="73"/>
    <x v="234"/>
    <x v="1116"/>
    <s v="N° de personas"/>
    <s v="2011-2017"/>
    <m/>
    <m/>
    <s v="Encuesta CASEN"/>
    <m/>
    <m/>
    <m/>
    <m/>
    <m/>
    <m/>
    <m/>
    <m/>
    <m/>
    <m/>
    <m/>
    <n v="876"/>
    <n v="470"/>
    <n v="63"/>
    <n v="56"/>
    <n v="49"/>
    <n v="54"/>
    <n v="58"/>
    <m/>
    <m/>
    <m/>
    <m/>
  </r>
  <r>
    <n v="1583"/>
    <s v="Cantidad de extranjeros nacidos en Suecia"/>
    <s v="24 Socioeconómico"/>
    <s v="24.05 Identidad"/>
    <s v="08.03.02 Nacionalidad"/>
    <s v="24.05.01.55 Suecia"/>
    <x v="8"/>
    <x v="73"/>
    <x v="234"/>
    <x v="1117"/>
    <s v="N° de personas"/>
    <s v="2011-2017"/>
    <m/>
    <m/>
    <s v="Encuesta CASEN"/>
    <m/>
    <m/>
    <m/>
    <m/>
    <m/>
    <m/>
    <m/>
    <m/>
    <m/>
    <m/>
    <m/>
    <n v="103"/>
    <n v="175"/>
    <n v="246"/>
    <n v="288"/>
    <n v="330"/>
    <n v="238"/>
    <n v="145"/>
    <m/>
    <m/>
    <m/>
    <m/>
  </r>
  <r>
    <n v="1584"/>
    <s v="Cantidad de extranjeros nacidos en Suiza"/>
    <s v="24 Socioeconómico"/>
    <s v="24.05 Identidad"/>
    <s v="08.03.02 Nacionalidad"/>
    <s v="24.05.01.56 Suiza"/>
    <x v="8"/>
    <x v="73"/>
    <x v="234"/>
    <x v="1118"/>
    <s v="N° de personas"/>
    <s v="2011-2017"/>
    <m/>
    <m/>
    <s v="Encuesta CASEN"/>
    <m/>
    <m/>
    <m/>
    <m/>
    <m/>
    <m/>
    <m/>
    <m/>
    <m/>
    <m/>
    <m/>
    <n v="118"/>
    <n v="576"/>
    <n v="1033"/>
    <n v="899"/>
    <n v="765"/>
    <n v="522"/>
    <n v="278"/>
    <m/>
    <m/>
    <m/>
    <m/>
  </r>
  <r>
    <n v="1585"/>
    <s v="Cantidad de extranjeros nacidos en Uruguay"/>
    <s v="24 Socioeconómico"/>
    <s v="24.05 Identidad"/>
    <s v="08.03.02 Nacionalidad"/>
    <s v="24.05.01.57 Uruguay"/>
    <x v="8"/>
    <x v="73"/>
    <x v="234"/>
    <x v="1119"/>
    <s v="N° de personas"/>
    <s v="2011-2017"/>
    <m/>
    <m/>
    <s v="Encuesta CASEN"/>
    <m/>
    <m/>
    <m/>
    <m/>
    <m/>
    <m/>
    <m/>
    <m/>
    <m/>
    <m/>
    <m/>
    <n v="3626"/>
    <n v="2435"/>
    <n v="1243"/>
    <n v="2119"/>
    <n v="2994"/>
    <n v="3363"/>
    <n v="3732"/>
    <m/>
    <m/>
    <m/>
    <m/>
  </r>
  <r>
    <n v="1586"/>
    <s v="Cantidad de extranjeros nacidos en Venezuela"/>
    <s v="24 Socioeconómico"/>
    <s v="24.05 Identidad"/>
    <s v="08.03.02 Nacionalidad"/>
    <s v="24.05.01.58 Venezuela"/>
    <x v="8"/>
    <x v="73"/>
    <x v="234"/>
    <x v="1120"/>
    <s v="N° de personas"/>
    <s v="2011-2017"/>
    <m/>
    <m/>
    <s v="Encuesta CASEN"/>
    <m/>
    <m/>
    <m/>
    <m/>
    <m/>
    <m/>
    <m/>
    <m/>
    <m/>
    <m/>
    <m/>
    <n v="1620"/>
    <n v="3121"/>
    <n v="4621"/>
    <n v="7464"/>
    <n v="10307"/>
    <n v="45328"/>
    <n v="80348"/>
    <m/>
    <m/>
    <m/>
    <m/>
  </r>
  <r>
    <n v="1587"/>
    <s v="Cantidad de extranjeros nacidos en Albania"/>
    <s v="24 Socioeconómico"/>
    <s v="24.05 Identidad"/>
    <s v="08.03.02 Nacionalidad"/>
    <s v="24.05.01.59 Albania"/>
    <x v="8"/>
    <x v="73"/>
    <x v="234"/>
    <x v="1121"/>
    <s v="N° de personas"/>
    <s v="2011-2017"/>
    <m/>
    <m/>
    <s v="Encuesta CASEN"/>
    <m/>
    <m/>
    <m/>
    <m/>
    <m/>
    <m/>
    <m/>
    <m/>
    <m/>
    <m/>
    <m/>
    <n v="0"/>
    <n v="5"/>
    <n v="10"/>
    <n v="5"/>
    <n v="0"/>
    <n v="0"/>
    <n v="0"/>
    <m/>
    <m/>
    <m/>
    <m/>
  </r>
  <r>
    <n v="1588"/>
    <s v="Cantidad de extranjeros nacidos en Corea del Sur"/>
    <s v="24 Socioeconómico"/>
    <s v="24.05 Identidad"/>
    <s v="08.03.02 Nacionalidad"/>
    <s v="24.05.01.60 Corea del Sur"/>
    <x v="8"/>
    <x v="73"/>
    <x v="234"/>
    <x v="1122"/>
    <s v="N° de personas"/>
    <s v="2011-2017"/>
    <m/>
    <m/>
    <s v="Encuesta CASEN"/>
    <m/>
    <m/>
    <m/>
    <m/>
    <m/>
    <m/>
    <m/>
    <m/>
    <m/>
    <m/>
    <m/>
    <n v="0"/>
    <n v="118"/>
    <n v="236"/>
    <n v="608"/>
    <n v="980"/>
    <n v="670"/>
    <n v="360"/>
    <m/>
    <m/>
    <m/>
    <m/>
  </r>
  <r>
    <n v="1589"/>
    <s v="Cantidad de extranjeros nacidos en Croacia"/>
    <s v="24 Socioeconómico"/>
    <s v="24.05 Identidad"/>
    <s v="08.03.02 Nacionalidad"/>
    <s v="24.05.01.61 Croacia"/>
    <x v="8"/>
    <x v="73"/>
    <x v="234"/>
    <x v="1123"/>
    <s v="N° de personas"/>
    <s v="2011-2017"/>
    <m/>
    <m/>
    <s v="Encuesta CASEN"/>
    <m/>
    <m/>
    <m/>
    <m/>
    <m/>
    <m/>
    <m/>
    <m/>
    <m/>
    <m/>
    <m/>
    <n v="0"/>
    <n v="41"/>
    <n v="82"/>
    <n v="41"/>
    <n v="0"/>
    <n v="108"/>
    <n v="215"/>
    <m/>
    <m/>
    <m/>
    <m/>
  </r>
  <r>
    <n v="1590"/>
    <s v="Cantidad de extranjeros nacidos en Israel"/>
    <s v="24 Socioeconómico"/>
    <s v="24.05 Identidad"/>
    <s v="08.03.02 Nacionalidad"/>
    <s v="24.05.01.62 Israel"/>
    <x v="8"/>
    <x v="73"/>
    <x v="234"/>
    <x v="1124"/>
    <s v="N° de personas"/>
    <s v="2011-2017"/>
    <m/>
    <m/>
    <s v="Encuesta CASEN"/>
    <m/>
    <m/>
    <m/>
    <m/>
    <m/>
    <m/>
    <m/>
    <m/>
    <m/>
    <m/>
    <m/>
    <n v="0"/>
    <n v="214"/>
    <n v="428"/>
    <n v="409"/>
    <n v="389"/>
    <n v="296"/>
    <n v="202"/>
    <m/>
    <m/>
    <m/>
    <m/>
  </r>
  <r>
    <n v="1591"/>
    <s v="Cantidad de extranjeros nacidos en Jordania"/>
    <s v="24 Socioeconómico"/>
    <s v="24.05 Identidad"/>
    <s v="08.03.02 Nacionalidad"/>
    <s v="24.05.01.63 Jordania"/>
    <x v="8"/>
    <x v="73"/>
    <x v="234"/>
    <x v="1125"/>
    <s v="N° de personas"/>
    <s v="2011-2017"/>
    <m/>
    <m/>
    <s v="Encuesta CASEN"/>
    <m/>
    <m/>
    <m/>
    <m/>
    <m/>
    <m/>
    <m/>
    <m/>
    <m/>
    <m/>
    <m/>
    <n v="0"/>
    <n v="71"/>
    <n v="141"/>
    <n v="71"/>
    <n v="0"/>
    <n v="0"/>
    <n v="0"/>
    <m/>
    <m/>
    <m/>
    <m/>
  </r>
  <r>
    <n v="1592"/>
    <s v="Cantidad de extranjeros nacidos en Kirguistán"/>
    <s v="24 Socioeconómico"/>
    <s v="24.05 Identidad"/>
    <s v="08.03.02 Nacionalidad"/>
    <s v="24.05.01.64 Kirguistán"/>
    <x v="8"/>
    <x v="73"/>
    <x v="234"/>
    <x v="1126"/>
    <s v="N° de personas"/>
    <s v="2011-2017"/>
    <m/>
    <m/>
    <s v="Encuesta CASEN"/>
    <m/>
    <m/>
    <m/>
    <m/>
    <m/>
    <m/>
    <m/>
    <m/>
    <m/>
    <m/>
    <m/>
    <n v="0"/>
    <n v="54"/>
    <n v="107"/>
    <n v="54"/>
    <n v="0"/>
    <n v="0"/>
    <n v="0"/>
    <m/>
    <m/>
    <m/>
    <m/>
  </r>
  <r>
    <n v="1593"/>
    <s v="Cantidad de extranjeros nacidos en Líbano"/>
    <s v="24 Socioeconómico"/>
    <s v="24.05 Identidad"/>
    <s v="08.03.02 Nacionalidad"/>
    <s v="24.05.01.65 Líbano"/>
    <x v="8"/>
    <x v="73"/>
    <x v="234"/>
    <x v="1127"/>
    <s v="N° de personas"/>
    <s v="2011-2017"/>
    <m/>
    <m/>
    <s v="Encuesta CASEN"/>
    <m/>
    <m/>
    <m/>
    <m/>
    <m/>
    <m/>
    <m/>
    <m/>
    <m/>
    <m/>
    <m/>
    <n v="0"/>
    <n v="61"/>
    <n v="122"/>
    <n v="61"/>
    <n v="0"/>
    <n v="0"/>
    <n v="0"/>
    <m/>
    <m/>
    <m/>
    <m/>
  </r>
  <r>
    <n v="1594"/>
    <s v="Cantidad de extranjeros nacidos en Nicaragua"/>
    <s v="24 Socioeconómico"/>
    <s v="24.05 Identidad"/>
    <s v="08.03.02 Nacionalidad"/>
    <s v="24.05.01.66 Nicaragua"/>
    <x v="8"/>
    <x v="73"/>
    <x v="234"/>
    <x v="1128"/>
    <s v="N° de personas"/>
    <s v="2011-2017"/>
    <m/>
    <m/>
    <s v="Encuesta CASEN"/>
    <m/>
    <m/>
    <m/>
    <m/>
    <m/>
    <m/>
    <m/>
    <m/>
    <m/>
    <m/>
    <m/>
    <n v="0"/>
    <n v="121"/>
    <n v="241"/>
    <n v="342"/>
    <n v="443"/>
    <n v="556"/>
    <n v="668"/>
    <m/>
    <m/>
    <m/>
    <m/>
  </r>
  <r>
    <n v="1595"/>
    <s v="Cantidad de extranjeros nacidos en Nueva Zelanda"/>
    <s v="24 Socioeconómico"/>
    <s v="24.05 Identidad"/>
    <s v="08.03.02 Nacionalidad"/>
    <s v="24.05.01.67 Nueva Zelanda"/>
    <x v="8"/>
    <x v="73"/>
    <x v="234"/>
    <x v="1129"/>
    <s v="N° de personas"/>
    <s v="2011-2017"/>
    <m/>
    <m/>
    <s v="Encuesta CASEN"/>
    <m/>
    <m/>
    <m/>
    <m/>
    <m/>
    <m/>
    <m/>
    <m/>
    <m/>
    <m/>
    <m/>
    <n v="0"/>
    <n v="40"/>
    <n v="80"/>
    <n v="106"/>
    <n v="132"/>
    <n v="66"/>
    <n v="0"/>
    <m/>
    <m/>
    <m/>
    <m/>
  </r>
  <r>
    <n v="1596"/>
    <s v="Cantidad de extranjeros nacidos en Otro país de Africa"/>
    <s v="24 Socioeconómico"/>
    <s v="24.05 Identidad"/>
    <s v="08.03.02 Nacionalidad"/>
    <s v="24.05.01.68 Otro país de Africa"/>
    <x v="8"/>
    <x v="73"/>
    <x v="234"/>
    <x v="1130"/>
    <s v="N° de personas"/>
    <s v="2011-2017"/>
    <m/>
    <m/>
    <s v="Encuesta CASEN"/>
    <m/>
    <m/>
    <m/>
    <m/>
    <m/>
    <m/>
    <m/>
    <m/>
    <m/>
    <m/>
    <m/>
    <n v="0"/>
    <n v="8"/>
    <n v="15"/>
    <n v="8"/>
    <n v="0"/>
    <n v="0"/>
    <n v="0"/>
    <m/>
    <m/>
    <m/>
    <m/>
  </r>
  <r>
    <n v="1597"/>
    <s v="Cantidad de extranjeros nacidos en Puerto Rico"/>
    <s v="24 Socioeconómico"/>
    <s v="24.05 Identidad"/>
    <s v="08.03.02 Nacionalidad"/>
    <s v="24.05.01.69 Puerto Rico"/>
    <x v="8"/>
    <x v="73"/>
    <x v="234"/>
    <x v="1131"/>
    <s v="N° de personas"/>
    <s v="2011-2017"/>
    <m/>
    <m/>
    <s v="Encuesta CASEN"/>
    <m/>
    <m/>
    <m/>
    <m/>
    <m/>
    <m/>
    <m/>
    <m/>
    <m/>
    <m/>
    <m/>
    <n v="0"/>
    <n v="121"/>
    <n v="242"/>
    <n v="121"/>
    <n v="0"/>
    <n v="79"/>
    <n v="157"/>
    <m/>
    <m/>
    <m/>
    <m/>
  </r>
  <r>
    <n v="1598"/>
    <s v="Cantidad de extranjeros nacidos en Tailandia"/>
    <s v="24 Socioeconómico"/>
    <s v="24.05 Identidad"/>
    <s v="08.03.02 Nacionalidad"/>
    <s v="24.05.01.70 Tailandia"/>
    <x v="8"/>
    <x v="73"/>
    <x v="234"/>
    <x v="1132"/>
    <s v="N° de personas"/>
    <s v="2011-2017"/>
    <m/>
    <m/>
    <s v="Encuesta CASEN"/>
    <m/>
    <m/>
    <m/>
    <m/>
    <m/>
    <m/>
    <m/>
    <m/>
    <m/>
    <m/>
    <m/>
    <n v="0"/>
    <n v="47"/>
    <n v="94"/>
    <n v="72"/>
    <n v="49"/>
    <n v="25"/>
    <n v="0"/>
    <m/>
    <m/>
    <m/>
    <m/>
  </r>
  <r>
    <n v="1599"/>
    <s v="Cantidad de extranjeros nacidos en Turquía"/>
    <s v="24 Socioeconómico"/>
    <s v="24.05 Identidad"/>
    <s v="08.03.02 Nacionalidad"/>
    <s v="24.05.01.71 Turquía"/>
    <x v="8"/>
    <x v="73"/>
    <x v="234"/>
    <x v="1133"/>
    <s v="N° de personas"/>
    <s v="2011-2017"/>
    <m/>
    <m/>
    <s v="Encuesta CASEN"/>
    <m/>
    <m/>
    <m/>
    <m/>
    <m/>
    <m/>
    <m/>
    <m/>
    <m/>
    <m/>
    <m/>
    <n v="0"/>
    <n v="34"/>
    <n v="67"/>
    <n v="63"/>
    <n v="59"/>
    <n v="96"/>
    <n v="132"/>
    <m/>
    <m/>
    <m/>
    <m/>
  </r>
  <r>
    <n v="1600"/>
    <s v="Cantidad de extranjeros nacidos en Ucrania"/>
    <s v="24 Socioeconómico"/>
    <s v="24.05 Identidad"/>
    <s v="08.03.02 Nacionalidad"/>
    <s v="24.05.01.72 Ucrania"/>
    <x v="8"/>
    <x v="73"/>
    <x v="234"/>
    <x v="1134"/>
    <s v="N° de personas"/>
    <s v="2011-2017"/>
    <m/>
    <m/>
    <s v="Encuesta CASEN"/>
    <m/>
    <m/>
    <m/>
    <m/>
    <m/>
    <m/>
    <m/>
    <m/>
    <m/>
    <m/>
    <m/>
    <n v="0"/>
    <n v="13"/>
    <n v="25"/>
    <n v="54"/>
    <n v="83"/>
    <n v="42"/>
    <n v="0"/>
    <m/>
    <m/>
    <m/>
    <m/>
  </r>
  <r>
    <n v="1601"/>
    <s v="Cantidad de extranjeros nacidos en Angola"/>
    <s v="24 Socioeconómico"/>
    <s v="24.05 Identidad"/>
    <s v="08.03.02 Nacionalidad"/>
    <s v="24.05.01.73 Angola"/>
    <x v="8"/>
    <x v="73"/>
    <x v="234"/>
    <x v="1135"/>
    <s v="N° de personas"/>
    <s v="2011-2017"/>
    <m/>
    <m/>
    <s v="Encuesta CASEN"/>
    <m/>
    <m/>
    <m/>
    <m/>
    <m/>
    <m/>
    <m/>
    <m/>
    <m/>
    <m/>
    <m/>
    <n v="0"/>
    <n v="0"/>
    <n v="0"/>
    <n v="12"/>
    <n v="24"/>
    <n v="12"/>
    <n v="0"/>
    <m/>
    <m/>
    <m/>
    <m/>
  </r>
  <r>
    <n v="1602"/>
    <s v="Cantidad de extranjeros nacidos en Argelia"/>
    <s v="24 Socioeconómico"/>
    <s v="24.05 Identidad"/>
    <s v="08.03.02 Nacionalidad"/>
    <s v="24.05.01.74 Argelia"/>
    <x v="8"/>
    <x v="73"/>
    <x v="234"/>
    <x v="1136"/>
    <s v="N° de personas"/>
    <s v="2011-2017"/>
    <m/>
    <m/>
    <s v="Encuesta CASEN"/>
    <m/>
    <m/>
    <m/>
    <m/>
    <m/>
    <m/>
    <m/>
    <m/>
    <m/>
    <m/>
    <m/>
    <n v="0"/>
    <n v="0"/>
    <n v="0"/>
    <n v="198"/>
    <n v="395"/>
    <n v="198"/>
    <n v="0"/>
    <m/>
    <m/>
    <m/>
    <m/>
  </r>
  <r>
    <n v="1603"/>
    <s v="Cantidad de extranjeros nacidos en Dinamarca"/>
    <s v="24 Socioeconómico"/>
    <s v="24.05 Identidad"/>
    <s v="08.03.02 Nacionalidad"/>
    <s v="24.05.01.75 Dinamarca"/>
    <x v="8"/>
    <x v="73"/>
    <x v="234"/>
    <x v="1137"/>
    <s v="N° de personas"/>
    <s v="2011-2017"/>
    <m/>
    <m/>
    <s v="Encuesta CASEN"/>
    <m/>
    <m/>
    <m/>
    <m/>
    <m/>
    <m/>
    <m/>
    <m/>
    <m/>
    <m/>
    <m/>
    <n v="0"/>
    <n v="0"/>
    <n v="0"/>
    <n v="51"/>
    <n v="102"/>
    <n v="51"/>
    <n v="0"/>
    <m/>
    <m/>
    <m/>
    <m/>
  </r>
  <r>
    <n v="1604"/>
    <s v="Cantidad de extranjeros nacidos en Egipto"/>
    <s v="24 Socioeconómico"/>
    <s v="24.05 Identidad"/>
    <s v="08.03.02 Nacionalidad"/>
    <s v="24.05.01.76 Egipto"/>
    <x v="8"/>
    <x v="73"/>
    <x v="234"/>
    <x v="1138"/>
    <s v="N° de personas"/>
    <s v="2011-2017"/>
    <m/>
    <m/>
    <s v="Encuesta CASEN"/>
    <m/>
    <m/>
    <m/>
    <m/>
    <m/>
    <m/>
    <m/>
    <m/>
    <m/>
    <m/>
    <m/>
    <n v="0"/>
    <n v="0"/>
    <n v="0"/>
    <n v="17"/>
    <n v="33"/>
    <n v="17"/>
    <n v="0"/>
    <m/>
    <m/>
    <m/>
    <m/>
  </r>
  <r>
    <n v="1605"/>
    <s v="Cantidad de extranjeros nacidos en Eslovaquia"/>
    <s v="24 Socioeconómico"/>
    <s v="24.05 Identidad"/>
    <s v="08.03.02 Nacionalidad"/>
    <s v="24.05.01.77 Eslovaquia"/>
    <x v="8"/>
    <x v="73"/>
    <x v="234"/>
    <x v="1139"/>
    <s v="N° de personas"/>
    <s v="2011-2017"/>
    <m/>
    <m/>
    <s v="Encuesta CASEN"/>
    <m/>
    <m/>
    <m/>
    <m/>
    <m/>
    <m/>
    <m/>
    <m/>
    <m/>
    <m/>
    <m/>
    <n v="0"/>
    <n v="0"/>
    <n v="0"/>
    <n v="15"/>
    <n v="30"/>
    <n v="15"/>
    <n v="0"/>
    <m/>
    <m/>
    <m/>
    <m/>
  </r>
  <r>
    <n v="1606"/>
    <s v="Cantidad de extranjeros nacidos en Etiopía"/>
    <s v="24 Socioeconómico"/>
    <s v="24.05 Identidad"/>
    <s v="08.03.02 Nacionalidad"/>
    <s v="24.05.01.78 Etiopía"/>
    <x v="8"/>
    <x v="73"/>
    <x v="234"/>
    <x v="1140"/>
    <s v="N° de personas"/>
    <s v="2011-2017"/>
    <m/>
    <m/>
    <s v="Encuesta CASEN"/>
    <m/>
    <m/>
    <m/>
    <m/>
    <m/>
    <m/>
    <m/>
    <m/>
    <m/>
    <m/>
    <m/>
    <n v="0"/>
    <n v="0"/>
    <n v="0"/>
    <n v="119"/>
    <n v="238"/>
    <n v="119"/>
    <n v="0"/>
    <m/>
    <m/>
    <m/>
    <m/>
  </r>
  <r>
    <n v="1607"/>
    <s v="Cantidad de extranjeros nacidos en Lituania"/>
    <s v="24 Socioeconómico"/>
    <s v="24.05 Identidad"/>
    <s v="08.03.02 Nacionalidad"/>
    <s v="24.05.01.79 Lituania"/>
    <x v="8"/>
    <x v="73"/>
    <x v="234"/>
    <x v="1141"/>
    <s v="N° de personas"/>
    <s v="2011-2017"/>
    <m/>
    <m/>
    <s v="Encuesta CASEN"/>
    <m/>
    <m/>
    <m/>
    <m/>
    <m/>
    <m/>
    <m/>
    <m/>
    <m/>
    <m/>
    <m/>
    <n v="0"/>
    <n v="0"/>
    <n v="0"/>
    <n v="207"/>
    <n v="414"/>
    <n v="315"/>
    <n v="215"/>
    <m/>
    <m/>
    <m/>
    <m/>
  </r>
  <r>
    <n v="1608"/>
    <s v="Cantidad de extranjeros nacidos en Qatar"/>
    <s v="24 Socioeconómico"/>
    <s v="24.05 Identidad"/>
    <s v="08.03.02 Nacionalidad"/>
    <s v="24.05.01.80 Qatar"/>
    <x v="8"/>
    <x v="73"/>
    <x v="234"/>
    <x v="1142"/>
    <s v="N° de personas"/>
    <s v="2011-2017"/>
    <m/>
    <m/>
    <s v="Encuesta CASEN"/>
    <m/>
    <m/>
    <m/>
    <m/>
    <m/>
    <m/>
    <m/>
    <m/>
    <m/>
    <m/>
    <m/>
    <n v="0"/>
    <n v="0"/>
    <n v="0"/>
    <n v="15"/>
    <n v="30"/>
    <n v="15"/>
    <n v="0"/>
    <m/>
    <m/>
    <m/>
    <m/>
  </r>
  <r>
    <n v="1609"/>
    <s v="Cantidad de extranjeros nacidos en República Checa"/>
    <s v="24 Socioeconómico"/>
    <s v="24.05 Identidad"/>
    <s v="08.03.02 Nacionalidad"/>
    <s v="24.05.01.81 República Checa"/>
    <x v="8"/>
    <x v="73"/>
    <x v="234"/>
    <x v="1143"/>
    <s v="N° de personas"/>
    <s v="2011-2017"/>
    <m/>
    <m/>
    <s v="Encuesta CASEN"/>
    <m/>
    <m/>
    <m/>
    <m/>
    <m/>
    <m/>
    <m/>
    <m/>
    <m/>
    <m/>
    <m/>
    <n v="0"/>
    <n v="0"/>
    <n v="0"/>
    <n v="30"/>
    <n v="59"/>
    <n v="122"/>
    <n v="184"/>
    <m/>
    <m/>
    <m/>
    <m/>
  </r>
  <r>
    <n v="1610"/>
    <s v="Cantidad de extranjeros nacidos en Finlandia"/>
    <s v="24 Socioeconómico"/>
    <s v="24.05 Identidad"/>
    <s v="08.03.02 Nacionalidad"/>
    <s v="24.05.01.82 Finlandia"/>
    <x v="8"/>
    <x v="73"/>
    <x v="234"/>
    <x v="1144"/>
    <s v="N° de personas"/>
    <s v="2011-2017"/>
    <m/>
    <m/>
    <s v="Encuesta CASEN"/>
    <m/>
    <m/>
    <m/>
    <m/>
    <m/>
    <m/>
    <m/>
    <m/>
    <m/>
    <m/>
    <m/>
    <n v="0"/>
    <n v="0"/>
    <n v="0"/>
    <n v="0"/>
    <n v="0"/>
    <n v="69"/>
    <n v="138"/>
    <m/>
    <m/>
    <m/>
    <m/>
  </r>
  <r>
    <n v="1611"/>
    <s v="Cantidad de extranjeros nacidos en Ghana"/>
    <s v="24 Socioeconómico"/>
    <s v="24.05 Identidad"/>
    <s v="08.03.02 Nacionalidad"/>
    <s v="24.05.01.83 Ghana"/>
    <x v="8"/>
    <x v="73"/>
    <x v="234"/>
    <x v="1145"/>
    <s v="N° de personas"/>
    <s v="2011-2017"/>
    <m/>
    <m/>
    <s v="Encuesta CASEN"/>
    <m/>
    <m/>
    <m/>
    <m/>
    <m/>
    <m/>
    <m/>
    <m/>
    <m/>
    <m/>
    <m/>
    <n v="0"/>
    <n v="0"/>
    <n v="0"/>
    <n v="0"/>
    <n v="0"/>
    <n v="88"/>
    <n v="175"/>
    <m/>
    <m/>
    <m/>
    <m/>
  </r>
  <r>
    <n v="1612"/>
    <s v="Cantidad de extranjeros nacidos en Nigeria"/>
    <s v="24 Socioeconómico"/>
    <s v="24.05 Identidad"/>
    <s v="08.03.02 Nacionalidad"/>
    <s v="24.05.01.84 Nigeria"/>
    <x v="8"/>
    <x v="73"/>
    <x v="234"/>
    <x v="1146"/>
    <s v="N° de personas"/>
    <s v="2011-2017"/>
    <m/>
    <m/>
    <s v="Encuesta CASEN"/>
    <m/>
    <m/>
    <m/>
    <m/>
    <m/>
    <m/>
    <m/>
    <m/>
    <m/>
    <m/>
    <m/>
    <n v="0"/>
    <n v="0"/>
    <n v="0"/>
    <n v="0"/>
    <n v="0"/>
    <n v="88"/>
    <n v="175"/>
    <m/>
    <m/>
    <m/>
    <m/>
  </r>
  <r>
    <n v="1613"/>
    <s v="Cantidad de extranjeros nacidos en Palestina"/>
    <s v="24 Socioeconómico"/>
    <s v="24.05 Identidad"/>
    <s v="08.03.02 Nacionalidad"/>
    <s v="24.05.01.85 Palestina"/>
    <x v="8"/>
    <x v="73"/>
    <x v="234"/>
    <x v="1147"/>
    <s v="N° de personas"/>
    <s v="2011-2017"/>
    <m/>
    <m/>
    <s v="Encuesta CASEN"/>
    <m/>
    <m/>
    <m/>
    <m/>
    <m/>
    <m/>
    <m/>
    <m/>
    <m/>
    <m/>
    <m/>
    <n v="0"/>
    <n v="0"/>
    <n v="0"/>
    <n v="0"/>
    <n v="0"/>
    <n v="53"/>
    <n v="106"/>
    <m/>
    <m/>
    <m/>
    <m/>
  </r>
  <r>
    <n v="1614"/>
    <s v="Cantidad de extranjeros nacidos en República Democrática Del Congo"/>
    <s v="24 Socioeconómico"/>
    <s v="24.05 Identidad"/>
    <s v="08.03.02 Nacionalidad"/>
    <s v="24.05.01.86 República Democrática Del Congo"/>
    <x v="8"/>
    <x v="73"/>
    <x v="234"/>
    <x v="1148"/>
    <s v="N° de personas"/>
    <s v="2011-2017"/>
    <m/>
    <m/>
    <s v="Encuesta CASEN"/>
    <m/>
    <m/>
    <m/>
    <m/>
    <m/>
    <m/>
    <m/>
    <m/>
    <m/>
    <m/>
    <m/>
    <n v="0"/>
    <n v="0"/>
    <n v="0"/>
    <n v="0"/>
    <n v="0"/>
    <n v="18"/>
    <n v="36"/>
    <m/>
    <m/>
    <m/>
    <m/>
  </r>
  <r>
    <n v="1615"/>
    <s v="Cantidad de extranjeros nacidos en Sri Lanka"/>
    <s v="24 Socioeconómico"/>
    <s v="24.05 Identidad"/>
    <s v="08.03.02 Nacionalidad"/>
    <s v="24.05.01.87 Sri Lanka"/>
    <x v="8"/>
    <x v="73"/>
    <x v="234"/>
    <x v="1149"/>
    <s v="N° de personas"/>
    <s v="2011-2017"/>
    <m/>
    <m/>
    <s v="Encuesta CASEN"/>
    <m/>
    <m/>
    <m/>
    <m/>
    <m/>
    <m/>
    <m/>
    <m/>
    <m/>
    <m/>
    <m/>
    <n v="0"/>
    <n v="0"/>
    <n v="0"/>
    <n v="0"/>
    <n v="0"/>
    <n v="42"/>
    <n v="84"/>
    <m/>
    <m/>
    <m/>
    <m/>
  </r>
  <r>
    <n v="1616"/>
    <s v="Cantidad de extranjeros nacidos en Sudáfrica"/>
    <s v="24 Socioeconómico"/>
    <s v="24.05 Identidad"/>
    <s v="08.03.02 Nacionalidad"/>
    <s v="24.05.01.88 Sudáfrica"/>
    <x v="8"/>
    <x v="73"/>
    <x v="234"/>
    <x v="1150"/>
    <s v="N° de personas"/>
    <s v="2011-2017"/>
    <m/>
    <m/>
    <s v="Encuesta CASEN"/>
    <m/>
    <m/>
    <m/>
    <m/>
    <m/>
    <m/>
    <m/>
    <m/>
    <m/>
    <m/>
    <m/>
    <n v="0"/>
    <n v="0"/>
    <n v="0"/>
    <n v="0"/>
    <n v="0"/>
    <n v="80"/>
    <n v="160"/>
    <m/>
    <m/>
    <m/>
    <m/>
  </r>
  <r>
    <n v="1617"/>
    <s v="Cantidad de mujeres que tuvieron de 1 a 5 hijos nacidos vivos"/>
    <s v="24 Socioeconómico"/>
    <s v="24.09 Salud Reproductiva y Sexual"/>
    <s v="24.09.01 Maternidad"/>
    <s v="24.09.01.01 Hijos nacidos vivos"/>
    <x v="8"/>
    <x v="90"/>
    <x v="286"/>
    <x v="1151"/>
    <s v="N° de personas"/>
    <s v="2011-2017"/>
    <m/>
    <m/>
    <s v="Encuesta CASEN"/>
    <m/>
    <m/>
    <m/>
    <m/>
    <m/>
    <m/>
    <m/>
    <m/>
    <m/>
    <m/>
    <m/>
    <n v="4804449"/>
    <n v="4915167"/>
    <n v="5025884"/>
    <n v="5115725"/>
    <n v="5205566"/>
    <n v="7209032"/>
    <n v="9212498"/>
    <m/>
    <m/>
    <m/>
    <m/>
  </r>
  <r>
    <n v="1618"/>
    <s v="Cantidad de mujeres que tuvieron de 11 a 20 hijos nacidos vivos"/>
    <s v="24 Socioeconómico"/>
    <s v="24.09 Salud Reproductiva y Sexual"/>
    <s v="24.09.01 Maternidad"/>
    <s v="24.09.01.01 Hijos nacidos vivos"/>
    <x v="8"/>
    <x v="90"/>
    <x v="286"/>
    <x v="1151"/>
    <s v="N° de personas"/>
    <s v="2011-2017"/>
    <m/>
    <m/>
    <s v="Encuesta CASEN"/>
    <m/>
    <m/>
    <m/>
    <m/>
    <m/>
    <m/>
    <m/>
    <m/>
    <m/>
    <m/>
    <m/>
    <n v="38105"/>
    <n v="35090"/>
    <n v="32075"/>
    <n v="28259"/>
    <n v="24442"/>
    <n v="41088"/>
    <n v="57734"/>
    <m/>
    <m/>
    <m/>
    <m/>
  </r>
  <r>
    <n v="1619"/>
    <s v="Cantidad de mujeres que tuvieron de 6 a 10 hijos nacidos vivos"/>
    <s v="24 Socioeconómico"/>
    <s v="24.09 Salud Reproductiva y Sexual"/>
    <s v="24.09.01 Maternidad"/>
    <s v="24.09.01.01 Hijos nacidos vivos"/>
    <x v="8"/>
    <x v="90"/>
    <x v="286"/>
    <x v="1151"/>
    <s v="N° de personas"/>
    <s v="2011-2017"/>
    <m/>
    <m/>
    <s v="Encuesta CASEN"/>
    <m/>
    <m/>
    <m/>
    <m/>
    <m/>
    <m/>
    <m/>
    <m/>
    <m/>
    <m/>
    <m/>
    <n v="344908"/>
    <n v="332776"/>
    <n v="320644"/>
    <n v="310974"/>
    <n v="301303"/>
    <n v="395823"/>
    <n v="490343"/>
    <m/>
    <m/>
    <m/>
    <m/>
  </r>
  <r>
    <n v="1620"/>
    <s v="Cantidad de mujeres que no han tenido hijos"/>
    <s v="24 Socioeconómico"/>
    <s v="24.09 Salud Reproductiva y Sexual"/>
    <s v="24.09.01 Maternidad"/>
    <s v="24.09.01.01 Hijos nacidos vivos"/>
    <x v="8"/>
    <x v="90"/>
    <x v="286"/>
    <x v="1151"/>
    <s v="N° de personas"/>
    <s v="2011-2017"/>
    <m/>
    <m/>
    <s v="Encuesta CASEN"/>
    <m/>
    <m/>
    <m/>
    <m/>
    <m/>
    <m/>
    <m/>
    <m/>
    <m/>
    <m/>
    <m/>
    <n v="2302552"/>
    <n v="2244517"/>
    <n v="2186482"/>
    <n v="2221866"/>
    <n v="2257250"/>
    <n v="3691881"/>
    <n v="5126511"/>
    <m/>
    <m/>
    <m/>
    <m/>
  </r>
  <r>
    <n v="1621"/>
    <s v="Cantidad de mujeres que tuvieron más de 20 hijos nacidos vivos"/>
    <s v="24 Socioeconómico"/>
    <s v="24.09 Salud Reproductiva y Sexual"/>
    <s v="24.09.01 Maternidad"/>
    <s v="24.09.01.01 Hijos nacidos vivos"/>
    <x v="8"/>
    <x v="90"/>
    <x v="286"/>
    <x v="1151"/>
    <s v="N° de personas"/>
    <s v="2011-2017"/>
    <m/>
    <m/>
    <s v="Encuesta CASEN"/>
    <m/>
    <m/>
    <m/>
    <m/>
    <m/>
    <m/>
    <m/>
    <m/>
    <m/>
    <m/>
    <m/>
    <n v="0"/>
    <n v="0"/>
    <n v="0"/>
    <n v="0"/>
    <n v="0"/>
    <n v="37"/>
    <n v="73"/>
    <m/>
    <m/>
    <m/>
    <m/>
  </r>
  <r>
    <n v="1622"/>
    <s v="Cantidad de mujeres que tuvieron a su primer hijo cuando tenían entre 10 y 15 años"/>
    <s v="24 Socioeconómico"/>
    <s v="24.09 Salud Reproductiva y Sexual"/>
    <s v="24.09.01 Maternidad"/>
    <s v="24.09.01.02 Madres primerizas"/>
    <x v="8"/>
    <x v="90"/>
    <x v="286"/>
    <x v="1152"/>
    <s v="N° de personas"/>
    <s v="2011-2017"/>
    <m/>
    <m/>
    <s v="Encuesta CASEN"/>
    <m/>
    <m/>
    <m/>
    <m/>
    <m/>
    <m/>
    <m/>
    <m/>
    <m/>
    <m/>
    <m/>
    <n v="261948"/>
    <n v="256789"/>
    <n v="251630"/>
    <n v="258814"/>
    <n v="265997"/>
    <n v="275802"/>
    <n v="285606"/>
    <m/>
    <m/>
    <m/>
    <m/>
  </r>
  <r>
    <n v="1623"/>
    <s v="Cantidad de mujeres que tuvieron a su primer hijo cuando tenían entre 16 y 20 años"/>
    <s v="24 Socioeconómico"/>
    <s v="24.09 Salud Reproductiva y Sexual"/>
    <s v="24.09.01 Maternidad"/>
    <s v="24.09.01.02 Madres primerizas"/>
    <x v="8"/>
    <x v="90"/>
    <x v="286"/>
    <x v="1152"/>
    <s v="N° de personas"/>
    <s v="2011-2017"/>
    <m/>
    <m/>
    <s v="Encuesta CASEN"/>
    <m/>
    <m/>
    <m/>
    <m/>
    <m/>
    <m/>
    <m/>
    <m/>
    <m/>
    <m/>
    <m/>
    <n v="2145699"/>
    <n v="2178764"/>
    <n v="2211829"/>
    <n v="2216142"/>
    <n v="2220455"/>
    <n v="2613496"/>
    <n v="3006536"/>
    <m/>
    <m/>
    <m/>
    <m/>
  </r>
  <r>
    <n v="1624"/>
    <s v="Cantidad de mujeres que tuvieron a su primer hijo cuando tenían entre 21 y 30 años"/>
    <s v="24 Socioeconómico"/>
    <s v="24.09 Salud Reproductiva y Sexual"/>
    <s v="24.09.01 Maternidad"/>
    <s v="24.09.01.02 Madres primerizas"/>
    <x v="8"/>
    <x v="90"/>
    <x v="286"/>
    <x v="1152"/>
    <s v="N° de personas"/>
    <s v="2011-2017"/>
    <m/>
    <m/>
    <s v="Encuesta CASEN"/>
    <m/>
    <m/>
    <m/>
    <m/>
    <m/>
    <m/>
    <m/>
    <m/>
    <m/>
    <m/>
    <m/>
    <n v="2426094"/>
    <n v="2441445"/>
    <n v="2456796"/>
    <n v="2518649"/>
    <n v="2580501"/>
    <n v="3851540"/>
    <n v="5122579"/>
    <m/>
    <m/>
    <m/>
    <m/>
  </r>
  <r>
    <n v="1625"/>
    <s v="Cantidad de mujeres que tuvieron a su primer hijo cuando tenían entre 31 y 40 años"/>
    <s v="24 Socioeconómico"/>
    <s v="24.09 Salud Reproductiva y Sexual"/>
    <s v="24.09.01 Maternidad"/>
    <s v="24.09.01.02 Madres primerizas"/>
    <x v="8"/>
    <x v="90"/>
    <x v="286"/>
    <x v="1152"/>
    <s v="N° de personas"/>
    <s v="2011-2017"/>
    <m/>
    <m/>
    <s v="Encuesta CASEN"/>
    <m/>
    <m/>
    <m/>
    <m/>
    <m/>
    <m/>
    <m/>
    <m/>
    <m/>
    <m/>
    <m/>
    <n v="329121"/>
    <n v="342188"/>
    <n v="355255"/>
    <n v="371461"/>
    <n v="387667"/>
    <n v="714703"/>
    <n v="1041739"/>
    <m/>
    <m/>
    <m/>
    <m/>
  </r>
  <r>
    <n v="1626"/>
    <s v="Cantidad de mujeres que tuvieron a su primer hijo cuando tenían entre 41 y 50 años"/>
    <s v="24 Socioeconómico"/>
    <s v="24.09 Salud Reproductiva y Sexual"/>
    <s v="24.09.01 Maternidad"/>
    <s v="24.09.01.02 Madres primerizas"/>
    <x v="8"/>
    <x v="90"/>
    <x v="286"/>
    <x v="1152"/>
    <s v="N° de personas"/>
    <s v="2011-2017"/>
    <m/>
    <m/>
    <s v="Encuesta CASEN"/>
    <m/>
    <m/>
    <m/>
    <m/>
    <m/>
    <m/>
    <m/>
    <m/>
    <m/>
    <m/>
    <m/>
    <n v="17567"/>
    <n v="20042"/>
    <n v="22517"/>
    <n v="21049"/>
    <n v="19581"/>
    <n v="53941"/>
    <n v="88301"/>
    <m/>
    <m/>
    <m/>
    <m/>
  </r>
  <r>
    <n v="1627"/>
    <s v="Cantidad de mujeres que tuvieron a su primer hijo cuando tenían entre 51 y 60 años"/>
    <s v="24 Socioeconómico"/>
    <s v="24.09 Salud Reproductiva y Sexual"/>
    <s v="24.09.01 Maternidad"/>
    <s v="24.09.01.02 Madres primerizas"/>
    <x v="8"/>
    <x v="90"/>
    <x v="286"/>
    <x v="1152"/>
    <s v="N° de personas"/>
    <s v="2011-2017"/>
    <m/>
    <m/>
    <s v="Encuesta CASEN"/>
    <m/>
    <m/>
    <m/>
    <m/>
    <m/>
    <m/>
    <m/>
    <m/>
    <m/>
    <m/>
    <m/>
    <n v="0"/>
    <n v="0"/>
    <n v="0"/>
    <n v="0"/>
    <n v="0"/>
    <n v="1282"/>
    <n v="2564"/>
    <m/>
    <m/>
    <m/>
    <m/>
  </r>
  <r>
    <n v="1628"/>
    <s v="Cantidad de mujeres que tuvieron a su primer hijo cuando tenían más de 60 años"/>
    <s v="24 Socioeconómico"/>
    <s v="24.09 Salud Reproductiva y Sexual"/>
    <s v="24.09.01 Maternidad"/>
    <s v="24.09.01.02 Madres primerizas"/>
    <x v="8"/>
    <x v="90"/>
    <x v="286"/>
    <x v="1152"/>
    <s v="N° de personas"/>
    <s v="2011-2017"/>
    <m/>
    <m/>
    <s v="Encuesta CASEN"/>
    <m/>
    <m/>
    <m/>
    <m/>
    <m/>
    <m/>
    <m/>
    <m/>
    <m/>
    <m/>
    <m/>
    <n v="0"/>
    <n v="0"/>
    <n v="0"/>
    <n v="0"/>
    <n v="0"/>
    <n v="129"/>
    <n v="257"/>
    <m/>
    <m/>
    <m/>
    <m/>
  </r>
  <r>
    <n v="1629"/>
    <s v="Cantidad de mujeres que en los últimos 3 años no se hicieron el examen papanicolau"/>
    <s v="24 Socioeconómico"/>
    <s v="24.09 Salud Reproductiva y Sexual"/>
    <s v="24.09.02 Papanicolau"/>
    <s v="24.09.02.01 Examen papanicolau"/>
    <x v="8"/>
    <x v="90"/>
    <x v="287"/>
    <x v="1153"/>
    <s v="N° de personas"/>
    <s v="2011-2017"/>
    <m/>
    <m/>
    <s v="Encuesta CASEN"/>
    <m/>
    <m/>
    <m/>
    <m/>
    <m/>
    <m/>
    <m/>
    <m/>
    <m/>
    <m/>
    <m/>
    <n v="2844557"/>
    <n v="2798237"/>
    <n v="2751916"/>
    <n v="2727961"/>
    <n v="2704005"/>
    <n v="2748382"/>
    <n v="2792758"/>
    <m/>
    <m/>
    <m/>
    <m/>
  </r>
  <r>
    <n v="1630"/>
    <s v="Cantidad de mujeres que se hicieron el examen papanicolau durante el último año"/>
    <s v="24 Socioeconómico"/>
    <s v="24.09 Salud Reproductiva y Sexual"/>
    <s v="24.09.02 Papanicolau"/>
    <s v="24.09.02.01 Examen papanicolau"/>
    <x v="8"/>
    <x v="90"/>
    <x v="287"/>
    <x v="1153"/>
    <s v="N° de personas"/>
    <s v="2011-2017"/>
    <m/>
    <m/>
    <s v="Encuesta CASEN"/>
    <m/>
    <m/>
    <m/>
    <m/>
    <m/>
    <m/>
    <m/>
    <m/>
    <m/>
    <m/>
    <m/>
    <n v="2588830"/>
    <n v="2583878"/>
    <n v="2578925"/>
    <n v="2635015"/>
    <n v="2691105"/>
    <n v="2637036"/>
    <n v="2582966"/>
    <m/>
    <m/>
    <m/>
    <m/>
  </r>
  <r>
    <n v="1631"/>
    <s v="Cantidad de mujeres que se hicieron el examen papanicolau hace más de 2 años y hasta 3 años"/>
    <s v="24 Socioeconómico"/>
    <s v="24.09 Salud Reproductiva y Sexual"/>
    <s v="24.09.02 Papanicolau"/>
    <s v="24.09.02.01 Examen papanicolau"/>
    <x v="8"/>
    <x v="90"/>
    <x v="287"/>
    <x v="1153"/>
    <s v="N° de personas"/>
    <s v="2011-2017"/>
    <m/>
    <m/>
    <s v="Encuesta CASEN"/>
    <m/>
    <m/>
    <m/>
    <m/>
    <m/>
    <m/>
    <m/>
    <m/>
    <m/>
    <m/>
    <m/>
    <n v="445535"/>
    <n v="471664"/>
    <n v="497792"/>
    <n v="527861"/>
    <n v="557929"/>
    <n v="573680"/>
    <n v="589430"/>
    <m/>
    <m/>
    <m/>
    <m/>
  </r>
  <r>
    <n v="1632"/>
    <s v="Cantidad de mujeres que se hicieron el examen papanicolau hace más de un año y hasta 2 años"/>
    <s v="24 Socioeconómico"/>
    <s v="24.09 Salud Reproductiva y Sexual"/>
    <s v="24.09.02 Papanicolau"/>
    <s v="24.09.02.01 Examen papanicolau"/>
    <x v="8"/>
    <x v="90"/>
    <x v="287"/>
    <x v="1153"/>
    <s v="N° de personas"/>
    <s v="2011-2017"/>
    <m/>
    <m/>
    <s v="Encuesta CASEN"/>
    <m/>
    <m/>
    <m/>
    <m/>
    <m/>
    <m/>
    <m/>
    <m/>
    <m/>
    <m/>
    <m/>
    <n v="853010"/>
    <n v="900720"/>
    <n v="948429"/>
    <n v="1023930"/>
    <n v="1099430"/>
    <n v="1157050"/>
    <n v="1214669"/>
    <m/>
    <m/>
    <m/>
    <m/>
  </r>
  <r>
    <n v="1633"/>
    <s v="Cantidad de mujeres que no se han hecho el examen papanicolau porque el horario del consultorio no les sirve o no han podido conseguir hora"/>
    <s v="24 Socioeconómico"/>
    <s v="24.09 Salud Reproductiva y Sexual"/>
    <s v="24.09.02 Papanicolau"/>
    <s v="24.09.02.01 Examen papanicolau"/>
    <x v="8"/>
    <x v="90"/>
    <x v="287"/>
    <x v="1153"/>
    <s v="N° de personas"/>
    <s v="2011-2017"/>
    <m/>
    <m/>
    <s v="Encuesta CASEN"/>
    <m/>
    <m/>
    <m/>
    <m/>
    <m/>
    <m/>
    <m/>
    <m/>
    <m/>
    <m/>
    <m/>
    <n v="92137"/>
    <n v="95030"/>
    <n v="97923"/>
    <n v="90021"/>
    <n v="82119"/>
    <n v="82335"/>
    <n v="82551"/>
    <m/>
    <m/>
    <m/>
    <m/>
  </r>
  <r>
    <n v="1634"/>
    <s v="Cantidad de mujeres que no se han hecho el examen papanicolau porque les da miedo o les disgusta"/>
    <s v="24 Socioeconómico"/>
    <s v="24.09 Salud Reproductiva y Sexual"/>
    <s v="24.09.02 Papanicolau"/>
    <s v="24.09.02.01 Examen papanicolau"/>
    <x v="8"/>
    <x v="90"/>
    <x v="287"/>
    <x v="1153"/>
    <s v="N° de personas"/>
    <s v="2011-2017"/>
    <m/>
    <m/>
    <s v="Encuesta CASEN"/>
    <m/>
    <m/>
    <m/>
    <m/>
    <m/>
    <m/>
    <m/>
    <m/>
    <m/>
    <m/>
    <m/>
    <n v="215210"/>
    <n v="204028"/>
    <n v="192846"/>
    <n v="196469"/>
    <n v="200091"/>
    <n v="194805"/>
    <n v="189519"/>
    <m/>
    <m/>
    <m/>
    <m/>
  </r>
  <r>
    <n v="1635"/>
    <s v="Cantidad de mujeres que no se han hecho el examen papanicolau porque no conocen ese examen"/>
    <s v="24 Socioeconómico"/>
    <s v="24.09 Salud Reproductiva y Sexual"/>
    <s v="24.09.02 Papanicolau"/>
    <s v="24.09.02.01 Examen papanicolau"/>
    <x v="8"/>
    <x v="90"/>
    <x v="287"/>
    <x v="1153"/>
    <s v="N° de personas"/>
    <s v="2011-2017"/>
    <m/>
    <m/>
    <s v="Encuesta CASEN"/>
    <m/>
    <m/>
    <m/>
    <m/>
    <m/>
    <m/>
    <m/>
    <m/>
    <m/>
    <m/>
    <m/>
    <n v="32227"/>
    <n v="24323"/>
    <n v="16419"/>
    <n v="17256"/>
    <n v="18093"/>
    <n v="23407"/>
    <n v="28720"/>
    <m/>
    <m/>
    <m/>
    <m/>
  </r>
  <r>
    <n v="1636"/>
    <s v="Cantidad de mujeres que no se han hecho el examen papanicolau porque no creen necesitarlo"/>
    <s v="24 Socioeconómico"/>
    <s v="24.09 Salud Reproductiva y Sexual"/>
    <s v="24.09.02 Papanicolau"/>
    <s v="24.09.02.01 Examen papanicolau"/>
    <x v="8"/>
    <x v="90"/>
    <x v="287"/>
    <x v="1153"/>
    <s v="N° de personas"/>
    <s v="2011-2017"/>
    <m/>
    <m/>
    <s v="Encuesta CASEN"/>
    <m/>
    <m/>
    <m/>
    <m/>
    <m/>
    <m/>
    <m/>
    <m/>
    <m/>
    <m/>
    <m/>
    <n v="771899"/>
    <n v="682414"/>
    <n v="592928"/>
    <n v="608277"/>
    <n v="623625"/>
    <n v="621743"/>
    <n v="619860"/>
    <m/>
    <m/>
    <m/>
    <m/>
  </r>
  <r>
    <n v="1637"/>
    <s v="Cantidad de mujeres que no se han hecho el examen papanicolau porque no les corresponde"/>
    <s v="24 Socioeconómico"/>
    <s v="24.09 Salud Reproductiva y Sexual"/>
    <s v="24.09.02 Papanicolau"/>
    <s v="24.09.02.01 Examen papanicolau"/>
    <x v="8"/>
    <x v="90"/>
    <x v="287"/>
    <x v="1153"/>
    <s v="N° de personas"/>
    <s v="2011-2017"/>
    <m/>
    <m/>
    <s v="Encuesta CASEN"/>
    <m/>
    <m/>
    <m/>
    <m/>
    <m/>
    <m/>
    <m/>
    <m/>
    <m/>
    <m/>
    <m/>
    <n v="774236"/>
    <n v="804113"/>
    <n v="833990"/>
    <n v="787490"/>
    <n v="740990"/>
    <n v="788100"/>
    <n v="835210"/>
    <m/>
    <m/>
    <m/>
    <m/>
  </r>
  <r>
    <n v="1638"/>
    <s v="Cantidad de mujeres que no se han hecho el examen papanicolau porque no saben dónde hacérselo"/>
    <s v="24 Socioeconómico"/>
    <s v="24.09 Salud Reproductiva y Sexual"/>
    <s v="24.09.02 Papanicolau"/>
    <s v="24.09.02.01 Examen papanicolau"/>
    <x v="8"/>
    <x v="90"/>
    <x v="287"/>
    <x v="1153"/>
    <s v="N° de personas"/>
    <s v="2011-2017"/>
    <m/>
    <m/>
    <s v="Encuesta CASEN"/>
    <m/>
    <m/>
    <m/>
    <m/>
    <m/>
    <m/>
    <m/>
    <m/>
    <m/>
    <m/>
    <m/>
    <n v="17899"/>
    <n v="15587"/>
    <n v="13274"/>
    <n v="14104"/>
    <n v="14934"/>
    <n v="16212"/>
    <n v="17489"/>
    <m/>
    <m/>
    <m/>
    <m/>
  </r>
  <r>
    <n v="1639"/>
    <s v="Cantidad de mujeres que no se han hecho el examen papanicolau porque no sabían que tenían que hacerse ese examen"/>
    <s v="24 Socioeconómico"/>
    <s v="24.09 Salud Reproductiva y Sexual"/>
    <s v="24.09.02 Papanicolau"/>
    <s v="24.09.02.01 Examen papanicolau"/>
    <x v="8"/>
    <x v="90"/>
    <x v="287"/>
    <x v="1153"/>
    <s v="N° de personas"/>
    <s v="2011-2017"/>
    <m/>
    <m/>
    <s v="Encuesta CASEN"/>
    <m/>
    <m/>
    <m/>
    <m/>
    <m/>
    <m/>
    <m/>
    <m/>
    <m/>
    <m/>
    <m/>
    <n v="66478"/>
    <n v="77457"/>
    <n v="88436"/>
    <n v="86695"/>
    <n v="84954"/>
    <n v="76859"/>
    <n v="68763"/>
    <m/>
    <m/>
    <m/>
    <m/>
  </r>
  <r>
    <n v="1640"/>
    <s v="Cantidad de mujeres que no se han hecho el examen papanicolau porque no tienen dinero o tiempo"/>
    <s v="24 Socioeconómico"/>
    <s v="24.09 Salud Reproductiva y Sexual"/>
    <s v="24.09.02 Papanicolau"/>
    <s v="24.09.02.01 Examen papanicolau"/>
    <x v="8"/>
    <x v="90"/>
    <x v="287"/>
    <x v="1153"/>
    <s v="N° de personas"/>
    <s v="2011-2017"/>
    <m/>
    <m/>
    <s v="Encuesta CASEN"/>
    <m/>
    <m/>
    <m/>
    <m/>
    <m/>
    <m/>
    <m/>
    <m/>
    <m/>
    <m/>
    <m/>
    <n v="246085"/>
    <n v="249602"/>
    <n v="253119"/>
    <n v="267322"/>
    <n v="281524"/>
    <n v="275552"/>
    <n v="269580"/>
    <m/>
    <m/>
    <m/>
    <m/>
  </r>
  <r>
    <n v="1641"/>
    <s v="Cantidad de mujeres que no se han hecho el examen papanicolau porque se les olvida hacérselo"/>
    <s v="24 Socioeconómico"/>
    <s v="24.09 Salud Reproductiva y Sexual"/>
    <s v="24.09.02 Papanicolau"/>
    <s v="24.09.02.01 Examen papanicolau"/>
    <x v="8"/>
    <x v="90"/>
    <x v="287"/>
    <x v="1153"/>
    <s v="N° de personas"/>
    <s v="2011-2017"/>
    <m/>
    <m/>
    <s v="Encuesta CASEN"/>
    <m/>
    <m/>
    <m/>
    <m/>
    <m/>
    <m/>
    <m/>
    <m/>
    <m/>
    <m/>
    <m/>
    <n v="269340"/>
    <n v="259416"/>
    <n v="249491"/>
    <n v="253621"/>
    <n v="257750"/>
    <n v="270224"/>
    <n v="282698"/>
    <m/>
    <m/>
    <m/>
    <m/>
  </r>
  <r>
    <n v="1642"/>
    <s v="Cantidad de personas que nunca han trabajado"/>
    <s v="24 Socioeconómico"/>
    <s v="24.08 Trabajo"/>
    <s v="24.08.05 Ha Trabajado Alguna Vez"/>
    <s v="08.03.13.01 Trabajo"/>
    <x v="8"/>
    <x v="70"/>
    <x v="288"/>
    <x v="1154"/>
    <s v="N° de personas"/>
    <s v="2006-2020"/>
    <m/>
    <m/>
    <s v="Encuesta CASEN"/>
    <m/>
    <m/>
    <m/>
    <m/>
    <m/>
    <m/>
    <n v="49070"/>
    <n v="61839"/>
    <n v="74609"/>
    <n v="87378"/>
    <n v="1870480"/>
    <n v="3653582"/>
    <n v="3500789"/>
    <n v="3347995"/>
    <n v="3284008"/>
    <n v="3220020"/>
    <n v="2762169"/>
    <n v="2304317"/>
    <n v="2489200"/>
    <n v="2674083"/>
    <n v="2858966"/>
    <m/>
  </r>
  <r>
    <n v="1643"/>
    <s v="Cantidad de personas que sí han trabajado alguna vez"/>
    <s v="24 Socioeconómico"/>
    <s v="24.08 Trabajo"/>
    <s v="24.08.05 Ha Trabajado Alguna Vez"/>
    <s v="08.03.13.01 Trabajo"/>
    <x v="8"/>
    <x v="70"/>
    <x v="288"/>
    <x v="1154"/>
    <s v="N° de personas"/>
    <s v="2006-2020"/>
    <m/>
    <m/>
    <s v="Encuesta CASEN"/>
    <m/>
    <m/>
    <m/>
    <m/>
    <m/>
    <m/>
    <n v="502919"/>
    <n v="571892"/>
    <n v="640866"/>
    <n v="709839"/>
    <n v="2133089"/>
    <n v="3556338"/>
    <n v="3675714"/>
    <n v="3795089"/>
    <n v="3874481"/>
    <n v="3953872"/>
    <n v="4089993"/>
    <n v="4226113"/>
    <n v="4597209"/>
    <n v="4968304"/>
    <n v="5339400"/>
    <m/>
  </r>
  <r>
    <n v="1644"/>
    <s v="Cantidad de personas que si les ofrecieran un trabajo no estarían disponibles para comenzar a trabajar"/>
    <s v="24 Socioeconómico"/>
    <s v="24.08 Trabajo"/>
    <s v="24.08.06 Disponibilidad para Trabajar"/>
    <s v="24.08.06.01 Disponibilidad para trabajar"/>
    <x v="8"/>
    <x v="70"/>
    <x v="289"/>
    <x v="1155"/>
    <s v="N° de personas"/>
    <s v="2006-2017"/>
    <m/>
    <m/>
    <s v="Encuesta CASEN"/>
    <m/>
    <m/>
    <m/>
    <m/>
    <m/>
    <m/>
    <n v="4815877"/>
    <n v="5078977"/>
    <n v="5342077"/>
    <n v="5605177"/>
    <n v="5024818"/>
    <n v="4444459"/>
    <n v="4693354"/>
    <n v="4942248"/>
    <n v="4801035"/>
    <n v="4659822"/>
    <n v="4432635"/>
    <n v="4205448"/>
    <m/>
    <m/>
    <m/>
    <m/>
  </r>
  <r>
    <n v="1645"/>
    <s v="Cantidad de personas que si les ofrecieran un trabajo estarían disponibles para comenzar a trabajar ahora mismo"/>
    <s v="24 Socioeconómico"/>
    <s v="24.08 Trabajo"/>
    <s v="24.08.06 Disponibilidad para Trabajar"/>
    <s v="24.08.06.01 Disponibilidad para trabajar"/>
    <x v="8"/>
    <x v="70"/>
    <x v="289"/>
    <x v="1155"/>
    <s v="N° de personas"/>
    <s v="2006-2017"/>
    <m/>
    <m/>
    <s v="Encuesta CASEN"/>
    <m/>
    <m/>
    <m/>
    <m/>
    <m/>
    <m/>
    <n v="447810"/>
    <n v="458587"/>
    <n v="469364"/>
    <n v="480141"/>
    <n v="850928"/>
    <n v="1221714"/>
    <n v="1143349"/>
    <n v="1064983"/>
    <n v="1123336"/>
    <n v="1181688"/>
    <n v="1186933"/>
    <n v="1192177"/>
    <m/>
    <m/>
    <m/>
    <m/>
  </r>
  <r>
    <n v="1646"/>
    <s v="Cantidad de personas que si les ofrecieran un trabajo estarían disponibles para comenzar a trabajar en otra época del año"/>
    <s v="24 Socioeconómico"/>
    <s v="24.08 Trabajo"/>
    <s v="24.08.06 Disponibilidad para Trabajar"/>
    <s v="24.08.06.01 Disponibilidad para trabajar"/>
    <x v="8"/>
    <x v="70"/>
    <x v="289"/>
    <x v="1155"/>
    <s v="N° de personas"/>
    <s v="2006-2017"/>
    <m/>
    <m/>
    <s v="Encuesta CASEN"/>
    <m/>
    <m/>
    <m/>
    <m/>
    <m/>
    <m/>
    <n v="909546"/>
    <n v="767654"/>
    <n v="625762"/>
    <n v="483870"/>
    <n v="1013809"/>
    <n v="1543747"/>
    <n v="1338746"/>
    <n v="1133745"/>
    <n v="1232855"/>
    <n v="1331964"/>
    <n v="1229147"/>
    <n v="1126330"/>
    <m/>
    <m/>
    <m/>
    <m/>
  </r>
  <r>
    <n v="1647"/>
    <s v="Cantidad de personas que se encuentran en el Quintil I del ingreso autónomo nacional"/>
    <s v="24 Socioeconómico"/>
    <s v="24.10 Ingreso Autónomo Nacional"/>
    <s v="24.10.01 Quintiles"/>
    <s v="24.10.01.01 Quintil I"/>
    <x v="8"/>
    <x v="91"/>
    <x v="290"/>
    <x v="1156"/>
    <s v="N° de personas"/>
    <s v="2006-2017"/>
    <m/>
    <m/>
    <s v="Encuesta CASEN"/>
    <m/>
    <m/>
    <m/>
    <m/>
    <m/>
    <m/>
    <n v="3637493"/>
    <n v="3620360"/>
    <n v="3603226"/>
    <n v="3586093"/>
    <n v="3646139"/>
    <n v="3706184"/>
    <n v="3740529"/>
    <n v="3774873"/>
    <n v="3814108"/>
    <n v="3853342"/>
    <n v="3824140"/>
    <n v="3794937"/>
    <m/>
    <m/>
    <m/>
    <m/>
  </r>
  <r>
    <n v="1648"/>
    <s v="Cantidad de personas que se encuentran en el Quintil II del ingreso autónomo nacional"/>
    <s v="24 Socioeconómico"/>
    <s v="24.10 Ingreso Autónomo Nacional"/>
    <s v="24.10.01 Quintiles"/>
    <s v="24.10.01.02 Quintil II"/>
    <x v="8"/>
    <x v="91"/>
    <x v="290"/>
    <x v="1157"/>
    <s v="N° de personas"/>
    <s v="2006-2017"/>
    <m/>
    <m/>
    <s v="Encuesta CASEN"/>
    <m/>
    <m/>
    <m/>
    <m/>
    <m/>
    <m/>
    <n v="3540865"/>
    <n v="3581013"/>
    <n v="3621162"/>
    <n v="3661310"/>
    <n v="3685390"/>
    <n v="3709470"/>
    <n v="3803563"/>
    <n v="3897656"/>
    <n v="3905073"/>
    <n v="3912489"/>
    <n v="4031307"/>
    <n v="4150125"/>
    <m/>
    <m/>
    <m/>
    <m/>
  </r>
  <r>
    <n v="1649"/>
    <s v="Cantidad de personas que se encuentran en el Quintil III del ingreso autónomo nacional"/>
    <s v="24 Socioeconómico"/>
    <s v="24.10 Ingreso Autónomo Nacional"/>
    <s v="24.10.01 Quintiles"/>
    <s v="24.10.01.03 Quintil III"/>
    <x v="8"/>
    <x v="91"/>
    <x v="290"/>
    <x v="1158"/>
    <s v="N° de personas"/>
    <s v="2006-2017"/>
    <m/>
    <m/>
    <s v="Encuesta CASEN"/>
    <m/>
    <m/>
    <m/>
    <m/>
    <m/>
    <m/>
    <n v="3218148"/>
    <n v="3294073"/>
    <n v="3369997"/>
    <n v="3445922"/>
    <n v="3491004"/>
    <n v="3536085"/>
    <n v="3593822"/>
    <n v="3651559"/>
    <n v="3668535"/>
    <n v="3685510"/>
    <n v="3725141"/>
    <n v="3764772"/>
    <m/>
    <m/>
    <m/>
    <m/>
  </r>
  <r>
    <n v="1650"/>
    <s v="Cantidad de personas que se encuentran en el Quintil IV del ingreso autónomo nacional"/>
    <s v="24 Socioeconómico"/>
    <s v="24.10 Ingreso Autónomo Nacional"/>
    <s v="24.10.01 Quintiles"/>
    <s v="24.10.01.04 Quintil IV"/>
    <x v="8"/>
    <x v="91"/>
    <x v="290"/>
    <x v="1159"/>
    <s v="N° de personas"/>
    <s v="2006-2017"/>
    <m/>
    <m/>
    <s v="Encuesta CASEN"/>
    <m/>
    <m/>
    <m/>
    <m/>
    <m/>
    <m/>
    <n v="3048730"/>
    <n v="3104717"/>
    <n v="3160703"/>
    <n v="3216690"/>
    <n v="3230493"/>
    <n v="3244295"/>
    <n v="3248133"/>
    <n v="3251970"/>
    <n v="3292431"/>
    <n v="3332892"/>
    <n v="3331378"/>
    <n v="3329863"/>
    <m/>
    <m/>
    <m/>
    <m/>
  </r>
  <r>
    <n v="1651"/>
    <s v="Cantidad de personas que se encuentran en el Quintil V del ingreso autónomo nacional"/>
    <s v="24 Socioeconómico"/>
    <s v="24.10 Ingreso Autónomo Nacional"/>
    <s v="24.10.01 Quintiles"/>
    <s v="24.10.01.05 Quintil V"/>
    <x v="8"/>
    <x v="91"/>
    <x v="290"/>
    <x v="1160"/>
    <s v="N° de personas"/>
    <s v="2006-2017"/>
    <m/>
    <m/>
    <s v="Encuesta CASEN"/>
    <m/>
    <m/>
    <m/>
    <m/>
    <m/>
    <m/>
    <n v="2669493"/>
    <n v="2671164"/>
    <n v="2672835"/>
    <n v="2674506"/>
    <n v="2690507"/>
    <n v="2706508"/>
    <n v="2674425"/>
    <n v="2642341"/>
    <n v="2674249"/>
    <n v="2706156"/>
    <n v="2707745"/>
    <n v="2709333"/>
    <m/>
    <m/>
    <m/>
    <m/>
  </r>
  <r>
    <n v="1652"/>
    <s v="Cantidad de personas que se encuentran en el Decil I del ingreso autónomo nacional"/>
    <s v="24 Socioeconómico"/>
    <s v="24.10 Ingreso Autónomo Nacional"/>
    <s v="24.10.02 Deciles"/>
    <s v="24.10.02.01 Decil I"/>
    <x v="8"/>
    <x v="91"/>
    <x v="291"/>
    <x v="1161"/>
    <s v="N° de personas"/>
    <s v="2006-2017"/>
    <m/>
    <m/>
    <s v="Encuesta CASEN"/>
    <m/>
    <m/>
    <m/>
    <m/>
    <m/>
    <m/>
    <n v="1744852"/>
    <n v="1720608"/>
    <n v="1696364"/>
    <n v="1672120"/>
    <n v="1690558"/>
    <n v="1708996"/>
    <n v="1727597"/>
    <n v="1746197"/>
    <n v="1750410"/>
    <n v="1754622"/>
    <n v="1754659"/>
    <n v="1754695"/>
    <m/>
    <m/>
    <m/>
    <m/>
  </r>
  <r>
    <n v="1653"/>
    <s v="Cantidad de personas que se encuentran en el Decil II del ingreso autónomo nacional"/>
    <s v="24 Socioeconómico"/>
    <s v="24.10 Ingreso Autónomo Nacional"/>
    <s v="24.10.02 Deciles"/>
    <s v="24.10.02.02 Decil II"/>
    <x v="8"/>
    <x v="91"/>
    <x v="291"/>
    <x v="1162"/>
    <s v="N° de personas"/>
    <s v="2006-2017"/>
    <m/>
    <m/>
    <s v="Encuesta CASEN"/>
    <m/>
    <m/>
    <m/>
    <m/>
    <m/>
    <m/>
    <n v="1892641"/>
    <n v="1899752"/>
    <n v="1906862"/>
    <n v="1913973"/>
    <n v="1955581"/>
    <n v="1997188"/>
    <n v="2012932"/>
    <n v="2028676"/>
    <n v="2063698"/>
    <n v="2098720"/>
    <n v="2069481"/>
    <n v="2040242"/>
    <m/>
    <m/>
    <m/>
    <m/>
  </r>
  <r>
    <n v="1654"/>
    <s v="Cantidad de personas que se encuentran en el Decil III del ingreso autónomo nacional"/>
    <s v="24 Socioeconómico"/>
    <s v="24.10 Ingreso Autónomo Nacional"/>
    <s v="24.10.02 Deciles"/>
    <s v="24.10.02.03 Decil III"/>
    <x v="8"/>
    <x v="91"/>
    <x v="291"/>
    <x v="1163"/>
    <s v="N° de personas"/>
    <s v="2006-2017"/>
    <m/>
    <m/>
    <s v="Encuesta CASEN"/>
    <m/>
    <m/>
    <m/>
    <m/>
    <m/>
    <m/>
    <n v="1809204"/>
    <n v="1835120"/>
    <n v="1861035"/>
    <n v="1886951"/>
    <n v="1919447"/>
    <n v="1951942"/>
    <n v="1944213"/>
    <n v="1936483"/>
    <n v="1965013"/>
    <n v="1993543"/>
    <n v="2088809"/>
    <n v="2184075"/>
    <m/>
    <m/>
    <m/>
    <m/>
  </r>
  <r>
    <n v="1655"/>
    <s v="Cantidad de personas que se encuentran en el Decil IV del ingreso autónomo nacional"/>
    <s v="24 Socioeconómico"/>
    <s v="24.10 Ingreso Autónomo Nacional"/>
    <s v="24.10.02 Deciles"/>
    <s v="24.10.02.04 Decil IV"/>
    <x v="8"/>
    <x v="91"/>
    <x v="291"/>
    <x v="1164"/>
    <s v="N° de personas"/>
    <s v="2006-2017"/>
    <m/>
    <m/>
    <s v="Encuesta CASEN"/>
    <m/>
    <m/>
    <m/>
    <m/>
    <m/>
    <m/>
    <n v="1731661"/>
    <n v="1745894"/>
    <n v="1760126"/>
    <n v="1774359"/>
    <n v="1765944"/>
    <n v="1757528"/>
    <n v="1859351"/>
    <n v="1961173"/>
    <n v="1940060"/>
    <n v="1918946"/>
    <n v="1942498"/>
    <n v="1966050"/>
    <m/>
    <m/>
    <m/>
    <m/>
  </r>
  <r>
    <n v="1656"/>
    <s v="Cantidad de personas que se encuentran en el Decil IX del ingreso autónomo nacional"/>
    <s v="24 Socioeconómico"/>
    <s v="24.10 Ingreso Autónomo Nacional"/>
    <s v="24.10.02 Deciles"/>
    <s v="24.10.02.05 Decil IX"/>
    <x v="8"/>
    <x v="91"/>
    <x v="291"/>
    <x v="1165"/>
    <s v="N° de personas"/>
    <s v="2006-2017"/>
    <m/>
    <m/>
    <s v="Encuesta CASEN"/>
    <m/>
    <m/>
    <m/>
    <m/>
    <m/>
    <m/>
    <n v="1417821"/>
    <n v="1423950"/>
    <n v="1430079"/>
    <n v="1436208"/>
    <n v="1448508"/>
    <n v="1460807"/>
    <n v="1474808"/>
    <n v="1488809"/>
    <n v="1471469"/>
    <n v="1454128"/>
    <n v="1469886"/>
    <n v="1485644"/>
    <m/>
    <m/>
    <m/>
    <m/>
  </r>
  <r>
    <n v="1657"/>
    <s v="Cantidad de personas que se encuentran en el Decil V del ingreso autónomo nacional"/>
    <s v="24 Socioeconómico"/>
    <s v="24.10 Ingreso Autónomo Nacional"/>
    <s v="24.10.02 Deciles"/>
    <s v="24.10.02.06 Decil V"/>
    <x v="8"/>
    <x v="91"/>
    <x v="291"/>
    <x v="1166"/>
    <s v="N° de personas"/>
    <s v="2006-2017"/>
    <m/>
    <m/>
    <s v="Encuesta CASEN"/>
    <m/>
    <m/>
    <m/>
    <m/>
    <m/>
    <m/>
    <n v="1609822"/>
    <n v="1646000"/>
    <n v="1682177"/>
    <n v="1718355"/>
    <n v="1773156"/>
    <n v="1827957"/>
    <n v="1824199"/>
    <n v="1820440"/>
    <n v="1838735"/>
    <n v="1857029"/>
    <n v="1860956"/>
    <n v="1864883"/>
    <m/>
    <m/>
    <m/>
    <m/>
  </r>
  <r>
    <n v="1658"/>
    <s v="Cantidad de personas que se encuentran en el Decil VI del ingreso autónomo nacional"/>
    <s v="24 Socioeconómico"/>
    <s v="24.10 Ingreso Autónomo Nacional"/>
    <s v="24.10.02 Deciles"/>
    <s v="24.10.02.07 Decil VI"/>
    <x v="8"/>
    <x v="91"/>
    <x v="291"/>
    <x v="1167"/>
    <s v="N° de personas"/>
    <s v="2006-2017"/>
    <m/>
    <m/>
    <s v="Encuesta CASEN"/>
    <m/>
    <m/>
    <m/>
    <m/>
    <m/>
    <m/>
    <n v="1608326"/>
    <n v="1648073"/>
    <n v="1687820"/>
    <n v="1727567"/>
    <n v="1717848"/>
    <n v="1708128"/>
    <n v="1769624"/>
    <n v="1831119"/>
    <n v="1829800"/>
    <n v="1828481"/>
    <n v="1864185"/>
    <n v="1899889"/>
    <m/>
    <m/>
    <m/>
    <m/>
  </r>
  <r>
    <n v="1659"/>
    <s v="Cantidad de personas que se encuentran en el Decil VII del ingreso autónomo nacional"/>
    <s v="24 Socioeconómico"/>
    <s v="24.10 Ingreso Autónomo Nacional"/>
    <s v="24.10.02 Deciles"/>
    <s v="24.10.02.08 Decil VII"/>
    <x v="8"/>
    <x v="91"/>
    <x v="291"/>
    <x v="1168"/>
    <s v="N° de personas"/>
    <s v="2006-2017"/>
    <m/>
    <m/>
    <s v="Encuesta CASEN"/>
    <m/>
    <m/>
    <m/>
    <m/>
    <m/>
    <m/>
    <n v="1561274"/>
    <n v="1582635"/>
    <n v="1603995"/>
    <n v="1625356"/>
    <n v="1635728"/>
    <n v="1646100"/>
    <n v="1655827"/>
    <n v="1665553"/>
    <n v="1687190"/>
    <n v="1708827"/>
    <n v="1716927"/>
    <n v="1725026"/>
    <m/>
    <m/>
    <m/>
    <m/>
  </r>
  <r>
    <n v="1660"/>
    <s v="Cantidad de personas que se encuentran en el Decil VIII del ingreso autónomo nacional"/>
    <s v="24 Socioeconómico"/>
    <s v="24.10 Ingreso Autónomo Nacional"/>
    <s v="24.10.02 Deciles"/>
    <s v="24.10.02.09 Decil VIII"/>
    <x v="8"/>
    <x v="91"/>
    <x v="291"/>
    <x v="1169"/>
    <s v="N° de personas"/>
    <s v="2006-2017"/>
    <m/>
    <m/>
    <s v="Encuesta CASEN"/>
    <m/>
    <m/>
    <m/>
    <m/>
    <m/>
    <m/>
    <n v="1487456"/>
    <n v="1522082"/>
    <n v="1556708"/>
    <n v="1591334"/>
    <n v="1594765"/>
    <n v="1598195"/>
    <n v="1592306"/>
    <n v="1586417"/>
    <n v="1605241"/>
    <n v="1624065"/>
    <n v="1614451"/>
    <n v="1604837"/>
    <m/>
    <m/>
    <m/>
    <m/>
  </r>
  <r>
    <n v="1661"/>
    <s v="Cantidad de personas que se encuentran en el Decil X del ingreso autónomo nacional"/>
    <s v="24 Socioeconómico"/>
    <s v="24.10 Ingreso Autónomo Nacional"/>
    <s v="24.10.02 Deciles"/>
    <s v="24.10.02.10 Decil X"/>
    <x v="8"/>
    <x v="91"/>
    <x v="291"/>
    <x v="1170"/>
    <s v="N° de personas"/>
    <s v="2006-2017"/>
    <m/>
    <m/>
    <s v="Encuesta CASEN"/>
    <m/>
    <m/>
    <m/>
    <m/>
    <m/>
    <m/>
    <n v="1251672"/>
    <n v="1247214"/>
    <n v="1242756"/>
    <n v="1238298"/>
    <n v="1242000"/>
    <n v="1245701"/>
    <n v="1199617"/>
    <n v="1153532"/>
    <n v="1202780"/>
    <n v="1252028"/>
    <n v="1237859"/>
    <n v="1223689"/>
    <m/>
    <m/>
    <m/>
    <m/>
  </r>
  <r>
    <n v="1662"/>
    <s v="Cantidad de personas inscritas en el proceso de admisión"/>
    <s v="08 Educación"/>
    <s v="08.03 Admisión Universitaria"/>
    <s v="08.03.01 Proceso de Admisión"/>
    <s v="08.03.01.01 Proceso de Admisión"/>
    <x v="9"/>
    <x v="92"/>
    <x v="292"/>
    <x v="1171"/>
    <s v="N° de personas"/>
    <s v="2012-2020"/>
    <m/>
    <m/>
    <s v="Departamento de Evaluación, Medición y Registro Educacional (DEMRE)"/>
    <m/>
    <m/>
    <m/>
    <m/>
    <m/>
    <m/>
    <m/>
    <m/>
    <m/>
    <m/>
    <m/>
    <m/>
    <n v="278791"/>
    <n v="279148"/>
    <n v="277134"/>
    <n v="288863"/>
    <n v="298325"/>
    <n v="298166"/>
    <n v="304581"/>
    <n v="304395"/>
    <n v="306936"/>
    <m/>
  </r>
  <r>
    <n v="1663"/>
    <s v="Cantidad de personas inscritas en el proceso de admisión de nacionalidad chilena"/>
    <s v="08 Educación"/>
    <s v="08.03 Admisión Universitaria"/>
    <s v="08.03.02 Nacionalidad"/>
    <s v="08.03.02.01 Nacionalidad chilena "/>
    <x v="9"/>
    <x v="92"/>
    <x v="234"/>
    <x v="1172"/>
    <s v="N° de personas"/>
    <s v="2012-2017"/>
    <m/>
    <m/>
    <s v="Departamento de Evaluación, Medición y Registro Educacional (DEMRE)"/>
    <m/>
    <m/>
    <m/>
    <m/>
    <m/>
    <m/>
    <m/>
    <m/>
    <m/>
    <m/>
    <m/>
    <m/>
    <n v="277664"/>
    <n v="277571"/>
    <n v="275187"/>
    <n v="286327"/>
    <n v="295875"/>
    <n v="296908"/>
    <m/>
    <m/>
    <m/>
    <m/>
  </r>
  <r>
    <n v="1664"/>
    <s v="Cantidad de personas inscritas en el proceso de admisión de nacionalidad extranjera"/>
    <s v="08 Educación"/>
    <s v="08.03 Admisión Universitaria"/>
    <s v="08.03.02 Nacionalidad"/>
    <s v="08.03.02.02 Nacionalidad extranjera "/>
    <x v="9"/>
    <x v="92"/>
    <x v="234"/>
    <x v="1173"/>
    <s v="N° de personas"/>
    <s v="2012-2017"/>
    <m/>
    <m/>
    <s v="Departamento de Evaluación, Medición y Registro Educacional (DEMRE)"/>
    <m/>
    <m/>
    <m/>
    <m/>
    <m/>
    <m/>
    <m/>
    <m/>
    <m/>
    <m/>
    <m/>
    <m/>
    <n v="1127"/>
    <n v="1577"/>
    <n v="1947"/>
    <n v="2536"/>
    <n v="2450"/>
    <n v="1258"/>
    <m/>
    <m/>
    <m/>
    <m/>
  </r>
  <r>
    <n v="1665"/>
    <s v="Cantidad de personas inscritas en el proceso de admisión de sexo masculino"/>
    <s v="08 Educación"/>
    <s v="08.03 Admisión Universitaria"/>
    <s v="08.03.03 Sexo"/>
    <s v="08.03.03.01 Sexo masculino"/>
    <x v="9"/>
    <x v="92"/>
    <x v="114"/>
    <x v="1174"/>
    <s v="N° de personas"/>
    <s v="2012-2020"/>
    <m/>
    <m/>
    <s v="Departamento de Evaluación, Medición y Registro Educacional (DEMRE)"/>
    <m/>
    <m/>
    <m/>
    <m/>
    <m/>
    <m/>
    <m/>
    <m/>
    <m/>
    <m/>
    <m/>
    <m/>
    <n v="132437"/>
    <n v="132957"/>
    <n v="131735"/>
    <n v="137437"/>
    <n v="141525"/>
    <n v="140773"/>
    <n v="144085"/>
    <n v="144151"/>
    <n v="144845"/>
    <m/>
  </r>
  <r>
    <n v="1666"/>
    <s v="Cantidad de personas inscritas en el proceso de admisión de sexo femenino"/>
    <s v="08 Educación"/>
    <s v="08.03 Admisión Universitaria"/>
    <s v="08.03.03 Sexo"/>
    <s v="08.03.03.02 Sexo femenino"/>
    <x v="9"/>
    <x v="92"/>
    <x v="114"/>
    <x v="1175"/>
    <s v="N° de personas"/>
    <s v="2012-2020"/>
    <m/>
    <m/>
    <s v="Departamento de Evaluación, Medición y Registro Educacional (DEMRE)"/>
    <m/>
    <m/>
    <m/>
    <m/>
    <m/>
    <m/>
    <m/>
    <m/>
    <m/>
    <m/>
    <m/>
    <m/>
    <n v="146354"/>
    <n v="146191"/>
    <n v="145399"/>
    <n v="151426"/>
    <n v="156800"/>
    <n v="157393"/>
    <n v="160496"/>
    <n v="160244"/>
    <n v="162091"/>
    <m/>
  </r>
  <r>
    <n v="1667"/>
    <s v="Cantidad de personas inscritas en el proceso de admisión cuyo estado civil es soltero"/>
    <s v="08 Educación"/>
    <s v="08.03 Admisión Universitaria"/>
    <s v="08.03.04 Estado Civil"/>
    <s v="08.03.04.01 Soltero"/>
    <x v="9"/>
    <x v="92"/>
    <x v="293"/>
    <x v="1176"/>
    <s v="N° de personas"/>
    <s v="2012-2019"/>
    <m/>
    <m/>
    <s v="Departamento de Evaluación, Medición y Registro Educacional (DEMRE)"/>
    <m/>
    <m/>
    <m/>
    <m/>
    <m/>
    <m/>
    <m/>
    <m/>
    <m/>
    <m/>
    <m/>
    <m/>
    <n v="273882"/>
    <n v="274380"/>
    <n v="272406"/>
    <n v="283664"/>
    <n v="292727"/>
    <n v="293957"/>
    <n v="10798"/>
    <n v="297954"/>
    <m/>
    <m/>
  </r>
  <r>
    <n v="1668"/>
    <s v="Cantidad de personas inscritas en el proceso de admisión cuyo estado civil es casado"/>
    <s v="08 Educación"/>
    <s v="08.03 Admisión Universitaria"/>
    <s v="08.03.04 Estado Civil"/>
    <s v="08.03.04.02 Casado"/>
    <x v="9"/>
    <x v="92"/>
    <x v="293"/>
    <x v="1177"/>
    <s v="N° de personas"/>
    <s v="2012-2019"/>
    <m/>
    <m/>
    <s v="Departamento de Evaluación, Medición y Registro Educacional (DEMRE)"/>
    <m/>
    <m/>
    <m/>
    <m/>
    <m/>
    <m/>
    <m/>
    <m/>
    <m/>
    <m/>
    <m/>
    <m/>
    <n v="3835"/>
    <n v="3749"/>
    <n v="3662"/>
    <n v="3976"/>
    <n v="4289"/>
    <n v="3277"/>
    <n v="287788"/>
    <n v="3592"/>
    <m/>
    <m/>
  </r>
  <r>
    <n v="1669"/>
    <s v="Cantidad de personas inscritas en el proceso de admisión cuyo estado civil es separado"/>
    <s v="08 Educación"/>
    <s v="08.03 Admisión Universitaria"/>
    <s v="08.03.04 Estado Civil"/>
    <s v="08.03.04.03 Separado"/>
    <x v="9"/>
    <x v="92"/>
    <x v="293"/>
    <x v="1178"/>
    <s v="N° de personas"/>
    <s v="2012-2019"/>
    <m/>
    <m/>
    <s v="Departamento de Evaluación, Medición y Registro Educacional (DEMRE)"/>
    <m/>
    <m/>
    <m/>
    <m/>
    <m/>
    <m/>
    <m/>
    <m/>
    <m/>
    <m/>
    <m/>
    <m/>
    <n v="925"/>
    <n v="871"/>
    <n v="907"/>
    <n v="1052"/>
    <n v="1124"/>
    <n v="818"/>
    <n v="3273"/>
    <n v="885"/>
    <m/>
    <m/>
  </r>
  <r>
    <n v="1670"/>
    <s v="Cantidad de personas inscritas en el proceso de admisión cuyo estado civil es viudo"/>
    <s v="08 Educación"/>
    <s v="08.03 Admisión Universitaria"/>
    <s v="08.03.04 Estado Civil"/>
    <s v="08.03.04.04 Viudo"/>
    <x v="9"/>
    <x v="92"/>
    <x v="293"/>
    <x v="1179"/>
    <s v="N° de personas"/>
    <s v="2012-2019"/>
    <m/>
    <m/>
    <s v="Departamento de Evaluación, Medición y Registro Educacional (DEMRE)"/>
    <m/>
    <m/>
    <m/>
    <m/>
    <m/>
    <m/>
    <m/>
    <m/>
    <m/>
    <m/>
    <m/>
    <m/>
    <n v="149"/>
    <n v="148"/>
    <n v="159"/>
    <n v="171"/>
    <n v="185"/>
    <n v="114"/>
    <n v="868"/>
    <n v="139"/>
    <m/>
    <m/>
  </r>
  <r>
    <n v="1671"/>
    <s v="Cantidad de personas inscritas en el proceso de admisión cuya región de domicilio es Tarapacá"/>
    <s v="08 Educación"/>
    <s v="08.03 Admisión Universitaria"/>
    <s v="08.03.05 Región de Domicilio"/>
    <s v="08.03.05.01 Tarapacá"/>
    <x v="9"/>
    <x v="92"/>
    <x v="294"/>
    <x v="1180"/>
    <s v="N° de personas"/>
    <s v="2012-2020"/>
    <m/>
    <m/>
    <s v="Departamento de Evaluación, Medición y Registro Educacional (DEMRE)"/>
    <m/>
    <m/>
    <m/>
    <m/>
    <m/>
    <m/>
    <m/>
    <m/>
    <m/>
    <m/>
    <m/>
    <m/>
    <n v="4459"/>
    <n v="4544"/>
    <n v="4560"/>
    <n v="5009"/>
    <n v="5253"/>
    <n v="5280"/>
    <n v="5723"/>
    <n v="5642"/>
    <n v="5811"/>
    <m/>
  </r>
  <r>
    <n v="1672"/>
    <s v="Cantidad de personas inscritas en el proceso de admisión cuya región de domicilio es Antofagasta"/>
    <s v="08 Educación"/>
    <s v="08.03 Admisión Universitaria"/>
    <s v="08.03.05 Región de Domicilio"/>
    <s v="08.03.05.02 Antofagasta"/>
    <x v="9"/>
    <x v="92"/>
    <x v="294"/>
    <x v="1181"/>
    <s v="N° de personas"/>
    <s v="2012-2020"/>
    <m/>
    <m/>
    <s v="Departamento de Evaluación, Medición y Registro Educacional (DEMRE)"/>
    <m/>
    <m/>
    <m/>
    <m/>
    <m/>
    <m/>
    <m/>
    <m/>
    <m/>
    <m/>
    <m/>
    <m/>
    <n v="7734"/>
    <n v="7851"/>
    <n v="8184"/>
    <n v="8582"/>
    <n v="9236"/>
    <n v="9431"/>
    <n v="9941"/>
    <n v="9961"/>
    <n v="10240"/>
    <m/>
  </r>
  <r>
    <n v="1673"/>
    <s v="Cantidad de personas inscritas en el proceso de admisión cuya región de domicilio es Atacama"/>
    <s v="08 Educación"/>
    <s v="08.03 Admisión Universitaria"/>
    <s v="08.03.05 Región de Domicilio"/>
    <s v="08.03.05.03 Atacama"/>
    <x v="9"/>
    <x v="92"/>
    <x v="294"/>
    <x v="1182"/>
    <s v="N° de personas"/>
    <s v="2012-2020"/>
    <m/>
    <m/>
    <s v="Departamento de Evaluación, Medición y Registro Educacional (DEMRE)"/>
    <m/>
    <m/>
    <m/>
    <m/>
    <m/>
    <m/>
    <m/>
    <m/>
    <m/>
    <m/>
    <m/>
    <m/>
    <n v="3568"/>
    <n v="3891"/>
    <n v="3947"/>
    <n v="4086"/>
    <n v="4120"/>
    <n v="4492"/>
    <n v="4709"/>
    <n v="4723"/>
    <n v="4752"/>
    <m/>
  </r>
  <r>
    <n v="1674"/>
    <s v="Cantidad de personas inscritas en el proceso de admisión cuya región de domicilio es Coquimbo"/>
    <s v="08 Educación"/>
    <s v="08.03 Admisión Universitaria"/>
    <s v="08.03.05 Región de Domicilio"/>
    <s v="08.03.05.04 Coquimbo"/>
    <x v="9"/>
    <x v="92"/>
    <x v="294"/>
    <x v="1183"/>
    <s v="N° de personas"/>
    <s v="2012-2020"/>
    <m/>
    <m/>
    <s v="Departamento de Evaluación, Medición y Registro Educacional (DEMRE)"/>
    <m/>
    <m/>
    <m/>
    <m/>
    <m/>
    <m/>
    <m/>
    <m/>
    <m/>
    <m/>
    <m/>
    <m/>
    <n v="11497"/>
    <n v="11329"/>
    <n v="11246"/>
    <n v="12065"/>
    <n v="12551"/>
    <n v="12797"/>
    <n v="13197"/>
    <n v="13373"/>
    <n v="13700"/>
    <m/>
  </r>
  <r>
    <n v="1675"/>
    <s v="Cantidad de personas inscritas en el proceso de admisión cuya región de domicilio es Valparaíso"/>
    <s v="08 Educación"/>
    <s v="08.03 Admisión Universitaria"/>
    <s v="08.03.05 Región de Domicilio"/>
    <s v="08.03.05.05 Valparaíso"/>
    <x v="9"/>
    <x v="92"/>
    <x v="294"/>
    <x v="1184"/>
    <s v="N° de personas"/>
    <s v="2012-2020"/>
    <m/>
    <m/>
    <s v="Departamento de Evaluación, Medición y Registro Educacional (DEMRE)"/>
    <m/>
    <m/>
    <m/>
    <m/>
    <m/>
    <m/>
    <m/>
    <m/>
    <m/>
    <m/>
    <m/>
    <m/>
    <n v="32098"/>
    <n v="31495"/>
    <n v="31399"/>
    <n v="33023"/>
    <n v="32882"/>
    <n v="32533"/>
    <n v="32918"/>
    <n v="32464"/>
    <n v="32826"/>
    <m/>
  </r>
  <r>
    <n v="1676"/>
    <s v="Cantidad de personas inscritas en el proceso de admisión cuya región de domicilio es O'Higgins"/>
    <s v="08 Educación"/>
    <s v="08.03 Admisión Universitaria"/>
    <s v="08.03.05 Región de Domicilio"/>
    <s v="08.03.05.06 O'Higgins"/>
    <x v="9"/>
    <x v="92"/>
    <x v="294"/>
    <x v="1185"/>
    <s v="N° de personas"/>
    <s v="2012-2020"/>
    <m/>
    <m/>
    <s v="Departamento de Evaluación, Medición y Registro Educacional (DEMRE)"/>
    <m/>
    <m/>
    <m/>
    <m/>
    <m/>
    <m/>
    <m/>
    <m/>
    <m/>
    <m/>
    <m/>
    <m/>
    <n v="13536"/>
    <n v="13591"/>
    <n v="13357"/>
    <n v="14223"/>
    <n v="14605"/>
    <n v="15048"/>
    <n v="15258"/>
    <n v="15735"/>
    <n v="15815"/>
    <m/>
  </r>
  <r>
    <n v="1677"/>
    <s v="Cantidad de personas inscritas en el proceso de admisión cuya región de domicilio es Maule"/>
    <s v="08 Educación"/>
    <s v="08.03 Admisión Universitaria"/>
    <s v="08.03.05 Región de Domicilio"/>
    <s v="08.03.05.07 Maule"/>
    <x v="9"/>
    <x v="92"/>
    <x v="294"/>
    <x v="1186"/>
    <s v="N° de personas"/>
    <s v="2012-2020"/>
    <m/>
    <m/>
    <s v="Departamento de Evaluación, Medición y Registro Educacional (DEMRE)"/>
    <m/>
    <m/>
    <m/>
    <m/>
    <m/>
    <m/>
    <m/>
    <m/>
    <m/>
    <m/>
    <m/>
    <m/>
    <n v="16570"/>
    <n v="16105"/>
    <n v="16229"/>
    <n v="16956"/>
    <n v="17569"/>
    <n v="17476"/>
    <n v="17709"/>
    <n v="17867"/>
    <n v="18406"/>
    <m/>
  </r>
  <r>
    <n v="1678"/>
    <s v="Cantidad de personas inscritas en el proceso de admisión cuya región de domicilio es Biobío"/>
    <s v="08 Educación"/>
    <s v="08.03 Admisión Universitaria"/>
    <s v="08.03.05 Región de Domicilio"/>
    <s v="08.03.05.08 Biobío"/>
    <x v="9"/>
    <x v="92"/>
    <x v="294"/>
    <x v="1187"/>
    <s v="N° de personas"/>
    <s v="2012-2020"/>
    <m/>
    <m/>
    <s v="Departamento de Evaluación, Medición y Registro Educacional (DEMRE)"/>
    <m/>
    <m/>
    <m/>
    <m/>
    <m/>
    <m/>
    <m/>
    <m/>
    <m/>
    <m/>
    <m/>
    <m/>
    <n v="27932"/>
    <n v="27769"/>
    <n v="26644"/>
    <n v="28059"/>
    <n v="29145"/>
    <n v="28779"/>
    <n v="29515"/>
    <n v="29020"/>
    <n v="29274"/>
    <m/>
  </r>
  <r>
    <n v="1679"/>
    <s v="Cantidad de personas inscritas en el proceso de admisión cuya región de domicilio es La Araucanía"/>
    <s v="08 Educación"/>
    <s v="08.03 Admisión Universitaria"/>
    <s v="08.03.05 Región de Domicilio"/>
    <s v="08.03.05.09 La Araucanía"/>
    <x v="9"/>
    <x v="92"/>
    <x v="294"/>
    <x v="1188"/>
    <s v="N° de personas"/>
    <s v="2012-2020"/>
    <m/>
    <m/>
    <s v="Departamento de Evaluación, Medición y Registro Educacional (DEMRE)"/>
    <m/>
    <m/>
    <m/>
    <m/>
    <m/>
    <m/>
    <m/>
    <m/>
    <m/>
    <m/>
    <m/>
    <m/>
    <n v="15699"/>
    <n v="15178"/>
    <n v="14776"/>
    <n v="15454"/>
    <n v="15909"/>
    <n v="15811"/>
    <n v="16428"/>
    <n v="16452"/>
    <n v="16809"/>
    <m/>
  </r>
  <r>
    <n v="1680"/>
    <s v="Cantidad de personas inscritas en el proceso de admisión cuya región de domicilio es Los Lagos"/>
    <s v="08 Educación"/>
    <s v="08.03 Admisión Universitaria"/>
    <s v="08.03.05 Región de Domicilio"/>
    <s v="08.03.05.10 Los Lagos"/>
    <x v="9"/>
    <x v="92"/>
    <x v="294"/>
    <x v="1189"/>
    <s v="N° de personas"/>
    <s v="2012-2020"/>
    <m/>
    <m/>
    <s v="Departamento de Evaluación, Medición y Registro Educacional (DEMRE)"/>
    <m/>
    <m/>
    <m/>
    <m/>
    <m/>
    <m/>
    <m/>
    <m/>
    <m/>
    <m/>
    <m/>
    <m/>
    <n v="10918"/>
    <n v="11120"/>
    <n v="11414"/>
    <n v="12312"/>
    <n v="12913"/>
    <n v="13059"/>
    <n v="13465"/>
    <n v="13393"/>
    <n v="13650"/>
    <m/>
  </r>
  <r>
    <n v="1681"/>
    <s v="Cantidad de personas inscritas en el proceso de admisión cuya región de domicilio es Aysén"/>
    <s v="08 Educación"/>
    <s v="08.03 Admisión Universitaria"/>
    <s v="08.03.05 Región de Domicilio"/>
    <s v="08.03.05.11 Aysén"/>
    <x v="9"/>
    <x v="92"/>
    <x v="294"/>
    <x v="1190"/>
    <s v="N° de personas"/>
    <s v="2012-2020"/>
    <m/>
    <m/>
    <s v="Departamento de Evaluación, Medición y Registro Educacional (DEMRE)"/>
    <m/>
    <m/>
    <m/>
    <m/>
    <m/>
    <m/>
    <m/>
    <m/>
    <m/>
    <m/>
    <m/>
    <m/>
    <n v="1431"/>
    <n v="1598"/>
    <n v="1591"/>
    <n v="1806"/>
    <n v="1686"/>
    <n v="1846"/>
    <n v="1785"/>
    <n v="2043"/>
    <n v="2093"/>
    <m/>
  </r>
  <r>
    <n v="1682"/>
    <s v="Cantidad de personas inscritas en el proceso de admisión cuya región de domicilio es Magallanes"/>
    <s v="08 Educación"/>
    <s v="08.03 Admisión Universitaria"/>
    <s v="08.03.05 Región de Domicilio"/>
    <s v="08.03.05.12 Magallanes"/>
    <x v="9"/>
    <x v="92"/>
    <x v="294"/>
    <x v="1191"/>
    <s v="N° de personas"/>
    <s v="2012-2020"/>
    <m/>
    <m/>
    <s v="Departamento de Evaluación, Medición y Registro Educacional (DEMRE)"/>
    <m/>
    <m/>
    <m/>
    <m/>
    <m/>
    <m/>
    <m/>
    <m/>
    <m/>
    <m/>
    <m/>
    <m/>
    <n v="2255"/>
    <n v="2426"/>
    <n v="2314"/>
    <n v="2461"/>
    <n v="2459"/>
    <n v="2406"/>
    <n v="2538"/>
    <n v="2705"/>
    <n v="2639"/>
    <m/>
  </r>
  <r>
    <n v="1683"/>
    <s v="Cantidad de personas inscritas en el proceso de admisión cuya región de domicilio es Metropolitana"/>
    <s v="08 Educación"/>
    <s v="08.03 Admisión Universitaria"/>
    <s v="08.03.05 Región de Domicilio"/>
    <s v="08.03.05.13 Metropolitana"/>
    <x v="9"/>
    <x v="92"/>
    <x v="294"/>
    <x v="1192"/>
    <s v="N° de personas"/>
    <s v="2012-2020"/>
    <m/>
    <m/>
    <s v="Departamento de Evaluación, Medición y Registro Educacional (DEMRE)"/>
    <m/>
    <m/>
    <m/>
    <m/>
    <m/>
    <m/>
    <m/>
    <m/>
    <m/>
    <m/>
    <m/>
    <m/>
    <n v="113497"/>
    <n v="113751"/>
    <n v="113354"/>
    <n v="116119"/>
    <n v="120854"/>
    <n v="119794"/>
    <n v="121572"/>
    <n v="121393"/>
    <n v="121228"/>
    <m/>
  </r>
  <r>
    <n v="1684"/>
    <s v="Cantidad de personas inscritas en el proceso de admisión cuya región de domicilio es Los Ríos"/>
    <s v="08 Educación"/>
    <s v="08.03 Admisión Universitaria"/>
    <s v="08.03.05 Región de Domicilio"/>
    <s v="08.03.05.14 Los Ríos"/>
    <x v="9"/>
    <x v="92"/>
    <x v="294"/>
    <x v="1193"/>
    <s v="N° de personas"/>
    <s v="2012-2020"/>
    <m/>
    <m/>
    <s v="Departamento de Evaluación, Medición y Registro Educacional (DEMRE)"/>
    <m/>
    <m/>
    <m/>
    <m/>
    <m/>
    <m/>
    <m/>
    <m/>
    <m/>
    <m/>
    <m/>
    <m/>
    <n v="6073"/>
    <n v="6534"/>
    <n v="6566"/>
    <n v="6826"/>
    <n v="6747"/>
    <n v="6780"/>
    <n v="6988"/>
    <n v="6948"/>
    <n v="6906"/>
    <m/>
  </r>
  <r>
    <n v="1685"/>
    <s v="Cantidad de personas inscritas en el proceso de admisión cuya región de domicilio es Arica y Parinacota"/>
    <s v="08 Educación"/>
    <s v="08.03 Admisión Universitaria"/>
    <s v="08.03.05 Región de Domicilio"/>
    <s v="08.03.05.15 Arica y Parinacota"/>
    <x v="9"/>
    <x v="92"/>
    <x v="294"/>
    <x v="1194"/>
    <s v="N° de personas"/>
    <s v="2012-2020"/>
    <m/>
    <m/>
    <s v="Departamento de Evaluación, Medición y Registro Educacional (DEMRE)"/>
    <m/>
    <m/>
    <m/>
    <m/>
    <m/>
    <m/>
    <m/>
    <m/>
    <m/>
    <m/>
    <m/>
    <m/>
    <n v="3810"/>
    <n v="3885"/>
    <n v="3860"/>
    <n v="4036"/>
    <n v="4272"/>
    <n v="4355"/>
    <n v="4470"/>
    <n v="4445"/>
    <n v="4495"/>
    <m/>
  </r>
  <r>
    <n v="1686"/>
    <s v="Cantidad de personas inscritas en el proceso de admisión cuya región de domicilio es Ñuble"/>
    <s v="08 Educación"/>
    <s v="08.03 Admisión Universitaria"/>
    <s v="08.03.05 Región de Domicilio"/>
    <s v="08.03.05.16 Ñuble"/>
    <x v="9"/>
    <x v="92"/>
    <x v="294"/>
    <x v="1195"/>
    <s v="N° de personas"/>
    <s v="2012-2020"/>
    <m/>
    <m/>
    <s v="Departamento de Evaluación, Medición y Registro Educacional (DEMRE)"/>
    <m/>
    <m/>
    <m/>
    <m/>
    <m/>
    <m/>
    <m/>
    <m/>
    <m/>
    <m/>
    <m/>
    <m/>
    <n v="7714"/>
    <n v="8081"/>
    <n v="7691"/>
    <n v="7846"/>
    <n v="8124"/>
    <n v="8279"/>
    <n v="8365"/>
    <n v="8231"/>
    <n v="8292"/>
    <m/>
  </r>
  <r>
    <n v="1687"/>
    <s v="Cantidad de personas inscritas en el proceso de admisión cuya comuna de domicilio es Iquique"/>
    <s v="08 Educación"/>
    <s v="08.03 Admisión Universitaria"/>
    <s v="08.03.06 Comuna de Domicilio"/>
    <s v="08.03.06.01 Iquique"/>
    <x v="9"/>
    <x v="92"/>
    <x v="295"/>
    <x v="1196"/>
    <s v="N° de personas"/>
    <s v="2012-2020"/>
    <m/>
    <m/>
    <s v="Departamento de Evaluación, Medición y Registro Educacional (DEMRE)"/>
    <m/>
    <m/>
    <m/>
    <m/>
    <m/>
    <m/>
    <m/>
    <m/>
    <m/>
    <m/>
    <m/>
    <m/>
    <n v="2964"/>
    <n v="2983"/>
    <n v="2863"/>
    <n v="3102"/>
    <n v="3256"/>
    <n v="3164"/>
    <n v="3281"/>
    <n v="3161"/>
    <n v="3198"/>
    <m/>
  </r>
  <r>
    <n v="1688"/>
    <s v="Cantidad de personas inscritas en el proceso de admisión cuya comuna de domicilio es Alto Hospicio"/>
    <s v="08 Educación"/>
    <s v="08.03 Admisión Universitaria"/>
    <s v="08.03.06 Comuna de Domicilio"/>
    <s v="08.03.06.02 Alto Hospicio"/>
    <x v="9"/>
    <x v="92"/>
    <x v="295"/>
    <x v="1197"/>
    <s v="N° de personas"/>
    <s v="2012-2020"/>
    <m/>
    <m/>
    <s v="Departamento de Evaluación, Medición y Registro Educacional (DEMRE)"/>
    <m/>
    <m/>
    <m/>
    <m/>
    <m/>
    <m/>
    <m/>
    <m/>
    <m/>
    <m/>
    <m/>
    <m/>
    <n v="1335"/>
    <n v="1370"/>
    <n v="1474"/>
    <n v="1731"/>
    <n v="1738"/>
    <n v="1880"/>
    <n v="2109"/>
    <n v="2138"/>
    <n v="2250"/>
    <m/>
  </r>
  <r>
    <n v="1689"/>
    <s v="Cantidad de personas inscritas en el proceso de admisión cuya comuna de domicilio es Pozo Almonte"/>
    <s v="08 Educación"/>
    <s v="08.03 Admisión Universitaria"/>
    <s v="08.03.06 Comuna de Domicilio"/>
    <s v="08.03.06.03 Pozo Almonte"/>
    <x v="9"/>
    <x v="92"/>
    <x v="295"/>
    <x v="1198"/>
    <s v="N° de personas"/>
    <s v="2012-2020"/>
    <m/>
    <m/>
    <s v="Departamento de Evaluación, Medición y Registro Educacional (DEMRE)"/>
    <m/>
    <m/>
    <m/>
    <m/>
    <m/>
    <m/>
    <m/>
    <m/>
    <m/>
    <m/>
    <m/>
    <m/>
    <n v="99"/>
    <n v="141"/>
    <n v="145"/>
    <n v="131"/>
    <n v="196"/>
    <n v="171"/>
    <n v="250"/>
    <n v="227"/>
    <n v="268"/>
    <m/>
  </r>
  <r>
    <n v="1690"/>
    <s v="Cantidad de personas inscritas en el proceso de admisión cuya comuna de domicilio es Camiña"/>
    <s v="08 Educación"/>
    <s v="08.03 Admisión Universitaria"/>
    <s v="08.03.06 Comuna de Domicilio"/>
    <s v="08.03.06.04 Camiña"/>
    <x v="9"/>
    <x v="92"/>
    <x v="295"/>
    <x v="1199"/>
    <s v="N° de personas"/>
    <s v="2012-2020"/>
    <m/>
    <m/>
    <s v="Departamento de Evaluación, Medición y Registro Educacional (DEMRE)"/>
    <m/>
    <m/>
    <m/>
    <m/>
    <m/>
    <m/>
    <m/>
    <m/>
    <m/>
    <m/>
    <m/>
    <m/>
    <n v="19"/>
    <n v="3"/>
    <n v="11"/>
    <n v="15"/>
    <n v="10"/>
    <n v="14"/>
    <n v="9"/>
    <n v="10"/>
    <n v="12"/>
    <m/>
  </r>
  <r>
    <n v="1691"/>
    <s v="Cantidad de personas inscritas en el proceso de admisión cuya comuna de domicilio es Colchane"/>
    <s v="08 Educación"/>
    <s v="08.03 Admisión Universitaria"/>
    <s v="08.03.06 Comuna de Domicilio"/>
    <s v="08.03.06.05 Colchane"/>
    <x v="9"/>
    <x v="92"/>
    <x v="295"/>
    <x v="1200"/>
    <s v="N° de personas"/>
    <s v="2012-2020"/>
    <m/>
    <m/>
    <s v="Departamento de Evaluación, Medición y Registro Educacional (DEMRE)"/>
    <m/>
    <m/>
    <m/>
    <m/>
    <m/>
    <m/>
    <m/>
    <m/>
    <m/>
    <m/>
    <m/>
    <m/>
    <n v="11"/>
    <n v="1"/>
    <n v="2"/>
    <n v="2"/>
    <n v="0"/>
    <n v="2"/>
    <n v="2"/>
    <n v="11"/>
    <n v="3"/>
    <m/>
  </r>
  <r>
    <n v="1692"/>
    <s v="Cantidad de personas inscritas en el proceso de admisión cuya comuna de domicilio es Huara"/>
    <s v="08 Educación"/>
    <s v="08.03 Admisión Universitaria"/>
    <s v="08.03.06 Comuna de Domicilio"/>
    <s v="08.03.06.06 Huara"/>
    <x v="9"/>
    <x v="92"/>
    <x v="295"/>
    <x v="1201"/>
    <s v="N° de personas"/>
    <s v="2012-2020"/>
    <m/>
    <m/>
    <s v="Departamento de Evaluación, Medición y Registro Educacional (DEMRE)"/>
    <m/>
    <m/>
    <m/>
    <m/>
    <m/>
    <m/>
    <m/>
    <m/>
    <m/>
    <m/>
    <m/>
    <m/>
    <n v="1"/>
    <n v="6"/>
    <n v="20"/>
    <n v="3"/>
    <n v="17"/>
    <n v="3"/>
    <n v="21"/>
    <n v="30"/>
    <n v="25"/>
    <m/>
  </r>
  <r>
    <n v="1693"/>
    <s v="Cantidad de personas inscritas en el proceso de admisión cuya comuna de domicilio es Pica"/>
    <s v="08 Educación"/>
    <s v="08.03 Admisión Universitaria"/>
    <s v="08.03.06 Comuna de Domicilio"/>
    <s v="08.03.06.07 Pica"/>
    <x v="9"/>
    <x v="92"/>
    <x v="295"/>
    <x v="1202"/>
    <s v="N° de personas"/>
    <s v="2012-2020"/>
    <m/>
    <m/>
    <s v="Departamento de Evaluación, Medición y Registro Educacional (DEMRE)"/>
    <m/>
    <m/>
    <m/>
    <m/>
    <m/>
    <m/>
    <m/>
    <m/>
    <m/>
    <m/>
    <m/>
    <m/>
    <n v="30"/>
    <n v="40"/>
    <n v="45"/>
    <n v="25"/>
    <n v="36"/>
    <n v="46"/>
    <n v="51"/>
    <n v="65"/>
    <n v="55"/>
    <m/>
  </r>
  <r>
    <n v="1694"/>
    <s v="Cantidad de personas inscritas en el proceso de admisión cuya comuna de domicilio es Antofagasta"/>
    <s v="08 Educación"/>
    <s v="08.03 Admisión Universitaria"/>
    <s v="08.03.06 Comuna de Domicilio"/>
    <s v="08.03.05.02 Antofagasta"/>
    <x v="9"/>
    <x v="92"/>
    <x v="295"/>
    <x v="1181"/>
    <s v="N° de personas"/>
    <s v="2012-2020"/>
    <m/>
    <m/>
    <s v="Departamento de Evaluación, Medición y Registro Educacional (DEMRE)"/>
    <m/>
    <m/>
    <m/>
    <m/>
    <m/>
    <m/>
    <m/>
    <m/>
    <m/>
    <m/>
    <m/>
    <m/>
    <n v="4591"/>
    <n v="4827"/>
    <n v="5080"/>
    <n v="5379"/>
    <n v="5735"/>
    <n v="5975"/>
    <n v="6385"/>
    <n v="6590"/>
    <n v="6609"/>
    <m/>
  </r>
  <r>
    <n v="1695"/>
    <s v="Cantidad de personas inscritas en el proceso de admisión cuya comuna de domicilio es Mejillones"/>
    <s v="08 Educación"/>
    <s v="08.03 Admisión Universitaria"/>
    <s v="08.03.06 Comuna de Domicilio"/>
    <s v="08.03.06.09 Mejillones"/>
    <x v="9"/>
    <x v="92"/>
    <x v="295"/>
    <x v="1203"/>
    <s v="N° de personas"/>
    <s v="2012-2020"/>
    <m/>
    <m/>
    <s v="Departamento de Evaluación, Medición y Registro Educacional (DEMRE)"/>
    <m/>
    <m/>
    <m/>
    <m/>
    <m/>
    <m/>
    <m/>
    <m/>
    <m/>
    <m/>
    <m/>
    <m/>
    <n v="116"/>
    <n v="107"/>
    <n v="105"/>
    <n v="103"/>
    <n v="132"/>
    <n v="132"/>
    <n v="137"/>
    <n v="146"/>
    <n v="143"/>
    <m/>
  </r>
  <r>
    <n v="1696"/>
    <s v="Cantidad de personas inscritas en el proceso de admisión cuya comuna de domicilio es Sierra Gorda"/>
    <s v="08 Educación"/>
    <s v="08.03 Admisión Universitaria"/>
    <s v="08.03.06 Comuna de Domicilio"/>
    <s v="08.03.06.10 Sierra Gorda"/>
    <x v="9"/>
    <x v="92"/>
    <x v="295"/>
    <x v="1204"/>
    <s v="N° de personas"/>
    <s v="2012-2020"/>
    <m/>
    <m/>
    <s v="Departamento de Evaluación, Medición y Registro Educacional (DEMRE)"/>
    <m/>
    <m/>
    <m/>
    <m/>
    <m/>
    <m/>
    <m/>
    <m/>
    <m/>
    <m/>
    <m/>
    <m/>
    <n v="8"/>
    <n v="5"/>
    <n v="7"/>
    <n v="3"/>
    <n v="7"/>
    <n v="13"/>
    <n v="8"/>
    <n v="9"/>
    <n v="19"/>
    <m/>
  </r>
  <r>
    <n v="1697"/>
    <s v="Cantidad de personas inscritas en el proceso de admisión cuya comuna de domicilio es Taltal"/>
    <s v="08 Educación"/>
    <s v="08.03 Admisión Universitaria"/>
    <s v="08.03.06 Comuna de Domicilio"/>
    <s v="08.03.06.11 Taltal"/>
    <x v="9"/>
    <x v="92"/>
    <x v="295"/>
    <x v="1205"/>
    <s v="N° de personas"/>
    <s v="2012-2020"/>
    <m/>
    <m/>
    <s v="Departamento de Evaluación, Medición y Registro Educacional (DEMRE)"/>
    <m/>
    <m/>
    <m/>
    <m/>
    <m/>
    <m/>
    <m/>
    <m/>
    <m/>
    <m/>
    <m/>
    <m/>
    <n v="105"/>
    <n v="106"/>
    <n v="127"/>
    <n v="148"/>
    <n v="150"/>
    <n v="156"/>
    <n v="177"/>
    <n v="152"/>
    <n v="185"/>
    <m/>
  </r>
  <r>
    <n v="1698"/>
    <s v="Cantidad de personas inscritas en el proceso de admisión cuya comuna de domicilio es Calama"/>
    <s v="08 Educación"/>
    <s v="08.03 Admisión Universitaria"/>
    <s v="08.03.06 Comuna de Domicilio"/>
    <s v="08.03.06.12 Calama"/>
    <x v="9"/>
    <x v="92"/>
    <x v="295"/>
    <x v="1206"/>
    <s v="N° de personas"/>
    <s v="2012-2020"/>
    <m/>
    <m/>
    <s v="Departamento de Evaluación, Medición y Registro Educacional (DEMRE)"/>
    <m/>
    <m/>
    <m/>
    <m/>
    <m/>
    <m/>
    <m/>
    <m/>
    <m/>
    <m/>
    <m/>
    <m/>
    <n v="2568"/>
    <n v="2465"/>
    <n v="2488"/>
    <n v="2607"/>
    <n v="2843"/>
    <n v="2694"/>
    <n v="2784"/>
    <n v="2555"/>
    <n v="2687"/>
    <m/>
  </r>
  <r>
    <n v="1699"/>
    <s v="Cantidad de personas inscritas en el proceso de admisión cuya comuna de domicilio es Ollagüe"/>
    <s v="08 Educación"/>
    <s v="08.03 Admisión Universitaria"/>
    <s v="08.03.06 Comuna de Domicilio"/>
    <s v="08.03.06.13 Ollagüe"/>
    <x v="9"/>
    <x v="92"/>
    <x v="295"/>
    <x v="1207"/>
    <s v="N° de personas"/>
    <s v="2012-2020"/>
    <m/>
    <m/>
    <s v="Departamento de Evaluación, Medición y Registro Educacional (DEMRE)"/>
    <m/>
    <m/>
    <m/>
    <m/>
    <m/>
    <m/>
    <m/>
    <m/>
    <m/>
    <m/>
    <m/>
    <m/>
    <n v="0"/>
    <n v="1"/>
    <n v="0"/>
    <n v="2"/>
    <n v="2"/>
    <n v="7"/>
    <n v="1"/>
    <n v="0"/>
    <n v="0"/>
    <m/>
  </r>
  <r>
    <n v="1700"/>
    <s v="Cantidad de personas inscritas en el proceso de admisión cuya comuna de domicilio es San Pedro de Atacama"/>
    <s v="08 Educación"/>
    <s v="08.03 Admisión Universitaria"/>
    <s v="08.03.06 Comuna de Domicilio"/>
    <s v="08.03.06.14 San Pedro de Atacama"/>
    <x v="9"/>
    <x v="92"/>
    <x v="295"/>
    <x v="1208"/>
    <s v="N° de personas"/>
    <s v="2012-2020"/>
    <m/>
    <m/>
    <s v="Departamento de Evaluación, Medición y Registro Educacional (DEMRE)"/>
    <m/>
    <m/>
    <m/>
    <m/>
    <m/>
    <m/>
    <m/>
    <m/>
    <m/>
    <m/>
    <m/>
    <m/>
    <n v="32"/>
    <n v="41"/>
    <n v="55"/>
    <n v="52"/>
    <n v="39"/>
    <n v="43"/>
    <n v="55"/>
    <n v="82"/>
    <n v="85"/>
    <m/>
  </r>
  <r>
    <n v="1701"/>
    <s v="Cantidad de personas inscritas en el proceso de admisión cuya comuna de domicilio es Tocopilla"/>
    <s v="08 Educación"/>
    <s v="08.03 Admisión Universitaria"/>
    <s v="08.03.06 Comuna de Domicilio"/>
    <s v="08.03.06.15 Tocopilla"/>
    <x v="9"/>
    <x v="92"/>
    <x v="295"/>
    <x v="1209"/>
    <s v="N° de personas"/>
    <s v="2012-2020"/>
    <m/>
    <m/>
    <s v="Departamento de Evaluación, Medición y Registro Educacional (DEMRE)"/>
    <m/>
    <m/>
    <m/>
    <m/>
    <m/>
    <m/>
    <m/>
    <m/>
    <m/>
    <m/>
    <m/>
    <m/>
    <n v="231"/>
    <n v="249"/>
    <n v="267"/>
    <n v="238"/>
    <n v="275"/>
    <n v="356"/>
    <n v="329"/>
    <n v="375"/>
    <n v="441"/>
    <m/>
  </r>
  <r>
    <n v="1702"/>
    <s v="Cantidad de personas inscritas en el proceso de admisión cuya comuna de domicilio es María Elena"/>
    <s v="08 Educación"/>
    <s v="08.03 Admisión Universitaria"/>
    <s v="08.03.06 Comuna de Domicilio"/>
    <s v="08.03.06.16 María Elena"/>
    <x v="9"/>
    <x v="92"/>
    <x v="295"/>
    <x v="1210"/>
    <s v="N° de personas"/>
    <s v="2012-2020"/>
    <m/>
    <m/>
    <s v="Departamento de Evaluación, Medición y Registro Educacional (DEMRE)"/>
    <m/>
    <m/>
    <m/>
    <m/>
    <m/>
    <m/>
    <m/>
    <m/>
    <m/>
    <m/>
    <m/>
    <m/>
    <n v="83"/>
    <n v="50"/>
    <n v="55"/>
    <n v="50"/>
    <n v="53"/>
    <n v="55"/>
    <n v="65"/>
    <n v="52"/>
    <n v="71"/>
    <m/>
  </r>
  <r>
    <n v="1703"/>
    <s v="Cantidad de personas inscritas en el proceso de admisión cuya comuna de domicilio es Copiapó"/>
    <s v="08 Educación"/>
    <s v="08.03 Admisión Universitaria"/>
    <s v="08.03.06 Comuna de Domicilio"/>
    <s v="08.03.06.17 Copiapó"/>
    <x v="9"/>
    <x v="92"/>
    <x v="295"/>
    <x v="1211"/>
    <s v="N° de personas"/>
    <s v="2012-2020"/>
    <m/>
    <m/>
    <s v="Departamento de Evaluación, Medición y Registro Educacional (DEMRE)"/>
    <m/>
    <m/>
    <m/>
    <m/>
    <m/>
    <m/>
    <m/>
    <m/>
    <m/>
    <m/>
    <m/>
    <m/>
    <n v="2045"/>
    <n v="2339"/>
    <n v="2318"/>
    <n v="2314"/>
    <n v="2412"/>
    <n v="2575"/>
    <n v="2751"/>
    <n v="2692"/>
    <n v="2739"/>
    <m/>
  </r>
  <r>
    <n v="1704"/>
    <s v="Cantidad de personas inscritas en el proceso de admisión cuya comuna de domicilio es Caldera"/>
    <s v="08 Educación"/>
    <s v="08.03 Admisión Universitaria"/>
    <s v="08.03.06 Comuna de Domicilio"/>
    <s v="08.03.06.18 Caldera"/>
    <x v="9"/>
    <x v="92"/>
    <x v="295"/>
    <x v="1212"/>
    <s v="N° de personas"/>
    <s v="2012-2020"/>
    <m/>
    <m/>
    <s v="Departamento de Evaluación, Medición y Registro Educacional (DEMRE)"/>
    <m/>
    <m/>
    <m/>
    <m/>
    <m/>
    <m/>
    <m/>
    <m/>
    <m/>
    <m/>
    <m/>
    <m/>
    <n v="210"/>
    <n v="213"/>
    <n v="239"/>
    <n v="249"/>
    <n v="225"/>
    <n v="283"/>
    <n v="274"/>
    <n v="312"/>
    <n v="299"/>
    <m/>
  </r>
  <r>
    <n v="1705"/>
    <s v="Cantidad de personas inscritas en el proceso de admisión cuya comuna de domicilio es Tierra Amarilla"/>
    <s v="08 Educación"/>
    <s v="08.03 Admisión Universitaria"/>
    <s v="08.03.06 Comuna de Domicilio"/>
    <s v="08.03.06.19 Tierra Amarilla"/>
    <x v="9"/>
    <x v="92"/>
    <x v="295"/>
    <x v="1213"/>
    <s v="N° de personas"/>
    <s v="2012-2020"/>
    <m/>
    <m/>
    <s v="Departamento de Evaluación, Medición y Registro Educacional (DEMRE)"/>
    <m/>
    <m/>
    <m/>
    <m/>
    <m/>
    <m/>
    <m/>
    <m/>
    <m/>
    <m/>
    <m/>
    <m/>
    <n v="121"/>
    <n v="95"/>
    <n v="85"/>
    <n v="116"/>
    <n v="142"/>
    <n v="170"/>
    <n v="171"/>
    <n v="163"/>
    <n v="179"/>
    <m/>
  </r>
  <r>
    <n v="1706"/>
    <s v="Cantidad de personas inscritas en el proceso de admisión cuya comuna de domicilio es Chañaral"/>
    <s v="08 Educación"/>
    <s v="08.03 Admisión Universitaria"/>
    <s v="08.03.06 Comuna de Domicilio"/>
    <s v="08.03.06.20 Chañaral"/>
    <x v="9"/>
    <x v="92"/>
    <x v="295"/>
    <x v="1214"/>
    <s v="N° de personas"/>
    <s v="2012-2020"/>
    <m/>
    <m/>
    <s v="Departamento de Evaluación, Medición y Registro Educacional (DEMRE)"/>
    <m/>
    <m/>
    <m/>
    <m/>
    <m/>
    <m/>
    <m/>
    <m/>
    <m/>
    <m/>
    <m/>
    <m/>
    <n v="106"/>
    <n v="122"/>
    <n v="122"/>
    <n v="167"/>
    <n v="155"/>
    <n v="183"/>
    <n v="193"/>
    <n v="177"/>
    <n v="173"/>
    <m/>
  </r>
  <r>
    <n v="1707"/>
    <s v="Cantidad de personas inscritas en el proceso de admisión cuya comuna de domicilio es Diego de Almagro"/>
    <s v="08 Educación"/>
    <s v="08.03 Admisión Universitaria"/>
    <s v="08.03.06 Comuna de Domicilio"/>
    <s v="08.03.06.21 Diego de Almagro"/>
    <x v="9"/>
    <x v="92"/>
    <x v="295"/>
    <x v="1215"/>
    <s v="N° de personas"/>
    <s v="2012-2020"/>
    <m/>
    <m/>
    <s v="Departamento de Evaluación, Medición y Registro Educacional (DEMRE)"/>
    <m/>
    <m/>
    <m/>
    <m/>
    <m/>
    <m/>
    <m/>
    <m/>
    <m/>
    <m/>
    <m/>
    <m/>
    <n v="175"/>
    <n v="228"/>
    <n v="214"/>
    <n v="230"/>
    <n v="216"/>
    <n v="222"/>
    <n v="209"/>
    <n v="229"/>
    <n v="227"/>
    <m/>
  </r>
  <r>
    <n v="1708"/>
    <s v="Cantidad de personas inscritas en el proceso de admisión cuya comuna de domicilio es Vallenar"/>
    <s v="08 Educación"/>
    <s v="08.03 Admisión Universitaria"/>
    <s v="08.03.06 Comuna de Domicilio"/>
    <s v="08.03.06.22 Vallenar"/>
    <x v="9"/>
    <x v="92"/>
    <x v="295"/>
    <x v="1216"/>
    <s v="N° de personas"/>
    <s v="2012-2020"/>
    <m/>
    <m/>
    <s v="Departamento de Evaluación, Medición y Registro Educacional (DEMRE)"/>
    <m/>
    <m/>
    <m/>
    <m/>
    <m/>
    <m/>
    <m/>
    <m/>
    <m/>
    <m/>
    <m/>
    <m/>
    <n v="709"/>
    <n v="683"/>
    <n v="754"/>
    <n v="812"/>
    <n v="771"/>
    <n v="829"/>
    <n v="845"/>
    <n v="875"/>
    <n v="858"/>
    <m/>
  </r>
  <r>
    <n v="1709"/>
    <s v="Cantidad de personas inscritas en el proceso de admisión cuya comuna de domicilio es Alto del Carmen"/>
    <s v="08 Educación"/>
    <s v="08.03 Admisión Universitaria"/>
    <s v="08.03.06 Comuna de Domicilio"/>
    <s v="08.03.06.23 Alto del Carmen"/>
    <x v="9"/>
    <x v="92"/>
    <x v="295"/>
    <x v="1217"/>
    <s v="N° de personas"/>
    <s v="2012-2020"/>
    <m/>
    <m/>
    <s v="Departamento de Evaluación, Medición y Registro Educacional (DEMRE)"/>
    <m/>
    <m/>
    <m/>
    <m/>
    <m/>
    <m/>
    <m/>
    <m/>
    <m/>
    <m/>
    <m/>
    <m/>
    <n v="23"/>
    <n v="29"/>
    <n v="31"/>
    <n v="22"/>
    <n v="27"/>
    <n v="21"/>
    <n v="46"/>
    <n v="50"/>
    <n v="44"/>
    <m/>
  </r>
  <r>
    <n v="1710"/>
    <s v="Cantidad de personas inscritas en el proceso de admisión cuya comuna de domicilio es Freirina"/>
    <s v="08 Educación"/>
    <s v="08.03 Admisión Universitaria"/>
    <s v="08.03.06 Comuna de Domicilio"/>
    <s v="08.03.06.24 Freirina"/>
    <x v="9"/>
    <x v="92"/>
    <x v="295"/>
    <x v="1218"/>
    <s v="N° de personas"/>
    <s v="2012-2020"/>
    <m/>
    <m/>
    <s v="Departamento de Evaluación, Medición y Registro Educacional (DEMRE)"/>
    <m/>
    <m/>
    <m/>
    <m/>
    <m/>
    <m/>
    <m/>
    <m/>
    <m/>
    <m/>
    <m/>
    <m/>
    <n v="70"/>
    <n v="66"/>
    <n v="73"/>
    <n v="62"/>
    <n v="57"/>
    <n v="91"/>
    <n v="90"/>
    <n v="79"/>
    <n v="92"/>
    <m/>
  </r>
  <r>
    <n v="1711"/>
    <s v="Cantidad de personas inscritas en el proceso de admisión cuya comuna de domicilio es Huasco"/>
    <s v="08 Educación"/>
    <s v="08.03 Admisión Universitaria"/>
    <s v="08.03.06 Comuna de Domicilio"/>
    <s v="08.03.06.25 Huasco"/>
    <x v="9"/>
    <x v="92"/>
    <x v="295"/>
    <x v="1219"/>
    <s v="N° de personas"/>
    <s v="2012-2020"/>
    <m/>
    <m/>
    <s v="Departamento de Evaluación, Medición y Registro Educacional (DEMRE)"/>
    <m/>
    <m/>
    <m/>
    <m/>
    <m/>
    <m/>
    <m/>
    <m/>
    <m/>
    <m/>
    <m/>
    <m/>
    <n v="109"/>
    <n v="116"/>
    <n v="111"/>
    <n v="114"/>
    <n v="115"/>
    <n v="118"/>
    <n v="130"/>
    <n v="146"/>
    <n v="141"/>
    <m/>
  </r>
  <r>
    <n v="1712"/>
    <s v="Cantidad de personas inscritas en el proceso de admisión cuya comuna de domicilio es La Serena"/>
    <s v="08 Educación"/>
    <s v="08.03 Admisión Universitaria"/>
    <s v="08.03.06 Comuna de Domicilio"/>
    <s v="08.03.06.26 La Serena"/>
    <x v="9"/>
    <x v="92"/>
    <x v="295"/>
    <x v="1220"/>
    <s v="N° de personas"/>
    <s v="2012-2020"/>
    <m/>
    <m/>
    <s v="Departamento de Evaluación, Medición y Registro Educacional (DEMRE)"/>
    <m/>
    <m/>
    <m/>
    <m/>
    <m/>
    <m/>
    <m/>
    <m/>
    <m/>
    <m/>
    <m/>
    <m/>
    <n v="3589"/>
    <n v="3707"/>
    <n v="3620"/>
    <n v="3985"/>
    <n v="4254"/>
    <n v="4222"/>
    <n v="4465"/>
    <n v="4508"/>
    <n v="4558"/>
    <m/>
  </r>
  <r>
    <n v="1713"/>
    <s v="Cantidad de personas inscritas en el proceso de admisión cuya comuna de domicilio es Coquimbo"/>
    <s v="08 Educación"/>
    <s v="08.03 Admisión Universitaria"/>
    <s v="08.03.06 Comuna de Domicilio"/>
    <s v="08.03.05.04 Coquimbo"/>
    <x v="9"/>
    <x v="92"/>
    <x v="295"/>
    <x v="1183"/>
    <s v="N° de personas"/>
    <s v="2012-2020"/>
    <m/>
    <m/>
    <s v="Departamento de Evaluación, Medición y Registro Educacional (DEMRE)"/>
    <m/>
    <m/>
    <m/>
    <m/>
    <m/>
    <m/>
    <m/>
    <m/>
    <m/>
    <m/>
    <m/>
    <m/>
    <n v="3507"/>
    <n v="3418"/>
    <n v="3501"/>
    <n v="3730"/>
    <n v="3869"/>
    <n v="3994"/>
    <n v="4016"/>
    <n v="3972"/>
    <n v="4242"/>
    <m/>
  </r>
  <r>
    <n v="1714"/>
    <s v="Cantidad de personas inscritas en el proceso de admisión cuya comuna de domicilio es Andacollo"/>
    <s v="08 Educación"/>
    <s v="08.03 Admisión Universitaria"/>
    <s v="08.03.06 Comuna de Domicilio"/>
    <s v="08.03.06.28 Andacollo"/>
    <x v="9"/>
    <x v="92"/>
    <x v="295"/>
    <x v="1221"/>
    <s v="N° de personas"/>
    <s v="2012-2020"/>
    <m/>
    <m/>
    <s v="Departamento de Evaluación, Medición y Registro Educacional (DEMRE)"/>
    <m/>
    <m/>
    <m/>
    <m/>
    <m/>
    <m/>
    <m/>
    <m/>
    <m/>
    <m/>
    <m/>
    <m/>
    <n v="132"/>
    <n v="130"/>
    <n v="136"/>
    <n v="146"/>
    <n v="166"/>
    <n v="151"/>
    <n v="183"/>
    <n v="179"/>
    <n v="167"/>
    <m/>
  </r>
  <r>
    <n v="1715"/>
    <s v="Cantidad de personas inscritas en el proceso de admisión cuya comuna de domicilio es La Higuera"/>
    <s v="08 Educación"/>
    <s v="08.03 Admisión Universitaria"/>
    <s v="08.03.06 Comuna de Domicilio"/>
    <s v="08.03.06.29 La Higuera"/>
    <x v="9"/>
    <x v="92"/>
    <x v="295"/>
    <x v="1222"/>
    <s v="N° de personas"/>
    <s v="2012-2020"/>
    <m/>
    <m/>
    <s v="Departamento de Evaluación, Medición y Registro Educacional (DEMRE)"/>
    <m/>
    <m/>
    <m/>
    <m/>
    <m/>
    <m/>
    <m/>
    <m/>
    <m/>
    <m/>
    <m/>
    <m/>
    <n v="18"/>
    <n v="25"/>
    <n v="21"/>
    <n v="20"/>
    <n v="24"/>
    <n v="24"/>
    <n v="27"/>
    <n v="23"/>
    <n v="44"/>
    <m/>
  </r>
  <r>
    <n v="1716"/>
    <s v="Cantidad de personas inscritas en el proceso de admisión cuya comuna de domicilio es Paiguano"/>
    <s v="08 Educación"/>
    <s v="08.03 Admisión Universitaria"/>
    <s v="08.03.06 Comuna de Domicilio"/>
    <s v="08.03.06.30 Paiguano"/>
    <x v="9"/>
    <x v="92"/>
    <x v="295"/>
    <x v="1223"/>
    <s v="N° de personas"/>
    <s v="2012-2020"/>
    <m/>
    <m/>
    <s v="Departamento de Evaluación, Medición y Registro Educacional (DEMRE)"/>
    <m/>
    <m/>
    <m/>
    <m/>
    <m/>
    <m/>
    <m/>
    <m/>
    <m/>
    <m/>
    <m/>
    <m/>
    <n v="39"/>
    <n v="54"/>
    <n v="43"/>
    <n v="48"/>
    <n v="42"/>
    <n v="57"/>
    <n v="59"/>
    <n v="72"/>
    <n v="58"/>
    <m/>
  </r>
  <r>
    <n v="1717"/>
    <s v="Cantidad de personas inscritas en el proceso de admisión cuya comuna de domicilio es Vicuña"/>
    <s v="08 Educación"/>
    <s v="08.03 Admisión Universitaria"/>
    <s v="08.03.06 Comuna de Domicilio"/>
    <s v="08.03.06.31 Vicuña"/>
    <x v="9"/>
    <x v="92"/>
    <x v="295"/>
    <x v="1224"/>
    <s v="N° de personas"/>
    <s v="2012-2020"/>
    <m/>
    <m/>
    <s v="Departamento de Evaluación, Medición y Registro Educacional (DEMRE)"/>
    <m/>
    <m/>
    <m/>
    <m/>
    <m/>
    <m/>
    <m/>
    <m/>
    <m/>
    <m/>
    <m/>
    <m/>
    <n v="321"/>
    <n v="309"/>
    <n v="341"/>
    <n v="351"/>
    <n v="433"/>
    <n v="458"/>
    <n v="567"/>
    <n v="505"/>
    <n v="460"/>
    <m/>
  </r>
  <r>
    <n v="1718"/>
    <s v="Cantidad de personas inscritas en el proceso de admisión cuya comuna de domicilio es Illapel"/>
    <s v="08 Educación"/>
    <s v="08.03 Admisión Universitaria"/>
    <s v="08.03.06 Comuna de Domicilio"/>
    <s v="08.03.06.32 Illapel"/>
    <x v="9"/>
    <x v="92"/>
    <x v="295"/>
    <x v="1225"/>
    <s v="N° de personas"/>
    <s v="2012-2020"/>
    <m/>
    <m/>
    <s v="Departamento de Evaluación, Medición y Registro Educacional (DEMRE)"/>
    <m/>
    <m/>
    <m/>
    <m/>
    <m/>
    <m/>
    <m/>
    <m/>
    <m/>
    <m/>
    <m/>
    <m/>
    <n v="433"/>
    <n v="437"/>
    <n v="441"/>
    <n v="423"/>
    <n v="442"/>
    <n v="485"/>
    <n v="462"/>
    <n v="507"/>
    <n v="548"/>
    <m/>
  </r>
  <r>
    <n v="1719"/>
    <s v="Cantidad de personas inscritas en el proceso de admisión cuya comuna de domicilio es Canela"/>
    <s v="08 Educación"/>
    <s v="08.03 Admisión Universitaria"/>
    <s v="08.03.06 Comuna de Domicilio"/>
    <s v="08.03.06.33 Canela"/>
    <x v="9"/>
    <x v="92"/>
    <x v="295"/>
    <x v="1226"/>
    <s v="N° de personas"/>
    <s v="2012-2020"/>
    <m/>
    <m/>
    <s v="Departamento de Evaluación, Medición y Registro Educacional (DEMRE)"/>
    <m/>
    <m/>
    <m/>
    <m/>
    <m/>
    <m/>
    <m/>
    <m/>
    <m/>
    <m/>
    <m/>
    <m/>
    <n v="108"/>
    <n v="96"/>
    <n v="111"/>
    <n v="83"/>
    <n v="95"/>
    <n v="108"/>
    <n v="103"/>
    <n v="116"/>
    <n v="118"/>
    <m/>
  </r>
  <r>
    <n v="1720"/>
    <s v="Cantidad de personas inscritas en el proceso de admisión cuya comuna de domicilio es Los Vilos"/>
    <s v="08 Educación"/>
    <s v="08.03 Admisión Universitaria"/>
    <s v="08.03.06 Comuna de Domicilio"/>
    <s v="08.03.06.34 Los Vilos"/>
    <x v="9"/>
    <x v="92"/>
    <x v="295"/>
    <x v="1227"/>
    <s v="N° de personas"/>
    <s v="2012-2020"/>
    <m/>
    <m/>
    <s v="Departamento de Evaluación, Medición y Registro Educacional (DEMRE)"/>
    <m/>
    <m/>
    <m/>
    <m/>
    <m/>
    <m/>
    <m/>
    <m/>
    <m/>
    <m/>
    <m/>
    <m/>
    <n v="345"/>
    <n v="309"/>
    <n v="282"/>
    <n v="306"/>
    <n v="293"/>
    <n v="293"/>
    <n v="274"/>
    <n v="275"/>
    <n v="304"/>
    <m/>
  </r>
  <r>
    <n v="1721"/>
    <s v="Cantidad de personas inscritas en el proceso de admisión cuya comuna de domicilio es Salamanca"/>
    <s v="08 Educación"/>
    <s v="08.03 Admisión Universitaria"/>
    <s v="08.03.06 Comuna de Domicilio"/>
    <s v="08.03.06.35 Salamanca"/>
    <x v="9"/>
    <x v="92"/>
    <x v="295"/>
    <x v="1228"/>
    <s v="N° de personas"/>
    <s v="2012-2020"/>
    <m/>
    <m/>
    <s v="Departamento de Evaluación, Medición y Registro Educacional (DEMRE)"/>
    <m/>
    <m/>
    <m/>
    <m/>
    <m/>
    <m/>
    <m/>
    <m/>
    <m/>
    <m/>
    <m/>
    <m/>
    <n v="351"/>
    <n v="365"/>
    <n v="325"/>
    <n v="409"/>
    <n v="365"/>
    <n v="414"/>
    <n v="438"/>
    <n v="439"/>
    <n v="436"/>
    <m/>
  </r>
  <r>
    <n v="1722"/>
    <s v="Cantidad de personas inscritas en el proceso de admisión cuya comuna de domicilio es Ovalle"/>
    <s v="08 Educación"/>
    <s v="08.03 Admisión Universitaria"/>
    <s v="08.03.06 Comuna de Domicilio"/>
    <s v="08.03.06.36 Ovalle"/>
    <x v="9"/>
    <x v="92"/>
    <x v="295"/>
    <x v="1229"/>
    <s v="N° de personas"/>
    <s v="2012-2020"/>
    <m/>
    <m/>
    <s v="Departamento de Evaluación, Medición y Registro Educacional (DEMRE)"/>
    <m/>
    <m/>
    <m/>
    <m/>
    <m/>
    <m/>
    <m/>
    <m/>
    <m/>
    <m/>
    <m/>
    <m/>
    <n v="1947"/>
    <n v="1830"/>
    <n v="1739"/>
    <n v="1839"/>
    <n v="1884"/>
    <n v="1867"/>
    <n v="1834"/>
    <n v="1964"/>
    <n v="1959"/>
    <m/>
  </r>
  <r>
    <n v="1723"/>
    <s v="Cantidad de personas inscritas en el proceso de admisión cuya comuna de domicilio es Combarbalá"/>
    <s v="08 Educación"/>
    <s v="08.03 Admisión Universitaria"/>
    <s v="08.03.06 Comuna de Domicilio"/>
    <s v="08.03.06.37 Combarbalá"/>
    <x v="9"/>
    <x v="92"/>
    <x v="295"/>
    <x v="1230"/>
    <s v="N° de personas"/>
    <s v="2012-2020"/>
    <m/>
    <m/>
    <s v="Departamento de Evaluación, Medición y Registro Educacional (DEMRE)"/>
    <m/>
    <m/>
    <m/>
    <m/>
    <m/>
    <m/>
    <m/>
    <m/>
    <m/>
    <m/>
    <m/>
    <m/>
    <n v="210"/>
    <n v="206"/>
    <n v="193"/>
    <n v="205"/>
    <n v="193"/>
    <n v="203"/>
    <n v="191"/>
    <n v="211"/>
    <n v="190"/>
    <m/>
  </r>
  <r>
    <n v="1724"/>
    <s v="Cantidad de personas inscritas en el proceso de admisión cuya comuna de domicilio es Monte Patria"/>
    <s v="08 Educación"/>
    <s v="08.03 Admisión Universitaria"/>
    <s v="08.03.06 Comuna de Domicilio"/>
    <s v="08.03.06.38 Monte Patria"/>
    <x v="9"/>
    <x v="92"/>
    <x v="295"/>
    <x v="1231"/>
    <s v="N° de personas"/>
    <s v="2012-2020"/>
    <m/>
    <m/>
    <s v="Departamento de Evaluación, Medición y Registro Educacional (DEMRE)"/>
    <m/>
    <m/>
    <m/>
    <m/>
    <m/>
    <m/>
    <m/>
    <m/>
    <m/>
    <m/>
    <m/>
    <m/>
    <n v="341"/>
    <n v="281"/>
    <n v="329"/>
    <n v="346"/>
    <n v="299"/>
    <n v="346"/>
    <n v="398"/>
    <n v="398"/>
    <n v="410"/>
    <m/>
  </r>
  <r>
    <n v="1725"/>
    <s v="Cantidad de personas inscritas en el proceso de admisión cuya comuna de domicilio es Punitaqui"/>
    <s v="08 Educación"/>
    <s v="08.03 Admisión Universitaria"/>
    <s v="08.03.06 Comuna de Domicilio"/>
    <s v="08.03.06.39 Punitaqui"/>
    <x v="9"/>
    <x v="92"/>
    <x v="295"/>
    <x v="1232"/>
    <s v="N° de personas"/>
    <s v="2012-2020"/>
    <m/>
    <m/>
    <s v="Departamento de Evaluación, Medición y Registro Educacional (DEMRE)"/>
    <m/>
    <m/>
    <m/>
    <m/>
    <m/>
    <m/>
    <m/>
    <m/>
    <m/>
    <m/>
    <m/>
    <m/>
    <n v="103"/>
    <n v="110"/>
    <n v="123"/>
    <n v="123"/>
    <n v="131"/>
    <n v="133"/>
    <n v="136"/>
    <n v="161"/>
    <n v="159"/>
    <m/>
  </r>
  <r>
    <n v="1726"/>
    <s v="Cantidad de personas inscritas en el proceso de admisión cuya comuna de domicilio es Río Hurtado"/>
    <s v="08 Educación"/>
    <s v="08.03 Admisión Universitaria"/>
    <s v="08.03.06 Comuna de Domicilio"/>
    <s v="08.03.06.40 Río Hurtado"/>
    <x v="9"/>
    <x v="92"/>
    <x v="295"/>
    <x v="1233"/>
    <s v="N° de personas"/>
    <s v="2012-2020"/>
    <m/>
    <m/>
    <s v="Departamento de Evaluación, Medición y Registro Educacional (DEMRE)"/>
    <m/>
    <m/>
    <m/>
    <m/>
    <m/>
    <m/>
    <m/>
    <m/>
    <m/>
    <m/>
    <m/>
    <m/>
    <n v="53"/>
    <n v="52"/>
    <n v="41"/>
    <n v="51"/>
    <n v="61"/>
    <n v="42"/>
    <n v="44"/>
    <n v="43"/>
    <n v="47"/>
    <m/>
  </r>
  <r>
    <n v="1727"/>
    <s v="Cantidad de personas inscritas en el proceso de admisión cuya comuna de domicilio es Valparaíso"/>
    <s v="08 Educación"/>
    <s v="08.03 Admisión Universitaria"/>
    <s v="08.03.06 Comuna de Domicilio"/>
    <s v="08.03.05.05 Valparaíso"/>
    <x v="9"/>
    <x v="92"/>
    <x v="295"/>
    <x v="1184"/>
    <s v="N° de personas"/>
    <s v="2012-2020"/>
    <m/>
    <m/>
    <s v="Departamento de Evaluación, Medición y Registro Educacional (DEMRE)"/>
    <m/>
    <m/>
    <m/>
    <m/>
    <m/>
    <m/>
    <m/>
    <m/>
    <m/>
    <m/>
    <m/>
    <m/>
    <n v="6324"/>
    <n v="6249"/>
    <n v="6170"/>
    <n v="6509"/>
    <n v="6464"/>
    <n v="6275"/>
    <n v="6145"/>
    <n v="6206"/>
    <n v="6234"/>
    <m/>
  </r>
  <r>
    <n v="1728"/>
    <s v="Cantidad de personas inscritas en el proceso de admisión cuya comuna de domicilio es Casablanca"/>
    <s v="08 Educación"/>
    <s v="08.03 Admisión Universitaria"/>
    <s v="08.03.06 Comuna de Domicilio"/>
    <s v="08.03.06.42 Casablanca"/>
    <x v="9"/>
    <x v="92"/>
    <x v="295"/>
    <x v="1234"/>
    <s v="N° de personas"/>
    <s v="2012-2020"/>
    <m/>
    <m/>
    <s v="Departamento de Evaluación, Medición y Registro Educacional (DEMRE)"/>
    <m/>
    <m/>
    <m/>
    <m/>
    <m/>
    <m/>
    <m/>
    <m/>
    <m/>
    <m/>
    <m/>
    <m/>
    <n v="421"/>
    <n v="410"/>
    <n v="370"/>
    <n v="420"/>
    <n v="464"/>
    <n v="493"/>
    <n v="499"/>
    <n v="475"/>
    <n v="464"/>
    <m/>
  </r>
  <r>
    <n v="1729"/>
    <s v="Cantidad de personas inscritas en el proceso de admisión cuya comuna de domicilio es Concón"/>
    <s v="08 Educación"/>
    <s v="08.03 Admisión Universitaria"/>
    <s v="08.03.06 Comuna de Domicilio"/>
    <s v="08.03.06.43 Concón"/>
    <x v="9"/>
    <x v="92"/>
    <x v="295"/>
    <x v="1235"/>
    <s v="N° de personas"/>
    <s v="2012-2020"/>
    <m/>
    <m/>
    <s v="Departamento de Evaluación, Medición y Registro Educacional (DEMRE)"/>
    <m/>
    <m/>
    <m/>
    <m/>
    <m/>
    <m/>
    <m/>
    <m/>
    <m/>
    <m/>
    <m/>
    <m/>
    <n v="871"/>
    <n v="826"/>
    <n v="867"/>
    <n v="997"/>
    <n v="1001"/>
    <n v="932"/>
    <n v="936"/>
    <n v="957"/>
    <n v="919"/>
    <m/>
  </r>
  <r>
    <n v="1730"/>
    <s v="Cantidad de personas inscritas en el proceso de admisión cuya comuna de domicilio es Juan Fernández"/>
    <s v="08 Educación"/>
    <s v="08.03 Admisión Universitaria"/>
    <s v="08.03.06 Comuna de Domicilio"/>
    <s v="08.03.06.44 Juan Fernández"/>
    <x v="9"/>
    <x v="92"/>
    <x v="295"/>
    <x v="1236"/>
    <s v="N° de personas"/>
    <s v="2012-2020"/>
    <m/>
    <m/>
    <s v="Departamento de Evaluación, Medición y Registro Educacional (DEMRE)"/>
    <m/>
    <m/>
    <m/>
    <m/>
    <m/>
    <m/>
    <m/>
    <m/>
    <m/>
    <m/>
    <m/>
    <m/>
    <n v="4"/>
    <n v="12"/>
    <n v="1"/>
    <n v="0"/>
    <n v="12"/>
    <n v="1"/>
    <n v="2"/>
    <n v="0"/>
    <n v="15"/>
    <m/>
  </r>
  <r>
    <n v="1731"/>
    <s v="Cantidad de personas inscritas en el proceso de admisión cuya comuna de domicilio es Puchuncaví"/>
    <s v="08 Educación"/>
    <s v="08.03 Admisión Universitaria"/>
    <s v="08.03.06 Comuna de Domicilio"/>
    <s v="08.03.06.45 Puchuncaví"/>
    <x v="9"/>
    <x v="92"/>
    <x v="295"/>
    <x v="1237"/>
    <s v="N° de personas"/>
    <s v="2012-2020"/>
    <m/>
    <m/>
    <s v="Departamento de Evaluación, Medición y Registro Educacional (DEMRE)"/>
    <m/>
    <m/>
    <m/>
    <m/>
    <m/>
    <m/>
    <m/>
    <m/>
    <m/>
    <m/>
    <m/>
    <m/>
    <n v="241"/>
    <n v="274"/>
    <n v="287"/>
    <n v="247"/>
    <n v="233"/>
    <n v="272"/>
    <n v="286"/>
    <n v="289"/>
    <n v="272"/>
    <m/>
  </r>
  <r>
    <n v="1732"/>
    <s v="Cantidad de personas inscritas en el proceso de admisión cuya comuna de domicilio es Quintero"/>
    <s v="08 Educación"/>
    <s v="08.03 Admisión Universitaria"/>
    <s v="08.03.06 Comuna de Domicilio"/>
    <s v="08.03.06.46 Quintero"/>
    <x v="9"/>
    <x v="92"/>
    <x v="295"/>
    <x v="1238"/>
    <s v="N° de personas"/>
    <s v="2012-2020"/>
    <m/>
    <m/>
    <s v="Departamento de Evaluación, Medición y Registro Educacional (DEMRE)"/>
    <m/>
    <m/>
    <m/>
    <m/>
    <m/>
    <m/>
    <m/>
    <m/>
    <m/>
    <m/>
    <m/>
    <m/>
    <n v="435"/>
    <n v="460"/>
    <n v="484"/>
    <n v="530"/>
    <n v="535"/>
    <n v="531"/>
    <n v="512"/>
    <n v="521"/>
    <n v="542"/>
    <m/>
  </r>
  <r>
    <n v="1733"/>
    <s v="Cantidad de personas inscritas en el proceso de admisión cuya comuna de domicilio es Viña del Mar"/>
    <s v="08 Educación"/>
    <s v="08.03 Admisión Universitaria"/>
    <s v="08.03.06 Comuna de Domicilio"/>
    <s v="08.03.06.47 Viña del Mar"/>
    <x v="9"/>
    <x v="92"/>
    <x v="295"/>
    <x v="1239"/>
    <s v="N° de personas"/>
    <s v="2012-2020"/>
    <m/>
    <m/>
    <s v="Departamento de Evaluación, Medición y Registro Educacional (DEMRE)"/>
    <m/>
    <m/>
    <m/>
    <m/>
    <m/>
    <m/>
    <m/>
    <m/>
    <m/>
    <m/>
    <m/>
    <m/>
    <n v="6255"/>
    <n v="6138"/>
    <n v="6190"/>
    <n v="6296"/>
    <n v="6215"/>
    <n v="6315"/>
    <n v="6147"/>
    <n v="5892"/>
    <n v="6189"/>
    <m/>
  </r>
  <r>
    <n v="1734"/>
    <s v="Cantidad de personas inscritas en el proceso de admisión cuya comuna de domicilio es Isla de Pascua"/>
    <s v="08 Educación"/>
    <s v="08.03 Admisión Universitaria"/>
    <s v="08.03.06 Comuna de Domicilio"/>
    <s v="08.03.06.48 Isla de Pascua"/>
    <x v="9"/>
    <x v="92"/>
    <x v="295"/>
    <x v="1240"/>
    <s v="N° de personas"/>
    <s v="2012-2020"/>
    <m/>
    <m/>
    <s v="Departamento de Evaluación, Medición y Registro Educacional (DEMRE)"/>
    <m/>
    <m/>
    <m/>
    <m/>
    <m/>
    <m/>
    <m/>
    <m/>
    <m/>
    <m/>
    <m/>
    <m/>
    <n v="82"/>
    <n v="120"/>
    <n v="120"/>
    <n v="143"/>
    <n v="123"/>
    <n v="100"/>
    <n v="115"/>
    <n v="93"/>
    <n v="100"/>
    <m/>
  </r>
  <r>
    <n v="1735"/>
    <s v="Cantidad de personas inscritas en el proceso de admisión cuya comuna de domicilio es Los Andes"/>
    <s v="08 Educación"/>
    <s v="08.03 Admisión Universitaria"/>
    <s v="08.03.06 Comuna de Domicilio"/>
    <s v="08.03.06.49 Los Andes"/>
    <x v="9"/>
    <x v="92"/>
    <x v="295"/>
    <x v="1241"/>
    <s v="N° de personas"/>
    <s v="2012-2020"/>
    <m/>
    <m/>
    <s v="Departamento de Evaluación, Medición y Registro Educacional (DEMRE)"/>
    <m/>
    <m/>
    <m/>
    <m/>
    <m/>
    <m/>
    <m/>
    <m/>
    <m/>
    <m/>
    <m/>
    <m/>
    <n v="1260"/>
    <n v="1226"/>
    <n v="1135"/>
    <n v="1181"/>
    <n v="1179"/>
    <n v="1197"/>
    <n v="1248"/>
    <n v="1199"/>
    <n v="1249"/>
    <m/>
  </r>
  <r>
    <n v="1736"/>
    <s v="Cantidad de personas inscritas en el proceso de admisión cuya comuna de domicilio es Calle Larga"/>
    <s v="08 Educación"/>
    <s v="08.03 Admisión Universitaria"/>
    <s v="08.03.06 Comuna de Domicilio"/>
    <s v="08.03.06.50 Calle Larga"/>
    <x v="9"/>
    <x v="92"/>
    <x v="295"/>
    <x v="1242"/>
    <s v="N° de personas"/>
    <s v="2012-2020"/>
    <m/>
    <m/>
    <s v="Departamento de Evaluación, Medición y Registro Educacional (DEMRE)"/>
    <m/>
    <m/>
    <m/>
    <m/>
    <m/>
    <m/>
    <m/>
    <m/>
    <m/>
    <m/>
    <m/>
    <m/>
    <n v="179"/>
    <n v="175"/>
    <n v="165"/>
    <n v="182"/>
    <n v="193"/>
    <n v="249"/>
    <n v="211"/>
    <n v="220"/>
    <n v="253"/>
    <m/>
  </r>
  <r>
    <n v="1737"/>
    <s v="Cantidad de personas inscritas en el proceso de admisión cuya comuna de domicilio es Rinconada"/>
    <s v="08 Educación"/>
    <s v="08.03 Admisión Universitaria"/>
    <s v="08.03.06 Comuna de Domicilio"/>
    <s v="08.03.06.51 Rinconada"/>
    <x v="9"/>
    <x v="92"/>
    <x v="295"/>
    <x v="1243"/>
    <s v="N° de personas"/>
    <s v="2012-2020"/>
    <m/>
    <m/>
    <s v="Departamento de Evaluación, Medición y Registro Educacional (DEMRE)"/>
    <m/>
    <m/>
    <m/>
    <m/>
    <m/>
    <m/>
    <m/>
    <m/>
    <m/>
    <m/>
    <m/>
    <m/>
    <n v="134"/>
    <n v="123"/>
    <n v="149"/>
    <n v="140"/>
    <n v="127"/>
    <n v="182"/>
    <n v="174"/>
    <n v="178"/>
    <n v="174"/>
    <m/>
  </r>
  <r>
    <n v="1738"/>
    <s v="Cantidad de personas inscritas en el proceso de admisión cuya comuna de domicilio es San Esteban"/>
    <s v="08 Educación"/>
    <s v="08.03 Admisión Universitaria"/>
    <s v="08.03.06 Comuna de Domicilio"/>
    <s v="08.03.06.52 San Esteban"/>
    <x v="9"/>
    <x v="92"/>
    <x v="295"/>
    <x v="1244"/>
    <s v="N° de personas"/>
    <s v="2012-2020"/>
    <m/>
    <m/>
    <s v="Departamento de Evaluación, Medición y Registro Educacional (DEMRE)"/>
    <m/>
    <m/>
    <m/>
    <m/>
    <m/>
    <m/>
    <m/>
    <m/>
    <m/>
    <m/>
    <m/>
    <m/>
    <n v="252"/>
    <n v="222"/>
    <n v="244"/>
    <n v="252"/>
    <n v="278"/>
    <n v="258"/>
    <n v="307"/>
    <n v="306"/>
    <n v="313"/>
    <m/>
  </r>
  <r>
    <n v="1739"/>
    <s v="Cantidad de personas inscritas en el proceso de admisión cuya comuna de domicilio es La Ligua"/>
    <s v="08 Educación"/>
    <s v="08.03 Admisión Universitaria"/>
    <s v="08.03.06 Comuna de Domicilio"/>
    <s v="08.03.06.53 La Ligua"/>
    <x v="9"/>
    <x v="92"/>
    <x v="295"/>
    <x v="1245"/>
    <s v="N° de personas"/>
    <s v="2012-2020"/>
    <m/>
    <m/>
    <s v="Departamento de Evaluación, Medición y Registro Educacional (DEMRE)"/>
    <m/>
    <m/>
    <m/>
    <m/>
    <m/>
    <m/>
    <m/>
    <m/>
    <m/>
    <m/>
    <m/>
    <m/>
    <n v="640"/>
    <n v="692"/>
    <n v="664"/>
    <n v="666"/>
    <n v="657"/>
    <n v="635"/>
    <n v="615"/>
    <n v="605"/>
    <n v="626"/>
    <m/>
  </r>
  <r>
    <n v="1740"/>
    <s v="Cantidad de personas inscritas en el proceso de admisión cuya comuna de domicilio es Cabildo"/>
    <s v="08 Educación"/>
    <s v="08.03 Admisión Universitaria"/>
    <s v="08.03.06 Comuna de Domicilio"/>
    <s v="08.03.06.54 Cabildo"/>
    <x v="9"/>
    <x v="92"/>
    <x v="295"/>
    <x v="1246"/>
    <s v="N° de personas"/>
    <s v="2012-2020"/>
    <m/>
    <m/>
    <s v="Departamento de Evaluación, Medición y Registro Educacional (DEMRE)"/>
    <m/>
    <m/>
    <m/>
    <m/>
    <m/>
    <m/>
    <m/>
    <m/>
    <m/>
    <m/>
    <m/>
    <m/>
    <n v="315"/>
    <n v="297"/>
    <n v="309"/>
    <n v="320"/>
    <n v="337"/>
    <n v="324"/>
    <n v="352"/>
    <n v="323"/>
    <n v="333"/>
    <m/>
  </r>
  <r>
    <n v="1741"/>
    <s v="Cantidad de personas inscritas en el proceso de admisión cuya comuna de domicilio es Papudo"/>
    <s v="08 Educación"/>
    <s v="08.03 Admisión Universitaria"/>
    <s v="08.03.06 Comuna de Domicilio"/>
    <s v="08.03.06.55 Papudo"/>
    <x v="9"/>
    <x v="92"/>
    <x v="295"/>
    <x v="1247"/>
    <s v="N° de personas"/>
    <s v="2012-2020"/>
    <m/>
    <m/>
    <s v="Departamento de Evaluación, Medición y Registro Educacional (DEMRE)"/>
    <m/>
    <m/>
    <m/>
    <m/>
    <m/>
    <m/>
    <m/>
    <m/>
    <m/>
    <m/>
    <m/>
    <m/>
    <n v="80"/>
    <n v="85"/>
    <n v="78"/>
    <n v="98"/>
    <n v="68"/>
    <n v="84"/>
    <n v="102"/>
    <n v="92"/>
    <n v="85"/>
    <m/>
  </r>
  <r>
    <n v="1742"/>
    <s v="Cantidad de personas inscritas en el proceso de admisión cuya comuna de domicilio es Petorca"/>
    <s v="08 Educación"/>
    <s v="08.03 Admisión Universitaria"/>
    <s v="08.03.06 Comuna de Domicilio"/>
    <s v="08.03.06.56 Petorca"/>
    <x v="9"/>
    <x v="92"/>
    <x v="295"/>
    <x v="1248"/>
    <s v="N° de personas"/>
    <s v="2012-2020"/>
    <m/>
    <m/>
    <s v="Departamento de Evaluación, Medición y Registro Educacional (DEMRE)"/>
    <m/>
    <m/>
    <m/>
    <m/>
    <m/>
    <m/>
    <m/>
    <m/>
    <m/>
    <m/>
    <m/>
    <m/>
    <n v="184"/>
    <n v="173"/>
    <n v="164"/>
    <n v="141"/>
    <n v="151"/>
    <n v="161"/>
    <n v="179"/>
    <n v="149"/>
    <n v="137"/>
    <m/>
  </r>
  <r>
    <n v="1743"/>
    <s v="Cantidad de personas inscritas en el proceso de admisión cuya comuna de domicilio es Zapallar"/>
    <s v="08 Educación"/>
    <s v="08.03 Admisión Universitaria"/>
    <s v="08.03.06 Comuna de Domicilio"/>
    <s v="08.03.06.57 Zapallar"/>
    <x v="9"/>
    <x v="92"/>
    <x v="295"/>
    <x v="1249"/>
    <s v="N° de personas"/>
    <s v="2012-2020"/>
    <m/>
    <m/>
    <s v="Departamento de Evaluación, Medición y Registro Educacional (DEMRE)"/>
    <m/>
    <m/>
    <m/>
    <m/>
    <m/>
    <m/>
    <m/>
    <m/>
    <m/>
    <m/>
    <m/>
    <m/>
    <n v="105"/>
    <n v="92"/>
    <n v="89"/>
    <n v="104"/>
    <n v="109"/>
    <n v="91"/>
    <n v="97"/>
    <n v="104"/>
    <n v="117"/>
    <m/>
  </r>
  <r>
    <n v="1744"/>
    <s v="Cantidad de personas inscritas en el proceso de admisión cuya comuna de domicilio es Quillota"/>
    <s v="08 Educación"/>
    <s v="08.03 Admisión Universitaria"/>
    <s v="08.03.06 Comuna de Domicilio"/>
    <s v="08.03.06.58 Quillota"/>
    <x v="9"/>
    <x v="92"/>
    <x v="295"/>
    <x v="1250"/>
    <s v="N° de personas"/>
    <s v="2012-2020"/>
    <m/>
    <m/>
    <s v="Departamento de Evaluación, Medición y Registro Educacional (DEMRE)"/>
    <m/>
    <m/>
    <m/>
    <m/>
    <m/>
    <m/>
    <m/>
    <m/>
    <m/>
    <m/>
    <m/>
    <m/>
    <n v="1597"/>
    <n v="1538"/>
    <n v="1509"/>
    <n v="1600"/>
    <n v="1552"/>
    <n v="1575"/>
    <n v="1619"/>
    <n v="1690"/>
    <n v="1647"/>
    <m/>
  </r>
  <r>
    <n v="1745"/>
    <s v="Cantidad de personas inscritas en el proceso de admisión cuya comuna de domicilio es Calera"/>
    <s v="08 Educación"/>
    <s v="08.03 Admisión Universitaria"/>
    <s v="08.03.06 Comuna de Domicilio"/>
    <s v="08.03.06.59 Calera"/>
    <x v="9"/>
    <x v="92"/>
    <x v="295"/>
    <x v="1251"/>
    <s v="N° de personas"/>
    <s v="2012-2020"/>
    <m/>
    <m/>
    <s v="Departamento de Evaluación, Medición y Registro Educacional (DEMRE)"/>
    <m/>
    <m/>
    <m/>
    <m/>
    <m/>
    <m/>
    <m/>
    <m/>
    <m/>
    <m/>
    <m/>
    <m/>
    <n v="907"/>
    <n v="832"/>
    <n v="841"/>
    <n v="872"/>
    <n v="910"/>
    <n v="861"/>
    <n v="960"/>
    <n v="906"/>
    <n v="926"/>
    <m/>
  </r>
  <r>
    <n v="1746"/>
    <s v="Cantidad de personas inscritas en el proceso de admisión cuya comuna de domicilio es Hijuelas"/>
    <s v="08 Educación"/>
    <s v="08.03 Admisión Universitaria"/>
    <s v="08.03.06 Comuna de Domicilio"/>
    <s v="08.03.06.60 Hijuelas"/>
    <x v="9"/>
    <x v="92"/>
    <x v="295"/>
    <x v="1252"/>
    <s v="N° de personas"/>
    <s v="2012-2020"/>
    <m/>
    <m/>
    <s v="Departamento de Evaluación, Medición y Registro Educacional (DEMRE)"/>
    <m/>
    <m/>
    <m/>
    <m/>
    <m/>
    <m/>
    <m/>
    <m/>
    <m/>
    <m/>
    <m/>
    <m/>
    <n v="283"/>
    <n v="287"/>
    <n v="256"/>
    <n v="289"/>
    <n v="266"/>
    <n v="294"/>
    <n v="268"/>
    <n v="271"/>
    <n v="276"/>
    <m/>
  </r>
  <r>
    <n v="1747"/>
    <s v="Cantidad de personas inscritas en el proceso de admisión cuya comuna de domicilio es La Cruz"/>
    <s v="08 Educación"/>
    <s v="08.03 Admisión Universitaria"/>
    <s v="08.03.06 Comuna de Domicilio"/>
    <s v="08.03.06.61 La Cruz"/>
    <x v="9"/>
    <x v="92"/>
    <x v="295"/>
    <x v="1253"/>
    <s v="N° de personas"/>
    <s v="2012-2020"/>
    <m/>
    <m/>
    <s v="Departamento de Evaluación, Medición y Registro Educacional (DEMRE)"/>
    <m/>
    <m/>
    <m/>
    <m/>
    <m/>
    <m/>
    <m/>
    <m/>
    <m/>
    <m/>
    <m/>
    <m/>
    <n v="304"/>
    <n v="305"/>
    <n v="327"/>
    <n v="352"/>
    <n v="369"/>
    <n v="341"/>
    <n v="358"/>
    <n v="371"/>
    <n v="412"/>
    <m/>
  </r>
  <r>
    <n v="1748"/>
    <s v="Cantidad de personas inscritas en el proceso de admisión cuya comuna de domicilio es Nogales"/>
    <s v="08 Educación"/>
    <s v="08.03 Admisión Universitaria"/>
    <s v="08.03.06 Comuna de Domicilio"/>
    <s v="08.03.06.62 Nogales"/>
    <x v="9"/>
    <x v="92"/>
    <x v="295"/>
    <x v="1254"/>
    <s v="N° de personas"/>
    <s v="2012-2020"/>
    <m/>
    <m/>
    <s v="Departamento de Evaluación, Medición y Registro Educacional (DEMRE)"/>
    <m/>
    <m/>
    <m/>
    <m/>
    <m/>
    <m/>
    <m/>
    <m/>
    <m/>
    <m/>
    <m/>
    <m/>
    <n v="328"/>
    <n v="302"/>
    <n v="347"/>
    <n v="320"/>
    <n v="363"/>
    <n v="391"/>
    <n v="361"/>
    <n v="362"/>
    <n v="364"/>
    <m/>
  </r>
  <r>
    <n v="1749"/>
    <s v="Cantidad de personas inscritas en el proceso de admisión cuya comuna de domicilio es San Antonio"/>
    <s v="08 Educación"/>
    <s v="08.03 Admisión Universitaria"/>
    <s v="08.03.06 Comuna de Domicilio"/>
    <s v="08.03.06.63 San Antonio"/>
    <x v="9"/>
    <x v="92"/>
    <x v="295"/>
    <x v="1255"/>
    <s v="N° de personas"/>
    <s v="2012-2020"/>
    <m/>
    <m/>
    <s v="Departamento de Evaluación, Medición y Registro Educacional (DEMRE)"/>
    <m/>
    <m/>
    <m/>
    <m/>
    <m/>
    <m/>
    <m/>
    <m/>
    <m/>
    <m/>
    <m/>
    <m/>
    <n v="1735"/>
    <n v="1642"/>
    <n v="1611"/>
    <n v="1680"/>
    <n v="1729"/>
    <n v="1639"/>
    <n v="1669"/>
    <n v="1555"/>
    <n v="1561"/>
    <m/>
  </r>
  <r>
    <n v="1750"/>
    <s v="Cantidad de personas inscritas en el proceso de admisión cuya comuna de domicilio es Algarrobo"/>
    <s v="08 Educación"/>
    <s v="08.03 Admisión Universitaria"/>
    <s v="08.03.06 Comuna de Domicilio"/>
    <s v="08.03.06.64 Algarrobo"/>
    <x v="9"/>
    <x v="92"/>
    <x v="295"/>
    <x v="1256"/>
    <s v="N° de personas"/>
    <s v="2012-2020"/>
    <m/>
    <m/>
    <s v="Departamento de Evaluación, Medición y Registro Educacional (DEMRE)"/>
    <m/>
    <m/>
    <m/>
    <m/>
    <m/>
    <m/>
    <m/>
    <m/>
    <m/>
    <m/>
    <m/>
    <m/>
    <n v="163"/>
    <n v="156"/>
    <n v="151"/>
    <n v="181"/>
    <n v="205"/>
    <n v="203"/>
    <n v="204"/>
    <n v="184"/>
    <n v="197"/>
    <m/>
  </r>
  <r>
    <n v="1751"/>
    <s v="Cantidad de personas inscritas en el proceso de admisión cuya comuna de domicilio es Cartagena"/>
    <s v="08 Educación"/>
    <s v="08.03 Admisión Universitaria"/>
    <s v="08.03.06 Comuna de Domicilio"/>
    <s v="08.03.06.65 Cartagena"/>
    <x v="9"/>
    <x v="92"/>
    <x v="295"/>
    <x v="1257"/>
    <s v="N° de personas"/>
    <s v="2012-2020"/>
    <m/>
    <m/>
    <s v="Departamento de Evaluación, Medición y Registro Educacional (DEMRE)"/>
    <m/>
    <m/>
    <m/>
    <m/>
    <m/>
    <m/>
    <m/>
    <m/>
    <m/>
    <m/>
    <m/>
    <m/>
    <n v="241"/>
    <n v="266"/>
    <n v="296"/>
    <n v="294"/>
    <n v="311"/>
    <n v="279"/>
    <n v="319"/>
    <n v="341"/>
    <n v="352"/>
    <m/>
  </r>
  <r>
    <n v="1752"/>
    <s v="Cantidad de personas inscritas en el proceso de admisión cuya comuna de domicilio es El Quisco"/>
    <s v="08 Educación"/>
    <s v="08.03 Admisión Universitaria"/>
    <s v="08.03.06 Comuna de Domicilio"/>
    <s v="08.03.06.66 El Quisco"/>
    <x v="9"/>
    <x v="92"/>
    <x v="295"/>
    <x v="1258"/>
    <s v="N° de personas"/>
    <s v="2012-2020"/>
    <m/>
    <m/>
    <s v="Departamento de Evaluación, Medición y Registro Educacional (DEMRE)"/>
    <m/>
    <m/>
    <m/>
    <m/>
    <m/>
    <m/>
    <m/>
    <m/>
    <m/>
    <m/>
    <m/>
    <m/>
    <n v="197"/>
    <n v="150"/>
    <n v="184"/>
    <n v="203"/>
    <n v="204"/>
    <n v="205"/>
    <n v="229"/>
    <n v="221"/>
    <n v="231"/>
    <m/>
  </r>
  <r>
    <n v="1753"/>
    <s v="Cantidad de personas inscritas en el proceso de admisión cuya comuna de domicilio es El Tabo"/>
    <s v="08 Educación"/>
    <s v="08.03 Admisión Universitaria"/>
    <s v="08.03.06 Comuna de Domicilio"/>
    <s v="08.03.06.67 El Tabo"/>
    <x v="9"/>
    <x v="92"/>
    <x v="295"/>
    <x v="1259"/>
    <s v="N° de personas"/>
    <s v="2012-2020"/>
    <m/>
    <m/>
    <s v="Departamento de Evaluación, Medición y Registro Educacional (DEMRE)"/>
    <m/>
    <m/>
    <m/>
    <m/>
    <m/>
    <m/>
    <m/>
    <m/>
    <m/>
    <m/>
    <m/>
    <m/>
    <n v="125"/>
    <n v="130"/>
    <n v="100"/>
    <n v="132"/>
    <n v="143"/>
    <n v="139"/>
    <n v="174"/>
    <n v="175"/>
    <n v="176"/>
    <m/>
  </r>
  <r>
    <n v="1754"/>
    <s v="Cantidad de personas inscritas en el proceso de admisión cuya comuna de domicilio es Santo Domingo"/>
    <s v="08 Educación"/>
    <s v="08.03 Admisión Universitaria"/>
    <s v="08.03.06 Comuna de Domicilio"/>
    <s v="08.03.06.68 Santo Domingo"/>
    <x v="9"/>
    <x v="92"/>
    <x v="295"/>
    <x v="1260"/>
    <s v="N° de personas"/>
    <s v="2012-2020"/>
    <m/>
    <m/>
    <s v="Departamento de Evaluación, Medición y Registro Educacional (DEMRE)"/>
    <m/>
    <m/>
    <m/>
    <m/>
    <m/>
    <m/>
    <m/>
    <m/>
    <m/>
    <m/>
    <m/>
    <m/>
    <n v="154"/>
    <n v="166"/>
    <n v="169"/>
    <n v="136"/>
    <n v="165"/>
    <n v="179"/>
    <n v="178"/>
    <n v="188"/>
    <n v="202"/>
    <m/>
  </r>
  <r>
    <n v="1755"/>
    <s v="Cantidad de personas inscritas en el proceso de admisión cuya comuna de domicilio es San Felipe"/>
    <s v="08 Educación"/>
    <s v="08.03 Admisión Universitaria"/>
    <s v="08.03.06 Comuna de Domicilio"/>
    <s v="08.03.06.69 San Felipe"/>
    <x v="9"/>
    <x v="92"/>
    <x v="295"/>
    <x v="1261"/>
    <s v="N° de personas"/>
    <s v="2012-2020"/>
    <m/>
    <m/>
    <s v="Departamento de Evaluación, Medición y Registro Educacional (DEMRE)"/>
    <m/>
    <m/>
    <m/>
    <m/>
    <m/>
    <m/>
    <m/>
    <m/>
    <m/>
    <m/>
    <m/>
    <m/>
    <n v="1431"/>
    <n v="1441"/>
    <n v="1303"/>
    <n v="1368"/>
    <n v="1288"/>
    <n v="1362"/>
    <n v="1495"/>
    <n v="1444"/>
    <n v="1426"/>
    <m/>
  </r>
  <r>
    <n v="1756"/>
    <s v="Cantidad de personas inscritas en el proceso de admisión cuya comuna de domicilio es Catemu"/>
    <s v="08 Educación"/>
    <s v="08.03 Admisión Universitaria"/>
    <s v="08.03.06 Comuna de Domicilio"/>
    <s v="08.03.06.70 Catemu"/>
    <x v="9"/>
    <x v="92"/>
    <x v="295"/>
    <x v="1262"/>
    <s v="N° de personas"/>
    <s v="2012-2020"/>
    <m/>
    <m/>
    <s v="Departamento de Evaluación, Medición y Registro Educacional (DEMRE)"/>
    <m/>
    <m/>
    <m/>
    <m/>
    <m/>
    <m/>
    <m/>
    <m/>
    <m/>
    <m/>
    <m/>
    <m/>
    <n v="169"/>
    <n v="171"/>
    <n v="183"/>
    <n v="191"/>
    <n v="213"/>
    <n v="192"/>
    <n v="210"/>
    <n v="201"/>
    <n v="176"/>
    <m/>
  </r>
  <r>
    <n v="1757"/>
    <s v="Cantidad de personas inscritas en el proceso de admisión cuya comuna de domicilio es Llaillay"/>
    <s v="08 Educación"/>
    <s v="08.03 Admisión Universitaria"/>
    <s v="08.03.06 Comuna de Domicilio"/>
    <s v="08.03.06.71 Llaillay"/>
    <x v="9"/>
    <x v="92"/>
    <x v="295"/>
    <x v="1263"/>
    <s v="N° de personas"/>
    <s v="2012-2020"/>
    <m/>
    <m/>
    <s v="Departamento de Evaluación, Medición y Registro Educacional (DEMRE)"/>
    <m/>
    <m/>
    <m/>
    <m/>
    <m/>
    <m/>
    <m/>
    <m/>
    <m/>
    <m/>
    <m/>
    <m/>
    <n v="381"/>
    <n v="351"/>
    <n v="342"/>
    <n v="377"/>
    <n v="309"/>
    <n v="367"/>
    <n v="421"/>
    <n v="391"/>
    <n v="358"/>
    <m/>
  </r>
  <r>
    <n v="1758"/>
    <s v="Cantidad de personas inscritas en el proceso de admisión cuya comuna de domicilio es Panquehue"/>
    <s v="08 Educación"/>
    <s v="08.03 Admisión Universitaria"/>
    <s v="08.03.06 Comuna de Domicilio"/>
    <s v="08.03.06.72 Panquehue"/>
    <x v="9"/>
    <x v="92"/>
    <x v="295"/>
    <x v="1264"/>
    <s v="N° de personas"/>
    <s v="2012-2020"/>
    <m/>
    <m/>
    <s v="Departamento de Evaluación, Medición y Registro Educacional (DEMRE)"/>
    <m/>
    <m/>
    <m/>
    <m/>
    <m/>
    <m/>
    <m/>
    <m/>
    <m/>
    <m/>
    <m/>
    <m/>
    <n v="126"/>
    <n v="139"/>
    <n v="120"/>
    <n v="111"/>
    <n v="121"/>
    <n v="107"/>
    <n v="131"/>
    <n v="100"/>
    <n v="113"/>
    <m/>
  </r>
  <r>
    <n v="1759"/>
    <s v="Cantidad de personas inscritas en el proceso de admisión cuya comuna de domicilio es Putaendo"/>
    <s v="08 Educación"/>
    <s v="08.03 Admisión Universitaria"/>
    <s v="08.03.06 Comuna de Domicilio"/>
    <s v="08.03.06.73 Putaendo"/>
    <x v="9"/>
    <x v="92"/>
    <x v="295"/>
    <x v="1265"/>
    <s v="N° de personas"/>
    <s v="2012-2020"/>
    <m/>
    <m/>
    <s v="Departamento de Evaluación, Medición y Registro Educacional (DEMRE)"/>
    <m/>
    <m/>
    <m/>
    <m/>
    <m/>
    <m/>
    <m/>
    <m/>
    <m/>
    <m/>
    <m/>
    <m/>
    <n v="265"/>
    <n v="284"/>
    <n v="276"/>
    <n v="294"/>
    <n v="264"/>
    <n v="279"/>
    <n v="279"/>
    <n v="298"/>
    <n v="272"/>
    <m/>
  </r>
  <r>
    <n v="1760"/>
    <s v="Cantidad de personas inscritas en el proceso de admisión cuya comuna de domicilio es Santa María"/>
    <s v="08 Educación"/>
    <s v="08.03 Admisión Universitaria"/>
    <s v="08.03.06 Comuna de Domicilio"/>
    <s v="08.03.06.74 Santa María"/>
    <x v="9"/>
    <x v="92"/>
    <x v="295"/>
    <x v="1266"/>
    <s v="N° de personas"/>
    <s v="2012-2020"/>
    <m/>
    <m/>
    <s v="Departamento de Evaluación, Medición y Registro Educacional (DEMRE)"/>
    <m/>
    <m/>
    <m/>
    <m/>
    <m/>
    <m/>
    <m/>
    <m/>
    <m/>
    <m/>
    <m/>
    <m/>
    <n v="234"/>
    <n v="251"/>
    <n v="200"/>
    <n v="226"/>
    <n v="249"/>
    <n v="236"/>
    <n v="257"/>
    <n v="239"/>
    <n v="253"/>
    <m/>
  </r>
  <r>
    <n v="1761"/>
    <s v="Cantidad de personas inscritas en el proceso de admisión cuya comuna de domicilio es Quilpué"/>
    <s v="08 Educación"/>
    <s v="08.03 Admisión Universitaria"/>
    <s v="08.03.06 Comuna de Domicilio"/>
    <s v="08.03.06.75 Quilpué"/>
    <x v="9"/>
    <x v="92"/>
    <x v="295"/>
    <x v="1267"/>
    <s v="N° de personas"/>
    <s v="2012-2020"/>
    <m/>
    <m/>
    <s v="Departamento de Evaluación, Medición y Registro Educacional (DEMRE)"/>
    <m/>
    <m/>
    <m/>
    <m/>
    <m/>
    <m/>
    <m/>
    <m/>
    <m/>
    <m/>
    <m/>
    <m/>
    <n v="2747"/>
    <n v="2658"/>
    <n v="2625"/>
    <n v="2944"/>
    <n v="2900"/>
    <n v="2667"/>
    <n v="2636"/>
    <n v="2647"/>
    <n v="2643"/>
    <m/>
  </r>
  <r>
    <n v="1762"/>
    <s v="Cantidad de personas inscritas en el proceso de admisión cuya comuna de domicilio es Limache"/>
    <s v="08 Educación"/>
    <s v="08.03 Admisión Universitaria"/>
    <s v="08.03.06 Comuna de Domicilio"/>
    <s v="08.03.06.76 Limache"/>
    <x v="9"/>
    <x v="92"/>
    <x v="295"/>
    <x v="1268"/>
    <s v="N° de personas"/>
    <s v="2012-2020"/>
    <m/>
    <m/>
    <s v="Departamento de Evaluación, Medición y Registro Educacional (DEMRE)"/>
    <m/>
    <m/>
    <m/>
    <m/>
    <m/>
    <m/>
    <m/>
    <m/>
    <m/>
    <m/>
    <m/>
    <m/>
    <n v="727"/>
    <n v="754"/>
    <n v="774"/>
    <n v="822"/>
    <n v="811"/>
    <n v="750"/>
    <n v="838"/>
    <n v="799"/>
    <n v="833"/>
    <m/>
  </r>
  <r>
    <n v="1763"/>
    <s v="Cantidad de personas inscritas en el proceso de admisión cuya comuna de domicilio es Olmué"/>
    <s v="08 Educación"/>
    <s v="08.03 Admisión Universitaria"/>
    <s v="08.03.06 Comuna de Domicilio"/>
    <s v="08.03.06.77 Olmué"/>
    <x v="9"/>
    <x v="92"/>
    <x v="295"/>
    <x v="1269"/>
    <s v="N° de personas"/>
    <s v="2012-2020"/>
    <m/>
    <m/>
    <s v="Departamento de Evaluación, Medición y Registro Educacional (DEMRE)"/>
    <m/>
    <m/>
    <m/>
    <m/>
    <m/>
    <m/>
    <m/>
    <m/>
    <m/>
    <m/>
    <m/>
    <m/>
    <n v="222"/>
    <n v="201"/>
    <n v="259"/>
    <n v="234"/>
    <n v="260"/>
    <n v="253"/>
    <n v="250"/>
    <n v="279"/>
    <n v="232"/>
    <m/>
  </r>
  <r>
    <n v="1764"/>
    <s v="Cantidad de personas inscritas en el proceso de admisión cuya comuna de domicilio es Villa Alemana"/>
    <s v="08 Educación"/>
    <s v="08.03 Admisión Universitaria"/>
    <s v="08.03.06 Comuna de Domicilio"/>
    <s v="08.03.06.78 Villa Alemana"/>
    <x v="9"/>
    <x v="92"/>
    <x v="295"/>
    <x v="1270"/>
    <s v="N° de personas"/>
    <s v="2012-2020"/>
    <m/>
    <m/>
    <s v="Departamento de Evaluación, Medición y Registro Educacional (DEMRE)"/>
    <m/>
    <m/>
    <m/>
    <m/>
    <m/>
    <m/>
    <m/>
    <m/>
    <m/>
    <m/>
    <m/>
    <m/>
    <n v="1980"/>
    <n v="1897"/>
    <n v="2040"/>
    <n v="2171"/>
    <n v="2104"/>
    <n v="2114"/>
    <n v="2135"/>
    <n v="2193"/>
    <n v="2154"/>
    <m/>
  </r>
  <r>
    <n v="1765"/>
    <s v="Cantidad de personas inscritas en el proceso de admisión cuya comuna de domicilio es Rancagua"/>
    <s v="08 Educación"/>
    <s v="08.03 Admisión Universitaria"/>
    <s v="08.03.06 Comuna de Domicilio"/>
    <s v="08.03.06.79 Rancagua"/>
    <x v="9"/>
    <x v="92"/>
    <x v="295"/>
    <x v="1271"/>
    <s v="N° de personas"/>
    <s v="2012-2020"/>
    <m/>
    <m/>
    <s v="Departamento de Evaluación, Medición y Registro Educacional (DEMRE)"/>
    <m/>
    <m/>
    <m/>
    <m/>
    <m/>
    <m/>
    <m/>
    <m/>
    <m/>
    <m/>
    <m/>
    <m/>
    <n v="4115"/>
    <n v="4049"/>
    <n v="3985"/>
    <n v="4330"/>
    <n v="4350"/>
    <n v="4324"/>
    <n v="4509"/>
    <n v="4430"/>
    <n v="4475"/>
    <m/>
  </r>
  <r>
    <n v="1766"/>
    <s v="Cantidad de personas inscritas en el proceso de admisión cuya comuna de domicilio es Codegua"/>
    <s v="08 Educación"/>
    <s v="08.03 Admisión Universitaria"/>
    <s v="08.03.06 Comuna de Domicilio"/>
    <s v="08.03.06.80 Codegua"/>
    <x v="9"/>
    <x v="92"/>
    <x v="295"/>
    <x v="1272"/>
    <s v="N° de personas"/>
    <s v="2012-2020"/>
    <m/>
    <m/>
    <s v="Departamento de Evaluación, Medición y Registro Educacional (DEMRE)"/>
    <m/>
    <m/>
    <m/>
    <m/>
    <m/>
    <m/>
    <m/>
    <m/>
    <m/>
    <m/>
    <m/>
    <m/>
    <n v="178"/>
    <n v="163"/>
    <n v="161"/>
    <n v="157"/>
    <n v="174"/>
    <n v="173"/>
    <n v="200"/>
    <n v="198"/>
    <n v="209"/>
    <m/>
  </r>
  <r>
    <n v="1767"/>
    <s v="Cantidad de personas inscritas en el proceso de admisión cuya comuna de domicilio es Coinco"/>
    <s v="08 Educación"/>
    <s v="08.03 Admisión Universitaria"/>
    <s v="08.03.06 Comuna de Domicilio"/>
    <s v="08.03.06.81 Coinco"/>
    <x v="9"/>
    <x v="92"/>
    <x v="295"/>
    <x v="1273"/>
    <s v="N° de personas"/>
    <s v="2012-2020"/>
    <m/>
    <m/>
    <s v="Departamento de Evaluación, Medición y Registro Educacional (DEMRE)"/>
    <m/>
    <m/>
    <m/>
    <m/>
    <m/>
    <m/>
    <m/>
    <m/>
    <m/>
    <m/>
    <m/>
    <m/>
    <n v="99"/>
    <n v="112"/>
    <n v="104"/>
    <n v="84"/>
    <n v="114"/>
    <n v="121"/>
    <n v="113"/>
    <n v="117"/>
    <n v="141"/>
    <m/>
  </r>
  <r>
    <n v="1768"/>
    <s v="Cantidad de personas inscritas en el proceso de admisión cuya comuna de domicilio es Coltauco"/>
    <s v="08 Educación"/>
    <s v="08.03 Admisión Universitaria"/>
    <s v="08.03.06 Comuna de Domicilio"/>
    <s v="08.03.06.82 Coltauco"/>
    <x v="9"/>
    <x v="92"/>
    <x v="295"/>
    <x v="1274"/>
    <s v="N° de personas"/>
    <s v="2012-2020"/>
    <m/>
    <m/>
    <s v="Departamento de Evaluación, Medición y Registro Educacional (DEMRE)"/>
    <m/>
    <m/>
    <m/>
    <m/>
    <m/>
    <m/>
    <m/>
    <m/>
    <m/>
    <m/>
    <m/>
    <m/>
    <n v="272"/>
    <n v="257"/>
    <n v="257"/>
    <n v="260"/>
    <n v="270"/>
    <n v="302"/>
    <n v="287"/>
    <n v="292"/>
    <n v="276"/>
    <m/>
  </r>
  <r>
    <n v="1769"/>
    <s v="Cantidad de personas inscritas en el proceso de admisión cuya comuna de domicilio es Doñihue"/>
    <s v="08 Educación"/>
    <s v="08.03 Admisión Universitaria"/>
    <s v="08.03.06 Comuna de Domicilio"/>
    <s v="08.03.06.83 Doñihue"/>
    <x v="9"/>
    <x v="92"/>
    <x v="295"/>
    <x v="1275"/>
    <s v="N° de personas"/>
    <s v="2012-2020"/>
    <m/>
    <m/>
    <s v="Departamento de Evaluación, Medición y Registro Educacional (DEMRE)"/>
    <m/>
    <m/>
    <m/>
    <m/>
    <m/>
    <m/>
    <m/>
    <m/>
    <m/>
    <m/>
    <m/>
    <m/>
    <n v="313"/>
    <n v="309"/>
    <n v="331"/>
    <n v="326"/>
    <n v="324"/>
    <n v="329"/>
    <n v="371"/>
    <n v="353"/>
    <n v="333"/>
    <m/>
  </r>
  <r>
    <n v="1770"/>
    <s v="Cantidad de personas inscritas en el proceso de admisión cuya comuna de domicilio es Graneros"/>
    <s v="08 Educación"/>
    <s v="08.03 Admisión Universitaria"/>
    <s v="08.03.06 Comuna de Domicilio"/>
    <s v="08.03.06.84 Graneros"/>
    <x v="9"/>
    <x v="92"/>
    <x v="295"/>
    <x v="1276"/>
    <s v="N° de personas"/>
    <s v="2012-2020"/>
    <m/>
    <m/>
    <s v="Departamento de Evaluación, Medición y Registro Educacional (DEMRE)"/>
    <m/>
    <m/>
    <m/>
    <m/>
    <m/>
    <m/>
    <m/>
    <m/>
    <m/>
    <m/>
    <m/>
    <m/>
    <n v="435"/>
    <n v="441"/>
    <n v="460"/>
    <n v="495"/>
    <n v="500"/>
    <n v="542"/>
    <n v="601"/>
    <n v="561"/>
    <n v="576"/>
    <m/>
  </r>
  <r>
    <n v="1771"/>
    <s v="Cantidad de personas inscritas en el proceso de admisión cuya comuna de domicilio es Las Cabras"/>
    <s v="08 Educación"/>
    <s v="08.03 Admisión Universitaria"/>
    <s v="08.03.06 Comuna de Domicilio"/>
    <s v="08.03.06.85 Las Cabras"/>
    <x v="9"/>
    <x v="92"/>
    <x v="295"/>
    <x v="1277"/>
    <s v="N° de personas"/>
    <s v="2012-2020"/>
    <m/>
    <m/>
    <s v="Departamento de Evaluación, Medición y Registro Educacional (DEMRE)"/>
    <m/>
    <m/>
    <m/>
    <m/>
    <m/>
    <m/>
    <m/>
    <m/>
    <m/>
    <m/>
    <m/>
    <m/>
    <n v="262"/>
    <n v="269"/>
    <n v="303"/>
    <n v="347"/>
    <n v="328"/>
    <n v="331"/>
    <n v="409"/>
    <n v="403"/>
    <n v="380"/>
    <m/>
  </r>
  <r>
    <n v="1772"/>
    <s v="Cantidad de personas inscritas en el proceso de admisión cuya comuna de domicilio es Machalí"/>
    <s v="08 Educación"/>
    <s v="08.03 Admisión Universitaria"/>
    <s v="08.03.06 Comuna de Domicilio"/>
    <s v="08.03.06.86 Machalí"/>
    <x v="9"/>
    <x v="92"/>
    <x v="295"/>
    <x v="1278"/>
    <s v="N° de personas"/>
    <s v="2012-2020"/>
    <m/>
    <m/>
    <s v="Departamento de Evaluación, Medición y Registro Educacional (DEMRE)"/>
    <m/>
    <m/>
    <m/>
    <m/>
    <m/>
    <m/>
    <m/>
    <m/>
    <m/>
    <m/>
    <m/>
    <m/>
    <n v="756"/>
    <n v="744"/>
    <n v="742"/>
    <n v="895"/>
    <n v="919"/>
    <n v="1003"/>
    <n v="1020"/>
    <n v="1138"/>
    <n v="1161"/>
    <m/>
  </r>
  <r>
    <n v="1773"/>
    <s v="Cantidad de personas inscritas en el proceso de admisión cuya comuna de domicilio es Malloa"/>
    <s v="08 Educación"/>
    <s v="08.03 Admisión Universitaria"/>
    <s v="08.03.06 Comuna de Domicilio"/>
    <s v="08.03.06.87 Malloa"/>
    <x v="9"/>
    <x v="92"/>
    <x v="295"/>
    <x v="1279"/>
    <s v="N° de personas"/>
    <s v="2012-2020"/>
    <m/>
    <m/>
    <s v="Departamento de Evaluación, Medición y Registro Educacional (DEMRE)"/>
    <m/>
    <m/>
    <m/>
    <m/>
    <m/>
    <m/>
    <m/>
    <m/>
    <m/>
    <m/>
    <m/>
    <m/>
    <n v="162"/>
    <n v="208"/>
    <n v="157"/>
    <n v="171"/>
    <n v="174"/>
    <n v="158"/>
    <n v="159"/>
    <n v="180"/>
    <n v="183"/>
    <m/>
  </r>
  <r>
    <n v="1774"/>
    <s v="Cantidad de personas inscritas en el proceso de admisión cuya comuna de domicilio es Mostazal"/>
    <s v="08 Educación"/>
    <s v="08.03 Admisión Universitaria"/>
    <s v="08.03.06 Comuna de Domicilio"/>
    <s v="08.03.06.88 Mostazal"/>
    <x v="9"/>
    <x v="92"/>
    <x v="295"/>
    <x v="1280"/>
    <s v="N° de personas"/>
    <s v="2012-2020"/>
    <m/>
    <m/>
    <s v="Departamento de Evaluación, Medición y Registro Educacional (DEMRE)"/>
    <m/>
    <m/>
    <m/>
    <m/>
    <m/>
    <m/>
    <m/>
    <m/>
    <m/>
    <m/>
    <m/>
    <m/>
    <n v="344"/>
    <n v="355"/>
    <n v="306"/>
    <n v="304"/>
    <n v="345"/>
    <n v="425"/>
    <n v="396"/>
    <n v="381"/>
    <n v="405"/>
    <m/>
  </r>
  <r>
    <n v="1775"/>
    <s v="Cantidad de personas inscritas en el proceso de admisión cuya comuna de domicilio es Olivar"/>
    <s v="08 Educación"/>
    <s v="08.03 Admisión Universitaria"/>
    <s v="08.03.06 Comuna de Domicilio"/>
    <s v="08.03.06.89 Olivar"/>
    <x v="9"/>
    <x v="92"/>
    <x v="295"/>
    <x v="1281"/>
    <s v="N° de personas"/>
    <s v="2012-2020"/>
    <m/>
    <m/>
    <s v="Departamento de Evaluación, Medición y Registro Educacional (DEMRE)"/>
    <m/>
    <m/>
    <m/>
    <m/>
    <m/>
    <m/>
    <m/>
    <m/>
    <m/>
    <m/>
    <m/>
    <m/>
    <n v="203"/>
    <n v="186"/>
    <n v="179"/>
    <n v="214"/>
    <n v="228"/>
    <n v="233"/>
    <n v="243"/>
    <n v="260"/>
    <n v="261"/>
    <m/>
  </r>
  <r>
    <n v="1776"/>
    <s v="Cantidad de personas inscritas en el proceso de admisión cuya comuna de domicilio es Peumo"/>
    <s v="08 Educación"/>
    <s v="08.03 Admisión Universitaria"/>
    <s v="08.03.06 Comuna de Domicilio"/>
    <s v="08.03.06.90 Peumo"/>
    <x v="9"/>
    <x v="92"/>
    <x v="295"/>
    <x v="1282"/>
    <s v="N° de personas"/>
    <s v="2012-2020"/>
    <m/>
    <m/>
    <s v="Departamento de Evaluación, Medición y Registro Educacional (DEMRE)"/>
    <m/>
    <m/>
    <m/>
    <m/>
    <m/>
    <m/>
    <m/>
    <m/>
    <m/>
    <m/>
    <m/>
    <m/>
    <n v="209"/>
    <n v="198"/>
    <n v="206"/>
    <n v="205"/>
    <n v="199"/>
    <n v="247"/>
    <n v="207"/>
    <n v="195"/>
    <n v="220"/>
    <m/>
  </r>
  <r>
    <n v="1777"/>
    <s v="Cantidad de personas inscritas en el proceso de admisión cuya comuna de domicilio es Pichidegua"/>
    <s v="08 Educación"/>
    <s v="08.03 Admisión Universitaria"/>
    <s v="08.03.06 Comuna de Domicilio"/>
    <s v="08.03.06.91 Pichidegua"/>
    <x v="9"/>
    <x v="92"/>
    <x v="295"/>
    <x v="1283"/>
    <s v="N° de personas"/>
    <s v="2012-2020"/>
    <m/>
    <m/>
    <s v="Departamento de Evaluación, Medición y Registro Educacional (DEMRE)"/>
    <m/>
    <m/>
    <m/>
    <m/>
    <m/>
    <m/>
    <m/>
    <m/>
    <m/>
    <m/>
    <m/>
    <m/>
    <n v="225"/>
    <n v="245"/>
    <n v="213"/>
    <n v="243"/>
    <n v="256"/>
    <n v="273"/>
    <n v="262"/>
    <n v="268"/>
    <n v="295"/>
    <m/>
  </r>
  <r>
    <n v="1778"/>
    <s v="Cantidad de personas inscritas en el proceso de admisión cuya comuna de domicilio es Quinta de Tilcoco"/>
    <s v="08 Educación"/>
    <s v="08.03 Admisión Universitaria"/>
    <s v="08.03.06 Comuna de Domicilio"/>
    <s v="08.03.06.92 Quinta de Tilcoco"/>
    <x v="9"/>
    <x v="92"/>
    <x v="295"/>
    <x v="1284"/>
    <s v="N° de personas"/>
    <s v="2012-2020"/>
    <m/>
    <m/>
    <s v="Departamento de Evaluación, Medición y Registro Educacional (DEMRE)"/>
    <m/>
    <m/>
    <m/>
    <m/>
    <m/>
    <m/>
    <m/>
    <m/>
    <m/>
    <m/>
    <m/>
    <m/>
    <n v="174"/>
    <n v="201"/>
    <n v="198"/>
    <n v="204"/>
    <n v="212"/>
    <n v="197"/>
    <n v="178"/>
    <n v="189"/>
    <n v="190"/>
    <m/>
  </r>
  <r>
    <n v="1779"/>
    <s v="Cantidad de personas inscritas en el proceso de admisión cuya comuna de domicilio es Rengo"/>
    <s v="08 Educación"/>
    <s v="08.03 Admisión Universitaria"/>
    <s v="08.03.06 Comuna de Domicilio"/>
    <s v="08.03.06.93 Rengo"/>
    <x v="9"/>
    <x v="92"/>
    <x v="295"/>
    <x v="1285"/>
    <s v="N° de personas"/>
    <s v="2012-2020"/>
    <m/>
    <m/>
    <s v="Departamento de Evaluación, Medición y Registro Educacional (DEMRE)"/>
    <m/>
    <m/>
    <m/>
    <m/>
    <m/>
    <m/>
    <m/>
    <m/>
    <m/>
    <m/>
    <m/>
    <m/>
    <n v="863"/>
    <n v="892"/>
    <n v="925"/>
    <n v="894"/>
    <n v="953"/>
    <n v="971"/>
    <n v="974"/>
    <n v="1031"/>
    <n v="1016"/>
    <m/>
  </r>
  <r>
    <n v="1780"/>
    <s v="Cantidad de personas inscritas en el proceso de admisión cuya comuna de domicilio es Requínoa"/>
    <s v="08 Educación"/>
    <s v="08.03 Admisión Universitaria"/>
    <s v="08.03.06 Comuna de Domicilio"/>
    <s v="08.03.06.94 Requínoa"/>
    <x v="9"/>
    <x v="92"/>
    <x v="295"/>
    <x v="1286"/>
    <s v="N° de personas"/>
    <s v="2012-2020"/>
    <m/>
    <m/>
    <s v="Departamento de Evaluación, Medición y Registro Educacional (DEMRE)"/>
    <m/>
    <m/>
    <m/>
    <m/>
    <m/>
    <m/>
    <m/>
    <m/>
    <m/>
    <m/>
    <m/>
    <m/>
    <n v="462"/>
    <n v="423"/>
    <n v="427"/>
    <n v="475"/>
    <n v="482"/>
    <n v="429"/>
    <n v="446"/>
    <n v="460"/>
    <n v="478"/>
    <m/>
  </r>
  <r>
    <n v="1781"/>
    <s v="Cantidad de personas inscritas en el proceso de admisión cuya comuna de domicilio es San Vicente"/>
    <s v="08 Educación"/>
    <s v="08.03 Admisión Universitaria"/>
    <s v="08.03.06 Comuna de Domicilio"/>
    <s v="08.03.06.95 San Vicente"/>
    <x v="9"/>
    <x v="92"/>
    <x v="295"/>
    <x v="1287"/>
    <s v="N° de personas"/>
    <s v="2012-2020"/>
    <m/>
    <m/>
    <s v="Departamento de Evaluación, Medición y Registro Educacional (DEMRE)"/>
    <m/>
    <m/>
    <m/>
    <m/>
    <m/>
    <m/>
    <m/>
    <m/>
    <m/>
    <m/>
    <m/>
    <m/>
    <n v="688"/>
    <n v="722"/>
    <n v="611"/>
    <n v="727"/>
    <n v="790"/>
    <n v="817"/>
    <n v="779"/>
    <n v="821"/>
    <n v="807"/>
    <m/>
  </r>
  <r>
    <n v="1782"/>
    <s v="Cantidad de personas inscritas en el proceso de admisión cuya comuna de domicilio es Pichilemu"/>
    <s v="08 Educación"/>
    <s v="08.03 Admisión Universitaria"/>
    <s v="08.03.06 Comuna de Domicilio"/>
    <s v="08.03.06.96 Pichilemu"/>
    <x v="9"/>
    <x v="92"/>
    <x v="295"/>
    <x v="1288"/>
    <s v="N° de personas"/>
    <s v="2012-2020"/>
    <m/>
    <m/>
    <s v="Departamento de Evaluación, Medición y Registro Educacional (DEMRE)"/>
    <m/>
    <m/>
    <m/>
    <m/>
    <m/>
    <m/>
    <m/>
    <m/>
    <m/>
    <m/>
    <m/>
    <m/>
    <n v="222"/>
    <n v="222"/>
    <n v="208"/>
    <n v="219"/>
    <n v="234"/>
    <n v="249"/>
    <n v="270"/>
    <n v="273"/>
    <n v="329"/>
    <m/>
  </r>
  <r>
    <n v="1783"/>
    <s v="Cantidad de personas inscritas en el proceso de admisión cuya comuna de domicilio es La Estrella"/>
    <s v="08 Educación"/>
    <s v="08.03 Admisión Universitaria"/>
    <s v="08.03.06 Comuna de Domicilio"/>
    <s v="08.03.06.97 La Estrella"/>
    <x v="9"/>
    <x v="92"/>
    <x v="295"/>
    <x v="1289"/>
    <s v="N° de personas"/>
    <s v="2012-2020"/>
    <m/>
    <m/>
    <s v="Departamento de Evaluación, Medición y Registro Educacional (DEMRE)"/>
    <m/>
    <m/>
    <m/>
    <m/>
    <m/>
    <m/>
    <m/>
    <m/>
    <m/>
    <m/>
    <m/>
    <m/>
    <n v="36"/>
    <n v="36"/>
    <n v="25"/>
    <n v="39"/>
    <n v="54"/>
    <n v="23"/>
    <n v="34"/>
    <n v="47"/>
    <n v="29"/>
    <m/>
  </r>
  <r>
    <n v="1784"/>
    <s v="Cantidad de personas inscritas en el proceso de admisión cuya comuna de domicilio es Litueche"/>
    <s v="08 Educación"/>
    <s v="08.03 Admisión Universitaria"/>
    <s v="08.03.06 Comuna de Domicilio"/>
    <s v="08.03.06.98 Litueche"/>
    <x v="9"/>
    <x v="92"/>
    <x v="295"/>
    <x v="1290"/>
    <s v="N° de personas"/>
    <s v="2012-2020"/>
    <m/>
    <m/>
    <s v="Departamento de Evaluación, Medición y Registro Educacional (DEMRE)"/>
    <m/>
    <m/>
    <m/>
    <m/>
    <m/>
    <m/>
    <m/>
    <m/>
    <m/>
    <m/>
    <m/>
    <m/>
    <n v="73"/>
    <n v="79"/>
    <n v="82"/>
    <n v="81"/>
    <n v="77"/>
    <n v="94"/>
    <n v="108"/>
    <n v="76"/>
    <n v="90"/>
    <m/>
  </r>
  <r>
    <n v="1785"/>
    <s v="Cantidad de personas inscritas en el proceso de admisión cuya comuna de domicilio es Marchihue"/>
    <s v="08 Educación"/>
    <s v="08.03 Admisión Universitaria"/>
    <s v="08.03.06 Comuna de Domicilio"/>
    <s v="08.03.06.99 Marchihue"/>
    <x v="9"/>
    <x v="92"/>
    <x v="295"/>
    <x v="1291"/>
    <s v="N° de personas"/>
    <s v="2012-2020"/>
    <m/>
    <m/>
    <s v="Departamento de Evaluación, Medición y Registro Educacional (DEMRE)"/>
    <m/>
    <m/>
    <m/>
    <m/>
    <m/>
    <m/>
    <m/>
    <m/>
    <m/>
    <m/>
    <m/>
    <m/>
    <n v="112"/>
    <n v="108"/>
    <n v="102"/>
    <n v="101"/>
    <n v="97"/>
    <n v="95"/>
    <n v="100"/>
    <n v="110"/>
    <n v="106"/>
    <m/>
  </r>
  <r>
    <n v="1786"/>
    <s v="Cantidad de personas inscritas en el proceso de admisión cuya comuna de domicilio es Navidad"/>
    <s v="08 Educación"/>
    <s v="08.03 Admisión Universitaria"/>
    <s v="08.03.06 Comuna de Domicilio"/>
    <s v="08.03.06.100 Navidad"/>
    <x v="9"/>
    <x v="92"/>
    <x v="295"/>
    <x v="1292"/>
    <s v="N° de personas"/>
    <s v="2012-2020"/>
    <m/>
    <m/>
    <s v="Departamento de Evaluación, Medición y Registro Educacional (DEMRE)"/>
    <m/>
    <m/>
    <m/>
    <m/>
    <m/>
    <m/>
    <m/>
    <m/>
    <m/>
    <m/>
    <m/>
    <m/>
    <n v="63"/>
    <n v="62"/>
    <n v="46"/>
    <n v="66"/>
    <n v="84"/>
    <n v="80"/>
    <n v="63"/>
    <n v="70"/>
    <n v="66"/>
    <m/>
  </r>
  <r>
    <n v="1787"/>
    <s v="Cantidad de personas inscritas en el proceso de admisión cuya comuna de domicilio es Paredones"/>
    <s v="08 Educación"/>
    <s v="08.03 Admisión Universitaria"/>
    <s v="08.03.06 Comuna de Domicilio"/>
    <s v="08.03.06.101 Paredones"/>
    <x v="9"/>
    <x v="92"/>
    <x v="295"/>
    <x v="1293"/>
    <s v="N° de personas"/>
    <s v="2012-2020"/>
    <m/>
    <m/>
    <s v="Departamento de Evaluación, Medición y Registro Educacional (DEMRE)"/>
    <m/>
    <m/>
    <m/>
    <m/>
    <m/>
    <m/>
    <m/>
    <m/>
    <m/>
    <m/>
    <m/>
    <m/>
    <n v="92"/>
    <n v="85"/>
    <n v="82"/>
    <n v="100"/>
    <n v="98"/>
    <n v="88"/>
    <n v="83"/>
    <n v="93"/>
    <n v="83"/>
    <m/>
  </r>
  <r>
    <n v="1788"/>
    <s v="Cantidad de personas inscritas en el proceso de admisión cuya comuna de domicilio es San Fernando"/>
    <s v="08 Educación"/>
    <s v="08.03 Admisión Universitaria"/>
    <s v="08.03.06 Comuna de Domicilio"/>
    <s v="08.03.06.102 San Fernando"/>
    <x v="9"/>
    <x v="92"/>
    <x v="295"/>
    <x v="1294"/>
    <s v="N° de personas"/>
    <s v="2012-2020"/>
    <m/>
    <m/>
    <s v="Departamento de Evaluación, Medición y Registro Educacional (DEMRE)"/>
    <m/>
    <m/>
    <m/>
    <m/>
    <m/>
    <m/>
    <m/>
    <m/>
    <m/>
    <m/>
    <m/>
    <m/>
    <n v="1208"/>
    <n v="1283"/>
    <n v="1231"/>
    <n v="1279"/>
    <n v="1314"/>
    <n v="1424"/>
    <n v="1398"/>
    <n v="1439"/>
    <n v="1507"/>
    <m/>
  </r>
  <r>
    <n v="1789"/>
    <s v="Cantidad de personas inscritas en el proceso de admisión cuya comuna de domicilio es Chépica"/>
    <s v="08 Educación"/>
    <s v="08.03 Admisión Universitaria"/>
    <s v="08.03.06 Comuna de Domicilio"/>
    <s v="08.03.06.103 Chépica"/>
    <x v="9"/>
    <x v="92"/>
    <x v="295"/>
    <x v="1295"/>
    <s v="N° de personas"/>
    <s v="2012-2020"/>
    <m/>
    <m/>
    <s v="Departamento de Evaluación, Medición y Registro Educacional (DEMRE)"/>
    <m/>
    <m/>
    <m/>
    <m/>
    <m/>
    <m/>
    <m/>
    <m/>
    <m/>
    <m/>
    <m/>
    <m/>
    <n v="216"/>
    <n v="229"/>
    <n v="215"/>
    <n v="212"/>
    <n v="196"/>
    <n v="212"/>
    <n v="194"/>
    <n v="213"/>
    <n v="200"/>
    <m/>
  </r>
  <r>
    <n v="1790"/>
    <s v="Cantidad de personas inscritas en el proceso de admisión cuya comuna de domicilio es Chimbarongo"/>
    <s v="08 Educación"/>
    <s v="08.03 Admisión Universitaria"/>
    <s v="08.03.06 Comuna de Domicilio"/>
    <s v="08.03.06.104 Chimbarongo"/>
    <x v="9"/>
    <x v="92"/>
    <x v="295"/>
    <x v="1296"/>
    <s v="N° de personas"/>
    <s v="2012-2020"/>
    <m/>
    <m/>
    <s v="Departamento de Evaluación, Medición y Registro Educacional (DEMRE)"/>
    <m/>
    <m/>
    <m/>
    <m/>
    <m/>
    <m/>
    <m/>
    <m/>
    <m/>
    <m/>
    <m/>
    <m/>
    <n v="413"/>
    <n v="393"/>
    <n v="439"/>
    <n v="438"/>
    <n v="465"/>
    <n v="469"/>
    <n v="483"/>
    <n v="555"/>
    <n v="529"/>
    <m/>
  </r>
  <r>
    <n v="1791"/>
    <s v="Cantidad de personas inscritas en el proceso de admisión cuya comuna de domicilio es Lolol"/>
    <s v="08 Educación"/>
    <s v="08.03 Admisión Universitaria"/>
    <s v="08.03.06 Comuna de Domicilio"/>
    <s v="08.03.06.105 Lolol"/>
    <x v="9"/>
    <x v="92"/>
    <x v="295"/>
    <x v="1297"/>
    <s v="N° de personas"/>
    <s v="2012-2020"/>
    <m/>
    <m/>
    <s v="Departamento de Evaluación, Medición y Registro Educacional (DEMRE)"/>
    <m/>
    <m/>
    <m/>
    <m/>
    <m/>
    <m/>
    <m/>
    <m/>
    <m/>
    <m/>
    <m/>
    <m/>
    <n v="100"/>
    <n v="85"/>
    <n v="88"/>
    <n v="78"/>
    <n v="84"/>
    <n v="102"/>
    <n v="98"/>
    <n v="98"/>
    <n v="87"/>
    <m/>
  </r>
  <r>
    <n v="1792"/>
    <s v="Cantidad de personas inscritas en el proceso de admisión cuya comuna de domicilio es Nancagua"/>
    <s v="08 Educación"/>
    <s v="08.03 Admisión Universitaria"/>
    <s v="08.03.06 Comuna de Domicilio"/>
    <s v="08.03.06.106 Nancagua"/>
    <x v="9"/>
    <x v="92"/>
    <x v="295"/>
    <x v="1298"/>
    <s v="N° de personas"/>
    <s v="2012-2020"/>
    <m/>
    <m/>
    <s v="Departamento de Evaluación, Medición y Registro Educacional (DEMRE)"/>
    <m/>
    <m/>
    <m/>
    <m/>
    <m/>
    <m/>
    <m/>
    <m/>
    <m/>
    <m/>
    <m/>
    <m/>
    <n v="217"/>
    <n v="218"/>
    <n v="219"/>
    <n v="213"/>
    <n v="234"/>
    <n v="270"/>
    <n v="221"/>
    <n v="273"/>
    <n v="257"/>
    <m/>
  </r>
  <r>
    <n v="1793"/>
    <s v="Cantidad de personas inscritas en el proceso de admisión cuya comuna de domicilio es Palmilla"/>
    <s v="08 Educación"/>
    <s v="08.03 Admisión Universitaria"/>
    <s v="08.03.06 Comuna de Domicilio"/>
    <s v="08.03.06.107 Palmilla"/>
    <x v="9"/>
    <x v="92"/>
    <x v="295"/>
    <x v="1299"/>
    <s v="N° de personas"/>
    <s v="2012-2020"/>
    <m/>
    <m/>
    <s v="Departamento de Evaluación, Medición y Registro Educacional (DEMRE)"/>
    <m/>
    <m/>
    <m/>
    <m/>
    <m/>
    <m/>
    <m/>
    <m/>
    <m/>
    <m/>
    <m/>
    <m/>
    <n v="150"/>
    <n v="158"/>
    <n v="135"/>
    <n v="147"/>
    <n v="128"/>
    <n v="151"/>
    <n v="143"/>
    <n v="174"/>
    <n v="166"/>
    <m/>
  </r>
  <r>
    <n v="1794"/>
    <s v="Cantidad de personas inscritas en el proceso de admisión cuya comuna de domicilio es Peralillo"/>
    <s v="08 Educación"/>
    <s v="08.03 Admisión Universitaria"/>
    <s v="08.03.06 Comuna de Domicilio"/>
    <s v="08.03.06.108 Peralillo"/>
    <x v="9"/>
    <x v="92"/>
    <x v="295"/>
    <x v="1300"/>
    <s v="N° de personas"/>
    <s v="2012-2020"/>
    <m/>
    <m/>
    <s v="Departamento de Evaluación, Medición y Registro Educacional (DEMRE)"/>
    <m/>
    <m/>
    <m/>
    <m/>
    <m/>
    <m/>
    <m/>
    <m/>
    <m/>
    <m/>
    <m/>
    <m/>
    <n v="151"/>
    <n v="150"/>
    <n v="196"/>
    <n v="159"/>
    <n v="158"/>
    <n v="146"/>
    <n v="137"/>
    <n v="156"/>
    <n v="153"/>
    <m/>
  </r>
  <r>
    <n v="1795"/>
    <s v="Cantidad de personas inscritas en el proceso de admisión cuya comuna de domicilio es Placilla"/>
    <s v="08 Educación"/>
    <s v="08.03 Admisión Universitaria"/>
    <s v="08.03.06 Comuna de Domicilio"/>
    <s v="08.03.06.109 Placilla"/>
    <x v="9"/>
    <x v="92"/>
    <x v="295"/>
    <x v="1301"/>
    <s v="N° de personas"/>
    <s v="2012-2020"/>
    <m/>
    <m/>
    <s v="Departamento de Evaluación, Medición y Registro Educacional (DEMRE)"/>
    <m/>
    <m/>
    <m/>
    <m/>
    <m/>
    <m/>
    <m/>
    <m/>
    <m/>
    <m/>
    <m/>
    <m/>
    <n v="105"/>
    <n v="99"/>
    <n v="116"/>
    <n v="87"/>
    <n v="109"/>
    <n v="101"/>
    <n v="109"/>
    <n v="137"/>
    <n v="114"/>
    <m/>
  </r>
  <r>
    <n v="1796"/>
    <s v="Cantidad de personas inscritas en el proceso de admisión cuya comuna de domicilio es Pumanque"/>
    <s v="08 Educación"/>
    <s v="08.03 Admisión Universitaria"/>
    <s v="08.03.06 Comuna de Domicilio"/>
    <s v="08.03.06.110 Pumanque"/>
    <x v="9"/>
    <x v="92"/>
    <x v="295"/>
    <x v="1302"/>
    <s v="N° de personas"/>
    <s v="2012-2020"/>
    <m/>
    <m/>
    <s v="Departamento de Evaluación, Medición y Registro Educacional (DEMRE)"/>
    <m/>
    <m/>
    <m/>
    <m/>
    <m/>
    <m/>
    <m/>
    <m/>
    <m/>
    <m/>
    <m/>
    <m/>
    <n v="47"/>
    <n v="39"/>
    <n v="40"/>
    <n v="35"/>
    <n v="40"/>
    <n v="44"/>
    <n v="43"/>
    <n v="58"/>
    <n v="47"/>
    <m/>
  </r>
  <r>
    <n v="1797"/>
    <s v="Cantidad de personas inscritas en el proceso de admisión cuya comuna de domicilio es Santa Cruz"/>
    <s v="08 Educación"/>
    <s v="08.03 Admisión Universitaria"/>
    <s v="08.03.06 Comuna de Domicilio"/>
    <s v="08.03.06.111 Santa Cruz"/>
    <x v="9"/>
    <x v="92"/>
    <x v="295"/>
    <x v="1303"/>
    <s v="N° de personas"/>
    <s v="2012-2020"/>
    <m/>
    <m/>
    <s v="Departamento de Evaluación, Medición y Registro Educacional (DEMRE)"/>
    <m/>
    <m/>
    <m/>
    <m/>
    <m/>
    <m/>
    <m/>
    <m/>
    <m/>
    <m/>
    <m/>
    <m/>
    <n v="571"/>
    <n v="571"/>
    <n v="568"/>
    <n v="638"/>
    <n v="615"/>
    <n v="625"/>
    <n v="620"/>
    <n v="686"/>
    <n v="646"/>
    <m/>
  </r>
  <r>
    <n v="1798"/>
    <s v="Cantidad de personas inscritas en el proceso de admisión cuya comuna de domicilio es Talca"/>
    <s v="08 Educación"/>
    <s v="08.03 Admisión Universitaria"/>
    <s v="08.03.06 Comuna de Domicilio"/>
    <s v="08.03.06.112 Talca"/>
    <x v="9"/>
    <x v="92"/>
    <x v="295"/>
    <x v="1304"/>
    <s v="N° de personas"/>
    <s v="2012-2020"/>
    <m/>
    <m/>
    <s v="Departamento de Evaluación, Medición y Registro Educacional (DEMRE)"/>
    <m/>
    <m/>
    <m/>
    <m/>
    <m/>
    <m/>
    <m/>
    <m/>
    <m/>
    <m/>
    <m/>
    <m/>
    <n v="4474"/>
    <n v="4047"/>
    <n v="4345"/>
    <n v="4468"/>
    <n v="4692"/>
    <n v="4502"/>
    <n v="4503"/>
    <n v="4049"/>
    <n v="4196"/>
    <m/>
  </r>
  <r>
    <n v="1799"/>
    <s v="Cantidad de personas inscritas en el proceso de admisión cuya comuna de domicilio es Constitución"/>
    <s v="08 Educación"/>
    <s v="08.03 Admisión Universitaria"/>
    <s v="08.03.06 Comuna de Domicilio"/>
    <s v="08.03.06.113 Constitución"/>
    <x v="9"/>
    <x v="92"/>
    <x v="295"/>
    <x v="1305"/>
    <s v="N° de personas"/>
    <s v="2012-2020"/>
    <m/>
    <m/>
    <s v="Departamento de Evaluación, Medición y Registro Educacional (DEMRE)"/>
    <m/>
    <m/>
    <m/>
    <m/>
    <m/>
    <m/>
    <m/>
    <m/>
    <m/>
    <m/>
    <m/>
    <m/>
    <n v="692"/>
    <n v="669"/>
    <n v="677"/>
    <n v="640"/>
    <n v="650"/>
    <n v="617"/>
    <n v="675"/>
    <n v="714"/>
    <n v="748"/>
    <m/>
  </r>
  <r>
    <n v="1800"/>
    <s v="Cantidad de personas inscritas en el proceso de admisión cuya comuna de domicilio es Curepto"/>
    <s v="08 Educación"/>
    <s v="08.03 Admisión Universitaria"/>
    <s v="08.03.06 Comuna de Domicilio"/>
    <s v="08.03.06.114 Curepto"/>
    <x v="9"/>
    <x v="92"/>
    <x v="295"/>
    <x v="1306"/>
    <s v="N° de personas"/>
    <s v="2012-2020"/>
    <m/>
    <m/>
    <s v="Departamento de Evaluación, Medición y Registro Educacional (DEMRE)"/>
    <m/>
    <m/>
    <m/>
    <m/>
    <m/>
    <m/>
    <m/>
    <m/>
    <m/>
    <m/>
    <m/>
    <m/>
    <n v="113"/>
    <n v="104"/>
    <n v="105"/>
    <n v="104"/>
    <n v="110"/>
    <n v="121"/>
    <n v="121"/>
    <n v="96"/>
    <n v="125"/>
    <m/>
  </r>
  <r>
    <n v="1801"/>
    <s v="Cantidad de personas inscritas en el proceso de admisión cuya comuna de domicilio es Empedrado"/>
    <s v="08 Educación"/>
    <s v="08.03 Admisión Universitaria"/>
    <s v="08.03.06 Comuna de Domicilio"/>
    <s v="08.03.06.115 Empedrado"/>
    <x v="9"/>
    <x v="92"/>
    <x v="295"/>
    <x v="1307"/>
    <s v="N° de personas"/>
    <s v="2012-2020"/>
    <m/>
    <m/>
    <s v="Departamento de Evaluación, Medición y Registro Educacional (DEMRE)"/>
    <m/>
    <m/>
    <m/>
    <m/>
    <m/>
    <m/>
    <m/>
    <m/>
    <m/>
    <m/>
    <m/>
    <m/>
    <n v="54"/>
    <n v="44"/>
    <n v="46"/>
    <n v="41"/>
    <n v="45"/>
    <n v="54"/>
    <n v="49"/>
    <n v="53"/>
    <n v="59"/>
    <m/>
  </r>
  <r>
    <n v="1802"/>
    <s v="Cantidad de personas inscritas en el proceso de admisión cuya comuna de domicilio es Maule"/>
    <s v="08 Educación"/>
    <s v="08.03 Admisión Universitaria"/>
    <s v="08.03.06 Comuna de Domicilio"/>
    <s v="08.03.05.07 Maule"/>
    <x v="9"/>
    <x v="92"/>
    <x v="295"/>
    <x v="1186"/>
    <s v="N° de personas"/>
    <s v="2012-2020"/>
    <m/>
    <m/>
    <s v="Departamento de Evaluación, Medición y Registro Educacional (DEMRE)"/>
    <m/>
    <m/>
    <m/>
    <m/>
    <m/>
    <m/>
    <m/>
    <m/>
    <m/>
    <m/>
    <m/>
    <m/>
    <n v="515"/>
    <n v="562"/>
    <n v="607"/>
    <n v="635"/>
    <n v="744"/>
    <n v="808"/>
    <n v="849"/>
    <n v="1228"/>
    <n v="1255"/>
    <m/>
  </r>
  <r>
    <n v="1803"/>
    <s v="Cantidad de personas inscritas en el proceso de admisión cuya comuna de domicilio es Pelarco"/>
    <s v="08 Educación"/>
    <s v="08.03 Admisión Universitaria"/>
    <s v="08.03.06 Comuna de Domicilio"/>
    <s v="08.03.06.117 Pelarco"/>
    <x v="9"/>
    <x v="92"/>
    <x v="295"/>
    <x v="1308"/>
    <s v="N° de personas"/>
    <s v="2012-2020"/>
    <m/>
    <m/>
    <s v="Departamento de Evaluación, Medición y Registro Educacional (DEMRE)"/>
    <m/>
    <m/>
    <m/>
    <m/>
    <m/>
    <m/>
    <m/>
    <m/>
    <m/>
    <m/>
    <m/>
    <m/>
    <n v="105"/>
    <n v="119"/>
    <n v="115"/>
    <n v="134"/>
    <n v="139"/>
    <n v="133"/>
    <n v="138"/>
    <n v="102"/>
    <n v="126"/>
    <m/>
  </r>
  <r>
    <n v="1804"/>
    <s v="Cantidad de personas inscritas en el proceso de admisión cuya comuna de domicilio es Pencahue"/>
    <s v="08 Educación"/>
    <s v="08.03 Admisión Universitaria"/>
    <s v="08.03.06 Comuna de Domicilio"/>
    <s v="08.03.06.118 Pencahue"/>
    <x v="9"/>
    <x v="92"/>
    <x v="295"/>
    <x v="1309"/>
    <s v="N° de personas"/>
    <s v="2012-2020"/>
    <m/>
    <m/>
    <s v="Departamento de Evaluación, Medición y Registro Educacional (DEMRE)"/>
    <m/>
    <m/>
    <m/>
    <m/>
    <m/>
    <m/>
    <m/>
    <m/>
    <m/>
    <m/>
    <m/>
    <m/>
    <n v="91"/>
    <n v="71"/>
    <n v="80"/>
    <n v="89"/>
    <n v="100"/>
    <n v="112"/>
    <n v="138"/>
    <n v="131"/>
    <n v="125"/>
    <m/>
  </r>
  <r>
    <n v="1805"/>
    <s v="Cantidad de personas inscritas en el proceso de admisión cuya comuna de domicilio es Río Claro"/>
    <s v="08 Educación"/>
    <s v="08.03 Admisión Universitaria"/>
    <s v="08.03.06 Comuna de Domicilio"/>
    <s v="08.03.06.119 Río Claro"/>
    <x v="9"/>
    <x v="92"/>
    <x v="295"/>
    <x v="1310"/>
    <s v="N° de personas"/>
    <s v="2012-2020"/>
    <m/>
    <m/>
    <s v="Departamento de Evaluación, Medición y Registro Educacional (DEMRE)"/>
    <m/>
    <m/>
    <m/>
    <m/>
    <m/>
    <m/>
    <m/>
    <m/>
    <m/>
    <m/>
    <m/>
    <m/>
    <n v="156"/>
    <n v="166"/>
    <n v="139"/>
    <n v="170"/>
    <n v="165"/>
    <n v="174"/>
    <n v="161"/>
    <n v="175"/>
    <n v="160"/>
    <m/>
  </r>
  <r>
    <n v="1806"/>
    <s v="Cantidad de personas inscritas en el proceso de admisión cuya comuna de domicilio es San Clemente"/>
    <s v="08 Educación"/>
    <s v="08.03 Admisión Universitaria"/>
    <s v="08.03.06 Comuna de Domicilio"/>
    <s v="08.03.06.120 San Clemente"/>
    <x v="9"/>
    <x v="92"/>
    <x v="295"/>
    <x v="1311"/>
    <s v="N° de personas"/>
    <s v="2012-2020"/>
    <m/>
    <m/>
    <s v="Departamento de Evaluación, Medición y Registro Educacional (DEMRE)"/>
    <m/>
    <m/>
    <m/>
    <m/>
    <m/>
    <m/>
    <m/>
    <m/>
    <m/>
    <m/>
    <m/>
    <m/>
    <n v="477"/>
    <n v="474"/>
    <n v="533"/>
    <n v="522"/>
    <n v="589"/>
    <n v="586"/>
    <n v="568"/>
    <n v="630"/>
    <n v="632"/>
    <m/>
  </r>
  <r>
    <n v="1807"/>
    <s v="Cantidad de personas inscritas en el proceso de admisión cuya comuna de domicilio es San Rafael"/>
    <s v="08 Educación"/>
    <s v="08.03 Admisión Universitaria"/>
    <s v="08.03.06 Comuna de Domicilio"/>
    <s v="08.03.06.121 San Rafael"/>
    <x v="9"/>
    <x v="92"/>
    <x v="295"/>
    <x v="1312"/>
    <s v="N° de personas"/>
    <s v="2012-2020"/>
    <m/>
    <m/>
    <s v="Departamento de Evaluación, Medición y Registro Educacional (DEMRE)"/>
    <m/>
    <m/>
    <m/>
    <m/>
    <m/>
    <m/>
    <m/>
    <m/>
    <m/>
    <m/>
    <m/>
    <m/>
    <n v="130"/>
    <n v="105"/>
    <n v="126"/>
    <n v="130"/>
    <n v="147"/>
    <n v="147"/>
    <n v="142"/>
    <n v="153"/>
    <n v="143"/>
    <m/>
  </r>
  <r>
    <n v="1808"/>
    <s v="Cantidad de personas inscritas en el proceso de admisión cuya comuna de domicilio es Cauquenes"/>
    <s v="08 Educación"/>
    <s v="08.03 Admisión Universitaria"/>
    <s v="08.03.06 Comuna de Domicilio"/>
    <s v="08.03.06.122 Cauquenes"/>
    <x v="9"/>
    <x v="92"/>
    <x v="295"/>
    <x v="1313"/>
    <s v="N° de personas"/>
    <s v="2012-2020"/>
    <m/>
    <m/>
    <s v="Departamento de Evaluación, Medición y Registro Educacional (DEMRE)"/>
    <m/>
    <m/>
    <m/>
    <m/>
    <m/>
    <m/>
    <m/>
    <m/>
    <m/>
    <m/>
    <m/>
    <m/>
    <n v="755"/>
    <n v="685"/>
    <n v="655"/>
    <n v="704"/>
    <n v="678"/>
    <n v="726"/>
    <n v="656"/>
    <n v="653"/>
    <n v="637"/>
    <m/>
  </r>
  <r>
    <n v="1809"/>
    <s v="Cantidad de personas inscritas en el proceso de admisión cuya comuna de domicilio es Chanco"/>
    <s v="08 Educación"/>
    <s v="08.03 Admisión Universitaria"/>
    <s v="08.03.06 Comuna de Domicilio"/>
    <s v="08.03.06.123 Chanco"/>
    <x v="9"/>
    <x v="92"/>
    <x v="295"/>
    <x v="1314"/>
    <s v="N° de personas"/>
    <s v="2012-2020"/>
    <m/>
    <m/>
    <s v="Departamento de Evaluación, Medición y Registro Educacional (DEMRE)"/>
    <m/>
    <m/>
    <m/>
    <m/>
    <m/>
    <m/>
    <m/>
    <m/>
    <m/>
    <m/>
    <m/>
    <m/>
    <n v="97"/>
    <n v="113"/>
    <n v="84"/>
    <n v="91"/>
    <n v="106"/>
    <n v="115"/>
    <n v="118"/>
    <n v="100"/>
    <n v="88"/>
    <m/>
  </r>
  <r>
    <n v="1810"/>
    <s v="Cantidad de personas inscritas en el proceso de admisión cuya comuna de domicilio es Pelluhue"/>
    <s v="08 Educación"/>
    <s v="08.03 Admisión Universitaria"/>
    <s v="08.03.06 Comuna de Domicilio"/>
    <s v="08.03.06.124 Pelluhue"/>
    <x v="9"/>
    <x v="92"/>
    <x v="295"/>
    <x v="1315"/>
    <s v="N° de personas"/>
    <s v="2012-2020"/>
    <m/>
    <m/>
    <s v="Departamento de Evaluación, Medición y Registro Educacional (DEMRE)"/>
    <m/>
    <m/>
    <m/>
    <m/>
    <m/>
    <m/>
    <m/>
    <m/>
    <m/>
    <m/>
    <m/>
    <m/>
    <n v="67"/>
    <n v="81"/>
    <n v="77"/>
    <n v="70"/>
    <n v="86"/>
    <n v="99"/>
    <n v="89"/>
    <n v="85"/>
    <n v="86"/>
    <m/>
  </r>
  <r>
    <n v="1811"/>
    <s v="Cantidad de personas inscritas en el proceso de admisión cuya comuna de domicilio es Curicó"/>
    <s v="08 Educación"/>
    <s v="08.03 Admisión Universitaria"/>
    <s v="08.03.06 Comuna de Domicilio"/>
    <s v="08.03.06.125 Curicó"/>
    <x v="9"/>
    <x v="92"/>
    <x v="295"/>
    <x v="1316"/>
    <s v="N° de personas"/>
    <s v="2012-2020"/>
    <m/>
    <m/>
    <s v="Departamento de Evaluación, Medición y Registro Educacional (DEMRE)"/>
    <m/>
    <m/>
    <m/>
    <m/>
    <m/>
    <m/>
    <m/>
    <m/>
    <m/>
    <m/>
    <m/>
    <m/>
    <n v="2730"/>
    <n v="2702"/>
    <n v="2710"/>
    <n v="2787"/>
    <n v="2748"/>
    <n v="2685"/>
    <n v="2745"/>
    <n v="2863"/>
    <n v="2915"/>
    <m/>
  </r>
  <r>
    <n v="1812"/>
    <s v="Cantidad de personas inscritas en el proceso de admisión cuya comuna de domicilio es Hualañé"/>
    <s v="08 Educación"/>
    <s v="08.03 Admisión Universitaria"/>
    <s v="08.03.06 Comuna de Domicilio"/>
    <s v="08.03.06.126 Hualañé"/>
    <x v="9"/>
    <x v="92"/>
    <x v="295"/>
    <x v="1317"/>
    <s v="N° de personas"/>
    <s v="2012-2020"/>
    <m/>
    <m/>
    <s v="Departamento de Evaluación, Medición y Registro Educacional (DEMRE)"/>
    <m/>
    <m/>
    <m/>
    <m/>
    <m/>
    <m/>
    <m/>
    <m/>
    <m/>
    <m/>
    <m/>
    <m/>
    <n v="149"/>
    <n v="140"/>
    <n v="136"/>
    <n v="118"/>
    <n v="147"/>
    <n v="138"/>
    <n v="146"/>
    <n v="170"/>
    <n v="164"/>
    <m/>
  </r>
  <r>
    <n v="1813"/>
    <s v="Cantidad de personas inscritas en el proceso de admisión cuya comuna de domicilio es Licantén"/>
    <s v="08 Educación"/>
    <s v="08.03 Admisión Universitaria"/>
    <s v="08.03.06 Comuna de Domicilio"/>
    <s v="08.03.06.127 Licantén"/>
    <x v="9"/>
    <x v="92"/>
    <x v="295"/>
    <x v="1318"/>
    <s v="N° de personas"/>
    <s v="2012-2020"/>
    <m/>
    <m/>
    <s v="Departamento de Evaluación, Medición y Registro Educacional (DEMRE)"/>
    <m/>
    <m/>
    <m/>
    <m/>
    <m/>
    <m/>
    <m/>
    <m/>
    <m/>
    <m/>
    <m/>
    <m/>
    <n v="87"/>
    <n v="99"/>
    <n v="81"/>
    <n v="93"/>
    <n v="92"/>
    <n v="97"/>
    <n v="99"/>
    <n v="101"/>
    <n v="90"/>
    <m/>
  </r>
  <r>
    <n v="1814"/>
    <s v="Cantidad de personas inscritas en el proceso de admisión cuya comuna de domicilio es Molina"/>
    <s v="08 Educación"/>
    <s v="08.03 Admisión Universitaria"/>
    <s v="08.03.06 Comuna de Domicilio"/>
    <s v="08.03.06.128 Molina"/>
    <x v="9"/>
    <x v="92"/>
    <x v="295"/>
    <x v="1319"/>
    <s v="N° de personas"/>
    <s v="2012-2020"/>
    <m/>
    <m/>
    <s v="Departamento de Evaluación, Medición y Registro Educacional (DEMRE)"/>
    <m/>
    <m/>
    <m/>
    <m/>
    <m/>
    <m/>
    <m/>
    <m/>
    <m/>
    <m/>
    <m/>
    <m/>
    <n v="591"/>
    <n v="603"/>
    <n v="597"/>
    <n v="661"/>
    <n v="706"/>
    <n v="704"/>
    <n v="728"/>
    <n v="765"/>
    <n v="800"/>
    <m/>
  </r>
  <r>
    <n v="1815"/>
    <s v="Cantidad de personas inscritas en el proceso de admisión cuya comuna de domicilio es Rauco"/>
    <s v="08 Educación"/>
    <s v="08.03 Admisión Universitaria"/>
    <s v="08.03.06 Comuna de Domicilio"/>
    <s v="08.03.06.129 Rauco"/>
    <x v="9"/>
    <x v="92"/>
    <x v="295"/>
    <x v="1320"/>
    <s v="N° de personas"/>
    <s v="2012-2020"/>
    <m/>
    <m/>
    <s v="Departamento de Evaluación, Medición y Registro Educacional (DEMRE)"/>
    <m/>
    <m/>
    <m/>
    <m/>
    <m/>
    <m/>
    <m/>
    <m/>
    <m/>
    <m/>
    <m/>
    <m/>
    <n v="120"/>
    <n v="133"/>
    <n v="112"/>
    <n v="128"/>
    <n v="116"/>
    <n v="113"/>
    <n v="142"/>
    <n v="139"/>
    <n v="165"/>
    <m/>
  </r>
  <r>
    <n v="1816"/>
    <s v="Cantidad de personas inscritas en el proceso de admisión cuya comuna de domicilio es Romeral"/>
    <s v="08 Educación"/>
    <s v="08.03 Admisión Universitaria"/>
    <s v="08.03.06 Comuna de Domicilio"/>
    <s v="08.03.06.130 Romeral"/>
    <x v="9"/>
    <x v="92"/>
    <x v="295"/>
    <x v="1321"/>
    <s v="N° de personas"/>
    <s v="2012-2020"/>
    <m/>
    <m/>
    <s v="Departamento de Evaluación, Medición y Registro Educacional (DEMRE)"/>
    <m/>
    <m/>
    <m/>
    <m/>
    <m/>
    <m/>
    <m/>
    <m/>
    <m/>
    <m/>
    <m/>
    <m/>
    <n v="163"/>
    <n v="181"/>
    <n v="185"/>
    <n v="219"/>
    <n v="204"/>
    <n v="212"/>
    <n v="220"/>
    <n v="260"/>
    <n v="241"/>
    <m/>
  </r>
  <r>
    <n v="1817"/>
    <s v="Cantidad de personas inscritas en el proceso de admisión cuya comuna de domicilio es Sagrada Familia"/>
    <s v="08 Educación"/>
    <s v="08.03 Admisión Universitaria"/>
    <s v="08.03.06 Comuna de Domicilio"/>
    <s v="08.03.06.131 Sagrada Familia"/>
    <x v="9"/>
    <x v="92"/>
    <x v="295"/>
    <x v="1322"/>
    <s v="N° de personas"/>
    <s v="2012-2020"/>
    <m/>
    <m/>
    <s v="Departamento de Evaluación, Medición y Registro Educacional (DEMRE)"/>
    <m/>
    <m/>
    <m/>
    <m/>
    <m/>
    <m/>
    <m/>
    <m/>
    <m/>
    <m/>
    <m/>
    <m/>
    <n v="223"/>
    <n v="231"/>
    <n v="212"/>
    <n v="230"/>
    <n v="222"/>
    <n v="252"/>
    <n v="266"/>
    <n v="247"/>
    <n v="236"/>
    <m/>
  </r>
  <r>
    <n v="1818"/>
    <s v="Cantidad de personas inscritas en el proceso de admisión cuya comuna de domicilio es Teno"/>
    <s v="08 Educación"/>
    <s v="08.03 Admisión Universitaria"/>
    <s v="08.03.06 Comuna de Domicilio"/>
    <s v="08.03.06.132 Teno"/>
    <x v="9"/>
    <x v="92"/>
    <x v="295"/>
    <x v="1323"/>
    <s v="N° de personas"/>
    <s v="2012-2020"/>
    <m/>
    <m/>
    <s v="Departamento de Evaluación, Medición y Registro Educacional (DEMRE)"/>
    <m/>
    <m/>
    <m/>
    <m/>
    <m/>
    <m/>
    <m/>
    <m/>
    <m/>
    <m/>
    <m/>
    <m/>
    <n v="360"/>
    <n v="364"/>
    <n v="320"/>
    <n v="320"/>
    <n v="391"/>
    <n v="426"/>
    <n v="376"/>
    <n v="381"/>
    <n v="420"/>
    <m/>
  </r>
  <r>
    <n v="1819"/>
    <s v="Cantidad de personas inscritas en el proceso de admisión cuya comuna de domicilio es Vichuquén"/>
    <s v="08 Educación"/>
    <s v="08.03 Admisión Universitaria"/>
    <s v="08.03.06 Comuna de Domicilio"/>
    <s v="08.03.06.133 Vichuquén"/>
    <x v="9"/>
    <x v="92"/>
    <x v="295"/>
    <x v="1324"/>
    <s v="N° de personas"/>
    <s v="2012-2020"/>
    <m/>
    <m/>
    <s v="Departamento de Evaluación, Medición y Registro Educacional (DEMRE)"/>
    <m/>
    <m/>
    <m/>
    <m/>
    <m/>
    <m/>
    <m/>
    <m/>
    <m/>
    <m/>
    <m/>
    <m/>
    <n v="62"/>
    <n v="60"/>
    <n v="66"/>
    <n v="70"/>
    <n v="48"/>
    <n v="66"/>
    <n v="55"/>
    <n v="64"/>
    <n v="56"/>
    <m/>
  </r>
  <r>
    <n v="1820"/>
    <s v="Cantidad de personas inscritas en el proceso de admisión cuya comuna de domicilio es Linares"/>
    <s v="08 Educación"/>
    <s v="08.03 Admisión Universitaria"/>
    <s v="08.03.06 Comuna de Domicilio"/>
    <s v="08.03.06.134 Linares"/>
    <x v="9"/>
    <x v="92"/>
    <x v="295"/>
    <x v="1325"/>
    <s v="N° de personas"/>
    <s v="2012-2020"/>
    <m/>
    <m/>
    <s v="Departamento de Evaluación, Medición y Registro Educacional (DEMRE)"/>
    <m/>
    <m/>
    <m/>
    <m/>
    <m/>
    <m/>
    <m/>
    <m/>
    <m/>
    <m/>
    <m/>
    <m/>
    <n v="1718"/>
    <n v="1745"/>
    <n v="1670"/>
    <n v="1869"/>
    <n v="1833"/>
    <n v="1865"/>
    <n v="1923"/>
    <n v="1838"/>
    <n v="1936"/>
    <m/>
  </r>
  <r>
    <n v="1821"/>
    <s v="Cantidad de personas inscritas en el proceso de admisión cuya comuna de domicilio es Colbún"/>
    <s v="08 Educación"/>
    <s v="08.03 Admisión Universitaria"/>
    <s v="08.03.06 Comuna de Domicilio"/>
    <s v="08.03.06.135 Colbún"/>
    <x v="9"/>
    <x v="92"/>
    <x v="295"/>
    <x v="1326"/>
    <s v="N° de personas"/>
    <s v="2012-2020"/>
    <m/>
    <m/>
    <s v="Departamento de Evaluación, Medición y Registro Educacional (DEMRE)"/>
    <m/>
    <m/>
    <m/>
    <m/>
    <m/>
    <m/>
    <m/>
    <m/>
    <m/>
    <m/>
    <m/>
    <m/>
    <n v="229"/>
    <n v="257"/>
    <n v="258"/>
    <n v="271"/>
    <n v="283"/>
    <n v="299"/>
    <n v="279"/>
    <n v="287"/>
    <n v="309"/>
    <m/>
  </r>
  <r>
    <n v="1822"/>
    <s v="Cantidad de personas inscritas en el proceso de admisión cuya comuna de domicilio es Longaví"/>
    <s v="08 Educación"/>
    <s v="08.03 Admisión Universitaria"/>
    <s v="08.03.06 Comuna de Domicilio"/>
    <s v="08.03.06.136 Longaví"/>
    <x v="9"/>
    <x v="92"/>
    <x v="295"/>
    <x v="1327"/>
    <s v="N° de personas"/>
    <s v="2012-2020"/>
    <m/>
    <m/>
    <s v="Departamento de Evaluación, Medición y Registro Educacional (DEMRE)"/>
    <m/>
    <m/>
    <m/>
    <m/>
    <m/>
    <m/>
    <m/>
    <m/>
    <m/>
    <m/>
    <m/>
    <m/>
    <n v="364"/>
    <n v="403"/>
    <n v="334"/>
    <n v="358"/>
    <n v="409"/>
    <n v="353"/>
    <n v="368"/>
    <n v="453"/>
    <n v="471"/>
    <m/>
  </r>
  <r>
    <n v="1823"/>
    <s v="Cantidad de personas inscritas en el proceso de admisión cuya comuna de domicilio es Parral"/>
    <s v="08 Educación"/>
    <s v="08.03 Admisión Universitaria"/>
    <s v="08.03.06 Comuna de Domicilio"/>
    <s v="08.03.06.137 Parral"/>
    <x v="9"/>
    <x v="92"/>
    <x v="295"/>
    <x v="1328"/>
    <s v="N° de personas"/>
    <s v="2012-2020"/>
    <m/>
    <m/>
    <s v="Departamento de Evaluación, Medición y Registro Educacional (DEMRE)"/>
    <m/>
    <m/>
    <m/>
    <m/>
    <m/>
    <m/>
    <m/>
    <m/>
    <m/>
    <m/>
    <m/>
    <m/>
    <n v="677"/>
    <n v="647"/>
    <n v="632"/>
    <n v="656"/>
    <n v="733"/>
    <n v="742"/>
    <n v="736"/>
    <n v="722"/>
    <n v="731"/>
    <m/>
  </r>
  <r>
    <n v="1824"/>
    <s v="Cantidad de personas inscritas en el proceso de admisión cuya comuna de domicilio es Retiro"/>
    <s v="08 Educación"/>
    <s v="08.03 Admisión Universitaria"/>
    <s v="08.03.06 Comuna de Domicilio"/>
    <s v="08.03.06.138 Retiro"/>
    <x v="9"/>
    <x v="92"/>
    <x v="295"/>
    <x v="1329"/>
    <s v="N° de personas"/>
    <s v="2012-2020"/>
    <m/>
    <m/>
    <s v="Departamento de Evaluación, Medición y Registro Educacional (DEMRE)"/>
    <m/>
    <m/>
    <m/>
    <m/>
    <m/>
    <m/>
    <m/>
    <m/>
    <m/>
    <m/>
    <m/>
    <m/>
    <n v="245"/>
    <n v="230"/>
    <n v="282"/>
    <n v="266"/>
    <n v="260"/>
    <n v="242"/>
    <n v="243"/>
    <n v="266"/>
    <n v="254"/>
    <m/>
  </r>
  <r>
    <n v="1825"/>
    <s v="Cantidad de personas inscritas en el proceso de admisión cuya comuna de domicilio es San Javier"/>
    <s v="08 Educación"/>
    <s v="08.03 Admisión Universitaria"/>
    <s v="08.03.06 Comuna de Domicilio"/>
    <s v="08.03.06.139 San Javier"/>
    <x v="9"/>
    <x v="92"/>
    <x v="295"/>
    <x v="1330"/>
    <s v="N° de personas"/>
    <s v="2012-2020"/>
    <m/>
    <m/>
    <s v="Departamento de Evaluación, Medición y Registro Educacional (DEMRE)"/>
    <m/>
    <m/>
    <m/>
    <m/>
    <m/>
    <m/>
    <m/>
    <m/>
    <m/>
    <m/>
    <m/>
    <m/>
    <n v="736"/>
    <n v="616"/>
    <n v="611"/>
    <n v="629"/>
    <n v="705"/>
    <n v="659"/>
    <n v="718"/>
    <n v="692"/>
    <n v="768"/>
    <m/>
  </r>
  <r>
    <n v="1826"/>
    <s v="Cantidad de personas inscritas en el proceso de admisión cuya comuna de domicilio es Villa Alegre"/>
    <s v="08 Educación"/>
    <s v="08.03 Admisión Universitaria"/>
    <s v="08.03.06 Comuna de Domicilio"/>
    <s v="08.03.06.140 Villa Alegre"/>
    <x v="9"/>
    <x v="92"/>
    <x v="295"/>
    <x v="1331"/>
    <s v="N° de personas"/>
    <s v="2012-2020"/>
    <m/>
    <m/>
    <s v="Departamento de Evaluación, Medición y Registro Educacional (DEMRE)"/>
    <m/>
    <m/>
    <m/>
    <m/>
    <m/>
    <m/>
    <m/>
    <m/>
    <m/>
    <m/>
    <m/>
    <m/>
    <n v="177"/>
    <n v="202"/>
    <n v="158"/>
    <n v="207"/>
    <n v="187"/>
    <n v="188"/>
    <n v="198"/>
    <n v="209"/>
    <n v="217"/>
    <m/>
  </r>
  <r>
    <n v="1827"/>
    <s v="Cantidad de personas inscritas en el proceso de admisión cuya comuna de domicilio es Yerbas Buenas"/>
    <s v="08 Educación"/>
    <s v="08.03 Admisión Universitaria"/>
    <s v="08.03.06 Comuna de Domicilio"/>
    <s v="08.03.06.141 Yerbas Buenas"/>
    <x v="9"/>
    <x v="92"/>
    <x v="295"/>
    <x v="1332"/>
    <s v="N° de personas"/>
    <s v="2012-2020"/>
    <m/>
    <m/>
    <s v="Departamento de Evaluación, Medición y Registro Educacional (DEMRE)"/>
    <m/>
    <m/>
    <m/>
    <m/>
    <m/>
    <m/>
    <m/>
    <m/>
    <m/>
    <m/>
    <m/>
    <m/>
    <n v="213"/>
    <n v="252"/>
    <n v="276"/>
    <n v="276"/>
    <n v="234"/>
    <n v="241"/>
    <n v="260"/>
    <n v="241"/>
    <n v="253"/>
    <m/>
  </r>
  <r>
    <n v="1828"/>
    <s v="Cantidad de personas inscritas en el proceso de admisión cuya comuna de domicilio es Concepción"/>
    <s v="08 Educación"/>
    <s v="08.03 Admisión Universitaria"/>
    <s v="08.03.06 Comuna de Domicilio"/>
    <s v="08.03.06.142 Concepción"/>
    <x v="9"/>
    <x v="92"/>
    <x v="295"/>
    <x v="1333"/>
    <s v="N° de personas"/>
    <s v="2012-2020"/>
    <m/>
    <m/>
    <s v="Departamento de Evaluación, Medición y Registro Educacional (DEMRE)"/>
    <m/>
    <m/>
    <m/>
    <m/>
    <m/>
    <m/>
    <m/>
    <m/>
    <m/>
    <m/>
    <m/>
    <m/>
    <n v="4450"/>
    <n v="4619"/>
    <n v="4309"/>
    <n v="4442"/>
    <n v="4511"/>
    <n v="4115"/>
    <n v="4361"/>
    <n v="4239"/>
    <n v="4355"/>
    <m/>
  </r>
  <r>
    <n v="1829"/>
    <s v="Cantidad de personas inscritas en el proceso de admisión cuya comuna de domicilio es Coronel"/>
    <s v="08 Educación"/>
    <s v="08.03 Admisión Universitaria"/>
    <s v="08.03.06 Comuna de Domicilio"/>
    <s v="08.03.06.143 Coronel"/>
    <x v="9"/>
    <x v="92"/>
    <x v="295"/>
    <x v="1334"/>
    <s v="N° de personas"/>
    <s v="2012-2020"/>
    <m/>
    <m/>
    <s v="Departamento de Evaluación, Medición y Registro Educacional (DEMRE)"/>
    <m/>
    <m/>
    <m/>
    <m/>
    <m/>
    <m/>
    <m/>
    <m/>
    <m/>
    <m/>
    <m/>
    <m/>
    <n v="2146"/>
    <n v="1959"/>
    <n v="1933"/>
    <n v="2100"/>
    <n v="2181"/>
    <n v="2223"/>
    <n v="2227"/>
    <n v="2230"/>
    <n v="2226"/>
    <m/>
  </r>
  <r>
    <n v="1830"/>
    <s v="Cantidad de personas inscritas en el proceso de admisión cuya comuna de domicilio es Chiguayante"/>
    <s v="08 Educación"/>
    <s v="08.03 Admisión Universitaria"/>
    <s v="08.03.06 Comuna de Domicilio"/>
    <s v="08.03.06.144 Chiguayante"/>
    <x v="9"/>
    <x v="92"/>
    <x v="295"/>
    <x v="1335"/>
    <s v="N° de personas"/>
    <s v="2012-2020"/>
    <m/>
    <m/>
    <s v="Departamento de Evaluación, Medición y Registro Educacional (DEMRE)"/>
    <m/>
    <m/>
    <m/>
    <m/>
    <m/>
    <m/>
    <m/>
    <m/>
    <m/>
    <m/>
    <m/>
    <m/>
    <n v="2073"/>
    <n v="2002"/>
    <n v="1859"/>
    <n v="1815"/>
    <n v="1965"/>
    <n v="1883"/>
    <n v="1957"/>
    <n v="1992"/>
    <n v="1831"/>
    <m/>
  </r>
  <r>
    <n v="1831"/>
    <s v="Cantidad de personas inscritas en el proceso de admisión cuya comuna de domicilio es Florida"/>
    <s v="08 Educación"/>
    <s v="08.03 Admisión Universitaria"/>
    <s v="08.03.06 Comuna de Domicilio"/>
    <s v="08.03.06.145 Florida"/>
    <x v="9"/>
    <x v="92"/>
    <x v="295"/>
    <x v="1336"/>
    <s v="N° de personas"/>
    <s v="2012-2020"/>
    <m/>
    <m/>
    <s v="Departamento de Evaluación, Medición y Registro Educacional (DEMRE)"/>
    <m/>
    <m/>
    <m/>
    <m/>
    <m/>
    <m/>
    <m/>
    <m/>
    <m/>
    <m/>
    <m/>
    <m/>
    <n v="147"/>
    <n v="111"/>
    <n v="126"/>
    <n v="122"/>
    <n v="135"/>
    <n v="140"/>
    <n v="154"/>
    <n v="150"/>
    <n v="138"/>
    <m/>
  </r>
  <r>
    <n v="1832"/>
    <s v="Cantidad de personas inscritas en el proceso de admisión cuya comuna de domicilio es Hualqui"/>
    <s v="08 Educación"/>
    <s v="08.03 Admisión Universitaria"/>
    <s v="08.03.06 Comuna de Domicilio"/>
    <s v="08.03.06.146 Hualqui"/>
    <x v="9"/>
    <x v="92"/>
    <x v="295"/>
    <x v="1337"/>
    <s v="N° de personas"/>
    <s v="2012-2020"/>
    <m/>
    <m/>
    <s v="Departamento de Evaluación, Medición y Registro Educacional (DEMRE)"/>
    <m/>
    <m/>
    <m/>
    <m/>
    <m/>
    <m/>
    <m/>
    <m/>
    <m/>
    <m/>
    <m/>
    <m/>
    <n v="348"/>
    <n v="377"/>
    <n v="381"/>
    <n v="371"/>
    <n v="371"/>
    <n v="409"/>
    <n v="425"/>
    <n v="431"/>
    <n v="455"/>
    <m/>
  </r>
  <r>
    <n v="1833"/>
    <s v="Cantidad de personas inscritas en el proceso de admisión cuya comuna de domicilio es Lota"/>
    <s v="08 Educación"/>
    <s v="08.03 Admisión Universitaria"/>
    <s v="08.03.06 Comuna de Domicilio"/>
    <s v="08.03.06.147 Lota"/>
    <x v="9"/>
    <x v="92"/>
    <x v="295"/>
    <x v="1338"/>
    <s v="N° de personas"/>
    <s v="2012-2020"/>
    <m/>
    <m/>
    <s v="Departamento de Evaluación, Medición y Registro Educacional (DEMRE)"/>
    <m/>
    <m/>
    <m/>
    <m/>
    <m/>
    <m/>
    <m/>
    <m/>
    <m/>
    <m/>
    <m/>
    <m/>
    <n v="838"/>
    <n v="844"/>
    <n v="818"/>
    <n v="808"/>
    <n v="826"/>
    <n v="796"/>
    <n v="794"/>
    <n v="762"/>
    <n v="786"/>
    <m/>
  </r>
  <r>
    <n v="1834"/>
    <s v="Cantidad de personas inscritas en el proceso de admisión cuya comuna de domicilio es Penco"/>
    <s v="08 Educación"/>
    <s v="08.03 Admisión Universitaria"/>
    <s v="08.03.06 Comuna de Domicilio"/>
    <s v="08.03.06.148 Penco"/>
    <x v="9"/>
    <x v="92"/>
    <x v="295"/>
    <x v="1339"/>
    <s v="N° de personas"/>
    <s v="2012-2020"/>
    <m/>
    <m/>
    <s v="Departamento de Evaluación, Medición y Registro Educacional (DEMRE)"/>
    <m/>
    <m/>
    <m/>
    <m/>
    <m/>
    <m/>
    <m/>
    <m/>
    <m/>
    <m/>
    <m/>
    <m/>
    <n v="839"/>
    <n v="885"/>
    <n v="839"/>
    <n v="897"/>
    <n v="923"/>
    <n v="915"/>
    <n v="965"/>
    <n v="883"/>
    <n v="955"/>
    <m/>
  </r>
  <r>
    <n v="1835"/>
    <s v="Cantidad de personas inscritas en el proceso de admisión cuya comuna de domicilio es San Pedro de la Paz"/>
    <s v="08 Educación"/>
    <s v="08.03 Admisión Universitaria"/>
    <s v="08.03.06 Comuna de Domicilio"/>
    <s v="08.03.06.149 San Pedro de la Paz"/>
    <x v="9"/>
    <x v="92"/>
    <x v="295"/>
    <x v="1340"/>
    <s v="N° de personas"/>
    <s v="2012-2020"/>
    <m/>
    <m/>
    <s v="Departamento de Evaluación, Medición y Registro Educacional (DEMRE)"/>
    <m/>
    <m/>
    <m/>
    <m/>
    <m/>
    <m/>
    <m/>
    <m/>
    <m/>
    <m/>
    <m/>
    <m/>
    <n v="2110"/>
    <n v="2053"/>
    <n v="2051"/>
    <n v="2331"/>
    <n v="2533"/>
    <n v="2475"/>
    <n v="2474"/>
    <n v="2568"/>
    <n v="2643"/>
    <m/>
  </r>
  <r>
    <n v="1836"/>
    <s v="Cantidad de personas inscritas en el proceso de admisión cuya comuna de domicilio es Santa Juana"/>
    <s v="08 Educación"/>
    <s v="08.03 Admisión Universitaria"/>
    <s v="08.03.06 Comuna de Domicilio"/>
    <s v="08.03.06.150 Santa Juana"/>
    <x v="9"/>
    <x v="92"/>
    <x v="295"/>
    <x v="1341"/>
    <s v="N° de personas"/>
    <s v="2012-2020"/>
    <m/>
    <m/>
    <s v="Departamento de Evaluación, Medición y Registro Educacional (DEMRE)"/>
    <m/>
    <m/>
    <m/>
    <m/>
    <m/>
    <m/>
    <m/>
    <m/>
    <m/>
    <m/>
    <m/>
    <m/>
    <n v="192"/>
    <n v="213"/>
    <n v="206"/>
    <n v="246"/>
    <n v="234"/>
    <n v="260"/>
    <n v="204"/>
    <n v="226"/>
    <n v="211"/>
    <m/>
  </r>
  <r>
    <n v="1837"/>
    <s v="Cantidad de personas inscritas en el proceso de admisión cuya comuna de domicilio es Talcahuano"/>
    <s v="08 Educación"/>
    <s v="08.03 Admisión Universitaria"/>
    <s v="08.03.06 Comuna de Domicilio"/>
    <s v="08.03.06.151 Talcahuano"/>
    <x v="9"/>
    <x v="92"/>
    <x v="295"/>
    <x v="1342"/>
    <s v="N° de personas"/>
    <s v="2012-2020"/>
    <m/>
    <m/>
    <s v="Departamento de Evaluación, Medición y Registro Educacional (DEMRE)"/>
    <m/>
    <m/>
    <m/>
    <m/>
    <m/>
    <m/>
    <m/>
    <m/>
    <m/>
    <m/>
    <m/>
    <m/>
    <n v="3011"/>
    <n v="3005"/>
    <n v="2829"/>
    <n v="2876"/>
    <n v="2908"/>
    <n v="2989"/>
    <n v="2997"/>
    <n v="2780"/>
    <n v="2846"/>
    <m/>
  </r>
  <r>
    <n v="1838"/>
    <s v="Cantidad de personas inscritas en el proceso de admisión cuya comuna de domicilio es Tomé"/>
    <s v="08 Educación"/>
    <s v="08.03 Admisión Universitaria"/>
    <s v="08.03.06 Comuna de Domicilio"/>
    <s v="08.03.06.152 Tomé"/>
    <x v="9"/>
    <x v="92"/>
    <x v="295"/>
    <x v="1343"/>
    <s v="N° de personas"/>
    <s v="2012-2020"/>
    <m/>
    <m/>
    <s v="Departamento de Evaluación, Medición y Registro Educacional (DEMRE)"/>
    <m/>
    <m/>
    <m/>
    <m/>
    <m/>
    <m/>
    <m/>
    <m/>
    <m/>
    <m/>
    <m/>
    <m/>
    <n v="1029"/>
    <n v="1006"/>
    <n v="946"/>
    <n v="1032"/>
    <n v="1134"/>
    <n v="1087"/>
    <n v="1041"/>
    <n v="1063"/>
    <n v="1116"/>
    <m/>
  </r>
  <r>
    <n v="1839"/>
    <s v="Cantidad de personas inscritas en el proceso de admisión cuya comuna de domicilio es Hualpén"/>
    <s v="08 Educación"/>
    <s v="08.03 Admisión Universitaria"/>
    <s v="08.03.06 Comuna de Domicilio"/>
    <s v="08.03.06.153 Hualpén"/>
    <x v="9"/>
    <x v="92"/>
    <x v="295"/>
    <x v="1344"/>
    <s v="N° de personas"/>
    <s v="2012-2020"/>
    <m/>
    <m/>
    <s v="Departamento de Evaluación, Medición y Registro Educacional (DEMRE)"/>
    <m/>
    <m/>
    <m/>
    <m/>
    <m/>
    <m/>
    <m/>
    <m/>
    <m/>
    <m/>
    <m/>
    <m/>
    <n v="1863"/>
    <n v="1860"/>
    <n v="1759"/>
    <n v="1923"/>
    <n v="1912"/>
    <n v="1858"/>
    <n v="1880"/>
    <n v="1750"/>
    <n v="1763"/>
    <m/>
  </r>
  <r>
    <n v="1840"/>
    <s v="Cantidad de personas inscritas en el proceso de admisión cuya comuna de domicilio es Lebu"/>
    <s v="08 Educación"/>
    <s v="08.03 Admisión Universitaria"/>
    <s v="08.03.06 Comuna de Domicilio"/>
    <s v="08.03.06.154 Lebu"/>
    <x v="9"/>
    <x v="92"/>
    <x v="295"/>
    <x v="1345"/>
    <s v="N° de personas"/>
    <s v="2012-2020"/>
    <m/>
    <m/>
    <s v="Departamento de Evaluación, Medición y Registro Educacional (DEMRE)"/>
    <m/>
    <m/>
    <m/>
    <m/>
    <m/>
    <m/>
    <m/>
    <m/>
    <m/>
    <m/>
    <m/>
    <m/>
    <n v="353"/>
    <n v="312"/>
    <n v="280"/>
    <n v="302"/>
    <n v="342"/>
    <n v="331"/>
    <n v="371"/>
    <n v="408"/>
    <n v="418"/>
    <m/>
  </r>
  <r>
    <n v="1841"/>
    <s v="Cantidad de personas inscritas en el proceso de admisión cuya comuna de domicilio es Arauco"/>
    <s v="08 Educación"/>
    <s v="08.03 Admisión Universitaria"/>
    <s v="08.03.06 Comuna de Domicilio"/>
    <s v="08.03.06.155 Arauco"/>
    <x v="9"/>
    <x v="92"/>
    <x v="295"/>
    <x v="1346"/>
    <s v="N° de personas"/>
    <s v="2012-2020"/>
    <m/>
    <m/>
    <s v="Departamento de Evaluación, Medición y Registro Educacional (DEMRE)"/>
    <m/>
    <m/>
    <m/>
    <m/>
    <m/>
    <m/>
    <m/>
    <m/>
    <m/>
    <m/>
    <m/>
    <m/>
    <n v="594"/>
    <n v="626"/>
    <n v="574"/>
    <n v="612"/>
    <n v="687"/>
    <n v="648"/>
    <n v="685"/>
    <n v="662"/>
    <n v="745"/>
    <m/>
  </r>
  <r>
    <n v="1842"/>
    <s v="Cantidad de personas inscritas en el proceso de admisión cuya comuna de domicilio es Cañete"/>
    <s v="08 Educación"/>
    <s v="08.03 Admisión Universitaria"/>
    <s v="08.03.06 Comuna de Domicilio"/>
    <s v="08.03.06.156 Cañete"/>
    <x v="9"/>
    <x v="92"/>
    <x v="295"/>
    <x v="1347"/>
    <s v="N° de personas"/>
    <s v="2012-2020"/>
    <m/>
    <m/>
    <s v="Departamento de Evaluación, Medición y Registro Educacional (DEMRE)"/>
    <m/>
    <m/>
    <m/>
    <m/>
    <m/>
    <m/>
    <m/>
    <m/>
    <m/>
    <m/>
    <m/>
    <m/>
    <n v="560"/>
    <n v="558"/>
    <n v="530"/>
    <n v="523"/>
    <n v="576"/>
    <n v="609"/>
    <n v="625"/>
    <n v="634"/>
    <n v="576"/>
    <m/>
  </r>
  <r>
    <n v="1843"/>
    <s v="Cantidad de personas inscritas en el proceso de admisión cuya comuna de domicilio es Contulmo"/>
    <s v="08 Educación"/>
    <s v="08.03 Admisión Universitaria"/>
    <s v="08.03.06 Comuna de Domicilio"/>
    <s v="08.03.06.157 Contulmo"/>
    <x v="9"/>
    <x v="92"/>
    <x v="295"/>
    <x v="1348"/>
    <s v="N° de personas"/>
    <s v="2012-2020"/>
    <m/>
    <m/>
    <s v="Departamento de Evaluación, Medición y Registro Educacional (DEMRE)"/>
    <m/>
    <m/>
    <m/>
    <m/>
    <m/>
    <m/>
    <m/>
    <m/>
    <m/>
    <m/>
    <m/>
    <m/>
    <n v="61"/>
    <n v="61"/>
    <n v="59"/>
    <n v="66"/>
    <n v="71"/>
    <n v="54"/>
    <n v="78"/>
    <n v="70"/>
    <n v="98"/>
    <m/>
  </r>
  <r>
    <n v="1844"/>
    <s v="Cantidad de personas inscritas en el proceso de admisión cuya comuna de domicilio es Curanilahue"/>
    <s v="08 Educación"/>
    <s v="08.03 Admisión Universitaria"/>
    <s v="08.03.06 Comuna de Domicilio"/>
    <s v="08.03.06.158 Curanilahue"/>
    <x v="9"/>
    <x v="92"/>
    <x v="295"/>
    <x v="1349"/>
    <s v="N° de personas"/>
    <s v="2012-2020"/>
    <m/>
    <m/>
    <s v="Departamento de Evaluación, Medición y Registro Educacional (DEMRE)"/>
    <m/>
    <m/>
    <m/>
    <m/>
    <m/>
    <m/>
    <m/>
    <m/>
    <m/>
    <m/>
    <m/>
    <m/>
    <n v="509"/>
    <n v="466"/>
    <n v="551"/>
    <n v="530"/>
    <n v="569"/>
    <n v="608"/>
    <n v="653"/>
    <n v="577"/>
    <n v="575"/>
    <m/>
  </r>
  <r>
    <n v="1845"/>
    <s v="Cantidad de personas inscritas en el proceso de admisión cuya comuna de domicilio es Los Álamos"/>
    <s v="08 Educación"/>
    <s v="08.03 Admisión Universitaria"/>
    <s v="08.03.06 Comuna de Domicilio"/>
    <s v="08.03.06.159 Los Álamos"/>
    <x v="9"/>
    <x v="92"/>
    <x v="295"/>
    <x v="1350"/>
    <s v="N° de personas"/>
    <s v="2012-2020"/>
    <m/>
    <m/>
    <s v="Departamento de Evaluación, Medición y Registro Educacional (DEMRE)"/>
    <m/>
    <m/>
    <m/>
    <m/>
    <m/>
    <m/>
    <m/>
    <m/>
    <m/>
    <m/>
    <m/>
    <m/>
    <n v="292"/>
    <n v="290"/>
    <n v="275"/>
    <n v="269"/>
    <n v="252"/>
    <n v="294"/>
    <n v="345"/>
    <n v="326"/>
    <n v="347"/>
    <m/>
  </r>
  <r>
    <n v="1846"/>
    <s v="Cantidad de personas inscritas en el proceso de admisión cuya comuna de domicilio es Tirúa"/>
    <s v="08 Educación"/>
    <s v="08.03 Admisión Universitaria"/>
    <s v="08.03.06 Comuna de Domicilio"/>
    <s v="08.03.06.160 Tirúa"/>
    <x v="9"/>
    <x v="92"/>
    <x v="295"/>
    <x v="1351"/>
    <s v="N° de personas"/>
    <s v="2012-2020"/>
    <m/>
    <m/>
    <s v="Departamento de Evaluación, Medición y Registro Educacional (DEMRE)"/>
    <m/>
    <m/>
    <m/>
    <m/>
    <m/>
    <m/>
    <m/>
    <m/>
    <m/>
    <m/>
    <m/>
    <m/>
    <n v="112"/>
    <n v="122"/>
    <n v="126"/>
    <n v="145"/>
    <n v="132"/>
    <n v="178"/>
    <n v="167"/>
    <n v="139"/>
    <n v="168"/>
    <m/>
  </r>
  <r>
    <n v="1847"/>
    <s v="Cantidad de personas inscritas en el proceso de admisión cuya comuna de domicilio es Los Angeles"/>
    <s v="08 Educación"/>
    <s v="08.03 Admisión Universitaria"/>
    <s v="08.03.06 Comuna de Domicilio"/>
    <s v="08.03.06.161 Los Angeles"/>
    <x v="9"/>
    <x v="92"/>
    <x v="295"/>
    <x v="1352"/>
    <s v="N° de personas"/>
    <s v="2012-2020"/>
    <m/>
    <m/>
    <s v="Departamento de Evaluación, Medición y Registro Educacional (DEMRE)"/>
    <m/>
    <m/>
    <m/>
    <m/>
    <m/>
    <m/>
    <m/>
    <m/>
    <m/>
    <m/>
    <m/>
    <m/>
    <n v="3326"/>
    <n v="3365"/>
    <n v="3338"/>
    <n v="3585"/>
    <n v="3625"/>
    <n v="3589"/>
    <n v="3796"/>
    <n v="3709"/>
    <n v="3889"/>
    <m/>
  </r>
  <r>
    <n v="1848"/>
    <s v="Cantidad de personas inscritas en el proceso de admisión cuya comuna de domicilio es Antuco"/>
    <s v="08 Educación"/>
    <s v="08.03 Admisión Universitaria"/>
    <s v="08.03.06 Comuna de Domicilio"/>
    <s v="08.03.06.162 Antuco"/>
    <x v="9"/>
    <x v="92"/>
    <x v="295"/>
    <x v="1353"/>
    <s v="N° de personas"/>
    <s v="2012-2020"/>
    <m/>
    <m/>
    <s v="Departamento de Evaluación, Medición y Registro Educacional (DEMRE)"/>
    <m/>
    <m/>
    <m/>
    <m/>
    <m/>
    <m/>
    <m/>
    <m/>
    <m/>
    <m/>
    <m/>
    <m/>
    <n v="68"/>
    <n v="63"/>
    <n v="60"/>
    <n v="50"/>
    <n v="77"/>
    <n v="64"/>
    <n v="69"/>
    <n v="75"/>
    <n v="58"/>
    <m/>
  </r>
  <r>
    <n v="1849"/>
    <s v="Cantidad de personas inscritas en el proceso de admisión cuya comuna de domicilio es Cabrero"/>
    <s v="08 Educación"/>
    <s v="08.03 Admisión Universitaria"/>
    <s v="08.03.06 Comuna de Domicilio"/>
    <s v="08.03.06.163 Cabrero"/>
    <x v="9"/>
    <x v="92"/>
    <x v="295"/>
    <x v="1354"/>
    <s v="N° de personas"/>
    <s v="2012-2020"/>
    <m/>
    <m/>
    <s v="Departamento de Evaluación, Medición y Registro Educacional (DEMRE)"/>
    <m/>
    <m/>
    <m/>
    <m/>
    <m/>
    <m/>
    <m/>
    <m/>
    <m/>
    <m/>
    <m/>
    <m/>
    <n v="378"/>
    <n v="433"/>
    <n v="367"/>
    <n v="457"/>
    <n v="486"/>
    <n v="434"/>
    <n v="496"/>
    <n v="469"/>
    <n v="416"/>
    <m/>
  </r>
  <r>
    <n v="1850"/>
    <s v="Cantidad de personas inscritas en el proceso de admisión cuya comuna de domicilio es Laja"/>
    <s v="08 Educación"/>
    <s v="08.03 Admisión Universitaria"/>
    <s v="08.03.06 Comuna de Domicilio"/>
    <s v="08.03.06.164 Laja"/>
    <x v="9"/>
    <x v="92"/>
    <x v="295"/>
    <x v="1355"/>
    <s v="N° de personas"/>
    <s v="2012-2020"/>
    <m/>
    <m/>
    <s v="Departamento de Evaluación, Medición y Registro Educacional (DEMRE)"/>
    <m/>
    <m/>
    <m/>
    <m/>
    <m/>
    <m/>
    <m/>
    <m/>
    <m/>
    <m/>
    <m/>
    <m/>
    <n v="396"/>
    <n v="400"/>
    <n v="396"/>
    <n v="401"/>
    <n v="437"/>
    <n v="480"/>
    <n v="438"/>
    <n v="413"/>
    <n v="411"/>
    <m/>
  </r>
  <r>
    <n v="1851"/>
    <s v="Cantidad de personas inscritas en el proceso de admisión cuya comuna de domicilio es Mulchén"/>
    <s v="08 Educación"/>
    <s v="08.03 Admisión Universitaria"/>
    <s v="08.03.06 Comuna de Domicilio"/>
    <s v="08.03.06.165 Mulchén"/>
    <x v="9"/>
    <x v="92"/>
    <x v="295"/>
    <x v="1356"/>
    <s v="N° de personas"/>
    <s v="2012-2020"/>
    <m/>
    <m/>
    <s v="Departamento de Evaluación, Medición y Registro Educacional (DEMRE)"/>
    <m/>
    <m/>
    <m/>
    <m/>
    <m/>
    <m/>
    <m/>
    <m/>
    <m/>
    <m/>
    <m/>
    <m/>
    <n v="469"/>
    <n v="404"/>
    <n v="376"/>
    <n v="380"/>
    <n v="394"/>
    <n v="415"/>
    <n v="422"/>
    <n v="456"/>
    <n v="409"/>
    <m/>
  </r>
  <r>
    <n v="1852"/>
    <s v="Cantidad de personas inscritas en el proceso de admisión cuya comuna de domicilio es Nacimiento"/>
    <s v="08 Educación"/>
    <s v="08.03 Admisión Universitaria"/>
    <s v="08.03.06 Comuna de Domicilio"/>
    <s v="08.03.06.166 Nacimiento"/>
    <x v="9"/>
    <x v="92"/>
    <x v="295"/>
    <x v="1357"/>
    <s v="N° de personas"/>
    <s v="2012-2020"/>
    <m/>
    <m/>
    <s v="Departamento de Evaluación, Medición y Registro Educacional (DEMRE)"/>
    <m/>
    <m/>
    <m/>
    <m/>
    <m/>
    <m/>
    <m/>
    <m/>
    <m/>
    <m/>
    <m/>
    <m/>
    <n v="487"/>
    <n v="457"/>
    <n v="454"/>
    <n v="527"/>
    <n v="509"/>
    <n v="506"/>
    <n v="492"/>
    <n v="460"/>
    <n v="485"/>
    <m/>
  </r>
  <r>
    <n v="1853"/>
    <s v="Cantidad de personas inscritas en el proceso de admisión cuya comuna de domicilio es Negrete"/>
    <s v="08 Educación"/>
    <s v="08.03 Admisión Universitaria"/>
    <s v="08.03.06 Comuna de Domicilio"/>
    <s v="08.03.06.167 Negrete"/>
    <x v="9"/>
    <x v="92"/>
    <x v="295"/>
    <x v="1358"/>
    <s v="N° de personas"/>
    <s v="2012-2020"/>
    <m/>
    <m/>
    <s v="Departamento de Evaluación, Medición y Registro Educacional (DEMRE)"/>
    <m/>
    <m/>
    <m/>
    <m/>
    <m/>
    <m/>
    <m/>
    <m/>
    <m/>
    <m/>
    <m/>
    <m/>
    <n v="128"/>
    <n v="119"/>
    <n v="107"/>
    <n v="115"/>
    <n v="123"/>
    <n v="121"/>
    <n v="136"/>
    <n v="147"/>
    <n v="135"/>
    <m/>
  </r>
  <r>
    <n v="1854"/>
    <s v="Cantidad de personas inscritas en el proceso de admisión cuya comuna de domicilio es Quilaco"/>
    <s v="08 Educación"/>
    <s v="08.03 Admisión Universitaria"/>
    <s v="08.03.06 Comuna de Domicilio"/>
    <s v="08.03.06.168 Quilaco"/>
    <x v="9"/>
    <x v="92"/>
    <x v="295"/>
    <x v="1359"/>
    <s v="N° de personas"/>
    <s v="2012-2020"/>
    <m/>
    <m/>
    <s v="Departamento de Evaluación, Medición y Registro Educacional (DEMRE)"/>
    <m/>
    <m/>
    <m/>
    <m/>
    <m/>
    <m/>
    <m/>
    <m/>
    <m/>
    <m/>
    <m/>
    <m/>
    <n v="38"/>
    <n v="56"/>
    <n v="38"/>
    <n v="37"/>
    <n v="46"/>
    <n v="60"/>
    <n v="52"/>
    <n v="37"/>
    <n v="50"/>
    <m/>
  </r>
  <r>
    <n v="1855"/>
    <s v="Cantidad de personas inscritas en el proceso de admisión cuya comuna de domicilio es Quilleco"/>
    <s v="08 Educación"/>
    <s v="08.03 Admisión Universitaria"/>
    <s v="08.03.06 Comuna de Domicilio"/>
    <s v="08.03.06.169 Quilleco"/>
    <x v="9"/>
    <x v="92"/>
    <x v="295"/>
    <x v="1360"/>
    <s v="N° de personas"/>
    <s v="2012-2020"/>
    <m/>
    <m/>
    <s v="Departamento de Evaluación, Medición y Registro Educacional (DEMRE)"/>
    <m/>
    <m/>
    <m/>
    <m/>
    <m/>
    <m/>
    <m/>
    <m/>
    <m/>
    <m/>
    <m/>
    <m/>
    <n v="144"/>
    <n v="123"/>
    <n v="132"/>
    <n v="118"/>
    <n v="128"/>
    <n v="112"/>
    <n v="128"/>
    <n v="126"/>
    <n v="137"/>
    <m/>
  </r>
  <r>
    <n v="1856"/>
    <s v="Cantidad de personas inscritas en el proceso de admisión cuya comuna de domicilio es San Rosendo"/>
    <s v="08 Educación"/>
    <s v="08.03 Admisión Universitaria"/>
    <s v="08.03.06 Comuna de Domicilio"/>
    <s v="08.03.06.170 San Rosendo"/>
    <x v="9"/>
    <x v="92"/>
    <x v="295"/>
    <x v="1361"/>
    <s v="N° de personas"/>
    <s v="2012-2020"/>
    <m/>
    <m/>
    <s v="Departamento de Evaluación, Medición y Registro Educacional (DEMRE)"/>
    <m/>
    <m/>
    <m/>
    <m/>
    <m/>
    <m/>
    <m/>
    <m/>
    <m/>
    <m/>
    <m/>
    <m/>
    <n v="76"/>
    <n v="55"/>
    <n v="62"/>
    <n v="57"/>
    <n v="69"/>
    <n v="55"/>
    <n v="51"/>
    <n v="64"/>
    <n v="46"/>
    <m/>
  </r>
  <r>
    <n v="1857"/>
    <s v="Cantidad de personas inscritas en el proceso de admisión cuya comuna de domicilio es Santa Bárbara"/>
    <s v="08 Educación"/>
    <s v="08.03 Admisión Universitaria"/>
    <s v="08.03.06 Comuna de Domicilio"/>
    <s v="08.03.06.171 Santa Bárbara"/>
    <x v="9"/>
    <x v="92"/>
    <x v="295"/>
    <x v="1362"/>
    <s v="N° de personas"/>
    <s v="2012-2020"/>
    <m/>
    <m/>
    <s v="Departamento de Evaluación, Medición y Registro Educacional (DEMRE)"/>
    <m/>
    <m/>
    <m/>
    <m/>
    <m/>
    <m/>
    <m/>
    <m/>
    <m/>
    <m/>
    <m/>
    <m/>
    <n v="204"/>
    <n v="236"/>
    <n v="188"/>
    <n v="221"/>
    <n v="212"/>
    <n v="210"/>
    <n v="210"/>
    <n v="218"/>
    <n v="203"/>
    <m/>
  </r>
  <r>
    <n v="1858"/>
    <s v="Cantidad de personas inscritas en el proceso de admisión cuya comuna de domicilio es Tucapel"/>
    <s v="08 Educación"/>
    <s v="08.03 Admisión Universitaria"/>
    <s v="08.03.06 Comuna de Domicilio"/>
    <s v="08.03.06.172 Tucapel"/>
    <x v="9"/>
    <x v="92"/>
    <x v="295"/>
    <x v="1363"/>
    <s v="N° de personas"/>
    <s v="2012-2020"/>
    <m/>
    <m/>
    <s v="Departamento de Evaluación, Medición y Registro Educacional (DEMRE)"/>
    <m/>
    <m/>
    <m/>
    <m/>
    <m/>
    <m/>
    <m/>
    <m/>
    <m/>
    <m/>
    <m/>
    <m/>
    <n v="179"/>
    <n v="227"/>
    <n v="223"/>
    <n v="203"/>
    <n v="253"/>
    <n v="248"/>
    <n v="234"/>
    <n v="246"/>
    <n v="220"/>
    <m/>
  </r>
  <r>
    <n v="1859"/>
    <s v="Cantidad de personas inscritas en el proceso de admisión cuya comuna de domicilio es Yumbel"/>
    <s v="08 Educación"/>
    <s v="08.03 Admisión Universitaria"/>
    <s v="08.03.06 Comuna de Domicilio"/>
    <s v="08.03.06.173 Yumbel"/>
    <x v="9"/>
    <x v="92"/>
    <x v="295"/>
    <x v="1364"/>
    <s v="N° de personas"/>
    <s v="2012-2020"/>
    <m/>
    <m/>
    <s v="Departamento de Evaluación, Medición y Registro Educacional (DEMRE)"/>
    <m/>
    <m/>
    <m/>
    <m/>
    <m/>
    <m/>
    <m/>
    <m/>
    <m/>
    <m/>
    <m/>
    <m/>
    <n v="321"/>
    <n v="282"/>
    <n v="280"/>
    <n v="313"/>
    <n v="327"/>
    <n v="342"/>
    <n v="344"/>
    <n v="395"/>
    <n v="344"/>
    <m/>
  </r>
  <r>
    <n v="1860"/>
    <s v="Cantidad de personas inscritas en el proceso de admisión cuya comuna de domicilio es Alto Biobío"/>
    <s v="08 Educación"/>
    <s v="08.03 Admisión Universitaria"/>
    <s v="08.03.06 Comuna de Domicilio"/>
    <s v="08.03.06.174 Alto Biobío"/>
    <x v="9"/>
    <x v="92"/>
    <x v="295"/>
    <x v="1365"/>
    <s v="N° de personas"/>
    <s v="2012-2020"/>
    <m/>
    <m/>
    <s v="Departamento de Evaluación, Medición y Registro Educacional (DEMRE)"/>
    <m/>
    <m/>
    <m/>
    <m/>
    <m/>
    <m/>
    <m/>
    <m/>
    <m/>
    <m/>
    <m/>
    <m/>
    <n v="191"/>
    <n v="180"/>
    <n v="172"/>
    <n v="185"/>
    <n v="197"/>
    <n v="271"/>
    <n v="244"/>
    <n v="312"/>
    <n v="219"/>
    <m/>
  </r>
  <r>
    <n v="1861"/>
    <s v="Cantidad de personas inscritas en el proceso de admisión cuya comuna de domicilio es Chillán"/>
    <s v="08 Educación"/>
    <s v="08.03 Admisión Universitaria"/>
    <s v="08.03.06 Comuna de Domicilio"/>
    <s v="08.03.06.175 Chillán"/>
    <x v="9"/>
    <x v="92"/>
    <x v="295"/>
    <x v="1366"/>
    <s v="N° de personas"/>
    <s v="2012-2020"/>
    <m/>
    <m/>
    <s v="Departamento de Evaluación, Medición y Registro Educacional (DEMRE)"/>
    <m/>
    <m/>
    <m/>
    <m/>
    <m/>
    <m/>
    <m/>
    <m/>
    <m/>
    <m/>
    <m/>
    <m/>
    <n v="3672"/>
    <n v="3914"/>
    <n v="3760"/>
    <n v="3730"/>
    <n v="3944"/>
    <n v="3968"/>
    <n v="4114"/>
    <n v="3950"/>
    <n v="3861"/>
    <m/>
  </r>
  <r>
    <n v="1862"/>
    <s v="Cantidad de personas inscritas en el proceso de admisión cuya comuna de domicilio es Bulnes"/>
    <s v="08 Educación"/>
    <s v="08.03 Admisión Universitaria"/>
    <s v="08.03.06 Comuna de Domicilio"/>
    <s v="08.03.06.176 Bulnes"/>
    <x v="9"/>
    <x v="92"/>
    <x v="295"/>
    <x v="1367"/>
    <s v="N° de personas"/>
    <s v="2012-2020"/>
    <m/>
    <m/>
    <s v="Departamento de Evaluación, Medición y Registro Educacional (DEMRE)"/>
    <m/>
    <m/>
    <m/>
    <m/>
    <m/>
    <m/>
    <m/>
    <m/>
    <m/>
    <m/>
    <m/>
    <m/>
    <n v="316"/>
    <n v="301"/>
    <n v="317"/>
    <n v="332"/>
    <n v="339"/>
    <n v="342"/>
    <n v="317"/>
    <n v="319"/>
    <n v="313"/>
    <m/>
  </r>
  <r>
    <n v="1863"/>
    <s v="Cantidad de personas inscritas en el proceso de admisión cuya comuna de domicilio es Cobquecura"/>
    <s v="08 Educación"/>
    <s v="08.03 Admisión Universitaria"/>
    <s v="08.03.06 Comuna de Domicilio"/>
    <s v="08.03.06.177 Cobquecura"/>
    <x v="9"/>
    <x v="92"/>
    <x v="295"/>
    <x v="1368"/>
    <s v="N° de personas"/>
    <s v="2012-2020"/>
    <m/>
    <m/>
    <s v="Departamento de Evaluación, Medición y Registro Educacional (DEMRE)"/>
    <m/>
    <m/>
    <m/>
    <m/>
    <m/>
    <m/>
    <m/>
    <m/>
    <m/>
    <m/>
    <m/>
    <m/>
    <n v="54"/>
    <n v="58"/>
    <n v="58"/>
    <n v="59"/>
    <n v="88"/>
    <n v="75"/>
    <n v="50"/>
    <n v="59"/>
    <n v="67"/>
    <m/>
  </r>
  <r>
    <n v="1864"/>
    <s v="Cantidad de personas inscritas en el proceso de admisión cuya comuna de domicilio es Coelemu"/>
    <s v="08 Educación"/>
    <s v="08.03 Admisión Universitaria"/>
    <s v="08.03.06 Comuna de Domicilio"/>
    <s v="08.03.06.178 Coelemu"/>
    <x v="9"/>
    <x v="92"/>
    <x v="295"/>
    <x v="1369"/>
    <s v="N° de personas"/>
    <s v="2012-2020"/>
    <m/>
    <m/>
    <s v="Departamento de Evaluación, Medición y Registro Educacional (DEMRE)"/>
    <m/>
    <m/>
    <m/>
    <m/>
    <m/>
    <m/>
    <m/>
    <m/>
    <m/>
    <m/>
    <m/>
    <m/>
    <n v="301"/>
    <n v="277"/>
    <n v="243"/>
    <n v="252"/>
    <n v="282"/>
    <n v="297"/>
    <n v="255"/>
    <n v="246"/>
    <n v="281"/>
    <m/>
  </r>
  <r>
    <n v="1865"/>
    <s v="Cantidad de personas inscritas en el proceso de admisión cuya comuna de domicilio es Coihueco"/>
    <s v="08 Educación"/>
    <s v="08.03 Admisión Universitaria"/>
    <s v="08.03.06 Comuna de Domicilio"/>
    <s v="08.03.06.179 Coihueco"/>
    <x v="9"/>
    <x v="92"/>
    <x v="295"/>
    <x v="1370"/>
    <s v="N° de personas"/>
    <s v="2012-2020"/>
    <m/>
    <m/>
    <s v="Departamento de Evaluación, Medición y Registro Educacional (DEMRE)"/>
    <m/>
    <m/>
    <m/>
    <m/>
    <m/>
    <m/>
    <m/>
    <m/>
    <m/>
    <m/>
    <m/>
    <m/>
    <n v="267"/>
    <n v="278"/>
    <n v="335"/>
    <n v="310"/>
    <n v="310"/>
    <n v="321"/>
    <n v="332"/>
    <n v="285"/>
    <n v="348"/>
    <m/>
  </r>
  <r>
    <n v="1866"/>
    <s v="Cantidad de personas inscritas en el proceso de admisión cuya comuna de domicilio es Chillán Viejo"/>
    <s v="08 Educación"/>
    <s v="08.03 Admisión Universitaria"/>
    <s v="08.03.06 Comuna de Domicilio"/>
    <s v="08.03.06.180 Chillán Viejo"/>
    <x v="9"/>
    <x v="92"/>
    <x v="295"/>
    <x v="1371"/>
    <s v="N° de personas"/>
    <s v="2012-2020"/>
    <m/>
    <m/>
    <s v="Departamento de Evaluación, Medición y Registro Educacional (DEMRE)"/>
    <m/>
    <m/>
    <m/>
    <m/>
    <m/>
    <m/>
    <m/>
    <m/>
    <m/>
    <m/>
    <m/>
    <m/>
    <n v="464"/>
    <n v="451"/>
    <n v="484"/>
    <n v="547"/>
    <n v="531"/>
    <n v="511"/>
    <n v="508"/>
    <n v="541"/>
    <n v="560"/>
    <m/>
  </r>
  <r>
    <n v="1867"/>
    <s v="Cantidad de personas inscritas en el proceso de admisión cuya comuna de domicilio es El Carmen"/>
    <s v="08 Educación"/>
    <s v="08.03 Admisión Universitaria"/>
    <s v="08.03.06 Comuna de Domicilio"/>
    <s v="08.03.06.181 El Carmen"/>
    <x v="9"/>
    <x v="92"/>
    <x v="295"/>
    <x v="1372"/>
    <s v="N° de personas"/>
    <s v="2012-2020"/>
    <m/>
    <m/>
    <s v="Departamento de Evaluación, Medición y Registro Educacional (DEMRE)"/>
    <m/>
    <m/>
    <m/>
    <m/>
    <m/>
    <m/>
    <m/>
    <m/>
    <m/>
    <m/>
    <m/>
    <m/>
    <n v="153"/>
    <n v="167"/>
    <n v="158"/>
    <n v="156"/>
    <n v="149"/>
    <n v="181"/>
    <n v="144"/>
    <n v="168"/>
    <n v="165"/>
    <m/>
  </r>
  <r>
    <n v="1868"/>
    <s v="Cantidad de personas inscritas en el proceso de admisión cuya comuna de domicilio es Ninhue"/>
    <s v="08 Educación"/>
    <s v="08.03 Admisión Universitaria"/>
    <s v="08.03.06 Comuna de Domicilio"/>
    <s v="08.03.06.182 Ninhue"/>
    <x v="9"/>
    <x v="92"/>
    <x v="295"/>
    <x v="1373"/>
    <s v="N° de personas"/>
    <s v="2012-2020"/>
    <m/>
    <m/>
    <s v="Departamento de Evaluación, Medición y Registro Educacional (DEMRE)"/>
    <m/>
    <m/>
    <m/>
    <m/>
    <m/>
    <m/>
    <m/>
    <m/>
    <m/>
    <m/>
    <m/>
    <m/>
    <n v="42"/>
    <n v="40"/>
    <n v="37"/>
    <n v="34"/>
    <n v="42"/>
    <n v="55"/>
    <n v="44"/>
    <n v="55"/>
    <n v="58"/>
    <m/>
  </r>
  <r>
    <n v="1869"/>
    <s v="Cantidad de personas inscritas en el proceso de admisión cuya comuna de domicilio es Ñiquén"/>
    <s v="08 Educación"/>
    <s v="08.03 Admisión Universitaria"/>
    <s v="08.03.06 Comuna de Domicilio"/>
    <s v="08.03.06.183 Ñiquén"/>
    <x v="9"/>
    <x v="92"/>
    <x v="295"/>
    <x v="1374"/>
    <s v="N° de personas"/>
    <s v="2012-2020"/>
    <m/>
    <m/>
    <s v="Departamento de Evaluación, Medición y Registro Educacional (DEMRE)"/>
    <m/>
    <m/>
    <m/>
    <m/>
    <m/>
    <m/>
    <m/>
    <m/>
    <m/>
    <m/>
    <m/>
    <m/>
    <n v="81"/>
    <n v="116"/>
    <n v="99"/>
    <n v="97"/>
    <n v="109"/>
    <n v="110"/>
    <n v="125"/>
    <n v="124"/>
    <n v="128"/>
    <m/>
  </r>
  <r>
    <n v="1870"/>
    <s v="Cantidad de personas inscritas en el proceso de admisión cuya comuna de domicilio es Pemuco"/>
    <s v="08 Educación"/>
    <s v="08.03 Admisión Universitaria"/>
    <s v="08.03.06 Comuna de Domicilio"/>
    <s v="08.03.06.184 Pemuco"/>
    <x v="9"/>
    <x v="92"/>
    <x v="295"/>
    <x v="1375"/>
    <s v="N° de personas"/>
    <s v="2012-2020"/>
    <m/>
    <m/>
    <s v="Departamento de Evaluación, Medición y Registro Educacional (DEMRE)"/>
    <m/>
    <m/>
    <m/>
    <m/>
    <m/>
    <m/>
    <m/>
    <m/>
    <m/>
    <m/>
    <m/>
    <m/>
    <n v="130"/>
    <n v="121"/>
    <n v="104"/>
    <n v="113"/>
    <n v="126"/>
    <n v="141"/>
    <n v="131"/>
    <n v="140"/>
    <n v="107"/>
    <m/>
  </r>
  <r>
    <n v="1871"/>
    <s v="Cantidad de personas inscritas en el proceso de admisión cuya comuna de domicilio es Pinto"/>
    <s v="08 Educación"/>
    <s v="08.03 Admisión Universitaria"/>
    <s v="08.03.06 Comuna de Domicilio"/>
    <s v="08.03.06.185 Pinto"/>
    <x v="9"/>
    <x v="92"/>
    <x v="295"/>
    <x v="1376"/>
    <s v="N° de personas"/>
    <s v="2012-2020"/>
    <m/>
    <m/>
    <s v="Departamento de Evaluación, Medición y Registro Educacional (DEMRE)"/>
    <m/>
    <m/>
    <m/>
    <m/>
    <m/>
    <m/>
    <m/>
    <m/>
    <m/>
    <m/>
    <m/>
    <m/>
    <n v="134"/>
    <n v="131"/>
    <n v="107"/>
    <n v="118"/>
    <n v="121"/>
    <n v="134"/>
    <n v="149"/>
    <n v="148"/>
    <n v="146"/>
    <m/>
  </r>
  <r>
    <n v="1872"/>
    <s v="Cantidad de personas inscritas en el proceso de admisión cuya comuna de domicilio es Portezuelo"/>
    <s v="08 Educación"/>
    <s v="08.03 Admisión Universitaria"/>
    <s v="08.03.06 Comuna de Domicilio"/>
    <s v="08.03.06.186 Portezuelo"/>
    <x v="9"/>
    <x v="92"/>
    <x v="295"/>
    <x v="1377"/>
    <s v="N° de personas"/>
    <s v="2012-2020"/>
    <m/>
    <m/>
    <s v="Departamento de Evaluación, Medición y Registro Educacional (DEMRE)"/>
    <m/>
    <m/>
    <m/>
    <m/>
    <m/>
    <m/>
    <m/>
    <m/>
    <m/>
    <m/>
    <m/>
    <m/>
    <n v="64"/>
    <n v="64"/>
    <n v="57"/>
    <n v="69"/>
    <n v="63"/>
    <n v="96"/>
    <n v="65"/>
    <n v="78"/>
    <n v="59"/>
    <m/>
  </r>
  <r>
    <n v="1873"/>
    <s v="Cantidad de personas inscritas en el proceso de admisión cuya comuna de domicilio es Quillón"/>
    <s v="08 Educación"/>
    <s v="08.03 Admisión Universitaria"/>
    <s v="08.03.06 Comuna de Domicilio"/>
    <s v="08.03.06.187 Quillón"/>
    <x v="9"/>
    <x v="92"/>
    <x v="295"/>
    <x v="1378"/>
    <s v="N° de personas"/>
    <s v="2012-2020"/>
    <m/>
    <m/>
    <s v="Departamento de Evaluación, Medición y Registro Educacional (DEMRE)"/>
    <m/>
    <m/>
    <m/>
    <m/>
    <m/>
    <m/>
    <m/>
    <m/>
    <m/>
    <m/>
    <m/>
    <m/>
    <n v="202"/>
    <n v="225"/>
    <n v="231"/>
    <n v="227"/>
    <n v="222"/>
    <n v="249"/>
    <n v="252"/>
    <n v="272"/>
    <n v="273"/>
    <m/>
  </r>
  <r>
    <n v="1874"/>
    <s v="Cantidad de personas inscritas en el proceso de admisión cuya comuna de domicilio es Quirihue"/>
    <s v="08 Educación"/>
    <s v="08.03 Admisión Universitaria"/>
    <s v="08.03.06 Comuna de Domicilio"/>
    <s v="08.03.06.188 Quirihue"/>
    <x v="9"/>
    <x v="92"/>
    <x v="295"/>
    <x v="1379"/>
    <s v="N° de personas"/>
    <s v="2012-2020"/>
    <m/>
    <m/>
    <s v="Departamento de Evaluación, Medición y Registro Educacional (DEMRE)"/>
    <m/>
    <m/>
    <m/>
    <m/>
    <m/>
    <m/>
    <m/>
    <m/>
    <m/>
    <m/>
    <m/>
    <m/>
    <n v="173"/>
    <n v="164"/>
    <n v="143"/>
    <n v="159"/>
    <n v="142"/>
    <n v="158"/>
    <n v="155"/>
    <n v="160"/>
    <n v="153"/>
    <m/>
  </r>
  <r>
    <n v="1875"/>
    <s v="Cantidad de personas inscritas en el proceso de admisión cuya comuna de domicilio es Ránquil"/>
    <s v="08 Educación"/>
    <s v="08.03 Admisión Universitaria"/>
    <s v="08.03.06 Comuna de Domicilio"/>
    <s v="08.03.06.189 Ránquil"/>
    <x v="9"/>
    <x v="92"/>
    <x v="295"/>
    <x v="1380"/>
    <s v="N° de personas"/>
    <s v="2012-2020"/>
    <m/>
    <m/>
    <s v="Departamento de Evaluación, Medición y Registro Educacional (DEMRE)"/>
    <m/>
    <m/>
    <m/>
    <m/>
    <m/>
    <m/>
    <m/>
    <m/>
    <m/>
    <m/>
    <m/>
    <m/>
    <n v="76"/>
    <n v="73"/>
    <n v="64"/>
    <n v="82"/>
    <n v="70"/>
    <n v="63"/>
    <n v="75"/>
    <n v="72"/>
    <n v="65"/>
    <m/>
  </r>
  <r>
    <n v="1876"/>
    <s v="Cantidad de personas inscritas en el proceso de admisión cuya comuna de domicilio es San Carlos"/>
    <s v="08 Educación"/>
    <s v="08.03 Admisión Universitaria"/>
    <s v="08.03.06 Comuna de Domicilio"/>
    <s v="08.03.06.190 San Carlos"/>
    <x v="9"/>
    <x v="92"/>
    <x v="295"/>
    <x v="1381"/>
    <s v="N° de personas"/>
    <s v="2012-2020"/>
    <m/>
    <m/>
    <s v="Departamento de Evaluación, Medición y Registro Educacional (DEMRE)"/>
    <m/>
    <m/>
    <m/>
    <m/>
    <m/>
    <m/>
    <m/>
    <m/>
    <m/>
    <m/>
    <m/>
    <m/>
    <n v="822"/>
    <n v="884"/>
    <n v="773"/>
    <n v="813"/>
    <n v="824"/>
    <n v="839"/>
    <n v="870"/>
    <n v="798"/>
    <n v="821"/>
    <m/>
  </r>
  <r>
    <n v="1877"/>
    <s v="Cantidad de personas inscritas en el proceso de admisión cuya comuna de domicilio es San Fabián"/>
    <s v="08 Educación"/>
    <s v="08.03 Admisión Universitaria"/>
    <s v="08.03.06 Comuna de Domicilio"/>
    <s v="08.03.06.191 San Fabián"/>
    <x v="9"/>
    <x v="92"/>
    <x v="295"/>
    <x v="1382"/>
    <s v="N° de personas"/>
    <s v="2012-2020"/>
    <m/>
    <m/>
    <s v="Departamento de Evaluación, Medición y Registro Educacional (DEMRE)"/>
    <m/>
    <m/>
    <m/>
    <m/>
    <m/>
    <m/>
    <m/>
    <m/>
    <m/>
    <m/>
    <m/>
    <m/>
    <n v="62"/>
    <n v="52"/>
    <n v="49"/>
    <n v="54"/>
    <n v="46"/>
    <n v="45"/>
    <n v="46"/>
    <n v="57"/>
    <n v="69"/>
    <m/>
  </r>
  <r>
    <n v="1878"/>
    <s v="Cantidad de personas inscritas en el proceso de admisión cuya comuna de domicilio es San Ignacio"/>
    <s v="08 Educación"/>
    <s v="08.03 Admisión Universitaria"/>
    <s v="08.03.06 Comuna de Domicilio"/>
    <s v="08.03.06.192 San Ignacio"/>
    <x v="9"/>
    <x v="92"/>
    <x v="295"/>
    <x v="1383"/>
    <s v="N° de personas"/>
    <s v="2012-2020"/>
    <m/>
    <m/>
    <s v="Departamento de Evaluación, Medición y Registro Educacional (DEMRE)"/>
    <m/>
    <m/>
    <m/>
    <m/>
    <m/>
    <m/>
    <m/>
    <m/>
    <m/>
    <m/>
    <m/>
    <m/>
    <n v="199"/>
    <n v="232"/>
    <n v="210"/>
    <n v="189"/>
    <n v="218"/>
    <n v="191"/>
    <n v="206"/>
    <n v="228"/>
    <n v="231"/>
    <m/>
  </r>
  <r>
    <n v="1879"/>
    <s v="Cantidad de personas inscritas en el proceso de admisión cuya comuna de domicilio es San Nicolás"/>
    <s v="08 Educación"/>
    <s v="08.03 Admisión Universitaria"/>
    <s v="08.03.06 Comuna de Domicilio"/>
    <s v="08.03.06.193 San Nicolás"/>
    <x v="9"/>
    <x v="92"/>
    <x v="295"/>
    <x v="1384"/>
    <s v="N° de personas"/>
    <s v="2012-2020"/>
    <m/>
    <m/>
    <s v="Departamento de Evaluación, Medición y Registro Educacional (DEMRE)"/>
    <m/>
    <m/>
    <m/>
    <m/>
    <m/>
    <m/>
    <m/>
    <m/>
    <m/>
    <m/>
    <m/>
    <m/>
    <n v="102"/>
    <n v="125"/>
    <n v="109"/>
    <n v="137"/>
    <n v="156"/>
    <n v="133"/>
    <n v="153"/>
    <n v="144"/>
    <n v="180"/>
    <m/>
  </r>
  <r>
    <n v="1880"/>
    <s v="Cantidad de personas inscritas en el proceso de admisión cuya comuna de domicilio es Treguaco"/>
    <s v="08 Educación"/>
    <s v="08.03 Admisión Universitaria"/>
    <s v="08.03.06 Comuna de Domicilio"/>
    <s v="08.03.06.194 Treguaco"/>
    <x v="9"/>
    <x v="92"/>
    <x v="295"/>
    <x v="1385"/>
    <s v="N° de personas"/>
    <s v="2012-2020"/>
    <m/>
    <m/>
    <s v="Departamento de Evaluación, Medición y Registro Educacional (DEMRE)"/>
    <m/>
    <m/>
    <m/>
    <m/>
    <m/>
    <m/>
    <m/>
    <m/>
    <m/>
    <m/>
    <m/>
    <m/>
    <n v="84"/>
    <n v="91"/>
    <n v="80"/>
    <n v="76"/>
    <n v="68"/>
    <n v="76"/>
    <n v="89"/>
    <n v="71"/>
    <n v="77"/>
    <m/>
  </r>
  <r>
    <n v="1881"/>
    <s v="Cantidad de personas inscritas en el proceso de admisión cuya comuna de domicilio es Yungay"/>
    <s v="08 Educación"/>
    <s v="08.03 Admisión Universitaria"/>
    <s v="08.03.06 Comuna de Domicilio"/>
    <s v="08.03.06.195 Yungay"/>
    <x v="9"/>
    <x v="92"/>
    <x v="295"/>
    <x v="1386"/>
    <s v="N° de personas"/>
    <s v="2012-2020"/>
    <m/>
    <m/>
    <s v="Departamento de Evaluación, Medición y Registro Educacional (DEMRE)"/>
    <m/>
    <m/>
    <m/>
    <m/>
    <m/>
    <m/>
    <m/>
    <m/>
    <m/>
    <m/>
    <m/>
    <m/>
    <n v="316"/>
    <n v="317"/>
    <n v="273"/>
    <n v="292"/>
    <n v="274"/>
    <n v="294"/>
    <n v="285"/>
    <n v="316"/>
    <n v="330"/>
    <m/>
  </r>
  <r>
    <n v="1882"/>
    <s v="Cantidad de personas inscritas en el proceso de admisión cuya comuna de domicilio es Temuco"/>
    <s v="08 Educación"/>
    <s v="08.03 Admisión Universitaria"/>
    <s v="08.03.06 Comuna de Domicilio"/>
    <s v="08.03.06.196 Temuco"/>
    <x v="9"/>
    <x v="92"/>
    <x v="295"/>
    <x v="1387"/>
    <s v="N° de personas"/>
    <s v="2012-2020"/>
    <m/>
    <m/>
    <s v="Departamento de Evaluación, Medición y Registro Educacional (DEMRE)"/>
    <m/>
    <m/>
    <m/>
    <m/>
    <m/>
    <m/>
    <m/>
    <m/>
    <m/>
    <m/>
    <m/>
    <m/>
    <n v="5784"/>
    <n v="5606"/>
    <n v="5378"/>
    <n v="5635"/>
    <n v="5764"/>
    <n v="5726"/>
    <n v="5959"/>
    <n v="5786"/>
    <n v="5850"/>
    <m/>
  </r>
  <r>
    <n v="1883"/>
    <s v="Cantidad de personas inscritas en el proceso de admisión cuya comuna de domicilio es Carahue"/>
    <s v="08 Educación"/>
    <s v="08.03 Admisión Universitaria"/>
    <s v="08.03.06 Comuna de Domicilio"/>
    <s v="08.03.06.197 Carahue"/>
    <x v="9"/>
    <x v="92"/>
    <x v="295"/>
    <x v="1388"/>
    <s v="N° de personas"/>
    <s v="2012-2020"/>
    <m/>
    <m/>
    <s v="Departamento de Evaluación, Medición y Registro Educacional (DEMRE)"/>
    <m/>
    <m/>
    <m/>
    <m/>
    <m/>
    <m/>
    <m/>
    <m/>
    <m/>
    <m/>
    <m/>
    <m/>
    <n v="333"/>
    <n v="286"/>
    <n v="315"/>
    <n v="325"/>
    <n v="322"/>
    <n v="321"/>
    <n v="369"/>
    <n v="380"/>
    <n v="395"/>
    <m/>
  </r>
  <r>
    <n v="1884"/>
    <s v="Cantidad de personas inscritas en el proceso de admisión cuya comuna de domicilio es Cunco"/>
    <s v="08 Educación"/>
    <s v="08.03 Admisión Universitaria"/>
    <s v="08.03.06 Comuna de Domicilio"/>
    <s v="08.03.06.198 Cunco"/>
    <x v="9"/>
    <x v="92"/>
    <x v="295"/>
    <x v="1389"/>
    <s v="N° de personas"/>
    <s v="2012-2020"/>
    <m/>
    <m/>
    <s v="Departamento de Evaluación, Medición y Registro Educacional (DEMRE)"/>
    <m/>
    <m/>
    <m/>
    <m/>
    <m/>
    <m/>
    <m/>
    <m/>
    <m/>
    <m/>
    <m/>
    <m/>
    <n v="247"/>
    <n v="243"/>
    <n v="221"/>
    <n v="245"/>
    <n v="246"/>
    <n v="245"/>
    <n v="256"/>
    <n v="247"/>
    <n v="250"/>
    <m/>
  </r>
  <r>
    <n v="1885"/>
    <s v="Cantidad de personas inscritas en el proceso de admisión cuya comuna de domicilio es Curarrehue"/>
    <s v="08 Educación"/>
    <s v="08.03 Admisión Universitaria"/>
    <s v="08.03.06 Comuna de Domicilio"/>
    <s v="08.03.06.199 Curarrehue"/>
    <x v="9"/>
    <x v="92"/>
    <x v="295"/>
    <x v="1390"/>
    <s v="N° de personas"/>
    <s v="2012-2020"/>
    <m/>
    <m/>
    <s v="Departamento de Evaluación, Medición y Registro Educacional (DEMRE)"/>
    <m/>
    <m/>
    <m/>
    <m/>
    <m/>
    <m/>
    <m/>
    <m/>
    <m/>
    <m/>
    <m/>
    <m/>
    <n v="92"/>
    <n v="72"/>
    <n v="72"/>
    <n v="83"/>
    <n v="117"/>
    <n v="128"/>
    <n v="91"/>
    <n v="96"/>
    <n v="100"/>
    <m/>
  </r>
  <r>
    <n v="1886"/>
    <s v="Cantidad de personas inscritas en el proceso de admisión cuya comuna de domicilio es Freire"/>
    <s v="08 Educación"/>
    <s v="08.03 Admisión Universitaria"/>
    <s v="08.03.06 Comuna de Domicilio"/>
    <s v="08.03.06.200 Freire"/>
    <x v="9"/>
    <x v="92"/>
    <x v="295"/>
    <x v="1391"/>
    <s v="N° de personas"/>
    <s v="2012-2020"/>
    <m/>
    <m/>
    <s v="Departamento de Evaluación, Medición y Registro Educacional (DEMRE)"/>
    <m/>
    <m/>
    <m/>
    <m/>
    <m/>
    <m/>
    <m/>
    <m/>
    <m/>
    <m/>
    <m/>
    <m/>
    <n v="315"/>
    <n v="306"/>
    <n v="312"/>
    <n v="324"/>
    <n v="331"/>
    <n v="322"/>
    <n v="308"/>
    <n v="351"/>
    <n v="385"/>
    <m/>
  </r>
  <r>
    <n v="1887"/>
    <s v="Cantidad de personas inscritas en el proceso de admisión cuya comuna de domicilio es Galvarino"/>
    <s v="08 Educación"/>
    <s v="08.03 Admisión Universitaria"/>
    <s v="08.03.06 Comuna de Domicilio"/>
    <s v="08.03.06.201 Galvarino"/>
    <x v="9"/>
    <x v="92"/>
    <x v="295"/>
    <x v="1392"/>
    <s v="N° de personas"/>
    <s v="2012-2020"/>
    <m/>
    <m/>
    <s v="Departamento de Evaluación, Medición y Registro Educacional (DEMRE)"/>
    <m/>
    <m/>
    <m/>
    <m/>
    <m/>
    <m/>
    <m/>
    <m/>
    <m/>
    <m/>
    <m/>
    <m/>
    <n v="150"/>
    <n v="127"/>
    <n v="133"/>
    <n v="151"/>
    <n v="175"/>
    <n v="159"/>
    <n v="180"/>
    <n v="163"/>
    <n v="162"/>
    <m/>
  </r>
  <r>
    <n v="1888"/>
    <s v="Cantidad de personas inscritas en el proceso de admisión cuya comuna de domicilio es Gorbea"/>
    <s v="08 Educación"/>
    <s v="08.03 Admisión Universitaria"/>
    <s v="08.03.06 Comuna de Domicilio"/>
    <s v="08.03.06.202 Gorbea"/>
    <x v="9"/>
    <x v="92"/>
    <x v="295"/>
    <x v="1393"/>
    <s v="N° de personas"/>
    <s v="2012-2020"/>
    <m/>
    <m/>
    <s v="Departamento de Evaluación, Medición y Registro Educacional (DEMRE)"/>
    <m/>
    <m/>
    <m/>
    <m/>
    <m/>
    <m/>
    <m/>
    <m/>
    <m/>
    <m/>
    <m/>
    <m/>
    <n v="182"/>
    <n v="194"/>
    <n v="209"/>
    <n v="205"/>
    <n v="228"/>
    <n v="185"/>
    <n v="244"/>
    <n v="226"/>
    <n v="198"/>
    <m/>
  </r>
  <r>
    <n v="1889"/>
    <s v="Cantidad de personas inscritas en el proceso de admisión cuya comuna de domicilio es Lautaro"/>
    <s v="08 Educación"/>
    <s v="08.03 Admisión Universitaria"/>
    <s v="08.03.06 Comuna de Domicilio"/>
    <s v="08.03.06.203 Lautaro"/>
    <x v="9"/>
    <x v="92"/>
    <x v="295"/>
    <x v="1394"/>
    <s v="N° de personas"/>
    <s v="2012-2020"/>
    <m/>
    <m/>
    <s v="Departamento de Evaluación, Medición y Registro Educacional (DEMRE)"/>
    <m/>
    <m/>
    <m/>
    <m/>
    <m/>
    <m/>
    <m/>
    <m/>
    <m/>
    <m/>
    <m/>
    <m/>
    <n v="490"/>
    <n v="460"/>
    <n v="455"/>
    <n v="537"/>
    <n v="561"/>
    <n v="553"/>
    <n v="570"/>
    <n v="586"/>
    <n v="636"/>
    <m/>
  </r>
  <r>
    <n v="1890"/>
    <s v="Cantidad de personas inscritas en el proceso de admisión cuya comuna de domicilio es Loncoche"/>
    <s v="08 Educación"/>
    <s v="08.03 Admisión Universitaria"/>
    <s v="08.03.06 Comuna de Domicilio"/>
    <s v="08.03.06.204 Loncoche"/>
    <x v="9"/>
    <x v="92"/>
    <x v="295"/>
    <x v="1395"/>
    <s v="N° de personas"/>
    <s v="2012-2020"/>
    <m/>
    <m/>
    <s v="Departamento de Evaluación, Medición y Registro Educacional (DEMRE)"/>
    <m/>
    <m/>
    <m/>
    <m/>
    <m/>
    <m/>
    <m/>
    <m/>
    <m/>
    <m/>
    <m/>
    <m/>
    <n v="338"/>
    <n v="322"/>
    <n v="339"/>
    <n v="343"/>
    <n v="353"/>
    <n v="350"/>
    <n v="330"/>
    <n v="356"/>
    <n v="356"/>
    <m/>
  </r>
  <r>
    <n v="1891"/>
    <s v="Cantidad de personas inscritas en el proceso de admisión cuya comuna de domicilio es Melipeuco"/>
    <s v="08 Educación"/>
    <s v="08.03 Admisión Universitaria"/>
    <s v="08.03.06 Comuna de Domicilio"/>
    <s v="08.03.06.205 Melipeuco"/>
    <x v="9"/>
    <x v="92"/>
    <x v="295"/>
    <x v="1396"/>
    <s v="N° de personas"/>
    <s v="2012-2020"/>
    <m/>
    <m/>
    <s v="Departamento de Evaluación, Medición y Registro Educacional (DEMRE)"/>
    <m/>
    <m/>
    <m/>
    <m/>
    <m/>
    <m/>
    <m/>
    <m/>
    <m/>
    <m/>
    <m/>
    <m/>
    <n v="72"/>
    <n v="70"/>
    <n v="89"/>
    <n v="88"/>
    <n v="86"/>
    <n v="96"/>
    <n v="85"/>
    <n v="89"/>
    <n v="92"/>
    <m/>
  </r>
  <r>
    <n v="1892"/>
    <s v="Cantidad de personas inscritas en el proceso de admisión cuya comuna de domicilio es Nueva Imperial"/>
    <s v="08 Educación"/>
    <s v="08.03 Admisión Universitaria"/>
    <s v="08.03.06 Comuna de Domicilio"/>
    <s v="08.03.06.206 Nueva Imperial"/>
    <x v="9"/>
    <x v="92"/>
    <x v="295"/>
    <x v="1397"/>
    <s v="N° de personas"/>
    <s v="2012-2020"/>
    <m/>
    <m/>
    <s v="Departamento de Evaluación, Medición y Registro Educacional (DEMRE)"/>
    <m/>
    <m/>
    <m/>
    <m/>
    <m/>
    <m/>
    <m/>
    <m/>
    <m/>
    <m/>
    <m/>
    <m/>
    <n v="541"/>
    <n v="495"/>
    <n v="488"/>
    <n v="499"/>
    <n v="551"/>
    <n v="477"/>
    <n v="500"/>
    <n v="520"/>
    <n v="551"/>
    <m/>
  </r>
  <r>
    <n v="1893"/>
    <s v="Cantidad de personas inscritas en el proceso de admisión cuya comuna de domicilio es Padre Las Casas"/>
    <s v="08 Educación"/>
    <s v="08.03 Admisión Universitaria"/>
    <s v="08.03.06 Comuna de Domicilio"/>
    <s v="08.03.06.207 Padre Las Casas"/>
    <x v="9"/>
    <x v="92"/>
    <x v="295"/>
    <x v="1398"/>
    <s v="N° de personas"/>
    <s v="2012-2020"/>
    <m/>
    <m/>
    <s v="Departamento de Evaluación, Medición y Registro Educacional (DEMRE)"/>
    <m/>
    <m/>
    <m/>
    <m/>
    <m/>
    <m/>
    <m/>
    <m/>
    <m/>
    <m/>
    <m/>
    <m/>
    <n v="1059"/>
    <n v="1155"/>
    <n v="1098"/>
    <n v="1122"/>
    <n v="1144"/>
    <n v="1154"/>
    <n v="1192"/>
    <n v="1278"/>
    <n v="1295"/>
    <m/>
  </r>
  <r>
    <n v="1894"/>
    <s v="Cantidad de personas inscritas en el proceso de admisión cuya comuna de domicilio es Perquenco"/>
    <s v="08 Educación"/>
    <s v="08.03 Admisión Universitaria"/>
    <s v="08.03.06 Comuna de Domicilio"/>
    <s v="08.03.06.208 Perquenco"/>
    <x v="9"/>
    <x v="92"/>
    <x v="295"/>
    <x v="1399"/>
    <s v="N° de personas"/>
    <s v="2012-2020"/>
    <m/>
    <m/>
    <s v="Departamento de Evaluación, Medición y Registro Educacional (DEMRE)"/>
    <m/>
    <m/>
    <m/>
    <m/>
    <m/>
    <m/>
    <m/>
    <m/>
    <m/>
    <m/>
    <m/>
    <m/>
    <n v="119"/>
    <n v="133"/>
    <n v="105"/>
    <n v="120"/>
    <n v="109"/>
    <n v="108"/>
    <n v="106"/>
    <n v="123"/>
    <n v="113"/>
    <m/>
  </r>
  <r>
    <n v="1895"/>
    <s v="Cantidad de personas inscritas en el proceso de admisión cuya comuna de domicilio es Pitrufquen"/>
    <s v="08 Educación"/>
    <s v="08.03 Admisión Universitaria"/>
    <s v="08.03.06 Comuna de Domicilio"/>
    <s v="08.03.06.209 Pitrufquen"/>
    <x v="9"/>
    <x v="92"/>
    <x v="295"/>
    <x v="1400"/>
    <s v="N° de personas"/>
    <s v="2012-2020"/>
    <m/>
    <m/>
    <s v="Departamento de Evaluación, Medición y Registro Educacional (DEMRE)"/>
    <m/>
    <m/>
    <m/>
    <m/>
    <m/>
    <m/>
    <m/>
    <m/>
    <m/>
    <m/>
    <m/>
    <m/>
    <n v="373"/>
    <n v="367"/>
    <n v="373"/>
    <n v="358"/>
    <n v="369"/>
    <n v="412"/>
    <n v="435"/>
    <n v="429"/>
    <n v="395"/>
    <m/>
  </r>
  <r>
    <n v="1896"/>
    <s v="Cantidad de personas inscritas en el proceso de admisión cuya comuna de domicilio es Pucón"/>
    <s v="08 Educación"/>
    <s v="08.03 Admisión Universitaria"/>
    <s v="08.03.06 Comuna de Domicilio"/>
    <s v="08.03.06.210 Pucón"/>
    <x v="9"/>
    <x v="92"/>
    <x v="295"/>
    <x v="1401"/>
    <s v="N° de personas"/>
    <s v="2012-2020"/>
    <m/>
    <m/>
    <s v="Departamento de Evaluación, Medición y Registro Educacional (DEMRE)"/>
    <m/>
    <m/>
    <m/>
    <m/>
    <m/>
    <m/>
    <m/>
    <m/>
    <m/>
    <m/>
    <m/>
    <m/>
    <n v="505"/>
    <n v="488"/>
    <n v="449"/>
    <n v="455"/>
    <n v="464"/>
    <n v="470"/>
    <n v="543"/>
    <n v="550"/>
    <n v="498"/>
    <m/>
  </r>
  <r>
    <n v="1897"/>
    <s v="Cantidad de personas inscritas en el proceso de admisión cuya comuna de domicilio es Saavedra"/>
    <s v="08 Educación"/>
    <s v="08.03 Admisión Universitaria"/>
    <s v="08.03.06 Comuna de Domicilio"/>
    <s v="08.03.06.211 Saavedra"/>
    <x v="9"/>
    <x v="92"/>
    <x v="295"/>
    <x v="1402"/>
    <s v="N° de personas"/>
    <s v="2012-2020"/>
    <m/>
    <m/>
    <s v="Departamento de Evaluación, Medición y Registro Educacional (DEMRE)"/>
    <m/>
    <m/>
    <m/>
    <m/>
    <m/>
    <m/>
    <m/>
    <m/>
    <m/>
    <m/>
    <m/>
    <m/>
    <n v="136"/>
    <n v="156"/>
    <n v="117"/>
    <n v="116"/>
    <n v="155"/>
    <n v="142"/>
    <n v="145"/>
    <n v="119"/>
    <n v="151"/>
    <m/>
  </r>
  <r>
    <n v="1898"/>
    <s v="Cantidad de personas inscritas en el proceso de admisión cuya comuna de domicilio es Teodoro Schmidt"/>
    <s v="08 Educación"/>
    <s v="08.03 Admisión Universitaria"/>
    <s v="08.03.06 Comuna de Domicilio"/>
    <s v="08.03.06.212 Teodoro Schmidt"/>
    <x v="9"/>
    <x v="92"/>
    <x v="295"/>
    <x v="1403"/>
    <s v="N° de personas"/>
    <s v="2012-2020"/>
    <m/>
    <m/>
    <s v="Departamento de Evaluación, Medición y Registro Educacional (DEMRE)"/>
    <m/>
    <m/>
    <m/>
    <m/>
    <m/>
    <m/>
    <m/>
    <m/>
    <m/>
    <m/>
    <m/>
    <m/>
    <n v="153"/>
    <n v="144"/>
    <n v="125"/>
    <n v="153"/>
    <n v="171"/>
    <n v="197"/>
    <n v="158"/>
    <n v="165"/>
    <n v="161"/>
    <m/>
  </r>
  <r>
    <n v="1899"/>
    <s v="Cantidad de personas inscritas en el proceso de admisión cuya comuna de domicilio es Toltén"/>
    <s v="08 Educación"/>
    <s v="08.03 Admisión Universitaria"/>
    <s v="08.03.06 Comuna de Domicilio"/>
    <s v="08.03.06.213 Toltén"/>
    <x v="9"/>
    <x v="92"/>
    <x v="295"/>
    <x v="1404"/>
    <s v="N° de personas"/>
    <s v="2012-2020"/>
    <m/>
    <m/>
    <s v="Departamento de Evaluación, Medición y Registro Educacional (DEMRE)"/>
    <m/>
    <m/>
    <m/>
    <m/>
    <m/>
    <m/>
    <m/>
    <m/>
    <m/>
    <m/>
    <m/>
    <m/>
    <n v="87"/>
    <n v="89"/>
    <n v="96"/>
    <n v="114"/>
    <n v="133"/>
    <n v="134"/>
    <n v="121"/>
    <n v="129"/>
    <n v="156"/>
    <m/>
  </r>
  <r>
    <n v="1900"/>
    <s v="Cantidad de personas inscritas en el proceso de admisión cuya comuna de domicilio es Vilcún"/>
    <s v="08 Educación"/>
    <s v="08.03 Admisión Universitaria"/>
    <s v="08.03.06 Comuna de Domicilio"/>
    <s v="08.03.06.214 Vilcún"/>
    <x v="9"/>
    <x v="92"/>
    <x v="295"/>
    <x v="1405"/>
    <s v="N° de personas"/>
    <s v="2012-2020"/>
    <m/>
    <m/>
    <s v="Departamento de Evaluación, Medición y Registro Educacional (DEMRE)"/>
    <m/>
    <m/>
    <m/>
    <m/>
    <m/>
    <m/>
    <m/>
    <m/>
    <m/>
    <m/>
    <m/>
    <m/>
    <n v="298"/>
    <n v="299"/>
    <n v="346"/>
    <n v="347"/>
    <n v="331"/>
    <n v="377"/>
    <n v="347"/>
    <n v="403"/>
    <n v="424"/>
    <m/>
  </r>
  <r>
    <n v="1901"/>
    <s v="Cantidad de personas inscritas en el proceso de admisión cuya comuna de domicilio es Villarrica"/>
    <s v="08 Educación"/>
    <s v="08.03 Admisión Universitaria"/>
    <s v="08.03.06 Comuna de Domicilio"/>
    <s v="08.03.06.215 Villarrica"/>
    <x v="9"/>
    <x v="92"/>
    <x v="295"/>
    <x v="1406"/>
    <s v="N° de personas"/>
    <s v="2012-2020"/>
    <m/>
    <m/>
    <s v="Departamento de Evaluación, Medición y Registro Educacional (DEMRE)"/>
    <m/>
    <m/>
    <m/>
    <m/>
    <m/>
    <m/>
    <m/>
    <m/>
    <m/>
    <m/>
    <m/>
    <m/>
    <n v="1024"/>
    <n v="930"/>
    <n v="910"/>
    <n v="1008"/>
    <n v="1047"/>
    <n v="988"/>
    <n v="1118"/>
    <n v="1130"/>
    <n v="1125"/>
    <m/>
  </r>
  <r>
    <n v="1902"/>
    <s v="Cantidad de personas inscritas en el proceso de admisión cuya comuna de domicilio es Cholchol"/>
    <s v="08 Educación"/>
    <s v="08.03 Admisión Universitaria"/>
    <s v="08.03.06 Comuna de Domicilio"/>
    <s v="08.03.06.216 Cholchol"/>
    <x v="9"/>
    <x v="92"/>
    <x v="295"/>
    <x v="1407"/>
    <s v="N° de personas"/>
    <s v="2012-2020"/>
    <m/>
    <m/>
    <s v="Departamento de Evaluación, Medición y Registro Educacional (DEMRE)"/>
    <m/>
    <m/>
    <m/>
    <m/>
    <m/>
    <m/>
    <m/>
    <m/>
    <m/>
    <m/>
    <m/>
    <m/>
    <n v="140"/>
    <n v="151"/>
    <n v="137"/>
    <n v="153"/>
    <n v="162"/>
    <n v="154"/>
    <n v="173"/>
    <n v="180"/>
    <n v="197"/>
    <m/>
  </r>
  <r>
    <n v="1903"/>
    <s v="Cantidad de personas inscritas en el proceso de admisión cuya comuna de domicilio es Angol"/>
    <s v="08 Educación"/>
    <s v="08.03 Admisión Universitaria"/>
    <s v="08.03.06 Comuna de Domicilio"/>
    <s v="08.03.06.217 Angol"/>
    <x v="9"/>
    <x v="92"/>
    <x v="295"/>
    <x v="1408"/>
    <s v="N° de personas"/>
    <s v="2012-2020"/>
    <m/>
    <m/>
    <s v="Departamento de Evaluación, Medición y Registro Educacional (DEMRE)"/>
    <m/>
    <m/>
    <m/>
    <m/>
    <m/>
    <m/>
    <m/>
    <m/>
    <m/>
    <m/>
    <m/>
    <m/>
    <n v="1000"/>
    <n v="924"/>
    <n v="874"/>
    <n v="853"/>
    <n v="902"/>
    <n v="942"/>
    <n v="942"/>
    <n v="916"/>
    <n v="1000"/>
    <m/>
  </r>
  <r>
    <n v="1904"/>
    <s v="Cantidad de personas inscritas en el proceso de admisión cuya comuna de domicilio es Collipulli"/>
    <s v="08 Educación"/>
    <s v="08.03 Admisión Universitaria"/>
    <s v="08.03.06 Comuna de Domicilio"/>
    <s v="08.03.06.218 Collipulli"/>
    <x v="9"/>
    <x v="92"/>
    <x v="295"/>
    <x v="1409"/>
    <s v="N° de personas"/>
    <s v="2012-2020"/>
    <m/>
    <m/>
    <s v="Departamento de Evaluación, Medición y Registro Educacional (DEMRE)"/>
    <m/>
    <m/>
    <m/>
    <m/>
    <m/>
    <m/>
    <m/>
    <m/>
    <m/>
    <m/>
    <m/>
    <m/>
    <n v="304"/>
    <n v="282"/>
    <n v="292"/>
    <n v="302"/>
    <n v="278"/>
    <n v="344"/>
    <n v="343"/>
    <n v="330"/>
    <n v="383"/>
    <m/>
  </r>
  <r>
    <n v="1905"/>
    <s v="Cantidad de personas inscritas en el proceso de admisión cuya comuna de domicilio es Curacautín"/>
    <s v="08 Educación"/>
    <s v="08.03 Admisión Universitaria"/>
    <s v="08.03.06 Comuna de Domicilio"/>
    <s v="08.03.06.219 Curacautín"/>
    <x v="9"/>
    <x v="92"/>
    <x v="295"/>
    <x v="1410"/>
    <s v="N° de personas"/>
    <s v="2012-2020"/>
    <m/>
    <m/>
    <s v="Departamento de Evaluación, Medición y Registro Educacional (DEMRE)"/>
    <m/>
    <m/>
    <m/>
    <m/>
    <m/>
    <m/>
    <m/>
    <m/>
    <m/>
    <m/>
    <m/>
    <m/>
    <n v="242"/>
    <n v="231"/>
    <n v="241"/>
    <n v="221"/>
    <n v="208"/>
    <n v="233"/>
    <n v="240"/>
    <n v="277"/>
    <n v="239"/>
    <m/>
  </r>
  <r>
    <n v="1906"/>
    <s v="Cantidad de personas inscritas en el proceso de admisión cuya comuna de domicilio es Ercilla"/>
    <s v="08 Educación"/>
    <s v="08.03 Admisión Universitaria"/>
    <s v="08.03.06 Comuna de Domicilio"/>
    <s v="08.03.06.220 Ercilla"/>
    <x v="9"/>
    <x v="92"/>
    <x v="295"/>
    <x v="1411"/>
    <s v="N° de personas"/>
    <s v="2012-2020"/>
    <m/>
    <m/>
    <s v="Departamento de Evaluación, Medición y Registro Educacional (DEMRE)"/>
    <m/>
    <m/>
    <m/>
    <m/>
    <m/>
    <m/>
    <m/>
    <m/>
    <m/>
    <m/>
    <m/>
    <m/>
    <n v="123"/>
    <n v="87"/>
    <n v="92"/>
    <n v="113"/>
    <n v="82"/>
    <n v="98"/>
    <n v="108"/>
    <n v="93"/>
    <n v="111"/>
    <m/>
  </r>
  <r>
    <n v="1907"/>
    <s v="Cantidad de personas inscritas en el proceso de admisión cuya comuna de domicilio es Lonquimay"/>
    <s v="08 Educación"/>
    <s v="08.03 Admisión Universitaria"/>
    <s v="08.03.06 Comuna de Domicilio"/>
    <s v="08.03.06.221 Lonquimay"/>
    <x v="9"/>
    <x v="92"/>
    <x v="295"/>
    <x v="1412"/>
    <s v="N° de personas"/>
    <s v="2012-2020"/>
    <m/>
    <m/>
    <s v="Departamento de Evaluación, Medición y Registro Educacional (DEMRE)"/>
    <m/>
    <m/>
    <m/>
    <m/>
    <m/>
    <m/>
    <m/>
    <m/>
    <m/>
    <m/>
    <m/>
    <m/>
    <n v="121"/>
    <n v="119"/>
    <n v="115"/>
    <n v="107"/>
    <n v="130"/>
    <n v="160"/>
    <n v="128"/>
    <n v="154"/>
    <n v="139"/>
    <m/>
  </r>
  <r>
    <n v="1908"/>
    <s v="Cantidad de personas inscritas en el proceso de admisión cuya comuna de domicilio es Los Sauces"/>
    <s v="08 Educación"/>
    <s v="08.03 Admisión Universitaria"/>
    <s v="08.03.06 Comuna de Domicilio"/>
    <s v="08.03.06.222 Los Sauces"/>
    <x v="9"/>
    <x v="92"/>
    <x v="295"/>
    <x v="1413"/>
    <s v="N° de personas"/>
    <s v="2012-2020"/>
    <m/>
    <m/>
    <s v="Departamento de Evaluación, Medición y Registro Educacional (DEMRE)"/>
    <m/>
    <m/>
    <m/>
    <m/>
    <m/>
    <m/>
    <m/>
    <m/>
    <m/>
    <m/>
    <m/>
    <m/>
    <n v="93"/>
    <n v="107"/>
    <n v="85"/>
    <n v="75"/>
    <n v="96"/>
    <n v="93"/>
    <n v="88"/>
    <n v="101"/>
    <n v="86"/>
    <m/>
  </r>
  <r>
    <n v="1909"/>
    <s v="Cantidad de personas inscritas en el proceso de admisión cuya comuna de domicilio es Lumaco"/>
    <s v="08 Educación"/>
    <s v="08.03 Admisión Universitaria"/>
    <s v="08.03.06 Comuna de Domicilio"/>
    <s v="08.03.06.223 Lumaco"/>
    <x v="9"/>
    <x v="92"/>
    <x v="295"/>
    <x v="1414"/>
    <s v="N° de personas"/>
    <s v="2012-2020"/>
    <m/>
    <m/>
    <s v="Departamento de Evaluación, Medición y Registro Educacional (DEMRE)"/>
    <m/>
    <m/>
    <m/>
    <m/>
    <m/>
    <m/>
    <m/>
    <m/>
    <m/>
    <m/>
    <m/>
    <m/>
    <n v="137"/>
    <n v="109"/>
    <n v="126"/>
    <n v="133"/>
    <n v="125"/>
    <n v="105"/>
    <n v="119"/>
    <n v="119"/>
    <n v="108"/>
    <m/>
  </r>
  <r>
    <n v="1910"/>
    <s v="Cantidad de personas inscritas en el proceso de admisión cuya comuna de domicilio es Purén"/>
    <s v="08 Educación"/>
    <s v="08.03 Admisión Universitaria"/>
    <s v="08.03.06 Comuna de Domicilio"/>
    <s v="08.03.06.224 Purén"/>
    <x v="9"/>
    <x v="92"/>
    <x v="295"/>
    <x v="1415"/>
    <s v="N° de personas"/>
    <s v="2012-2020"/>
    <m/>
    <m/>
    <s v="Departamento de Evaluación, Medición y Registro Educacional (DEMRE)"/>
    <m/>
    <m/>
    <m/>
    <m/>
    <m/>
    <m/>
    <m/>
    <m/>
    <m/>
    <m/>
    <m/>
    <m/>
    <n v="177"/>
    <n v="175"/>
    <n v="189"/>
    <n v="169"/>
    <n v="204"/>
    <n v="203"/>
    <n v="186"/>
    <n v="162"/>
    <n v="162"/>
    <m/>
  </r>
  <r>
    <n v="1911"/>
    <s v="Cantidad de personas inscritas en el proceso de admisión cuya comuna de domicilio es Renaico"/>
    <s v="08 Educación"/>
    <s v="08.03 Admisión Universitaria"/>
    <s v="08.03.06 Comuna de Domicilio"/>
    <s v="08.03.06.225 Renaico"/>
    <x v="9"/>
    <x v="92"/>
    <x v="295"/>
    <x v="1416"/>
    <s v="N° de personas"/>
    <s v="2012-2020"/>
    <m/>
    <m/>
    <s v="Departamento de Evaluación, Medición y Registro Educacional (DEMRE)"/>
    <m/>
    <m/>
    <m/>
    <m/>
    <m/>
    <m/>
    <m/>
    <m/>
    <m/>
    <m/>
    <m/>
    <m/>
    <n v="110"/>
    <n v="123"/>
    <n v="123"/>
    <n v="145"/>
    <n v="123"/>
    <n v="128"/>
    <n v="165"/>
    <n v="140"/>
    <n v="152"/>
    <m/>
  </r>
  <r>
    <n v="1912"/>
    <s v="Cantidad de personas inscritas en el proceso de admisión cuya comuna de domicilio es Traiguén"/>
    <s v="08 Educación"/>
    <s v="08.03 Admisión Universitaria"/>
    <s v="08.03.06 Comuna de Domicilio"/>
    <s v="08.03.06.226 Traiguén"/>
    <x v="9"/>
    <x v="92"/>
    <x v="295"/>
    <x v="1417"/>
    <s v="N° de personas"/>
    <s v="2012-2020"/>
    <m/>
    <m/>
    <s v="Departamento de Evaluación, Medición y Registro Educacional (DEMRE)"/>
    <m/>
    <m/>
    <m/>
    <m/>
    <m/>
    <m/>
    <m/>
    <m/>
    <m/>
    <m/>
    <m/>
    <m/>
    <n v="284"/>
    <n v="328"/>
    <n v="286"/>
    <n v="313"/>
    <n v="291"/>
    <n v="298"/>
    <n v="298"/>
    <n v="303"/>
    <n v="303"/>
    <m/>
  </r>
  <r>
    <n v="1913"/>
    <s v="Cantidad de personas inscritas en el proceso de admisión cuya comuna de domicilio es Victoria"/>
    <s v="08 Educación"/>
    <s v="08.03 Admisión Universitaria"/>
    <s v="08.03.06 Comuna de Domicilio"/>
    <s v="08.03.06.227 Victoria"/>
    <x v="9"/>
    <x v="92"/>
    <x v="295"/>
    <x v="1418"/>
    <s v="N° de personas"/>
    <s v="2012-2020"/>
    <m/>
    <m/>
    <s v="Departamento de Evaluación, Medición y Registro Educacional (DEMRE)"/>
    <m/>
    <m/>
    <m/>
    <m/>
    <m/>
    <m/>
    <m/>
    <m/>
    <m/>
    <m/>
    <m/>
    <m/>
    <n v="670"/>
    <n v="600"/>
    <n v="586"/>
    <n v="642"/>
    <n v="651"/>
    <n v="509"/>
    <n v="581"/>
    <n v="551"/>
    <n v="636"/>
    <m/>
  </r>
  <r>
    <n v="1914"/>
    <s v="Cantidad de personas inscritas en el proceso de admisión cuya comuna de domicilio es Puerto Montt"/>
    <s v="08 Educación"/>
    <s v="08.03 Admisión Universitaria"/>
    <s v="08.03.06 Comuna de Domicilio"/>
    <s v="08.03.06.228 Puerto Montt"/>
    <x v="9"/>
    <x v="92"/>
    <x v="295"/>
    <x v="1419"/>
    <s v="N° de personas"/>
    <s v="2012-2020"/>
    <m/>
    <m/>
    <s v="Departamento de Evaluación, Medición y Registro Educacional (DEMRE)"/>
    <m/>
    <m/>
    <m/>
    <m/>
    <m/>
    <m/>
    <m/>
    <m/>
    <m/>
    <m/>
    <m/>
    <m/>
    <n v="3653"/>
    <n v="3843"/>
    <n v="3861"/>
    <n v="4114"/>
    <n v="4267"/>
    <n v="4210"/>
    <n v="4464"/>
    <n v="4439"/>
    <n v="4523"/>
    <m/>
  </r>
  <r>
    <n v="1915"/>
    <s v="Cantidad de personas inscritas en el proceso de admisión cuya comuna de domicilio es Calbuco"/>
    <s v="08 Educación"/>
    <s v="08.03 Admisión Universitaria"/>
    <s v="08.03.06 Comuna de Domicilio"/>
    <s v="08.03.06.229 Calbuco"/>
    <x v="9"/>
    <x v="92"/>
    <x v="295"/>
    <x v="1420"/>
    <s v="N° de personas"/>
    <s v="2012-2020"/>
    <m/>
    <m/>
    <s v="Departamento de Evaluación, Medición y Registro Educacional (DEMRE)"/>
    <m/>
    <m/>
    <m/>
    <m/>
    <m/>
    <m/>
    <m/>
    <m/>
    <m/>
    <m/>
    <m/>
    <m/>
    <n v="377"/>
    <n v="378"/>
    <n v="426"/>
    <n v="461"/>
    <n v="443"/>
    <n v="465"/>
    <n v="448"/>
    <n v="442"/>
    <n v="501"/>
    <m/>
  </r>
  <r>
    <n v="1916"/>
    <s v="Cantidad de personas inscritas en el proceso de admisión cuya comuna de domicilio es Cochamó"/>
    <s v="08 Educación"/>
    <s v="08.03 Admisión Universitaria"/>
    <s v="08.03.06 Comuna de Domicilio"/>
    <s v="08.03.06.230 Cochamó"/>
    <x v="9"/>
    <x v="92"/>
    <x v="295"/>
    <x v="1421"/>
    <s v="N° de personas"/>
    <s v="2012-2020"/>
    <m/>
    <m/>
    <s v="Departamento de Evaluación, Medición y Registro Educacional (DEMRE)"/>
    <m/>
    <m/>
    <m/>
    <m/>
    <m/>
    <m/>
    <m/>
    <m/>
    <m/>
    <m/>
    <m/>
    <m/>
    <n v="27"/>
    <n v="30"/>
    <n v="21"/>
    <n v="25"/>
    <n v="22"/>
    <n v="20"/>
    <n v="18"/>
    <n v="32"/>
    <n v="35"/>
    <m/>
  </r>
  <r>
    <n v="1917"/>
    <s v="Cantidad de personas inscritas en el proceso de admisión cuya comuna de domicilio es Fresia"/>
    <s v="08 Educación"/>
    <s v="08.03 Admisión Universitaria"/>
    <s v="08.03.06 Comuna de Domicilio"/>
    <s v="08.03.06.231 Fresia"/>
    <x v="9"/>
    <x v="92"/>
    <x v="295"/>
    <x v="1422"/>
    <s v="N° de personas"/>
    <s v="2012-2020"/>
    <m/>
    <m/>
    <s v="Departamento de Evaluación, Medición y Registro Educacional (DEMRE)"/>
    <m/>
    <m/>
    <m/>
    <m/>
    <m/>
    <m/>
    <m/>
    <m/>
    <m/>
    <m/>
    <m/>
    <m/>
    <n v="124"/>
    <n v="169"/>
    <n v="151"/>
    <n v="190"/>
    <n v="179"/>
    <n v="151"/>
    <n v="176"/>
    <n v="160"/>
    <n v="165"/>
    <m/>
  </r>
  <r>
    <n v="1918"/>
    <s v="Cantidad de personas inscritas en el proceso de admisión cuya comuna de domicilio es Frutillar"/>
    <s v="08 Educación"/>
    <s v="08.03 Admisión Universitaria"/>
    <s v="08.03.06 Comuna de Domicilio"/>
    <s v="08.03.06.232 Frutillar"/>
    <x v="9"/>
    <x v="92"/>
    <x v="295"/>
    <x v="1423"/>
    <s v="N° de personas"/>
    <s v="2012-2020"/>
    <m/>
    <m/>
    <s v="Departamento de Evaluación, Medición y Registro Educacional (DEMRE)"/>
    <m/>
    <m/>
    <m/>
    <m/>
    <m/>
    <m/>
    <m/>
    <m/>
    <m/>
    <m/>
    <m/>
    <m/>
    <n v="208"/>
    <n v="220"/>
    <n v="235"/>
    <n v="223"/>
    <n v="255"/>
    <n v="243"/>
    <n v="288"/>
    <n v="299"/>
    <n v="305"/>
    <m/>
  </r>
  <r>
    <n v="1919"/>
    <s v="Cantidad de personas inscritas en el proceso de admisión cuya comuna de domicilio es Los Muermos"/>
    <s v="08 Educación"/>
    <s v="08.03 Admisión Universitaria"/>
    <s v="08.03.06 Comuna de Domicilio"/>
    <s v="08.03.06.233 Los Muermos"/>
    <x v="9"/>
    <x v="92"/>
    <x v="295"/>
    <x v="1424"/>
    <s v="N° de personas"/>
    <s v="2012-2020"/>
    <m/>
    <m/>
    <s v="Departamento de Evaluación, Medición y Registro Educacional (DEMRE)"/>
    <m/>
    <m/>
    <m/>
    <m/>
    <m/>
    <m/>
    <m/>
    <m/>
    <m/>
    <m/>
    <m/>
    <m/>
    <n v="150"/>
    <n v="154"/>
    <n v="204"/>
    <n v="234"/>
    <n v="221"/>
    <n v="233"/>
    <n v="228"/>
    <n v="237"/>
    <n v="263"/>
    <m/>
  </r>
  <r>
    <n v="1920"/>
    <s v="Cantidad de personas inscritas en el proceso de admisión cuya comuna de domicilio es Llanquihue"/>
    <s v="08 Educación"/>
    <s v="08.03 Admisión Universitaria"/>
    <s v="08.03.06 Comuna de Domicilio"/>
    <s v="08.03.06.234 Llanquihue"/>
    <x v="9"/>
    <x v="92"/>
    <x v="295"/>
    <x v="1425"/>
    <s v="N° de personas"/>
    <s v="2012-2020"/>
    <m/>
    <m/>
    <s v="Departamento de Evaluación, Medición y Registro Educacional (DEMRE)"/>
    <m/>
    <m/>
    <m/>
    <m/>
    <m/>
    <m/>
    <m/>
    <m/>
    <m/>
    <m/>
    <m/>
    <m/>
    <n v="247"/>
    <n v="237"/>
    <n v="224"/>
    <n v="259"/>
    <n v="287"/>
    <n v="268"/>
    <n v="260"/>
    <n v="318"/>
    <n v="294"/>
    <m/>
  </r>
  <r>
    <n v="1921"/>
    <s v="Cantidad de personas inscritas en el proceso de admisión cuya comuna de domicilio es Maullín"/>
    <s v="08 Educación"/>
    <s v="08.03 Admisión Universitaria"/>
    <s v="08.03.06 Comuna de Domicilio"/>
    <s v="08.03.06.235 Maullín"/>
    <x v="9"/>
    <x v="92"/>
    <x v="295"/>
    <x v="1426"/>
    <s v="N° de personas"/>
    <s v="2012-2020"/>
    <m/>
    <m/>
    <s v="Departamento de Evaluación, Medición y Registro Educacional (DEMRE)"/>
    <m/>
    <m/>
    <m/>
    <m/>
    <m/>
    <m/>
    <m/>
    <m/>
    <m/>
    <m/>
    <m/>
    <m/>
    <n v="181"/>
    <n v="162"/>
    <n v="157"/>
    <n v="160"/>
    <n v="177"/>
    <n v="189"/>
    <n v="193"/>
    <n v="182"/>
    <n v="161"/>
    <m/>
  </r>
  <r>
    <n v="1922"/>
    <s v="Cantidad de personas inscritas en el proceso de admisión cuya comuna de domicilio es Puerto Varas"/>
    <s v="08 Educación"/>
    <s v="08.03 Admisión Universitaria"/>
    <s v="08.03.06 Comuna de Domicilio"/>
    <s v="08.03.06.236 Puerto Varas"/>
    <x v="9"/>
    <x v="92"/>
    <x v="295"/>
    <x v="1427"/>
    <s v="N° de personas"/>
    <s v="2012-2020"/>
    <m/>
    <m/>
    <s v="Departamento de Evaluación, Medición y Registro Educacional (DEMRE)"/>
    <m/>
    <m/>
    <m/>
    <m/>
    <m/>
    <m/>
    <m/>
    <m/>
    <m/>
    <m/>
    <m/>
    <m/>
    <n v="689"/>
    <n v="660"/>
    <n v="600"/>
    <n v="662"/>
    <n v="746"/>
    <n v="757"/>
    <n v="744"/>
    <n v="708"/>
    <n v="752"/>
    <m/>
  </r>
  <r>
    <n v="1923"/>
    <s v="Cantidad de personas inscritas en el proceso de admisión cuya comuna de domicilio es Castro"/>
    <s v="08 Educación"/>
    <s v="08.03 Admisión Universitaria"/>
    <s v="08.03.06 Comuna de Domicilio"/>
    <s v="08.03.06.237 Castro"/>
    <x v="9"/>
    <x v="92"/>
    <x v="295"/>
    <x v="1428"/>
    <s v="N° de personas"/>
    <s v="2012-2020"/>
    <m/>
    <m/>
    <s v="Departamento de Evaluación, Medición y Registro Educacional (DEMRE)"/>
    <m/>
    <m/>
    <m/>
    <m/>
    <m/>
    <m/>
    <m/>
    <m/>
    <m/>
    <m/>
    <m/>
    <m/>
    <n v="597"/>
    <n v="558"/>
    <n v="676"/>
    <n v="776"/>
    <n v="914"/>
    <n v="925"/>
    <n v="857"/>
    <n v="905"/>
    <n v="875"/>
    <m/>
  </r>
  <r>
    <n v="1924"/>
    <s v="Cantidad de personas inscritas en el proceso de admisión cuya comuna de domicilio es Ancud"/>
    <s v="08 Educación"/>
    <s v="08.03 Admisión Universitaria"/>
    <s v="08.03.06 Comuna de Domicilio"/>
    <s v="08.03.06.238 Ancud"/>
    <x v="9"/>
    <x v="92"/>
    <x v="295"/>
    <x v="1429"/>
    <s v="N° de personas"/>
    <s v="2012-2020"/>
    <m/>
    <m/>
    <s v="Departamento de Evaluación, Medición y Registro Educacional (DEMRE)"/>
    <m/>
    <m/>
    <m/>
    <m/>
    <m/>
    <m/>
    <m/>
    <m/>
    <m/>
    <m/>
    <m/>
    <m/>
    <n v="581"/>
    <n v="477"/>
    <n v="607"/>
    <n v="570"/>
    <n v="612"/>
    <n v="690"/>
    <n v="731"/>
    <n v="697"/>
    <n v="702"/>
    <m/>
  </r>
  <r>
    <n v="1925"/>
    <s v="Cantidad de personas inscritas en el proceso de admisión cuya comuna de domicilio es Chonchi"/>
    <s v="08 Educación"/>
    <s v="08.03 Admisión Universitaria"/>
    <s v="08.03.06 Comuna de Domicilio"/>
    <s v="08.03.06.239 Chonchi"/>
    <x v="9"/>
    <x v="92"/>
    <x v="295"/>
    <x v="1430"/>
    <s v="N° de personas"/>
    <s v="2012-2020"/>
    <m/>
    <m/>
    <s v="Departamento de Evaluación, Medición y Registro Educacional (DEMRE)"/>
    <m/>
    <m/>
    <m/>
    <m/>
    <m/>
    <m/>
    <m/>
    <m/>
    <m/>
    <m/>
    <m/>
    <m/>
    <n v="141"/>
    <n v="154"/>
    <n v="134"/>
    <n v="173"/>
    <n v="198"/>
    <n v="163"/>
    <n v="198"/>
    <n v="174"/>
    <n v="194"/>
    <m/>
  </r>
  <r>
    <n v="1926"/>
    <s v="Cantidad de personas inscritas en el proceso de admisión cuya comuna de domicilio es Curaco de Vélez"/>
    <s v="08 Educación"/>
    <s v="08.03 Admisión Universitaria"/>
    <s v="08.03.06 Comuna de Domicilio"/>
    <s v="08.03.06.240 Curaco de Vélez"/>
    <x v="9"/>
    <x v="92"/>
    <x v="295"/>
    <x v="1431"/>
    <s v="N° de personas"/>
    <s v="2012-2020"/>
    <m/>
    <m/>
    <s v="Departamento de Evaluación, Medición y Registro Educacional (DEMRE)"/>
    <m/>
    <m/>
    <m/>
    <m/>
    <m/>
    <m/>
    <m/>
    <m/>
    <m/>
    <m/>
    <m/>
    <m/>
    <n v="37"/>
    <n v="37"/>
    <n v="43"/>
    <n v="32"/>
    <n v="52"/>
    <n v="56"/>
    <n v="61"/>
    <n v="49"/>
    <n v="59"/>
    <m/>
  </r>
  <r>
    <n v="1927"/>
    <s v="Cantidad de personas inscritas en el proceso de admisión cuya comuna de domicilio es Dalcahue"/>
    <s v="08 Educación"/>
    <s v="08.03 Admisión Universitaria"/>
    <s v="08.03.06 Comuna de Domicilio"/>
    <s v="08.03.06.241 Dalcahue"/>
    <x v="9"/>
    <x v="92"/>
    <x v="295"/>
    <x v="1432"/>
    <s v="N° de personas"/>
    <s v="2012-2020"/>
    <m/>
    <m/>
    <s v="Departamento de Evaluación, Medición y Registro Educacional (DEMRE)"/>
    <m/>
    <m/>
    <m/>
    <m/>
    <m/>
    <m/>
    <m/>
    <m/>
    <m/>
    <m/>
    <m/>
    <m/>
    <n v="117"/>
    <n v="114"/>
    <n v="133"/>
    <n v="154"/>
    <n v="191"/>
    <n v="190"/>
    <n v="192"/>
    <n v="225"/>
    <n v="201"/>
    <m/>
  </r>
  <r>
    <n v="1928"/>
    <s v="Cantidad de personas inscritas en el proceso de admisión cuya comuna de domicilio es Puqueldón"/>
    <s v="08 Educación"/>
    <s v="08.03 Admisión Universitaria"/>
    <s v="08.03.06 Comuna de Domicilio"/>
    <s v="08.03.06.242 Puqueldón"/>
    <x v="9"/>
    <x v="92"/>
    <x v="295"/>
    <x v="1433"/>
    <s v="N° de personas"/>
    <s v="2012-2020"/>
    <m/>
    <m/>
    <s v="Departamento de Evaluación, Medición y Registro Educacional (DEMRE)"/>
    <m/>
    <m/>
    <m/>
    <m/>
    <m/>
    <m/>
    <m/>
    <m/>
    <m/>
    <m/>
    <m/>
    <m/>
    <n v="15"/>
    <n v="18"/>
    <n v="12"/>
    <n v="35"/>
    <n v="52"/>
    <n v="42"/>
    <n v="47"/>
    <n v="39"/>
    <n v="44"/>
    <m/>
  </r>
  <r>
    <n v="1929"/>
    <s v="Cantidad de personas inscritas en el proceso de admisión cuya comuna de domicilio es Queilén"/>
    <s v="08 Educación"/>
    <s v="08.03 Admisión Universitaria"/>
    <s v="08.03.06 Comuna de Domicilio"/>
    <s v="08.03.06.243 Queilén"/>
    <x v="9"/>
    <x v="92"/>
    <x v="295"/>
    <x v="1434"/>
    <s v="N° de personas"/>
    <s v="2012-2020"/>
    <m/>
    <m/>
    <s v="Departamento de Evaluación, Medición y Registro Educacional (DEMRE)"/>
    <m/>
    <m/>
    <m/>
    <m/>
    <m/>
    <m/>
    <m/>
    <m/>
    <m/>
    <m/>
    <m/>
    <m/>
    <n v="46"/>
    <n v="45"/>
    <n v="47"/>
    <n v="79"/>
    <n v="63"/>
    <n v="72"/>
    <n v="73"/>
    <n v="76"/>
    <n v="66"/>
    <m/>
  </r>
  <r>
    <n v="1930"/>
    <s v="Cantidad de personas inscritas en el proceso de admisión cuya comuna de domicilio es Quellón"/>
    <s v="08 Educación"/>
    <s v="08.03 Admisión Universitaria"/>
    <s v="08.03.06 Comuna de Domicilio"/>
    <s v="08.03.06.244 Quellón"/>
    <x v="9"/>
    <x v="92"/>
    <x v="295"/>
    <x v="1435"/>
    <s v="N° de personas"/>
    <s v="2012-2020"/>
    <m/>
    <m/>
    <s v="Departamento de Evaluación, Medición y Registro Educacional (DEMRE)"/>
    <m/>
    <m/>
    <m/>
    <m/>
    <m/>
    <m/>
    <m/>
    <m/>
    <m/>
    <m/>
    <m/>
    <m/>
    <n v="247"/>
    <n v="297"/>
    <n v="332"/>
    <n v="335"/>
    <n v="386"/>
    <n v="467"/>
    <n v="416"/>
    <n v="407"/>
    <n v="354"/>
    <m/>
  </r>
  <r>
    <n v="1931"/>
    <s v="Cantidad de personas inscritas en el proceso de admisión cuya comuna de domicilio es Quemchi"/>
    <s v="08 Educación"/>
    <s v="08.03 Admisión Universitaria"/>
    <s v="08.03.06 Comuna de Domicilio"/>
    <s v="08.03.06.245 Quemchi"/>
    <x v="9"/>
    <x v="92"/>
    <x v="295"/>
    <x v="1436"/>
    <s v="N° de personas"/>
    <s v="2012-2020"/>
    <m/>
    <m/>
    <s v="Departamento de Evaluación, Medición y Registro Educacional (DEMRE)"/>
    <m/>
    <m/>
    <m/>
    <m/>
    <m/>
    <m/>
    <m/>
    <m/>
    <m/>
    <m/>
    <m/>
    <m/>
    <n v="47"/>
    <n v="62"/>
    <n v="54"/>
    <n v="66"/>
    <n v="85"/>
    <n v="102"/>
    <n v="106"/>
    <n v="98"/>
    <n v="102"/>
    <m/>
  </r>
  <r>
    <n v="1932"/>
    <s v="Cantidad de personas inscritas en el proceso de admisión cuya comuna de domicilio es Quinchao"/>
    <s v="08 Educación"/>
    <s v="08.03 Admisión Universitaria"/>
    <s v="08.03.06 Comuna de Domicilio"/>
    <s v="08.03.06.246 Quinchao"/>
    <x v="9"/>
    <x v="92"/>
    <x v="295"/>
    <x v="1437"/>
    <s v="N° de personas"/>
    <s v="2012-2020"/>
    <m/>
    <m/>
    <s v="Departamento de Evaluación, Medición y Registro Educacional (DEMRE)"/>
    <m/>
    <m/>
    <m/>
    <m/>
    <m/>
    <m/>
    <m/>
    <m/>
    <m/>
    <m/>
    <m/>
    <m/>
    <n v="105"/>
    <n v="110"/>
    <n v="100"/>
    <n v="109"/>
    <n v="110"/>
    <n v="103"/>
    <n v="110"/>
    <n v="108"/>
    <n v="96"/>
    <m/>
  </r>
  <r>
    <n v="1933"/>
    <s v="Cantidad de personas inscritas en el proceso de admisión cuya comuna de domicilio es Osorno"/>
    <s v="08 Educación"/>
    <s v="08.03 Admisión Universitaria"/>
    <s v="08.03.06 Comuna de Domicilio"/>
    <s v="08.03.06.247 Osorno"/>
    <x v="9"/>
    <x v="92"/>
    <x v="295"/>
    <x v="1438"/>
    <s v="N° de personas"/>
    <s v="2012-2020"/>
    <m/>
    <m/>
    <s v="Departamento de Evaluación, Medición y Registro Educacional (DEMRE)"/>
    <m/>
    <m/>
    <m/>
    <m/>
    <m/>
    <m/>
    <m/>
    <m/>
    <m/>
    <m/>
    <m/>
    <m/>
    <n v="2547"/>
    <n v="2549"/>
    <n v="2540"/>
    <n v="2685"/>
    <n v="2679"/>
    <n v="2699"/>
    <n v="2808"/>
    <n v="2747"/>
    <n v="2826"/>
    <m/>
  </r>
  <r>
    <n v="1934"/>
    <s v="Cantidad de personas inscritas en el proceso de admisión cuya comuna de domicilio es Puerto Octay"/>
    <s v="08 Educación"/>
    <s v="08.03 Admisión Universitaria"/>
    <s v="08.03.06 Comuna de Domicilio"/>
    <s v="08.03.06.248 Puerto Octay"/>
    <x v="9"/>
    <x v="92"/>
    <x v="295"/>
    <x v="1439"/>
    <s v="N° de personas"/>
    <s v="2012-2020"/>
    <m/>
    <m/>
    <s v="Departamento de Evaluación, Medición y Registro Educacional (DEMRE)"/>
    <m/>
    <m/>
    <m/>
    <m/>
    <m/>
    <m/>
    <m/>
    <m/>
    <m/>
    <m/>
    <m/>
    <m/>
    <n v="61"/>
    <n v="77"/>
    <n v="84"/>
    <n v="84"/>
    <n v="101"/>
    <n v="109"/>
    <n v="84"/>
    <n v="79"/>
    <n v="100"/>
    <m/>
  </r>
  <r>
    <n v="1935"/>
    <s v="Cantidad de personas inscritas en el proceso de admisión cuya comuna de domicilio es Purranque"/>
    <s v="08 Educación"/>
    <s v="08.03 Admisión Universitaria"/>
    <s v="08.03.06 Comuna de Domicilio"/>
    <s v="08.03.06.249 Purranque"/>
    <x v="9"/>
    <x v="92"/>
    <x v="295"/>
    <x v="1440"/>
    <s v="N° de personas"/>
    <s v="2012-2020"/>
    <m/>
    <m/>
    <s v="Departamento de Evaluación, Medición y Registro Educacional (DEMRE)"/>
    <m/>
    <m/>
    <m/>
    <m/>
    <m/>
    <m/>
    <m/>
    <m/>
    <m/>
    <m/>
    <m/>
    <m/>
    <n v="268"/>
    <n v="245"/>
    <n v="247"/>
    <n v="270"/>
    <n v="309"/>
    <n v="257"/>
    <n v="313"/>
    <n v="301"/>
    <n v="329"/>
    <m/>
  </r>
  <r>
    <n v="1936"/>
    <s v="Cantidad de personas inscritas en el proceso de admisión cuya comuna de domicilio es Puyehue"/>
    <s v="08 Educación"/>
    <s v="08.03 Admisión Universitaria"/>
    <s v="08.03.06 Comuna de Domicilio"/>
    <s v="08.03.06.250 Puyehue"/>
    <x v="9"/>
    <x v="92"/>
    <x v="295"/>
    <x v="1441"/>
    <s v="N° de personas"/>
    <s v="2012-2020"/>
    <m/>
    <m/>
    <s v="Departamento de Evaluación, Medición y Registro Educacional (DEMRE)"/>
    <m/>
    <m/>
    <m/>
    <m/>
    <m/>
    <m/>
    <m/>
    <m/>
    <m/>
    <m/>
    <m/>
    <m/>
    <n v="78"/>
    <n v="86"/>
    <n v="68"/>
    <n v="82"/>
    <n v="80"/>
    <n v="121"/>
    <n v="116"/>
    <n v="110"/>
    <n v="109"/>
    <m/>
  </r>
  <r>
    <n v="1937"/>
    <s v="Cantidad de personas inscritas en el proceso de admisión cuya comuna de domicilio es Río Negro"/>
    <s v="08 Educación"/>
    <s v="08.03 Admisión Universitaria"/>
    <s v="08.03.06 Comuna de Domicilio"/>
    <s v="08.03.06.251 Río Negro"/>
    <x v="9"/>
    <x v="92"/>
    <x v="295"/>
    <x v="1442"/>
    <s v="N° de personas"/>
    <s v="2012-2020"/>
    <m/>
    <m/>
    <s v="Departamento de Evaluación, Medición y Registro Educacional (DEMRE)"/>
    <m/>
    <m/>
    <m/>
    <m/>
    <m/>
    <m/>
    <m/>
    <m/>
    <m/>
    <m/>
    <m/>
    <m/>
    <n v="108"/>
    <n v="123"/>
    <n v="117"/>
    <n v="167"/>
    <n v="149"/>
    <n v="167"/>
    <n v="160"/>
    <n v="149"/>
    <n v="159"/>
    <m/>
  </r>
  <r>
    <n v="1938"/>
    <s v="Cantidad de personas inscritas en el proceso de admisión cuya comuna de domicilio es San Juan de la Costa"/>
    <s v="08 Educación"/>
    <s v="08.03 Admisión Universitaria"/>
    <s v="08.03.06 Comuna de Domicilio"/>
    <s v="08.03.06.252 San Juan de la Costa"/>
    <x v="9"/>
    <x v="92"/>
    <x v="295"/>
    <x v="1443"/>
    <s v="N° de personas"/>
    <s v="2012-2020"/>
    <m/>
    <m/>
    <s v="Departamento de Evaluación, Medición y Registro Educacional (DEMRE)"/>
    <m/>
    <m/>
    <m/>
    <m/>
    <m/>
    <m/>
    <m/>
    <m/>
    <m/>
    <m/>
    <m/>
    <m/>
    <n v="39"/>
    <n v="38"/>
    <n v="47"/>
    <n v="52"/>
    <n v="57"/>
    <n v="67"/>
    <n v="53"/>
    <n v="38"/>
    <n v="71"/>
    <m/>
  </r>
  <r>
    <n v="1939"/>
    <s v="Cantidad de personas inscritas en el proceso de admisión cuya comuna de domicilio es San Pablo"/>
    <s v="08 Educación"/>
    <s v="08.03 Admisión Universitaria"/>
    <s v="08.03.06 Comuna de Domicilio"/>
    <s v="08.03.06.253 San Pablo"/>
    <x v="9"/>
    <x v="92"/>
    <x v="295"/>
    <x v="1444"/>
    <s v="N° de personas"/>
    <s v="2012-2020"/>
    <m/>
    <m/>
    <s v="Departamento de Evaluación, Medición y Registro Educacional (DEMRE)"/>
    <m/>
    <m/>
    <m/>
    <m/>
    <m/>
    <m/>
    <m/>
    <m/>
    <m/>
    <m/>
    <m/>
    <m/>
    <n v="82"/>
    <n v="79"/>
    <n v="98"/>
    <n v="101"/>
    <n v="94"/>
    <n v="83"/>
    <n v="104"/>
    <n v="128"/>
    <n v="111"/>
    <m/>
  </r>
  <r>
    <n v="1940"/>
    <s v="Cantidad de personas inscritas en el proceso de admisión cuya comuna de domicilio es Chaitén"/>
    <s v="08 Educación"/>
    <s v="08.03 Admisión Universitaria"/>
    <s v="08.03.06 Comuna de Domicilio"/>
    <s v="08.03.06.254 Chaitén"/>
    <x v="9"/>
    <x v="92"/>
    <x v="295"/>
    <x v="1445"/>
    <s v="N° de personas"/>
    <s v="2012-2020"/>
    <m/>
    <m/>
    <s v="Departamento de Evaluación, Medición y Registro Educacional (DEMRE)"/>
    <m/>
    <m/>
    <m/>
    <m/>
    <m/>
    <m/>
    <m/>
    <m/>
    <m/>
    <m/>
    <m/>
    <m/>
    <n v="13"/>
    <n v="35"/>
    <n v="39"/>
    <n v="48"/>
    <n v="35"/>
    <n v="46"/>
    <n v="45"/>
    <n v="61"/>
    <n v="61"/>
    <m/>
  </r>
  <r>
    <n v="1941"/>
    <s v="Cantidad de personas inscritas en el proceso de admisión cuya comuna de domicilio es Futaleufú"/>
    <s v="08 Educación"/>
    <s v="08.03 Admisión Universitaria"/>
    <s v="08.03.06 Comuna de Domicilio"/>
    <s v="08.03.06.255 Futaleufú"/>
    <x v="9"/>
    <x v="92"/>
    <x v="295"/>
    <x v="1446"/>
    <s v="N° de personas"/>
    <s v="2012-2020"/>
    <m/>
    <m/>
    <s v="Departamento de Evaluación, Medición y Registro Educacional (DEMRE)"/>
    <m/>
    <m/>
    <m/>
    <m/>
    <m/>
    <m/>
    <m/>
    <m/>
    <m/>
    <m/>
    <m/>
    <m/>
    <n v="24"/>
    <n v="43"/>
    <n v="44"/>
    <n v="38"/>
    <n v="42"/>
    <n v="47"/>
    <n v="46"/>
    <n v="52"/>
    <n v="52"/>
    <m/>
  </r>
  <r>
    <n v="1942"/>
    <s v="Cantidad de personas inscritas en el proceso de admisión cuya comuna de domicilio es Hualaihué"/>
    <s v="08 Educación"/>
    <s v="08.03 Admisión Universitaria"/>
    <s v="08.03.06 Comuna de Domicilio"/>
    <s v="08.03.06.256 Hualaihué"/>
    <x v="9"/>
    <x v="92"/>
    <x v="295"/>
    <x v="1447"/>
    <s v="N° de personas"/>
    <s v="2012-2020"/>
    <m/>
    <m/>
    <s v="Departamento de Evaluación, Medición y Registro Educacional (DEMRE)"/>
    <m/>
    <m/>
    <m/>
    <m/>
    <m/>
    <m/>
    <m/>
    <m/>
    <m/>
    <m/>
    <m/>
    <m/>
    <n v="90"/>
    <n v="100"/>
    <n v="96"/>
    <n v="86"/>
    <n v="80"/>
    <n v="99"/>
    <n v="103"/>
    <n v="104"/>
    <n v="107"/>
    <m/>
  </r>
  <r>
    <n v="1943"/>
    <s v="Cantidad de personas inscritas en el proceso de admisión cuya comuna de domicilio es Palena"/>
    <s v="08 Educación"/>
    <s v="08.03 Admisión Universitaria"/>
    <s v="08.03.06 Comuna de Domicilio"/>
    <s v="08.03.06.257 Palena"/>
    <x v="9"/>
    <x v="92"/>
    <x v="295"/>
    <x v="1448"/>
    <s v="N° de personas"/>
    <s v="2012-2020"/>
    <m/>
    <m/>
    <s v="Departamento de Evaluación, Medición y Registro Educacional (DEMRE)"/>
    <m/>
    <m/>
    <m/>
    <m/>
    <m/>
    <m/>
    <m/>
    <m/>
    <m/>
    <m/>
    <m/>
    <m/>
    <n v="19"/>
    <n v="20"/>
    <n v="17"/>
    <n v="42"/>
    <n v="27"/>
    <n v="18"/>
    <n v="23"/>
    <n v="29"/>
    <n v="33"/>
    <m/>
  </r>
  <r>
    <n v="1944"/>
    <s v="Cantidad de personas inscritas en el proceso de admisión cuya comuna de domicilio es Coyhaique"/>
    <s v="08 Educación"/>
    <s v="08.03 Admisión Universitaria"/>
    <s v="08.03.06 Comuna de Domicilio"/>
    <s v="08.03.06.258 Coyhaique"/>
    <x v="9"/>
    <x v="92"/>
    <x v="295"/>
    <x v="1449"/>
    <s v="N° de personas"/>
    <s v="2012-2020"/>
    <m/>
    <m/>
    <s v="Departamento de Evaluación, Medición y Registro Educacional (DEMRE)"/>
    <m/>
    <m/>
    <m/>
    <m/>
    <m/>
    <m/>
    <m/>
    <m/>
    <m/>
    <m/>
    <m/>
    <m/>
    <n v="925"/>
    <n v="1060"/>
    <n v="1090"/>
    <n v="1223"/>
    <n v="1101"/>
    <n v="1182"/>
    <n v="1139"/>
    <n v="1401"/>
    <n v="1307"/>
    <m/>
  </r>
  <r>
    <n v="1945"/>
    <s v="Cantidad de personas inscritas en el proceso de admisión cuya comuna de domicilio es Lago Verde"/>
    <s v="08 Educación"/>
    <s v="08.03 Admisión Universitaria"/>
    <s v="08.03.06 Comuna de Domicilio"/>
    <s v="08.03.06.259 Lago Verde"/>
    <x v="9"/>
    <x v="92"/>
    <x v="295"/>
    <x v="1450"/>
    <s v="N° de personas"/>
    <s v="2012-2020"/>
    <m/>
    <m/>
    <s v="Departamento de Evaluación, Medición y Registro Educacional (DEMRE)"/>
    <m/>
    <m/>
    <m/>
    <m/>
    <m/>
    <m/>
    <m/>
    <m/>
    <m/>
    <m/>
    <m/>
    <m/>
    <n v="5"/>
    <n v="2"/>
    <n v="1"/>
    <n v="3"/>
    <n v="8"/>
    <n v="6"/>
    <n v="4"/>
    <n v="3"/>
    <n v="6"/>
    <m/>
  </r>
  <r>
    <n v="1946"/>
    <s v="Cantidad de personas inscritas en el proceso de admisión cuya comuna de domicilio es Aysén"/>
    <s v="08 Educación"/>
    <s v="08.03 Admisión Universitaria"/>
    <s v="08.03.06 Comuna de Domicilio"/>
    <s v="08.03.05.11 Aysén"/>
    <x v="9"/>
    <x v="92"/>
    <x v="295"/>
    <x v="1190"/>
    <s v="N° de personas"/>
    <s v="2012-2020"/>
    <m/>
    <m/>
    <s v="Departamento de Evaluación, Medición y Registro Educacional (DEMRE)"/>
    <m/>
    <m/>
    <m/>
    <m/>
    <m/>
    <m/>
    <m/>
    <m/>
    <m/>
    <m/>
    <m/>
    <m/>
    <n v="320"/>
    <n v="377"/>
    <n v="350"/>
    <n v="405"/>
    <n v="403"/>
    <n v="434"/>
    <n v="448"/>
    <n v="395"/>
    <n v="496"/>
    <m/>
  </r>
  <r>
    <n v="1947"/>
    <s v="Cantidad de personas inscritas en el proceso de admisión cuya comuna de domicilio es Cisnes"/>
    <s v="08 Educación"/>
    <s v="08.03 Admisión Universitaria"/>
    <s v="08.03.06 Comuna de Domicilio"/>
    <s v="08.03.06.261 Cisnes"/>
    <x v="9"/>
    <x v="92"/>
    <x v="295"/>
    <x v="1451"/>
    <s v="N° de personas"/>
    <s v="2012-2020"/>
    <m/>
    <m/>
    <s v="Departamento de Evaluación, Medición y Registro Educacional (DEMRE)"/>
    <m/>
    <m/>
    <m/>
    <m/>
    <m/>
    <m/>
    <m/>
    <m/>
    <m/>
    <m/>
    <m/>
    <m/>
    <n v="25"/>
    <n v="37"/>
    <n v="33"/>
    <n v="40"/>
    <n v="49"/>
    <n v="55"/>
    <n v="50"/>
    <n v="63"/>
    <n v="110"/>
    <m/>
  </r>
  <r>
    <n v="1948"/>
    <s v="Cantidad de personas inscritas en el proceso de admisión cuya comuna de domicilio es Guaitecas"/>
    <s v="08 Educación"/>
    <s v="08.03 Admisión Universitaria"/>
    <s v="08.03.06 Comuna de Domicilio"/>
    <s v="08.03.06.262 Guaitecas"/>
    <x v="9"/>
    <x v="92"/>
    <x v="295"/>
    <x v="1452"/>
    <s v="N° de personas"/>
    <s v="2012-2020"/>
    <m/>
    <m/>
    <s v="Departamento de Evaluación, Medición y Registro Educacional (DEMRE)"/>
    <m/>
    <m/>
    <m/>
    <m/>
    <m/>
    <m/>
    <m/>
    <m/>
    <m/>
    <m/>
    <m/>
    <m/>
    <n v="7"/>
    <n v="5"/>
    <n v="6"/>
    <n v="11"/>
    <n v="6"/>
    <n v="34"/>
    <n v="22"/>
    <n v="26"/>
    <n v="25"/>
    <m/>
  </r>
  <r>
    <n v="1949"/>
    <s v="Cantidad de personas inscritas en el proceso de admisión cuya comuna de domicilio es Cochrane"/>
    <s v="08 Educación"/>
    <s v="08.03 Admisión Universitaria"/>
    <s v="08.03.06 Comuna de Domicilio"/>
    <s v="08.03.06.263 Cochrane"/>
    <x v="9"/>
    <x v="92"/>
    <x v="295"/>
    <x v="1453"/>
    <s v="N° de personas"/>
    <s v="2012-2020"/>
    <m/>
    <m/>
    <s v="Departamento de Evaluación, Medición y Registro Educacional (DEMRE)"/>
    <m/>
    <m/>
    <m/>
    <m/>
    <m/>
    <m/>
    <m/>
    <m/>
    <m/>
    <m/>
    <m/>
    <m/>
    <n v="85"/>
    <n v="54"/>
    <n v="49"/>
    <n v="51"/>
    <n v="43"/>
    <n v="74"/>
    <n v="45"/>
    <n v="60"/>
    <n v="62"/>
    <m/>
  </r>
  <r>
    <n v="1950"/>
    <s v="Cantidad de personas inscritas en el proceso de admisión cuya comuna de domicilio es O'Higgins"/>
    <s v="08 Educación"/>
    <s v="08.03 Admisión Universitaria"/>
    <s v="08.03.06 Comuna de Domicilio"/>
    <s v="08.03.05.06 O'Higgins"/>
    <x v="9"/>
    <x v="92"/>
    <x v="295"/>
    <x v="1185"/>
    <s v="N° de personas"/>
    <s v="2012-2020"/>
    <m/>
    <m/>
    <s v="Departamento de Evaluación, Medición y Registro Educacional (DEMRE)"/>
    <m/>
    <m/>
    <m/>
    <m/>
    <m/>
    <m/>
    <m/>
    <m/>
    <m/>
    <m/>
    <m/>
    <m/>
    <n v="1"/>
    <n v="3"/>
    <n v="3"/>
    <n v="3"/>
    <n v="1"/>
    <n v="2"/>
    <n v="2"/>
    <n v="3"/>
    <n v="2"/>
    <m/>
  </r>
  <r>
    <n v="1951"/>
    <s v="Cantidad de personas inscritas en el proceso de admisión cuya comuna de domicilio es Tortel"/>
    <s v="08 Educación"/>
    <s v="08.03 Admisión Universitaria"/>
    <s v="08.03.06 Comuna de Domicilio"/>
    <s v="08.03.06.265 Tortel"/>
    <x v="9"/>
    <x v="92"/>
    <x v="295"/>
    <x v="1454"/>
    <s v="N° de personas"/>
    <s v="2012-2020"/>
    <m/>
    <m/>
    <s v="Departamento de Evaluación, Medición y Registro Educacional (DEMRE)"/>
    <m/>
    <m/>
    <m/>
    <m/>
    <m/>
    <m/>
    <m/>
    <m/>
    <m/>
    <m/>
    <m/>
    <m/>
    <n v="2"/>
    <n v="3"/>
    <n v="1"/>
    <n v="2"/>
    <n v="7"/>
    <n v="4"/>
    <n v="6"/>
    <n v="3"/>
    <n v="3"/>
    <m/>
  </r>
  <r>
    <n v="1952"/>
    <s v="Cantidad de personas inscritas en el proceso de admisión cuya comuna de domicilio es Chile Chico"/>
    <s v="08 Educación"/>
    <s v="08.03 Admisión Universitaria"/>
    <s v="08.03.06 Comuna de Domicilio"/>
    <s v="08.03.06.266 Chile Chico"/>
    <x v="9"/>
    <x v="92"/>
    <x v="295"/>
    <x v="1455"/>
    <s v="N° de personas"/>
    <s v="2012-2020"/>
    <m/>
    <m/>
    <s v="Departamento de Evaluación, Medición y Registro Educacional (DEMRE)"/>
    <m/>
    <m/>
    <m/>
    <m/>
    <m/>
    <m/>
    <m/>
    <m/>
    <m/>
    <m/>
    <m/>
    <m/>
    <n v="59"/>
    <n v="51"/>
    <n v="53"/>
    <n v="58"/>
    <n v="62"/>
    <n v="46"/>
    <n v="50"/>
    <n v="67"/>
    <n v="67"/>
    <m/>
  </r>
  <r>
    <n v="1953"/>
    <s v="Cantidad de personas inscritas en el proceso de admisión cuya comuna de domicilio es Río Ibáñez"/>
    <s v="08 Educación"/>
    <s v="08.03 Admisión Universitaria"/>
    <s v="08.03.06 Comuna de Domicilio"/>
    <s v="08.03.06.267 Río Ibáñez"/>
    <x v="9"/>
    <x v="92"/>
    <x v="295"/>
    <x v="1456"/>
    <s v="N° de personas"/>
    <s v="2012-2020"/>
    <m/>
    <m/>
    <s v="Departamento de Evaluación, Medición y Registro Educacional (DEMRE)"/>
    <m/>
    <m/>
    <m/>
    <m/>
    <m/>
    <m/>
    <m/>
    <m/>
    <m/>
    <m/>
    <m/>
    <m/>
    <n v="2"/>
    <n v="6"/>
    <n v="5"/>
    <n v="10"/>
    <n v="6"/>
    <n v="9"/>
    <n v="19"/>
    <n v="22"/>
    <n v="15"/>
    <m/>
  </r>
  <r>
    <n v="1954"/>
    <s v="Cantidad de personas inscritas en el proceso de admisión cuya comuna de domicilio es Punta Arenas"/>
    <s v="08 Educación"/>
    <s v="08.03 Admisión Universitaria"/>
    <s v="08.03.06 Comuna de Domicilio"/>
    <s v="08.03.06.268 Punta Arenas"/>
    <x v="9"/>
    <x v="92"/>
    <x v="295"/>
    <x v="1457"/>
    <s v="N° de personas"/>
    <s v="2012-2020"/>
    <m/>
    <m/>
    <s v="Departamento de Evaluación, Medición y Registro Educacional (DEMRE)"/>
    <m/>
    <m/>
    <m/>
    <m/>
    <m/>
    <m/>
    <m/>
    <m/>
    <m/>
    <m/>
    <m/>
    <m/>
    <n v="1820"/>
    <n v="1994"/>
    <n v="1895"/>
    <n v="2017"/>
    <n v="2021"/>
    <n v="2016"/>
    <n v="2078"/>
    <n v="2248"/>
    <n v="2087"/>
    <m/>
  </r>
  <r>
    <n v="1955"/>
    <s v="Cantidad de personas inscritas en el proceso de admisión cuya comuna de domicilio es Laguna Blanca"/>
    <s v="08 Educación"/>
    <s v="08.03 Admisión Universitaria"/>
    <s v="08.03.06 Comuna de Domicilio"/>
    <s v="08.03.06.269 Laguna Blanca"/>
    <x v="9"/>
    <x v="92"/>
    <x v="295"/>
    <x v="1458"/>
    <s v="N° de personas"/>
    <s v="2012-2020"/>
    <m/>
    <m/>
    <s v="Departamento de Evaluación, Medición y Registro Educacional (DEMRE)"/>
    <m/>
    <m/>
    <m/>
    <m/>
    <m/>
    <m/>
    <m/>
    <m/>
    <m/>
    <m/>
    <m/>
    <m/>
    <n v="0"/>
    <n v="0"/>
    <n v="0"/>
    <n v="0"/>
    <n v="0"/>
    <n v="1"/>
    <n v="1"/>
    <n v="1"/>
    <n v="0"/>
    <m/>
  </r>
  <r>
    <n v="1956"/>
    <s v="Cantidad de personas inscritas en el proceso de admisión cuya comuna de domicilio es Río Verde"/>
    <s v="08 Educación"/>
    <s v="08.03 Admisión Universitaria"/>
    <s v="08.03.06 Comuna de Domicilio"/>
    <s v="08.03.06.270 Río Verde"/>
    <x v="9"/>
    <x v="92"/>
    <x v="295"/>
    <x v="1459"/>
    <s v="N° de personas"/>
    <s v="2012-2020"/>
    <m/>
    <m/>
    <s v="Departamento de Evaluación, Medición y Registro Educacional (DEMRE)"/>
    <m/>
    <m/>
    <m/>
    <m/>
    <m/>
    <m/>
    <m/>
    <m/>
    <m/>
    <m/>
    <m/>
    <m/>
    <n v="0"/>
    <n v="0"/>
    <n v="0"/>
    <n v="0"/>
    <n v="0"/>
    <n v="4"/>
    <n v="2"/>
    <n v="0"/>
    <n v="2"/>
    <m/>
  </r>
  <r>
    <n v="1957"/>
    <s v="Cantidad de personas inscritas en el proceso de admisión cuya comuna de domicilio es San Gregorio"/>
    <s v="08 Educación"/>
    <s v="08.03 Admisión Universitaria"/>
    <s v="08.03.06 Comuna de Domicilio"/>
    <s v="08.03.06.271 San Gregorio"/>
    <x v="9"/>
    <x v="92"/>
    <x v="295"/>
    <x v="1460"/>
    <s v="N° de personas"/>
    <s v="2012-2020"/>
    <m/>
    <m/>
    <s v="Departamento de Evaluación, Medición y Registro Educacional (DEMRE)"/>
    <m/>
    <m/>
    <m/>
    <m/>
    <m/>
    <m/>
    <m/>
    <m/>
    <m/>
    <m/>
    <m/>
    <m/>
    <n v="0"/>
    <n v="0"/>
    <n v="0"/>
    <n v="0"/>
    <n v="0"/>
    <n v="1"/>
    <n v="2"/>
    <n v="2"/>
    <n v="0"/>
    <m/>
  </r>
  <r>
    <n v="1958"/>
    <s v="Cantidad de personas inscritas en el proceso de admisión cuya comuna de domicilio es Cabo de Hornos"/>
    <s v="08 Educación"/>
    <s v="08.03 Admisión Universitaria"/>
    <s v="08.03.06 Comuna de Domicilio"/>
    <s v="08.03.06.272 Cabo de Hornos"/>
    <x v="9"/>
    <x v="92"/>
    <x v="295"/>
    <x v="1461"/>
    <s v="N° de personas"/>
    <s v="2012-2020"/>
    <m/>
    <m/>
    <s v="Departamento de Evaluación, Medición y Registro Educacional (DEMRE)"/>
    <m/>
    <m/>
    <m/>
    <m/>
    <m/>
    <m/>
    <m/>
    <m/>
    <m/>
    <m/>
    <m/>
    <m/>
    <n v="15"/>
    <n v="14"/>
    <n v="23"/>
    <n v="22"/>
    <n v="22"/>
    <n v="21"/>
    <n v="27"/>
    <n v="21"/>
    <n v="27"/>
    <m/>
  </r>
  <r>
    <n v="1959"/>
    <s v="Cantidad de personas inscritas en el proceso de admisión cuya comuna de domicilio es Antártica"/>
    <s v="08 Educación"/>
    <s v="08.03 Admisión Universitaria"/>
    <s v="08.03.06 Comuna de Domicilio"/>
    <s v="08.03.06.273 Antártica"/>
    <x v="9"/>
    <x v="92"/>
    <x v="295"/>
    <x v="1462"/>
    <s v="N° de personas"/>
    <s v="2012-2020"/>
    <m/>
    <m/>
    <s v="Departamento de Evaluación, Medición y Registro Educacional (DEMRE)"/>
    <m/>
    <m/>
    <m/>
    <m/>
    <m/>
    <m/>
    <m/>
    <m/>
    <m/>
    <m/>
    <m/>
    <m/>
    <n v="12"/>
    <n v="10"/>
    <n v="10"/>
    <n v="13"/>
    <n v="10"/>
    <n v="17"/>
    <n v="11"/>
    <n v="9"/>
    <n v="18"/>
    <m/>
  </r>
  <r>
    <n v="1960"/>
    <s v="Cantidad de personas inscritas en el proceso de admisión cuya comuna de domicilio es Porvenir"/>
    <s v="08 Educación"/>
    <s v="08.03 Admisión Universitaria"/>
    <s v="08.03.06 Comuna de Domicilio"/>
    <s v="08.03.06.274 Porvenir"/>
    <x v="9"/>
    <x v="92"/>
    <x v="295"/>
    <x v="1463"/>
    <s v="N° de personas"/>
    <s v="2012-2020"/>
    <m/>
    <m/>
    <s v="Departamento de Evaluación, Medición y Registro Educacional (DEMRE)"/>
    <m/>
    <m/>
    <m/>
    <m/>
    <m/>
    <m/>
    <m/>
    <m/>
    <m/>
    <m/>
    <m/>
    <m/>
    <n v="85"/>
    <n v="68"/>
    <n v="64"/>
    <n v="80"/>
    <n v="87"/>
    <n v="88"/>
    <n v="139"/>
    <n v="78"/>
    <n v="149"/>
    <m/>
  </r>
  <r>
    <n v="1961"/>
    <s v="Cantidad de personas inscritas en el proceso de admisión cuya comuna de domicilio es Natales"/>
    <s v="08 Educación"/>
    <s v="08.03 Admisión Universitaria"/>
    <s v="08.03.06 Comuna de Domicilio"/>
    <s v="08.03.06.275 Natales"/>
    <x v="9"/>
    <x v="92"/>
    <x v="295"/>
    <x v="1464"/>
    <s v="N° de personas"/>
    <s v="2012-2020"/>
    <m/>
    <m/>
    <s v="Departamento de Evaluación, Medición y Registro Educacional (DEMRE)"/>
    <m/>
    <m/>
    <m/>
    <m/>
    <m/>
    <m/>
    <m/>
    <m/>
    <m/>
    <m/>
    <m/>
    <m/>
    <n v="321"/>
    <n v="339"/>
    <n v="320"/>
    <n v="323"/>
    <n v="313"/>
    <n v="256"/>
    <n v="276"/>
    <n v="344"/>
    <n v="355"/>
    <m/>
  </r>
  <r>
    <n v="1962"/>
    <s v="Cantidad de personas inscritas en el proceso de admisión cuya comuna de domicilio es Torres del Paine"/>
    <s v="08 Educación"/>
    <s v="08.03 Admisión Universitaria"/>
    <s v="08.03.06 Comuna de Domicilio"/>
    <s v="08.03.06.276 Torres del Paine"/>
    <x v="9"/>
    <x v="92"/>
    <x v="295"/>
    <x v="1465"/>
    <s v="N° de personas"/>
    <s v="2012-2020"/>
    <m/>
    <m/>
    <s v="Departamento de Evaluación, Medición y Registro Educacional (DEMRE)"/>
    <m/>
    <m/>
    <m/>
    <m/>
    <m/>
    <m/>
    <m/>
    <m/>
    <m/>
    <m/>
    <m/>
    <m/>
    <n v="1"/>
    <n v="0"/>
    <n v="1"/>
    <n v="2"/>
    <n v="1"/>
    <n v="2"/>
    <n v="2"/>
    <n v="0"/>
    <n v="0"/>
    <m/>
  </r>
  <r>
    <n v="1963"/>
    <s v="Cantidad de personas inscritas en el proceso de admisión cuya comuna de domicilio es Santiago"/>
    <s v="08 Educación"/>
    <s v="08.03 Admisión Universitaria"/>
    <s v="08.03.06 Comuna de Domicilio"/>
    <s v="08.03.06.277 Santiago"/>
    <x v="9"/>
    <x v="92"/>
    <x v="295"/>
    <x v="1466"/>
    <s v="N° de personas"/>
    <s v="2012-2020"/>
    <m/>
    <m/>
    <s v="Departamento de Evaluación, Medición y Registro Educacional (DEMRE)"/>
    <m/>
    <m/>
    <m/>
    <m/>
    <m/>
    <m/>
    <m/>
    <m/>
    <m/>
    <m/>
    <m/>
    <m/>
    <n v="4003"/>
    <n v="4019"/>
    <n v="4272"/>
    <n v="4386"/>
    <n v="4984"/>
    <n v="5029"/>
    <n v="5309"/>
    <n v="5149"/>
    <n v="5256"/>
    <m/>
  </r>
  <r>
    <n v="1964"/>
    <s v="Cantidad de personas inscritas en el proceso de admisión cuya comuna de domicilio es Cerrillos"/>
    <s v="08 Educación"/>
    <s v="08.03 Admisión Universitaria"/>
    <s v="08.03.06 Comuna de Domicilio"/>
    <s v="08.03.06.278 Cerrillos"/>
    <x v="9"/>
    <x v="92"/>
    <x v="295"/>
    <x v="1467"/>
    <s v="N° de personas"/>
    <s v="2012-2020"/>
    <m/>
    <m/>
    <s v="Departamento de Evaluación, Medición y Registro Educacional (DEMRE)"/>
    <m/>
    <m/>
    <m/>
    <m/>
    <m/>
    <m/>
    <m/>
    <m/>
    <m/>
    <m/>
    <m/>
    <m/>
    <n v="1181"/>
    <n v="1189"/>
    <n v="1185"/>
    <n v="1195"/>
    <n v="1300"/>
    <n v="1291"/>
    <n v="1316"/>
    <n v="1290"/>
    <n v="1341"/>
    <m/>
  </r>
  <r>
    <n v="1965"/>
    <s v="Cantidad de personas inscritas en el proceso de admisión cuya comuna de domicilio es Cerro Navia"/>
    <s v="08 Educación"/>
    <s v="08.03 Admisión Universitaria"/>
    <s v="08.03.06 Comuna de Domicilio"/>
    <s v="08.03.06.279 Cerro Navia"/>
    <x v="9"/>
    <x v="92"/>
    <x v="295"/>
    <x v="1468"/>
    <s v="N° de personas"/>
    <s v="2012-2020"/>
    <m/>
    <m/>
    <s v="Departamento de Evaluación, Medición y Registro Educacional (DEMRE)"/>
    <m/>
    <m/>
    <m/>
    <m/>
    <m/>
    <m/>
    <m/>
    <m/>
    <m/>
    <m/>
    <m/>
    <m/>
    <n v="1767"/>
    <n v="1875"/>
    <n v="1925"/>
    <n v="2062"/>
    <n v="2006"/>
    <n v="2024"/>
    <n v="2013"/>
    <n v="2122"/>
    <n v="2171"/>
    <m/>
  </r>
  <r>
    <n v="1966"/>
    <s v="Cantidad de personas inscritas en el proceso de admisión cuya comuna de domicilio es Conchalí"/>
    <s v="08 Educación"/>
    <s v="08.03 Admisión Universitaria"/>
    <s v="08.03.06 Comuna de Domicilio"/>
    <s v="08.03.06.280 Conchalí"/>
    <x v="9"/>
    <x v="92"/>
    <x v="295"/>
    <x v="1469"/>
    <s v="N° de personas"/>
    <s v="2012-2020"/>
    <m/>
    <m/>
    <s v="Departamento de Evaluación, Medición y Registro Educacional (DEMRE)"/>
    <m/>
    <m/>
    <m/>
    <m/>
    <m/>
    <m/>
    <m/>
    <m/>
    <m/>
    <m/>
    <m/>
    <m/>
    <n v="1963"/>
    <n v="1874"/>
    <n v="1939"/>
    <n v="2003"/>
    <n v="2082"/>
    <n v="2081"/>
    <n v="2100"/>
    <n v="1991"/>
    <n v="2075"/>
    <m/>
  </r>
  <r>
    <n v="1967"/>
    <s v="Cantidad de personas inscritas en el proceso de admisión cuya comuna de domicilio es El Bosque"/>
    <s v="08 Educación"/>
    <s v="08.03 Admisión Universitaria"/>
    <s v="08.03.06 Comuna de Domicilio"/>
    <s v="08.03.06.281 El Bosque"/>
    <x v="9"/>
    <x v="92"/>
    <x v="295"/>
    <x v="1470"/>
    <s v="N° de personas"/>
    <s v="2012-2020"/>
    <m/>
    <m/>
    <s v="Departamento de Evaluación, Medición y Registro Educacional (DEMRE)"/>
    <m/>
    <m/>
    <m/>
    <m/>
    <m/>
    <m/>
    <m/>
    <m/>
    <m/>
    <m/>
    <m/>
    <m/>
    <n v="2659"/>
    <n v="2630"/>
    <n v="2651"/>
    <n v="2766"/>
    <n v="2818"/>
    <n v="2790"/>
    <n v="2850"/>
    <n v="2911"/>
    <n v="2764"/>
    <m/>
  </r>
  <r>
    <n v="1968"/>
    <s v="Cantidad de personas inscritas en el proceso de admisión cuya comuna de domicilio es Estación Central"/>
    <s v="08 Educación"/>
    <s v="08.03 Admisión Universitaria"/>
    <s v="08.03.06 Comuna de Domicilio"/>
    <s v="08.03.06.282 Estación Central"/>
    <x v="9"/>
    <x v="92"/>
    <x v="295"/>
    <x v="1471"/>
    <s v="N° de personas"/>
    <s v="2012-2020"/>
    <m/>
    <m/>
    <s v="Departamento de Evaluación, Medición y Registro Educacional (DEMRE)"/>
    <m/>
    <m/>
    <m/>
    <m/>
    <m/>
    <m/>
    <m/>
    <m/>
    <m/>
    <m/>
    <m/>
    <m/>
    <n v="1869"/>
    <n v="1890"/>
    <n v="1882"/>
    <n v="1893"/>
    <n v="2014"/>
    <n v="2079"/>
    <n v="2099"/>
    <n v="2102"/>
    <n v="2126"/>
    <m/>
  </r>
  <r>
    <n v="1969"/>
    <s v="Cantidad de personas inscritas en el proceso de admisión cuya comuna de domicilio es Huechuraba"/>
    <s v="08 Educación"/>
    <s v="08.03 Admisión Universitaria"/>
    <s v="08.03.06 Comuna de Domicilio"/>
    <s v="08.03.06.283 Huechuraba"/>
    <x v="9"/>
    <x v="92"/>
    <x v="295"/>
    <x v="1472"/>
    <s v="N° de personas"/>
    <s v="2012-2020"/>
    <m/>
    <m/>
    <s v="Departamento de Evaluación, Medición y Registro Educacional (DEMRE)"/>
    <m/>
    <m/>
    <m/>
    <m/>
    <m/>
    <m/>
    <m/>
    <m/>
    <m/>
    <m/>
    <m/>
    <m/>
    <n v="1383"/>
    <n v="1388"/>
    <n v="1481"/>
    <n v="1544"/>
    <n v="1717"/>
    <n v="1733"/>
    <n v="1841"/>
    <n v="1879"/>
    <n v="1922"/>
    <m/>
  </r>
  <r>
    <n v="1970"/>
    <s v="Cantidad de personas inscritas en el proceso de admisión cuya comuna de domicilio es Independencia"/>
    <s v="08 Educación"/>
    <s v="08.03 Admisión Universitaria"/>
    <s v="08.03.06 Comuna de Domicilio"/>
    <s v="08.03.06.284 Independencia"/>
    <x v="9"/>
    <x v="92"/>
    <x v="295"/>
    <x v="1473"/>
    <s v="N° de personas"/>
    <s v="2012-2020"/>
    <m/>
    <m/>
    <s v="Departamento de Evaluación, Medición y Registro Educacional (DEMRE)"/>
    <m/>
    <m/>
    <m/>
    <m/>
    <m/>
    <m/>
    <m/>
    <m/>
    <m/>
    <m/>
    <m/>
    <m/>
    <n v="1078"/>
    <n v="1164"/>
    <n v="1104"/>
    <n v="1199"/>
    <n v="1141"/>
    <n v="1264"/>
    <n v="1251"/>
    <n v="1294"/>
    <n v="1316"/>
    <m/>
  </r>
  <r>
    <n v="1971"/>
    <s v="Cantidad de personas inscritas en el proceso de admisión cuya comuna de domicilio es La Cisterna"/>
    <s v="08 Educación"/>
    <s v="08.03 Admisión Universitaria"/>
    <s v="08.03.06 Comuna de Domicilio"/>
    <s v="08.03.06.285 La Cisterna"/>
    <x v="9"/>
    <x v="92"/>
    <x v="295"/>
    <x v="1474"/>
    <s v="N° de personas"/>
    <s v="2012-2020"/>
    <m/>
    <m/>
    <s v="Departamento de Evaluación, Medición y Registro Educacional (DEMRE)"/>
    <m/>
    <m/>
    <m/>
    <m/>
    <m/>
    <m/>
    <m/>
    <m/>
    <m/>
    <m/>
    <m/>
    <m/>
    <n v="1550"/>
    <n v="1472"/>
    <n v="1567"/>
    <n v="1576"/>
    <n v="1712"/>
    <n v="1630"/>
    <n v="1558"/>
    <n v="1614"/>
    <n v="1594"/>
    <m/>
  </r>
  <r>
    <n v="1972"/>
    <s v="Cantidad de personas inscritas en el proceso de admisión cuya comuna de domicilio es La Florida"/>
    <s v="08 Educación"/>
    <s v="08.03 Admisión Universitaria"/>
    <s v="08.03.06 Comuna de Domicilio"/>
    <s v="08.03.06.286 La Florida"/>
    <x v="9"/>
    <x v="92"/>
    <x v="295"/>
    <x v="1475"/>
    <s v="N° de personas"/>
    <s v="2012-2020"/>
    <m/>
    <m/>
    <s v="Departamento de Evaluación, Medición y Registro Educacional (DEMRE)"/>
    <m/>
    <m/>
    <m/>
    <m/>
    <m/>
    <m/>
    <m/>
    <m/>
    <m/>
    <m/>
    <m/>
    <m/>
    <n v="7551"/>
    <n v="7308"/>
    <n v="7205"/>
    <n v="7152"/>
    <n v="7513"/>
    <n v="7385"/>
    <n v="7541"/>
    <n v="7378"/>
    <n v="7370"/>
    <m/>
  </r>
  <r>
    <n v="1973"/>
    <s v="Cantidad de personas inscritas en el proceso de admisión cuya comuna de domicilio es La Granja"/>
    <s v="08 Educación"/>
    <s v="08.03 Admisión Universitaria"/>
    <s v="08.03.06 Comuna de Domicilio"/>
    <s v="08.03.06.287 La Granja"/>
    <x v="9"/>
    <x v="92"/>
    <x v="295"/>
    <x v="1476"/>
    <s v="N° de personas"/>
    <s v="2012-2020"/>
    <m/>
    <m/>
    <s v="Departamento de Evaluación, Medición y Registro Educacional (DEMRE)"/>
    <m/>
    <m/>
    <m/>
    <m/>
    <m/>
    <m/>
    <m/>
    <m/>
    <m/>
    <m/>
    <m/>
    <m/>
    <n v="2009"/>
    <n v="1937"/>
    <n v="1963"/>
    <n v="1930"/>
    <n v="2057"/>
    <n v="2008"/>
    <n v="2072"/>
    <n v="1934"/>
    <n v="1887"/>
    <m/>
  </r>
  <r>
    <n v="1974"/>
    <s v="Cantidad de personas inscritas en el proceso de admisión cuya comuna de domicilio es La Pintana"/>
    <s v="08 Educación"/>
    <s v="08.03 Admisión Universitaria"/>
    <s v="08.03.06 Comuna de Domicilio"/>
    <s v="08.03.06.288 La Pintana"/>
    <x v="9"/>
    <x v="92"/>
    <x v="295"/>
    <x v="1477"/>
    <s v="N° de personas"/>
    <s v="2012-2020"/>
    <m/>
    <m/>
    <s v="Departamento de Evaluación, Medición y Registro Educacional (DEMRE)"/>
    <m/>
    <m/>
    <m/>
    <m/>
    <m/>
    <m/>
    <m/>
    <m/>
    <m/>
    <m/>
    <m/>
    <m/>
    <n v="2629"/>
    <n v="2583"/>
    <n v="2633"/>
    <n v="2732"/>
    <n v="2893"/>
    <n v="2890"/>
    <n v="3046"/>
    <n v="2936"/>
    <n v="2999"/>
    <m/>
  </r>
  <r>
    <n v="1975"/>
    <s v="Cantidad de personas inscritas en el proceso de admisión cuya comuna de domicilio es La Reina"/>
    <s v="08 Educación"/>
    <s v="08.03 Admisión Universitaria"/>
    <s v="08.03.06 Comuna de Domicilio"/>
    <s v="08.03.06.289 La Reina"/>
    <x v="9"/>
    <x v="92"/>
    <x v="295"/>
    <x v="1478"/>
    <s v="N° de personas"/>
    <s v="2012-2020"/>
    <m/>
    <m/>
    <s v="Departamento de Evaluación, Medición y Registro Educacional (DEMRE)"/>
    <m/>
    <m/>
    <m/>
    <m/>
    <m/>
    <m/>
    <m/>
    <m/>
    <m/>
    <m/>
    <m/>
    <m/>
    <n v="1985"/>
    <n v="2012"/>
    <n v="1910"/>
    <n v="2004"/>
    <n v="1977"/>
    <n v="1900"/>
    <n v="1959"/>
    <n v="1886"/>
    <n v="1905"/>
    <m/>
  </r>
  <r>
    <n v="1976"/>
    <s v="Cantidad de personas inscritas en el proceso de admisión cuya comuna de domicilio es Las Condes"/>
    <s v="08 Educación"/>
    <s v="08.03 Admisión Universitaria"/>
    <s v="08.03.06 Comuna de Domicilio"/>
    <s v="08.03.06.290 Las Condes"/>
    <x v="9"/>
    <x v="92"/>
    <x v="295"/>
    <x v="1479"/>
    <s v="N° de personas"/>
    <s v="2012-2020"/>
    <m/>
    <m/>
    <s v="Departamento de Evaluación, Medición y Registro Educacional (DEMRE)"/>
    <m/>
    <m/>
    <m/>
    <m/>
    <m/>
    <m/>
    <m/>
    <m/>
    <m/>
    <m/>
    <m/>
    <m/>
    <n v="5237"/>
    <n v="4950"/>
    <n v="4770"/>
    <n v="4893"/>
    <n v="4966"/>
    <n v="4749"/>
    <n v="4664"/>
    <n v="4596"/>
    <n v="4589"/>
    <m/>
  </r>
  <r>
    <n v="1977"/>
    <s v="Cantidad de personas inscritas en el proceso de admisión cuya comuna de domicilio es Lo Barnechea"/>
    <s v="08 Educación"/>
    <s v="08.03 Admisión Universitaria"/>
    <s v="08.03.06 Comuna de Domicilio"/>
    <s v="08.03.06.291 Lo Barnechea"/>
    <x v="9"/>
    <x v="92"/>
    <x v="295"/>
    <x v="1480"/>
    <s v="N° de personas"/>
    <s v="2012-2020"/>
    <m/>
    <m/>
    <s v="Departamento de Evaluación, Medición y Registro Educacional (DEMRE)"/>
    <m/>
    <m/>
    <m/>
    <m/>
    <m/>
    <m/>
    <m/>
    <m/>
    <m/>
    <m/>
    <m/>
    <m/>
    <n v="2127"/>
    <n v="2193"/>
    <n v="2132"/>
    <n v="2387"/>
    <n v="2385"/>
    <n v="2276"/>
    <n v="2323"/>
    <n v="2326"/>
    <n v="2362"/>
    <m/>
  </r>
  <r>
    <n v="1978"/>
    <s v="Cantidad de personas inscritas en el proceso de admisión cuya comuna de domicilio es Lo Espejo"/>
    <s v="08 Educación"/>
    <s v="08.03 Admisión Universitaria"/>
    <s v="08.03.06 Comuna de Domicilio"/>
    <s v="08.03.06.292 Lo Espejo"/>
    <x v="9"/>
    <x v="92"/>
    <x v="295"/>
    <x v="1481"/>
    <s v="N° de personas"/>
    <s v="2012-2020"/>
    <m/>
    <m/>
    <s v="Departamento de Evaluación, Medición y Registro Educacional (DEMRE)"/>
    <m/>
    <m/>
    <m/>
    <m/>
    <m/>
    <m/>
    <m/>
    <m/>
    <m/>
    <m/>
    <m/>
    <m/>
    <n v="1501"/>
    <n v="1570"/>
    <n v="1453"/>
    <n v="1615"/>
    <n v="1660"/>
    <n v="1543"/>
    <n v="1586"/>
    <n v="1596"/>
    <n v="1586"/>
    <m/>
  </r>
  <r>
    <n v="1979"/>
    <s v="Cantidad de personas inscritas en el proceso de admisión cuya comuna de domicilio es Lo Prado"/>
    <s v="08 Educación"/>
    <s v="08.03 Admisión Universitaria"/>
    <s v="08.03.06 Comuna de Domicilio"/>
    <s v="08.03.06.293 Lo Prado"/>
    <x v="9"/>
    <x v="92"/>
    <x v="295"/>
    <x v="1482"/>
    <s v="N° de personas"/>
    <s v="2012-2020"/>
    <m/>
    <m/>
    <s v="Departamento de Evaluación, Medición y Registro Educacional (DEMRE)"/>
    <m/>
    <m/>
    <m/>
    <m/>
    <m/>
    <m/>
    <m/>
    <m/>
    <m/>
    <m/>
    <m/>
    <m/>
    <n v="1302"/>
    <n v="1429"/>
    <n v="1444"/>
    <n v="1436"/>
    <n v="1555"/>
    <n v="1502"/>
    <n v="1626"/>
    <n v="1573"/>
    <n v="1497"/>
    <m/>
  </r>
  <r>
    <n v="1980"/>
    <s v="Cantidad de personas inscritas en el proceso de admisión cuya comuna de domicilio es Macul"/>
    <s v="08 Educación"/>
    <s v="08.03 Admisión Universitaria"/>
    <s v="08.03.06 Comuna de Domicilio"/>
    <s v="08.03.06.294 Macul"/>
    <x v="9"/>
    <x v="92"/>
    <x v="295"/>
    <x v="1483"/>
    <s v="N° de personas"/>
    <s v="2012-2020"/>
    <m/>
    <m/>
    <s v="Departamento de Evaluación, Medición y Registro Educacional (DEMRE)"/>
    <m/>
    <m/>
    <m/>
    <m/>
    <m/>
    <m/>
    <m/>
    <m/>
    <m/>
    <m/>
    <m/>
    <m/>
    <n v="1901"/>
    <n v="1717"/>
    <n v="1722"/>
    <n v="1851"/>
    <n v="1931"/>
    <n v="1840"/>
    <n v="1857"/>
    <n v="1900"/>
    <n v="1900"/>
    <m/>
  </r>
  <r>
    <n v="1981"/>
    <s v="Cantidad de personas inscritas en el proceso de admisión cuya comuna de domicilio es Maipú"/>
    <s v="08 Educación"/>
    <s v="08.03 Admisión Universitaria"/>
    <s v="08.03.06 Comuna de Domicilio"/>
    <s v="08.03.06.295 Maipú"/>
    <x v="9"/>
    <x v="92"/>
    <x v="295"/>
    <x v="1484"/>
    <s v="N° de personas"/>
    <s v="2012-2020"/>
    <m/>
    <m/>
    <s v="Departamento de Evaluación, Medición y Registro Educacional (DEMRE)"/>
    <m/>
    <m/>
    <m/>
    <m/>
    <m/>
    <m/>
    <m/>
    <m/>
    <m/>
    <m/>
    <m/>
    <m/>
    <n v="11145"/>
    <n v="11008"/>
    <n v="10771"/>
    <n v="10574"/>
    <n v="11151"/>
    <n v="11135"/>
    <n v="10890"/>
    <n v="10387"/>
    <n v="10139"/>
    <m/>
  </r>
  <r>
    <n v="1982"/>
    <s v="Cantidad de personas inscritas en el proceso de admisión cuya comuna de domicilio es Ñuñoa"/>
    <s v="08 Educación"/>
    <s v="08.03 Admisión Universitaria"/>
    <s v="08.03.06 Comuna de Domicilio"/>
    <s v="08.03.06.296 Ñuñoa"/>
    <x v="9"/>
    <x v="92"/>
    <x v="295"/>
    <x v="1485"/>
    <s v="N° de personas"/>
    <s v="2012-2020"/>
    <m/>
    <m/>
    <s v="Departamento de Evaluación, Medición y Registro Educacional (DEMRE)"/>
    <m/>
    <m/>
    <m/>
    <m/>
    <m/>
    <m/>
    <m/>
    <m/>
    <m/>
    <m/>
    <m/>
    <m/>
    <n v="3188"/>
    <n v="3115"/>
    <n v="3118"/>
    <n v="3154"/>
    <n v="3215"/>
    <n v="3141"/>
    <n v="3150"/>
    <n v="3140"/>
    <n v="3175"/>
    <m/>
  </r>
  <r>
    <n v="1983"/>
    <s v="Cantidad de personas inscritas en el proceso de admisión cuya comuna de domicilio es Pedro Aguirre Cerda"/>
    <s v="08 Educación"/>
    <s v="08.03 Admisión Universitaria"/>
    <s v="08.03.06 Comuna de Domicilio"/>
    <s v="08.03.06.297 Pedro Aguirre Cerda"/>
    <x v="9"/>
    <x v="92"/>
    <x v="295"/>
    <x v="1486"/>
    <s v="N° de personas"/>
    <s v="2012-2020"/>
    <m/>
    <m/>
    <s v="Departamento de Evaluación, Medición y Registro Educacional (DEMRE)"/>
    <m/>
    <m/>
    <m/>
    <m/>
    <m/>
    <m/>
    <m/>
    <m/>
    <m/>
    <m/>
    <m/>
    <m/>
    <n v="1810"/>
    <n v="1695"/>
    <n v="1676"/>
    <n v="1721"/>
    <n v="1750"/>
    <n v="1752"/>
    <n v="1698"/>
    <n v="1639"/>
    <n v="1806"/>
    <m/>
  </r>
  <r>
    <n v="1984"/>
    <s v="Cantidad de personas inscritas en el proceso de admisión cuya comuna de domicilio es Peñalolén"/>
    <s v="08 Educación"/>
    <s v="08.03 Admisión Universitaria"/>
    <s v="08.03.06 Comuna de Domicilio"/>
    <s v="08.03.06.298 Peñalolén"/>
    <x v="9"/>
    <x v="92"/>
    <x v="295"/>
    <x v="1487"/>
    <s v="N° de personas"/>
    <s v="2012-2020"/>
    <m/>
    <m/>
    <s v="Departamento de Evaluación, Medición y Registro Educacional (DEMRE)"/>
    <m/>
    <m/>
    <m/>
    <m/>
    <m/>
    <m/>
    <m/>
    <m/>
    <m/>
    <m/>
    <m/>
    <m/>
    <n v="4323"/>
    <n v="4294"/>
    <n v="4166"/>
    <n v="4534"/>
    <n v="4823"/>
    <n v="4588"/>
    <n v="4735"/>
    <n v="4723"/>
    <n v="4567"/>
    <m/>
  </r>
  <r>
    <n v="1985"/>
    <s v="Cantidad de personas inscritas en el proceso de admisión cuya comuna de domicilio es Providencia"/>
    <s v="08 Educación"/>
    <s v="08.03 Admisión Universitaria"/>
    <s v="08.03.06 Comuna de Domicilio"/>
    <s v="08.03.06.299 Providencia"/>
    <x v="9"/>
    <x v="92"/>
    <x v="295"/>
    <x v="1488"/>
    <s v="N° de personas"/>
    <s v="2012-2020"/>
    <m/>
    <m/>
    <s v="Departamento de Evaluación, Medición y Registro Educacional (DEMRE)"/>
    <m/>
    <m/>
    <m/>
    <m/>
    <m/>
    <m/>
    <m/>
    <m/>
    <m/>
    <m/>
    <m/>
    <m/>
    <n v="1685"/>
    <n v="1641"/>
    <n v="1664"/>
    <n v="1613"/>
    <n v="1646"/>
    <n v="1629"/>
    <n v="1599"/>
    <n v="1637"/>
    <n v="1575"/>
    <m/>
  </r>
  <r>
    <n v="1986"/>
    <s v="Cantidad de personas inscritas en el proceso de admisión cuya comuna de domicilio es Pudahuel"/>
    <s v="08 Educación"/>
    <s v="08.03 Admisión Universitaria"/>
    <s v="08.03.06 Comuna de Domicilio"/>
    <s v="08.03.06.300 Pudahuel"/>
    <x v="9"/>
    <x v="92"/>
    <x v="295"/>
    <x v="1489"/>
    <s v="N° de personas"/>
    <s v="2012-2020"/>
    <m/>
    <m/>
    <s v="Departamento de Evaluación, Medición y Registro Educacional (DEMRE)"/>
    <m/>
    <m/>
    <m/>
    <m/>
    <m/>
    <m/>
    <m/>
    <m/>
    <m/>
    <m/>
    <m/>
    <m/>
    <n v="3669"/>
    <n v="3899"/>
    <n v="3846"/>
    <n v="3903"/>
    <n v="4078"/>
    <n v="4004"/>
    <n v="4044"/>
    <n v="3992"/>
    <n v="3950"/>
    <m/>
  </r>
  <r>
    <n v="1987"/>
    <s v="Cantidad de personas inscritas en el proceso de admisión cuya comuna de domicilio es Quilicura"/>
    <s v="08 Educación"/>
    <s v="08.03 Admisión Universitaria"/>
    <s v="08.03.06 Comuna de Domicilio"/>
    <s v="08.03.06.301 Quilicura"/>
    <x v="9"/>
    <x v="92"/>
    <x v="295"/>
    <x v="1490"/>
    <s v="N° de personas"/>
    <s v="2012-2020"/>
    <m/>
    <m/>
    <s v="Departamento de Evaluación, Medición y Registro Educacional (DEMRE)"/>
    <m/>
    <m/>
    <m/>
    <m/>
    <m/>
    <m/>
    <m/>
    <m/>
    <m/>
    <m/>
    <m/>
    <m/>
    <n v="3444"/>
    <n v="3521"/>
    <n v="3612"/>
    <n v="3751"/>
    <n v="3909"/>
    <n v="3893"/>
    <n v="4032"/>
    <n v="4134"/>
    <n v="4187"/>
    <m/>
  </r>
  <r>
    <n v="1988"/>
    <s v="Cantidad de personas inscritas en el proceso de admisión cuya comuna de domicilio es Quinta Normal"/>
    <s v="08 Educación"/>
    <s v="08.03 Admisión Universitaria"/>
    <s v="08.03.06 Comuna de Domicilio"/>
    <s v="08.03.06.302 Quinta Normal"/>
    <x v="9"/>
    <x v="92"/>
    <x v="295"/>
    <x v="1491"/>
    <s v="N° de personas"/>
    <s v="2012-2020"/>
    <m/>
    <m/>
    <s v="Departamento de Evaluación, Medición y Registro Educacional (DEMRE)"/>
    <m/>
    <m/>
    <m/>
    <m/>
    <m/>
    <m/>
    <m/>
    <m/>
    <m/>
    <m/>
    <m/>
    <m/>
    <n v="1682"/>
    <n v="1623"/>
    <n v="1714"/>
    <n v="1764"/>
    <n v="1861"/>
    <n v="1794"/>
    <n v="1885"/>
    <n v="1849"/>
    <n v="1802"/>
    <m/>
  </r>
  <r>
    <n v="1989"/>
    <s v="Cantidad de personas inscritas en el proceso de admisión cuya comuna de domicilio es Recoleta"/>
    <s v="08 Educación"/>
    <s v="08.03 Admisión Universitaria"/>
    <s v="08.03.06 Comuna de Domicilio"/>
    <s v="08.03.06.303 Recoleta"/>
    <x v="9"/>
    <x v="92"/>
    <x v="295"/>
    <x v="1492"/>
    <s v="N° de personas"/>
    <s v="2012-2020"/>
    <m/>
    <m/>
    <s v="Departamento de Evaluación, Medición y Registro Educacional (DEMRE)"/>
    <m/>
    <m/>
    <m/>
    <m/>
    <m/>
    <m/>
    <m/>
    <m/>
    <m/>
    <m/>
    <m/>
    <m/>
    <n v="2109"/>
    <n v="2094"/>
    <n v="2172"/>
    <n v="2175"/>
    <n v="2178"/>
    <n v="2290"/>
    <n v="2428"/>
    <n v="2407"/>
    <n v="2457"/>
    <m/>
  </r>
  <r>
    <n v="1990"/>
    <s v="Cantidad de personas inscritas en el proceso de admisión cuya comuna de domicilio es Renca"/>
    <s v="08 Educación"/>
    <s v="08.03 Admisión Universitaria"/>
    <s v="08.03.06 Comuna de Domicilio"/>
    <s v="08.03.06.304 Renca"/>
    <x v="9"/>
    <x v="92"/>
    <x v="295"/>
    <x v="1493"/>
    <s v="N° de personas"/>
    <s v="2012-2020"/>
    <m/>
    <m/>
    <s v="Departamento de Evaluación, Medición y Registro Educacional (DEMRE)"/>
    <m/>
    <m/>
    <m/>
    <m/>
    <m/>
    <m/>
    <m/>
    <m/>
    <m/>
    <m/>
    <m/>
    <m/>
    <n v="1986"/>
    <n v="2028"/>
    <n v="2007"/>
    <n v="2076"/>
    <n v="2187"/>
    <n v="2288"/>
    <n v="2370"/>
    <n v="2280"/>
    <n v="2455"/>
    <m/>
  </r>
  <r>
    <n v="1991"/>
    <s v="Cantidad de personas inscritas en el proceso de admisión cuya comuna de domicilio es San Joaquín"/>
    <s v="08 Educación"/>
    <s v="08.03 Admisión Universitaria"/>
    <s v="08.03.06 Comuna de Domicilio"/>
    <s v="08.03.06.305 San Joaquín"/>
    <x v="9"/>
    <x v="92"/>
    <x v="295"/>
    <x v="1494"/>
    <s v="N° de personas"/>
    <s v="2012-2020"/>
    <m/>
    <m/>
    <s v="Departamento de Evaluación, Medición y Registro Educacional (DEMRE)"/>
    <m/>
    <m/>
    <m/>
    <m/>
    <m/>
    <m/>
    <m/>
    <m/>
    <m/>
    <m/>
    <m/>
    <m/>
    <n v="1537"/>
    <n v="1518"/>
    <n v="1524"/>
    <n v="1536"/>
    <n v="1596"/>
    <n v="1638"/>
    <n v="1647"/>
    <n v="1643"/>
    <n v="1681"/>
    <m/>
  </r>
  <r>
    <n v="1992"/>
    <s v="Cantidad de personas inscritas en el proceso de admisión cuya comuna de domicilio es San Miguel"/>
    <s v="08 Educación"/>
    <s v="08.03 Admisión Universitaria"/>
    <s v="08.03.06 Comuna de Domicilio"/>
    <s v="08.03.06.306 San Miguel"/>
    <x v="9"/>
    <x v="92"/>
    <x v="295"/>
    <x v="1495"/>
    <s v="N° de personas"/>
    <s v="2012-2020"/>
    <m/>
    <m/>
    <s v="Departamento de Evaluación, Medición y Registro Educacional (DEMRE)"/>
    <m/>
    <m/>
    <m/>
    <m/>
    <m/>
    <m/>
    <m/>
    <m/>
    <m/>
    <m/>
    <m/>
    <m/>
    <n v="1695"/>
    <n v="1632"/>
    <n v="1663"/>
    <n v="1748"/>
    <n v="1827"/>
    <n v="1681"/>
    <n v="1659"/>
    <n v="1779"/>
    <n v="1875"/>
    <m/>
  </r>
  <r>
    <n v="1993"/>
    <s v="Cantidad de personas inscritas en el proceso de admisión cuya comuna de domicilio es San Ramón"/>
    <s v="08 Educación"/>
    <s v="08.03 Admisión Universitaria"/>
    <s v="08.03.06 Comuna de Domicilio"/>
    <s v="08.03.06.307 San Ramón"/>
    <x v="9"/>
    <x v="92"/>
    <x v="295"/>
    <x v="1496"/>
    <s v="N° de personas"/>
    <s v="2012-2020"/>
    <m/>
    <m/>
    <s v="Departamento de Evaluación, Medición y Registro Educacional (DEMRE)"/>
    <m/>
    <m/>
    <m/>
    <m/>
    <m/>
    <m/>
    <m/>
    <m/>
    <m/>
    <m/>
    <m/>
    <m/>
    <n v="1331"/>
    <n v="1360"/>
    <n v="1447"/>
    <n v="1402"/>
    <n v="1483"/>
    <n v="1395"/>
    <n v="1454"/>
    <n v="1471"/>
    <n v="1496"/>
    <m/>
  </r>
  <r>
    <n v="1994"/>
    <s v="Cantidad de personas inscritas en el proceso de admisión cuya comuna de domicilio es Vitacura"/>
    <s v="08 Educación"/>
    <s v="08.03 Admisión Universitaria"/>
    <s v="08.03.06 Comuna de Domicilio"/>
    <s v="08.03.06.308 Vitacura"/>
    <x v="9"/>
    <x v="92"/>
    <x v="295"/>
    <x v="1497"/>
    <s v="N° de personas"/>
    <s v="2012-2020"/>
    <m/>
    <m/>
    <s v="Departamento de Evaluación, Medición y Registro Educacional (DEMRE)"/>
    <m/>
    <m/>
    <m/>
    <m/>
    <m/>
    <m/>
    <m/>
    <m/>
    <m/>
    <m/>
    <m/>
    <m/>
    <n v="1495"/>
    <n v="1385"/>
    <n v="1441"/>
    <n v="1404"/>
    <n v="1534"/>
    <n v="1496"/>
    <n v="1462"/>
    <n v="1509"/>
    <n v="1425"/>
    <m/>
  </r>
  <r>
    <n v="1995"/>
    <s v="Cantidad de personas inscritas en el proceso de admisión cuya comuna de domicilio es Puente Alto"/>
    <s v="08 Educación"/>
    <s v="08.03 Admisión Universitaria"/>
    <s v="08.03.06 Comuna de Domicilio"/>
    <s v="08.03.06.309 Puente Alto"/>
    <x v="9"/>
    <x v="92"/>
    <x v="295"/>
    <x v="1498"/>
    <s v="N° de personas"/>
    <s v="2012-2020"/>
    <m/>
    <m/>
    <s v="Departamento de Evaluación, Medición y Registro Educacional (DEMRE)"/>
    <m/>
    <m/>
    <m/>
    <m/>
    <m/>
    <m/>
    <m/>
    <m/>
    <m/>
    <m/>
    <m/>
    <m/>
    <n v="10660"/>
    <n v="10710"/>
    <n v="10099"/>
    <n v="10354"/>
    <n v="10462"/>
    <n v="10389"/>
    <n v="10219"/>
    <n v="9861"/>
    <n v="9652"/>
    <m/>
  </r>
  <r>
    <n v="1996"/>
    <s v="Cantidad de personas inscritas en el proceso de admisión cuya comuna de domicilio es Pirque"/>
    <s v="08 Educación"/>
    <s v="08.03 Admisión Universitaria"/>
    <s v="08.03.06 Comuna de Domicilio"/>
    <s v="08.03.06.310 Pirque"/>
    <x v="9"/>
    <x v="92"/>
    <x v="295"/>
    <x v="1499"/>
    <s v="N° de personas"/>
    <s v="2012-2020"/>
    <m/>
    <m/>
    <s v="Departamento de Evaluación, Medición y Registro Educacional (DEMRE)"/>
    <m/>
    <m/>
    <m/>
    <m/>
    <m/>
    <m/>
    <m/>
    <m/>
    <m/>
    <m/>
    <m/>
    <m/>
    <n v="400"/>
    <n v="397"/>
    <n v="404"/>
    <n v="421"/>
    <n v="418"/>
    <n v="409"/>
    <n v="404"/>
    <n v="454"/>
    <n v="428"/>
    <m/>
  </r>
  <r>
    <n v="1997"/>
    <s v="Cantidad de personas inscritas en el proceso de admisión cuya comuna de domicilio es San José de Maipo"/>
    <s v="08 Educación"/>
    <s v="08.03 Admisión Universitaria"/>
    <s v="08.03.06 Comuna de Domicilio"/>
    <s v="08.03.06.311 San José de Maipo"/>
    <x v="9"/>
    <x v="92"/>
    <x v="295"/>
    <x v="1500"/>
    <s v="N° de personas"/>
    <s v="2012-2020"/>
    <m/>
    <m/>
    <s v="Departamento de Evaluación, Medición y Registro Educacional (DEMRE)"/>
    <m/>
    <m/>
    <m/>
    <m/>
    <m/>
    <m/>
    <m/>
    <m/>
    <m/>
    <m/>
    <m/>
    <m/>
    <n v="246"/>
    <n v="258"/>
    <n v="259"/>
    <n v="257"/>
    <n v="256"/>
    <n v="261"/>
    <n v="271"/>
    <n v="272"/>
    <n v="266"/>
    <m/>
  </r>
  <r>
    <n v="1998"/>
    <s v="Cantidad de personas inscritas en el proceso de admisión cuya comuna de domicilio es Colina"/>
    <s v="08 Educación"/>
    <s v="08.03 Admisión Universitaria"/>
    <s v="08.03.06 Comuna de Domicilio"/>
    <s v="08.03.06.312 Colina"/>
    <x v="9"/>
    <x v="92"/>
    <x v="295"/>
    <x v="1501"/>
    <s v="N° de personas"/>
    <s v="2012-2020"/>
    <m/>
    <m/>
    <s v="Departamento de Evaluación, Medición y Registro Educacional (DEMRE)"/>
    <m/>
    <m/>
    <m/>
    <m/>
    <m/>
    <m/>
    <m/>
    <m/>
    <m/>
    <m/>
    <m/>
    <m/>
    <n v="1686"/>
    <n v="1913"/>
    <n v="2094"/>
    <n v="2153"/>
    <n v="2225"/>
    <n v="2251"/>
    <n v="2426"/>
    <n v="2711"/>
    <n v="2744"/>
    <m/>
  </r>
  <r>
    <n v="1999"/>
    <s v="Cantidad de personas inscritas en el proceso de admisión cuya comuna de domicilio es Lampa"/>
    <s v="08 Educación"/>
    <s v="08.03 Admisión Universitaria"/>
    <s v="08.03.06 Comuna de Domicilio"/>
    <s v="08.03.06.313 Lampa"/>
    <x v="9"/>
    <x v="92"/>
    <x v="295"/>
    <x v="1502"/>
    <s v="N° de personas"/>
    <s v="2012-2020"/>
    <m/>
    <m/>
    <s v="Departamento de Evaluación, Medición y Registro Educacional (DEMRE)"/>
    <m/>
    <m/>
    <m/>
    <m/>
    <m/>
    <m/>
    <m/>
    <m/>
    <m/>
    <m/>
    <m/>
    <m/>
    <n v="863"/>
    <n v="905"/>
    <n v="945"/>
    <n v="1030"/>
    <n v="1203"/>
    <n v="1341"/>
    <n v="1421"/>
    <n v="1532"/>
    <n v="1587"/>
    <m/>
  </r>
  <r>
    <n v="2000"/>
    <s v="Cantidad de personas inscritas en el proceso de admisión cuya comuna de domicilio es Tiltil"/>
    <s v="08 Educación"/>
    <s v="08.03 Admisión Universitaria"/>
    <s v="08.03.06 Comuna de Domicilio"/>
    <s v="08.03.06.314 Tiltil"/>
    <x v="9"/>
    <x v="92"/>
    <x v="295"/>
    <x v="1503"/>
    <s v="N° de personas"/>
    <s v="2012-2020"/>
    <m/>
    <m/>
    <s v="Departamento de Evaluación, Medición y Registro Educacional (DEMRE)"/>
    <m/>
    <m/>
    <m/>
    <m/>
    <m/>
    <m/>
    <m/>
    <m/>
    <m/>
    <m/>
    <m/>
    <m/>
    <n v="240"/>
    <n v="262"/>
    <n v="275"/>
    <n v="292"/>
    <n v="269"/>
    <n v="260"/>
    <n v="270"/>
    <n v="315"/>
    <n v="277"/>
    <m/>
  </r>
  <r>
    <n v="2001"/>
    <s v="Cantidad de personas inscritas en el proceso de admisión cuya comuna de domicilio es San Bernardo"/>
    <s v="08 Educación"/>
    <s v="08.03 Admisión Universitaria"/>
    <s v="08.03.06 Comuna de Domicilio"/>
    <s v="08.03.06.315 San Bernardo"/>
    <x v="9"/>
    <x v="92"/>
    <x v="295"/>
    <x v="1504"/>
    <s v="N° de personas"/>
    <s v="2012-2020"/>
    <m/>
    <m/>
    <s v="Departamento de Evaluación, Medición y Registro Educacional (DEMRE)"/>
    <m/>
    <m/>
    <m/>
    <m/>
    <m/>
    <m/>
    <m/>
    <m/>
    <m/>
    <m/>
    <m/>
    <m/>
    <n v="4348"/>
    <n v="4697"/>
    <n v="4615"/>
    <n v="4789"/>
    <n v="5122"/>
    <n v="5013"/>
    <n v="4955"/>
    <n v="5033"/>
    <n v="4859"/>
    <m/>
  </r>
  <r>
    <n v="2002"/>
    <s v="Cantidad de personas inscritas en el proceso de admisión cuya comuna de domicilio es Buin"/>
    <s v="08 Educación"/>
    <s v="08.03 Admisión Universitaria"/>
    <s v="08.03.06 Comuna de Domicilio"/>
    <s v="08.03.06.316 Buin"/>
    <x v="9"/>
    <x v="92"/>
    <x v="295"/>
    <x v="1505"/>
    <s v="N° de personas"/>
    <s v="2012-2020"/>
    <m/>
    <m/>
    <s v="Departamento de Evaluación, Medición y Registro Educacional (DEMRE)"/>
    <m/>
    <m/>
    <m/>
    <m/>
    <m/>
    <m/>
    <m/>
    <m/>
    <m/>
    <m/>
    <m/>
    <m/>
    <n v="1273"/>
    <n v="1463"/>
    <n v="1427"/>
    <n v="1493"/>
    <n v="1476"/>
    <n v="1573"/>
    <n v="1602"/>
    <n v="1752"/>
    <n v="1728"/>
    <m/>
  </r>
  <r>
    <n v="2003"/>
    <s v="Cantidad de personas inscritas en el proceso de admisión cuya comuna de domicilio es Calera de Tango"/>
    <s v="08 Educación"/>
    <s v="08.03 Admisión Universitaria"/>
    <s v="08.03.06 Comuna de Domicilio"/>
    <s v="08.03.06.317 Calera de Tango"/>
    <x v="9"/>
    <x v="92"/>
    <x v="295"/>
    <x v="1506"/>
    <s v="N° de personas"/>
    <s v="2012-2020"/>
    <m/>
    <m/>
    <s v="Departamento de Evaluación, Medición y Registro Educacional (DEMRE)"/>
    <m/>
    <m/>
    <m/>
    <m/>
    <m/>
    <m/>
    <m/>
    <m/>
    <m/>
    <m/>
    <m/>
    <m/>
    <n v="451"/>
    <n v="441"/>
    <n v="396"/>
    <n v="478"/>
    <n v="492"/>
    <n v="454"/>
    <n v="437"/>
    <n v="481"/>
    <n v="443"/>
    <m/>
  </r>
  <r>
    <n v="2004"/>
    <s v="Cantidad de personas inscritas en el proceso de admisión cuya comuna de domicilio es Paine"/>
    <s v="08 Educación"/>
    <s v="08.03 Admisión Universitaria"/>
    <s v="08.03.06 Comuna de Domicilio"/>
    <s v="08.03.06.318 Paine"/>
    <x v="9"/>
    <x v="92"/>
    <x v="295"/>
    <x v="1507"/>
    <s v="N° de personas"/>
    <s v="2012-2020"/>
    <m/>
    <m/>
    <s v="Departamento de Evaluación, Medición y Registro Educacional (DEMRE)"/>
    <m/>
    <m/>
    <m/>
    <m/>
    <m/>
    <m/>
    <m/>
    <m/>
    <m/>
    <m/>
    <m/>
    <m/>
    <n v="968"/>
    <n v="928"/>
    <n v="980"/>
    <n v="974"/>
    <n v="1037"/>
    <n v="998"/>
    <n v="1082"/>
    <n v="1199"/>
    <n v="1196"/>
    <m/>
  </r>
  <r>
    <n v="2005"/>
    <s v="Cantidad de personas inscritas en el proceso de admisión cuya comuna de domicilio es Melipilla"/>
    <s v="08 Educación"/>
    <s v="08.03 Admisión Universitaria"/>
    <s v="08.03.06 Comuna de Domicilio"/>
    <s v="08.03.06.319 Melipilla"/>
    <x v="9"/>
    <x v="92"/>
    <x v="295"/>
    <x v="1508"/>
    <s v="N° de personas"/>
    <s v="2012-2020"/>
    <m/>
    <m/>
    <s v="Departamento de Evaluación, Medición y Registro Educacional (DEMRE)"/>
    <m/>
    <m/>
    <m/>
    <m/>
    <m/>
    <m/>
    <m/>
    <m/>
    <m/>
    <m/>
    <m/>
    <m/>
    <n v="2080"/>
    <n v="2110"/>
    <n v="2069"/>
    <n v="2067"/>
    <n v="2160"/>
    <n v="2165"/>
    <n v="2206"/>
    <n v="2257"/>
    <n v="2338"/>
    <m/>
  </r>
  <r>
    <n v="2006"/>
    <s v="Cantidad de personas inscritas en el proceso de admisión cuya comuna de domicilio es Alhué"/>
    <s v="08 Educación"/>
    <s v="08.03 Admisión Universitaria"/>
    <s v="08.03.06 Comuna de Domicilio"/>
    <s v="08.03.06.320 Alhué"/>
    <x v="9"/>
    <x v="92"/>
    <x v="295"/>
    <x v="1509"/>
    <s v="N° de personas"/>
    <s v="2012-2020"/>
    <m/>
    <m/>
    <s v="Departamento de Evaluación, Medición y Registro Educacional (DEMRE)"/>
    <m/>
    <m/>
    <m/>
    <m/>
    <m/>
    <m/>
    <m/>
    <m/>
    <m/>
    <m/>
    <m/>
    <m/>
    <n v="65"/>
    <n v="67"/>
    <n v="63"/>
    <n v="70"/>
    <n v="56"/>
    <n v="88"/>
    <n v="76"/>
    <n v="66"/>
    <n v="80"/>
    <m/>
  </r>
  <r>
    <n v="2007"/>
    <s v="Cantidad de personas inscritas en el proceso de admisión cuya comuna de domicilio es Curacaví"/>
    <s v="08 Educación"/>
    <s v="08.03 Admisión Universitaria"/>
    <s v="08.03.06 Comuna de Domicilio"/>
    <s v="08.03.06.321 Curacaví"/>
    <x v="9"/>
    <x v="92"/>
    <x v="295"/>
    <x v="1510"/>
    <s v="N° de personas"/>
    <s v="2012-2020"/>
    <m/>
    <m/>
    <s v="Departamento de Evaluación, Medición y Registro Educacional (DEMRE)"/>
    <m/>
    <m/>
    <m/>
    <m/>
    <m/>
    <m/>
    <m/>
    <m/>
    <m/>
    <m/>
    <m/>
    <m/>
    <n v="480"/>
    <n v="535"/>
    <n v="500"/>
    <n v="519"/>
    <n v="563"/>
    <n v="517"/>
    <n v="562"/>
    <n v="564"/>
    <n v="540"/>
    <m/>
  </r>
  <r>
    <n v="2008"/>
    <s v="Cantidad de personas inscritas en el proceso de admisión cuya comuna de domicilio es María Pinto"/>
    <s v="08 Educación"/>
    <s v="08.03 Admisión Universitaria"/>
    <s v="08.03.06 Comuna de Domicilio"/>
    <s v="08.03.06.322 María Pinto"/>
    <x v="9"/>
    <x v="92"/>
    <x v="295"/>
    <x v="1511"/>
    <s v="N° de personas"/>
    <s v="2012-2020"/>
    <m/>
    <m/>
    <s v="Departamento de Evaluación, Medición y Registro Educacional (DEMRE)"/>
    <m/>
    <m/>
    <m/>
    <m/>
    <m/>
    <m/>
    <m/>
    <m/>
    <m/>
    <m/>
    <m/>
    <m/>
    <n v="211"/>
    <n v="204"/>
    <n v="169"/>
    <n v="175"/>
    <n v="178"/>
    <n v="180"/>
    <n v="194"/>
    <n v="206"/>
    <n v="186"/>
    <m/>
  </r>
  <r>
    <n v="2009"/>
    <s v="Cantidad de personas inscritas en el proceso de admisión cuya comuna de domicilio es San Pedro"/>
    <s v="08 Educación"/>
    <s v="08.03 Admisión Universitaria"/>
    <s v="08.03.06 Comuna de Domicilio"/>
    <s v="08.03.06.323 San Pedro"/>
    <x v="9"/>
    <x v="92"/>
    <x v="295"/>
    <x v="1512"/>
    <s v="N° de personas"/>
    <s v="2012-2020"/>
    <m/>
    <m/>
    <s v="Departamento de Evaluación, Medición y Registro Educacional (DEMRE)"/>
    <m/>
    <m/>
    <m/>
    <m/>
    <m/>
    <m/>
    <m/>
    <m/>
    <m/>
    <m/>
    <m/>
    <m/>
    <n v="115"/>
    <n v="107"/>
    <n v="113"/>
    <n v="110"/>
    <n v="123"/>
    <n v="117"/>
    <n v="120"/>
    <n v="135"/>
    <n v="127"/>
    <m/>
  </r>
  <r>
    <n v="2010"/>
    <s v="Cantidad de personas inscritas en el proceso de admisión cuya comuna de domicilio es Talagante"/>
    <s v="08 Educación"/>
    <s v="08.03 Admisión Universitaria"/>
    <s v="08.03.06 Comuna de Domicilio"/>
    <s v="08.03.06.324 Talagante"/>
    <x v="9"/>
    <x v="92"/>
    <x v="295"/>
    <x v="1513"/>
    <s v="N° de personas"/>
    <s v="2012-2020"/>
    <m/>
    <m/>
    <s v="Departamento de Evaluación, Medición y Registro Educacional (DEMRE)"/>
    <m/>
    <m/>
    <m/>
    <m/>
    <m/>
    <m/>
    <m/>
    <m/>
    <m/>
    <m/>
    <m/>
    <m/>
    <n v="1276"/>
    <n v="1286"/>
    <n v="1277"/>
    <n v="1333"/>
    <n v="1368"/>
    <n v="1368"/>
    <n v="1415"/>
    <n v="1405"/>
    <n v="1392"/>
    <m/>
  </r>
  <r>
    <n v="2011"/>
    <s v="Cantidad de personas inscritas en el proceso de admisión cuya comuna de domicilio es El Monte"/>
    <s v="08 Educación"/>
    <s v="08.03 Admisión Universitaria"/>
    <s v="08.03.06 Comuna de Domicilio"/>
    <s v="08.03.06.325 El Monte"/>
    <x v="9"/>
    <x v="92"/>
    <x v="295"/>
    <x v="1514"/>
    <s v="N° de personas"/>
    <s v="2012-2020"/>
    <m/>
    <m/>
    <s v="Departamento de Evaluación, Medición y Registro Educacional (DEMRE)"/>
    <m/>
    <m/>
    <m/>
    <m/>
    <m/>
    <m/>
    <m/>
    <m/>
    <m/>
    <m/>
    <m/>
    <m/>
    <n v="498"/>
    <n v="555"/>
    <n v="574"/>
    <n v="529"/>
    <n v="553"/>
    <n v="587"/>
    <n v="538"/>
    <n v="568"/>
    <n v="604"/>
    <m/>
  </r>
  <r>
    <n v="2012"/>
    <s v="Cantidad de personas inscritas en el proceso de admisión cuya comuna de domicilio es Isla de Maipo"/>
    <s v="08 Educación"/>
    <s v="08.03 Admisión Universitaria"/>
    <s v="08.03.06 Comuna de Domicilio"/>
    <s v="08.03.06.326 Isla de Maipo"/>
    <x v="9"/>
    <x v="92"/>
    <x v="295"/>
    <x v="1515"/>
    <s v="N° de personas"/>
    <s v="2012-2020"/>
    <m/>
    <m/>
    <s v="Departamento de Evaluación, Medición y Registro Educacional (DEMRE)"/>
    <m/>
    <m/>
    <m/>
    <m/>
    <m/>
    <m/>
    <m/>
    <m/>
    <m/>
    <m/>
    <m/>
    <m/>
    <n v="487"/>
    <n v="540"/>
    <n v="543"/>
    <n v="507"/>
    <n v="515"/>
    <n v="551"/>
    <n v="616"/>
    <n v="664"/>
    <n v="667"/>
    <m/>
  </r>
  <r>
    <n v="2013"/>
    <s v="Cantidad de personas inscritas en el proceso de admisión cuya comuna de domicilio es Padre Hurtado"/>
    <s v="08 Educación"/>
    <s v="08.03 Admisión Universitaria"/>
    <s v="08.03.06 Comuna de Domicilio"/>
    <s v="08.03.06.327 Padre Hurtado"/>
    <x v="9"/>
    <x v="92"/>
    <x v="295"/>
    <x v="1516"/>
    <s v="N° de personas"/>
    <s v="2012-2020"/>
    <m/>
    <m/>
    <s v="Departamento de Evaluación, Medición y Registro Educacional (DEMRE)"/>
    <m/>
    <m/>
    <m/>
    <m/>
    <m/>
    <m/>
    <m/>
    <m/>
    <m/>
    <m/>
    <m/>
    <m/>
    <n v="837"/>
    <n v="849"/>
    <n v="851"/>
    <n v="970"/>
    <n v="922"/>
    <n v="964"/>
    <n v="1062"/>
    <n v="1124"/>
    <n v="1153"/>
    <m/>
  </r>
  <r>
    <n v="2014"/>
    <s v="Cantidad de personas inscritas en el proceso de admisión cuya comuna de domicilio es Peñaflor"/>
    <s v="08 Educación"/>
    <s v="08.03 Admisión Universitaria"/>
    <s v="08.03.06 Comuna de Domicilio"/>
    <s v="08.03.06.328 Peñaflor"/>
    <x v="9"/>
    <x v="92"/>
    <x v="295"/>
    <x v="1517"/>
    <s v="N° de personas"/>
    <s v="2012-2020"/>
    <m/>
    <m/>
    <s v="Departamento de Evaluación, Medición y Registro Educacional (DEMRE)"/>
    <m/>
    <m/>
    <m/>
    <m/>
    <m/>
    <m/>
    <m/>
    <m/>
    <m/>
    <m/>
    <m/>
    <m/>
    <n v="1519"/>
    <n v="1511"/>
    <n v="1642"/>
    <n v="1619"/>
    <n v="1507"/>
    <n v="1570"/>
    <n v="1632"/>
    <n v="1727"/>
    <n v="1711"/>
    <m/>
  </r>
  <r>
    <n v="2015"/>
    <s v="Cantidad de personas inscritas en el proceso de admisión cuya comuna de domicilio es Valdivia"/>
    <s v="08 Educación"/>
    <s v="08.03 Admisión Universitaria"/>
    <s v="08.03.06 Comuna de Domicilio"/>
    <s v="08.03.06.329 Valdivia"/>
    <x v="9"/>
    <x v="92"/>
    <x v="295"/>
    <x v="1518"/>
    <s v="N° de personas"/>
    <s v="2012-2020"/>
    <m/>
    <m/>
    <s v="Departamento de Evaluación, Medición y Registro Educacional (DEMRE)"/>
    <m/>
    <m/>
    <m/>
    <m/>
    <m/>
    <m/>
    <m/>
    <m/>
    <m/>
    <m/>
    <m/>
    <m/>
    <n v="3193"/>
    <n v="3339"/>
    <n v="3390"/>
    <n v="3556"/>
    <n v="3429"/>
    <n v="3476"/>
    <n v="3506"/>
    <n v="3489"/>
    <n v="3408"/>
    <m/>
  </r>
  <r>
    <n v="2016"/>
    <s v="Cantidad de personas inscritas en el proceso de admisión cuya comuna de domicilio es Corral"/>
    <s v="08 Educación"/>
    <s v="08.03 Admisión Universitaria"/>
    <s v="08.03.06 Comuna de Domicilio"/>
    <s v="08.03.06.330 Corral"/>
    <x v="9"/>
    <x v="92"/>
    <x v="295"/>
    <x v="1519"/>
    <s v="N° de personas"/>
    <s v="2012-2020"/>
    <m/>
    <m/>
    <s v="Departamento de Evaluación, Medición y Registro Educacional (DEMRE)"/>
    <m/>
    <m/>
    <m/>
    <m/>
    <m/>
    <m/>
    <m/>
    <m/>
    <m/>
    <m/>
    <m/>
    <m/>
    <n v="82"/>
    <n v="76"/>
    <n v="81"/>
    <n v="77"/>
    <n v="68"/>
    <n v="77"/>
    <n v="71"/>
    <n v="80"/>
    <n v="63"/>
    <m/>
  </r>
  <r>
    <n v="2017"/>
    <s v="Cantidad de personas inscritas en el proceso de admisión cuya comuna de domicilio es Lanco"/>
    <s v="08 Educación"/>
    <s v="08.03 Admisión Universitaria"/>
    <s v="08.03.06 Comuna de Domicilio"/>
    <s v="08.03.06.331 Lanco"/>
    <x v="9"/>
    <x v="92"/>
    <x v="295"/>
    <x v="1520"/>
    <s v="N° de personas"/>
    <s v="2012-2020"/>
    <m/>
    <m/>
    <s v="Departamento de Evaluación, Medición y Registro Educacional (DEMRE)"/>
    <m/>
    <m/>
    <m/>
    <m/>
    <m/>
    <m/>
    <m/>
    <m/>
    <m/>
    <m/>
    <m/>
    <m/>
    <n v="220"/>
    <n v="296"/>
    <n v="274"/>
    <n v="259"/>
    <n v="297"/>
    <n v="281"/>
    <n v="308"/>
    <n v="298"/>
    <n v="280"/>
    <m/>
  </r>
  <r>
    <n v="2018"/>
    <s v="Cantidad de personas inscritas en el proceso de admisión cuya comuna de domicilio es Los Lagos"/>
    <s v="08 Educación"/>
    <s v="08.03 Admisión Universitaria"/>
    <s v="08.03.06 Comuna de Domicilio"/>
    <s v="08.03.05.10 Los Lagos"/>
    <x v="9"/>
    <x v="92"/>
    <x v="295"/>
    <x v="1189"/>
    <s v="N° de personas"/>
    <s v="2012-2020"/>
    <m/>
    <m/>
    <s v="Departamento de Evaluación, Medición y Registro Educacional (DEMRE)"/>
    <m/>
    <m/>
    <m/>
    <m/>
    <m/>
    <m/>
    <m/>
    <m/>
    <m/>
    <m/>
    <m/>
    <m/>
    <n v="299"/>
    <n v="310"/>
    <n v="303"/>
    <n v="280"/>
    <n v="283"/>
    <n v="293"/>
    <n v="310"/>
    <n v="330"/>
    <n v="343"/>
    <m/>
  </r>
  <r>
    <n v="2019"/>
    <s v="Cantidad de personas inscritas en el proceso de admisión cuya comuna de domicilio es Máfil"/>
    <s v="08 Educación"/>
    <s v="08.03 Admisión Universitaria"/>
    <s v="08.03.06 Comuna de Domicilio"/>
    <s v="08.03.06.333 Máfil"/>
    <x v="9"/>
    <x v="92"/>
    <x v="295"/>
    <x v="1521"/>
    <s v="N° de personas"/>
    <s v="2012-2020"/>
    <m/>
    <m/>
    <s v="Departamento de Evaluación, Medición y Registro Educacional (DEMRE)"/>
    <m/>
    <m/>
    <m/>
    <m/>
    <m/>
    <m/>
    <m/>
    <m/>
    <m/>
    <m/>
    <m/>
    <m/>
    <n v="129"/>
    <n v="93"/>
    <n v="124"/>
    <n v="137"/>
    <n v="121"/>
    <n v="115"/>
    <n v="125"/>
    <n v="126"/>
    <n v="116"/>
    <m/>
  </r>
  <r>
    <n v="2020"/>
    <s v="Cantidad de personas inscritas en el proceso de admisión cuya comuna de domicilio es Mariquina"/>
    <s v="08 Educación"/>
    <s v="08.03 Admisión Universitaria"/>
    <s v="08.03.06 Comuna de Domicilio"/>
    <s v="08.03.06.334 Mariquina"/>
    <x v="9"/>
    <x v="92"/>
    <x v="295"/>
    <x v="1522"/>
    <s v="N° de personas"/>
    <s v="2012-2020"/>
    <m/>
    <m/>
    <s v="Departamento de Evaluación, Medición y Registro Educacional (DEMRE)"/>
    <m/>
    <m/>
    <m/>
    <m/>
    <m/>
    <m/>
    <m/>
    <m/>
    <m/>
    <m/>
    <m/>
    <m/>
    <n v="223"/>
    <n v="273"/>
    <n v="296"/>
    <n v="294"/>
    <n v="286"/>
    <n v="314"/>
    <n v="319"/>
    <n v="334"/>
    <n v="355"/>
    <m/>
  </r>
  <r>
    <n v="2021"/>
    <s v="Cantidad de personas inscritas en el proceso de admisión cuya comuna de domicilio es Paillaco"/>
    <s v="08 Educación"/>
    <s v="08.03 Admisión Universitaria"/>
    <s v="08.03.06 Comuna de Domicilio"/>
    <s v="08.03.06.335 Paillaco"/>
    <x v="9"/>
    <x v="92"/>
    <x v="295"/>
    <x v="1523"/>
    <s v="N° de personas"/>
    <s v="2012-2020"/>
    <m/>
    <m/>
    <s v="Departamento de Evaluación, Medición y Registro Educacional (DEMRE)"/>
    <m/>
    <m/>
    <m/>
    <m/>
    <m/>
    <m/>
    <m/>
    <m/>
    <m/>
    <m/>
    <m/>
    <m/>
    <n v="266"/>
    <n v="302"/>
    <n v="260"/>
    <n v="314"/>
    <n v="273"/>
    <n v="302"/>
    <n v="290"/>
    <n v="320"/>
    <n v="362"/>
    <m/>
  </r>
  <r>
    <n v="2022"/>
    <s v="Cantidad de personas inscritas en el proceso de admisión cuya comuna de domicilio es Panguipulli"/>
    <s v="08 Educación"/>
    <s v="08.03 Admisión Universitaria"/>
    <s v="08.03.06 Comuna de Domicilio"/>
    <s v="08.03.06.336 Panguipulli"/>
    <x v="9"/>
    <x v="92"/>
    <x v="295"/>
    <x v="1524"/>
    <s v="N° de personas"/>
    <s v="2012-2020"/>
    <m/>
    <m/>
    <s v="Departamento de Evaluación, Medición y Registro Educacional (DEMRE)"/>
    <m/>
    <m/>
    <m/>
    <m/>
    <m/>
    <m/>
    <m/>
    <m/>
    <m/>
    <m/>
    <m/>
    <m/>
    <n v="423"/>
    <n v="444"/>
    <n v="456"/>
    <n v="446"/>
    <n v="494"/>
    <n v="485"/>
    <n v="480"/>
    <n v="501"/>
    <n v="556"/>
    <m/>
  </r>
  <r>
    <n v="2023"/>
    <s v="Cantidad de personas inscritas en el proceso de admisión cuya comuna de domicilio es La Unión"/>
    <s v="08 Educación"/>
    <s v="08.03 Admisión Universitaria"/>
    <s v="08.03.06 Comuna de Domicilio"/>
    <s v="08.03.06.337 La Unión"/>
    <x v="9"/>
    <x v="92"/>
    <x v="295"/>
    <x v="1525"/>
    <s v="N° de personas"/>
    <s v="2012-2020"/>
    <m/>
    <m/>
    <s v="Departamento de Evaluación, Medición y Registro Educacional (DEMRE)"/>
    <m/>
    <m/>
    <m/>
    <m/>
    <m/>
    <m/>
    <m/>
    <m/>
    <m/>
    <m/>
    <m/>
    <m/>
    <n v="581"/>
    <n v="644"/>
    <n v="620"/>
    <n v="617"/>
    <n v="626"/>
    <n v="627"/>
    <n v="700"/>
    <n v="621"/>
    <n v="564"/>
    <m/>
  </r>
  <r>
    <n v="2024"/>
    <s v="Cantidad de personas inscritas en el proceso de admisión cuya comuna de domicilio es Futrono"/>
    <s v="08 Educación"/>
    <s v="08.03 Admisión Universitaria"/>
    <s v="08.03.06 Comuna de Domicilio"/>
    <s v="08.03.06.338 Futrono"/>
    <x v="9"/>
    <x v="92"/>
    <x v="295"/>
    <x v="1526"/>
    <s v="N° de personas"/>
    <s v="2012-2020"/>
    <m/>
    <m/>
    <s v="Departamento de Evaluación, Medición y Registro Educacional (DEMRE)"/>
    <m/>
    <m/>
    <m/>
    <m/>
    <m/>
    <m/>
    <m/>
    <m/>
    <m/>
    <m/>
    <m/>
    <m/>
    <n v="194"/>
    <n v="203"/>
    <n v="179"/>
    <n v="213"/>
    <n v="241"/>
    <n v="245"/>
    <n v="228"/>
    <n v="236"/>
    <n v="258"/>
    <m/>
  </r>
  <r>
    <n v="2025"/>
    <s v="Cantidad de personas inscritas en el proceso de admisión cuya comuna de domicilio es Lago Ranco"/>
    <s v="08 Educación"/>
    <s v="08.03 Admisión Universitaria"/>
    <s v="08.03.06 Comuna de Domicilio"/>
    <s v="08.03.06.339 Lago Ranco"/>
    <x v="9"/>
    <x v="92"/>
    <x v="295"/>
    <x v="1527"/>
    <s v="N° de personas"/>
    <s v="2012-2020"/>
    <m/>
    <m/>
    <s v="Departamento de Evaluación, Medición y Registro Educacional (DEMRE)"/>
    <m/>
    <m/>
    <m/>
    <m/>
    <m/>
    <m/>
    <m/>
    <m/>
    <m/>
    <m/>
    <m/>
    <m/>
    <n v="114"/>
    <n v="123"/>
    <n v="133"/>
    <n v="128"/>
    <n v="119"/>
    <n v="139"/>
    <n v="159"/>
    <n v="138"/>
    <n v="151"/>
    <m/>
  </r>
  <r>
    <n v="2026"/>
    <s v="Cantidad de personas inscritas en el proceso de admisión cuya comuna de domicilio es Río Bueno"/>
    <s v="08 Educación"/>
    <s v="08.03 Admisión Universitaria"/>
    <s v="08.03.06 Comuna de Domicilio"/>
    <s v="08.03.06.340 Río Bueno"/>
    <x v="9"/>
    <x v="92"/>
    <x v="295"/>
    <x v="1528"/>
    <s v="N° de personas"/>
    <s v="2012-2020"/>
    <m/>
    <m/>
    <s v="Departamento de Evaluación, Medición y Registro Educacional (DEMRE)"/>
    <m/>
    <m/>
    <m/>
    <m/>
    <m/>
    <m/>
    <m/>
    <m/>
    <m/>
    <m/>
    <m/>
    <m/>
    <n v="349"/>
    <n v="431"/>
    <n v="450"/>
    <n v="505"/>
    <n v="510"/>
    <n v="426"/>
    <n v="492"/>
    <n v="475"/>
    <n v="450"/>
    <m/>
  </r>
  <r>
    <n v="2027"/>
    <s v="Cantidad de personas inscritas en el proceso de admisión cuya comuna de domicilio es Arica"/>
    <s v="08 Educación"/>
    <s v="08.03 Admisión Universitaria"/>
    <s v="08.03.06 Comuna de Domicilio"/>
    <s v="08.03.06.341 Arica"/>
    <x v="9"/>
    <x v="92"/>
    <x v="295"/>
    <x v="1529"/>
    <s v="N° de personas"/>
    <s v="2012-2020"/>
    <m/>
    <m/>
    <s v="Departamento de Evaluación, Medición y Registro Educacional (DEMRE)"/>
    <m/>
    <m/>
    <m/>
    <m/>
    <m/>
    <m/>
    <m/>
    <m/>
    <m/>
    <m/>
    <m/>
    <m/>
    <n v="3799"/>
    <n v="3865"/>
    <n v="3857"/>
    <n v="3956"/>
    <n v="4254"/>
    <n v="4330"/>
    <n v="4448"/>
    <n v="4424"/>
    <n v="4476"/>
    <m/>
  </r>
  <r>
    <n v="2028"/>
    <s v="Cantidad de personas inscritas en el proceso de admisión cuya comuna de domicilio es Camarones"/>
    <s v="08 Educación"/>
    <s v="08.03 Admisión Universitaria"/>
    <s v="08.03.06 Comuna de Domicilio"/>
    <s v="08.03.06.342 Camarones"/>
    <x v="9"/>
    <x v="92"/>
    <x v="295"/>
    <x v="1530"/>
    <s v="N° de personas"/>
    <s v="2012-2020"/>
    <m/>
    <m/>
    <s v="Departamento de Evaluación, Medición y Registro Educacional (DEMRE)"/>
    <m/>
    <m/>
    <m/>
    <m/>
    <m/>
    <m/>
    <m/>
    <m/>
    <m/>
    <m/>
    <m/>
    <m/>
    <n v="1"/>
    <n v="4"/>
    <n v="3"/>
    <n v="5"/>
    <n v="6"/>
    <n v="7"/>
    <n v="7"/>
    <n v="5"/>
    <n v="3"/>
    <m/>
  </r>
  <r>
    <n v="2029"/>
    <s v="Cantidad de personas inscritas en el proceso de admisión cuya comuna de domicilio es Putre"/>
    <s v="08 Educación"/>
    <s v="08.03 Admisión Universitaria"/>
    <s v="08.03.06 Comuna de Domicilio"/>
    <s v="08.03.06.343 Putre"/>
    <x v="9"/>
    <x v="92"/>
    <x v="295"/>
    <x v="1531"/>
    <s v="N° de personas"/>
    <s v="2012-2020"/>
    <m/>
    <m/>
    <s v="Departamento de Evaluación, Medición y Registro Educacional (DEMRE)"/>
    <m/>
    <m/>
    <m/>
    <m/>
    <m/>
    <m/>
    <m/>
    <m/>
    <m/>
    <m/>
    <m/>
    <m/>
    <n v="9"/>
    <n v="11"/>
    <n v="0"/>
    <n v="74"/>
    <n v="10"/>
    <n v="14"/>
    <n v="11"/>
    <n v="12"/>
    <n v="9"/>
    <m/>
  </r>
  <r>
    <n v="2030"/>
    <s v="Cantidad de personas inscritas en el proceso de admisión cuya comuna de domicilio es General Lagos"/>
    <s v="08 Educación"/>
    <s v="08.03 Admisión Universitaria"/>
    <s v="08.03.06 Comuna de Domicilio"/>
    <s v="08.03.06.344 General Lagos"/>
    <x v="9"/>
    <x v="92"/>
    <x v="295"/>
    <x v="1532"/>
    <s v="N° de personas"/>
    <s v="2012-2020"/>
    <m/>
    <m/>
    <s v="Departamento de Evaluación, Medición y Registro Educacional (DEMRE)"/>
    <m/>
    <m/>
    <m/>
    <m/>
    <m/>
    <m/>
    <m/>
    <m/>
    <m/>
    <m/>
    <m/>
    <m/>
    <n v="1"/>
    <n v="5"/>
    <n v="0"/>
    <n v="1"/>
    <n v="2"/>
    <n v="4"/>
    <n v="4"/>
    <n v="4"/>
    <n v="7"/>
    <m/>
  </r>
  <r>
    <n v="2031"/>
    <s v="Cantidad de personas inscritas en el proceso de admisión cuyo año de egreso de la educación media es 2000"/>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518"/>
    <n v="464"/>
    <n v="361"/>
    <n v="352"/>
    <n v="287"/>
    <n v="183"/>
    <n v="183"/>
    <n v="169"/>
    <n v="145"/>
    <m/>
  </r>
  <r>
    <n v="2032"/>
    <s v="Cantidad de personas inscritas en el proceso de admisión cuyo año de egreso de la educación media es 2001"/>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703"/>
    <n v="579"/>
    <n v="481"/>
    <n v="397"/>
    <n v="330"/>
    <n v="192"/>
    <n v="201"/>
    <n v="212"/>
    <n v="175"/>
    <m/>
  </r>
  <r>
    <n v="2033"/>
    <s v="Cantidad de personas inscritas en el proceso de admisión cuyo año de egreso de la educación media es 2002"/>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905"/>
    <n v="727"/>
    <n v="574"/>
    <n v="530"/>
    <n v="397"/>
    <n v="267"/>
    <n v="228"/>
    <n v="218"/>
    <n v="186"/>
    <m/>
  </r>
  <r>
    <n v="2034"/>
    <s v="Cantidad de personas inscritas en el proceso de admisión cuyo año de egreso de la educación media es 2003"/>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1173"/>
    <n v="924"/>
    <n v="670"/>
    <n v="614"/>
    <n v="523"/>
    <n v="326"/>
    <n v="315"/>
    <n v="293"/>
    <n v="247"/>
    <m/>
  </r>
  <r>
    <n v="2035"/>
    <s v="Cantidad de personas inscritas en el proceso de admisión cuyo año de egreso de la educación media es 2004"/>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1804"/>
    <n v="1352"/>
    <n v="985"/>
    <n v="924"/>
    <n v="749"/>
    <n v="442"/>
    <n v="456"/>
    <n v="367"/>
    <n v="308"/>
    <m/>
  </r>
  <r>
    <n v="2036"/>
    <s v="Cantidad de personas inscritas en el proceso de admisión cuyo año de egreso de la educación media es 2005"/>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2533"/>
    <n v="1991"/>
    <n v="1441"/>
    <n v="1232"/>
    <n v="1016"/>
    <n v="693"/>
    <n v="670"/>
    <n v="519"/>
    <n v="379"/>
    <m/>
  </r>
  <r>
    <n v="2037"/>
    <s v="Cantidad de personas inscritas en el proceso de admisión cuyo año de egreso de la educación media es 2006"/>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3751"/>
    <n v="2679"/>
    <n v="2024"/>
    <n v="1689"/>
    <n v="1227"/>
    <n v="962"/>
    <n v="764"/>
    <n v="599"/>
    <n v="458"/>
    <m/>
  </r>
  <r>
    <n v="2038"/>
    <s v="Cantidad de personas inscritas en el proceso de admisión cuyo año de egreso de la educación media es 2007"/>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5381"/>
    <n v="3879"/>
    <n v="2790"/>
    <n v="2349"/>
    <n v="1700"/>
    <n v="1260"/>
    <n v="1066"/>
    <n v="798"/>
    <n v="598"/>
    <m/>
  </r>
  <r>
    <n v="2039"/>
    <s v="Cantidad de personas inscritas en el proceso de admisión cuyo año de egreso de la educación media es 2008"/>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8122"/>
    <n v="5719"/>
    <n v="4059"/>
    <n v="3264"/>
    <n v="2361"/>
    <n v="1709"/>
    <n v="1411"/>
    <n v="1019"/>
    <n v="757"/>
    <m/>
  </r>
  <r>
    <n v="2040"/>
    <s v="Cantidad de personas inscritas en el proceso de admisión cuyo año de egreso de la educación media es 2009"/>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13781"/>
    <n v="7676"/>
    <n v="5657"/>
    <n v="4373"/>
    <n v="3187"/>
    <n v="2410"/>
    <n v="1824"/>
    <n v="1333"/>
    <n v="947"/>
    <m/>
  </r>
  <r>
    <n v="2041"/>
    <s v="Cantidad de personas inscritas en el proceso de admisión cuyo año de egreso de la educación media es 2010"/>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39437"/>
    <n v="12355"/>
    <n v="7793"/>
    <n v="6381"/>
    <n v="4562"/>
    <n v="3288"/>
    <n v="2592"/>
    <n v="1697"/>
    <n v="1239"/>
    <m/>
  </r>
  <r>
    <n v="2042"/>
    <s v="Cantidad de personas inscritas en el proceso de admisión cuyo año de egreso de la educación media es 2011"/>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198564"/>
    <n v="38491"/>
    <n v="12038"/>
    <n v="8720"/>
    <n v="6501"/>
    <n v="4707"/>
    <n v="3508"/>
    <n v="2237"/>
    <n v="1512"/>
    <m/>
  </r>
  <r>
    <n v="2043"/>
    <s v="Cantidad de personas inscritas en el proceso de admisión cuyo año de egreso de la educación media es 2012"/>
    <s v="08 Educación"/>
    <s v="08.03 Admisión Universitaria"/>
    <s v="08.03.07 Año de Egreso de la Educación Media "/>
    <s v="08.03.07.01 Egreso de educación media"/>
    <x v="9"/>
    <x v="92"/>
    <x v="296"/>
    <x v="1533"/>
    <s v="N° de personas"/>
    <s v="2013-2020"/>
    <m/>
    <m/>
    <s v="Departamento de Evaluación, Medición y Registro Educacional (DEMRE)"/>
    <m/>
    <m/>
    <m/>
    <m/>
    <m/>
    <m/>
    <m/>
    <m/>
    <m/>
    <m/>
    <m/>
    <m/>
    <m/>
    <n v="200444"/>
    <n v="36922"/>
    <n v="13373"/>
    <n v="9251"/>
    <n v="6889"/>
    <n v="5101"/>
    <n v="3173"/>
    <n v="2122"/>
    <m/>
  </r>
  <r>
    <n v="2044"/>
    <s v="Cantidad de personas inscritas en el proceso de admisión cuyo año de egreso de la educación media es 2013"/>
    <s v="08 Educación"/>
    <s v="08.03 Admisión Universitaria"/>
    <s v="08.03.07 Año de Egreso de la Educación Media "/>
    <s v="08.03.07.01 Egreso de educación media"/>
    <x v="9"/>
    <x v="92"/>
    <x v="296"/>
    <x v="1533"/>
    <s v="N° de personas"/>
    <s v="2014-2020"/>
    <m/>
    <m/>
    <s v="Departamento de Evaluación, Medición y Registro Educacional (DEMRE)"/>
    <m/>
    <m/>
    <m/>
    <m/>
    <m/>
    <m/>
    <m/>
    <m/>
    <m/>
    <m/>
    <m/>
    <m/>
    <m/>
    <m/>
    <n v="199782"/>
    <n v="39752"/>
    <n v="14024"/>
    <n v="9482"/>
    <n v="7140"/>
    <n v="4330"/>
    <n v="2932"/>
    <m/>
  </r>
  <r>
    <n v="2045"/>
    <s v="Cantidad de personas inscritas en el proceso de admisión cuyo año de egreso de la educación media es 2014"/>
    <s v="08 Educación"/>
    <s v="08.03 Admisión Universitaria"/>
    <s v="08.03.07 Año de Egreso de la Educación Media "/>
    <s v="08.03.07.01 Egreso de educación media"/>
    <x v="9"/>
    <x v="92"/>
    <x v="296"/>
    <x v="1533"/>
    <s v="N° de personas"/>
    <s v="2015-2020"/>
    <m/>
    <m/>
    <s v="Departamento de Evaluación, Medición y Registro Educacional (DEMRE)"/>
    <m/>
    <m/>
    <m/>
    <m/>
    <m/>
    <m/>
    <m/>
    <m/>
    <m/>
    <m/>
    <m/>
    <m/>
    <m/>
    <m/>
    <m/>
    <n v="203289"/>
    <n v="42938"/>
    <n v="14286"/>
    <n v="9489"/>
    <n v="6175"/>
    <n v="4074"/>
    <m/>
  </r>
  <r>
    <n v="2046"/>
    <s v="Cantidad de personas inscritas en el proceso de admisión cuyo año de egreso de la educación media es 2015"/>
    <s v="08 Educación"/>
    <s v="08.03 Admisión Universitaria"/>
    <s v="08.03.07 Año de Egreso de la Educación Media "/>
    <s v="08.03.07.01 Egreso de educación media"/>
    <x v="9"/>
    <x v="92"/>
    <x v="296"/>
    <x v="1533"/>
    <s v="N° de personas"/>
    <s v="2016-2020"/>
    <m/>
    <m/>
    <s v="Departamento de Evaluación, Medición y Registro Educacional (DEMRE)"/>
    <m/>
    <m/>
    <m/>
    <m/>
    <m/>
    <m/>
    <m/>
    <m/>
    <m/>
    <m/>
    <m/>
    <m/>
    <m/>
    <m/>
    <m/>
    <m/>
    <n v="207764"/>
    <n v="45866"/>
    <n v="15249"/>
    <n v="8584"/>
    <n v="5952"/>
    <m/>
  </r>
  <r>
    <n v="2047"/>
    <s v="Cantidad de personas inscritas en el proceso de admisión cuyo año de egreso de la educación media es 2016"/>
    <s v="08 Educación"/>
    <s v="08.03 Admisión Universitaria"/>
    <s v="08.03.07 Año de Egreso de la Educación Media "/>
    <s v="08.03.07.01 Egreso de educación media"/>
    <x v="9"/>
    <x v="92"/>
    <x v="296"/>
    <x v="1533"/>
    <s v="N° de personas"/>
    <s v="2017-2020"/>
    <m/>
    <m/>
    <s v="Departamento de Evaluación, Medición y Registro Educacional (DEMRE)"/>
    <m/>
    <m/>
    <m/>
    <m/>
    <m/>
    <m/>
    <m/>
    <m/>
    <m/>
    <m/>
    <m/>
    <m/>
    <m/>
    <m/>
    <m/>
    <m/>
    <m/>
    <n v="203227"/>
    <n v="46660"/>
    <n v="13823"/>
    <n v="8022"/>
    <m/>
  </r>
  <r>
    <n v="2048"/>
    <s v="Cantidad de personas inscritas en el proceso de admisión cuyo año de egreso de la educación media es 2017"/>
    <s v="08 Educación"/>
    <s v="08.03 Admisión Universitaria"/>
    <s v="08.03.07 Año de Egreso de la Educación Media "/>
    <s v="08.03.07.01 Egreso de educación media"/>
    <x v="9"/>
    <x v="92"/>
    <x v="296"/>
    <x v="1533"/>
    <s v="N° de personas"/>
    <s v="2018-2020"/>
    <m/>
    <m/>
    <s v="Departamento de Evaluación, Medición y Registro Educacional (DEMRE)"/>
    <m/>
    <m/>
    <m/>
    <m/>
    <m/>
    <m/>
    <m/>
    <m/>
    <m/>
    <m/>
    <m/>
    <m/>
    <m/>
    <m/>
    <m/>
    <m/>
    <m/>
    <m/>
    <n v="206654"/>
    <n v="46841"/>
    <n v="13678"/>
    <m/>
  </r>
  <r>
    <n v="2049"/>
    <s v="Cantidad de personas inscritas en el proceso de admisión cuyo año de egreso de la educación media es 2018"/>
    <s v="08 Educación"/>
    <s v="08.03 Admisión Universitaria"/>
    <s v="08.03.07 Año de Egreso de la Educación Media "/>
    <s v="08.03.07.01 Egreso de educación media"/>
    <x v="9"/>
    <x v="92"/>
    <x v="296"/>
    <x v="1533"/>
    <s v="N° de personas"/>
    <s v="2019-2020"/>
    <m/>
    <m/>
    <s v="Departamento de Evaluación, Medición y Registro Educacional (DEMRE)"/>
    <m/>
    <m/>
    <m/>
    <m/>
    <m/>
    <m/>
    <m/>
    <m/>
    <m/>
    <m/>
    <m/>
    <m/>
    <m/>
    <m/>
    <m/>
    <m/>
    <m/>
    <m/>
    <m/>
    <n v="210979"/>
    <n v="48842"/>
    <m/>
  </r>
  <r>
    <n v="2050"/>
    <s v="Cantidad de personas inscritas en el proceso de admisión cuyo año de egreso de la educación media es 2019"/>
    <s v="08 Educación"/>
    <s v="08.03 Admisión Universitaria"/>
    <s v="08.03.07 Año de Egreso de la Educación Media "/>
    <s v="08.03.07.01 Egreso de educación media"/>
    <x v="9"/>
    <x v="92"/>
    <x v="296"/>
    <x v="1533"/>
    <s v="N° de personas"/>
    <n v="2020"/>
    <m/>
    <m/>
    <s v="Departamento de Evaluación, Medición y Registro Educacional (DEMRE)"/>
    <m/>
    <m/>
    <m/>
    <m/>
    <m/>
    <m/>
    <m/>
    <m/>
    <m/>
    <m/>
    <m/>
    <m/>
    <m/>
    <m/>
    <m/>
    <m/>
    <m/>
    <m/>
    <m/>
    <m/>
    <n v="213414"/>
    <m/>
  </r>
  <r>
    <n v="2051"/>
    <s v="Cantidad de personas inscritas en el proceso de admisión que pertenecen a la etnia chilena Aymara"/>
    <s v="08 Educación"/>
    <s v="08.03 Admisión Universitaria"/>
    <s v="08.03.08 Etnia"/>
    <s v="08.03.08.01 Aymara"/>
    <x v="9"/>
    <x v="92"/>
    <x v="115"/>
    <x v="1534"/>
    <s v="N° de personas"/>
    <s v="2018-2020"/>
    <m/>
    <m/>
    <s v="Departamento de Evaluación, Medición y Registro Educacional (DEMRE)"/>
    <m/>
    <m/>
    <m/>
    <m/>
    <m/>
    <m/>
    <m/>
    <m/>
    <m/>
    <m/>
    <m/>
    <m/>
    <m/>
    <m/>
    <m/>
    <m/>
    <m/>
    <m/>
    <n v="3551"/>
    <n v="3777"/>
    <n v="3757"/>
    <m/>
  </r>
  <r>
    <n v="2052"/>
    <s v="Cantidad de personas inscritas en el proceso de admisión que pertenecen a la etnia chilena Atacameño"/>
    <s v="08 Educación"/>
    <s v="08.03 Admisión Universitaria"/>
    <s v="08.03.08 Etnia"/>
    <s v="08.03.08.02 Atacameño"/>
    <x v="9"/>
    <x v="92"/>
    <x v="115"/>
    <x v="1535"/>
    <s v="N° de personas"/>
    <s v="2018-2020"/>
    <m/>
    <m/>
    <s v="Departamento de Evaluación, Medición y Registro Educacional (DEMRE)"/>
    <m/>
    <m/>
    <m/>
    <m/>
    <m/>
    <m/>
    <m/>
    <m/>
    <m/>
    <m/>
    <m/>
    <m/>
    <m/>
    <m/>
    <m/>
    <m/>
    <m/>
    <m/>
    <n v="905"/>
    <n v="1088"/>
    <n v="1025"/>
    <m/>
  </r>
  <r>
    <n v="2053"/>
    <s v="Cantidad de personas inscritas en el proceso de admisión que pertenecen a la etnia chilena Colla"/>
    <s v="08 Educación"/>
    <s v="08.03 Admisión Universitaria"/>
    <s v="08.03.08 Etnia"/>
    <s v="08.03.08.03 Colla"/>
    <x v="9"/>
    <x v="92"/>
    <x v="115"/>
    <x v="1536"/>
    <s v="N° de personas"/>
    <s v="2018-2020"/>
    <m/>
    <m/>
    <s v="Departamento de Evaluación, Medición y Registro Educacional (DEMRE)"/>
    <m/>
    <m/>
    <m/>
    <m/>
    <m/>
    <m/>
    <m/>
    <m/>
    <m/>
    <m/>
    <m/>
    <m/>
    <m/>
    <m/>
    <m/>
    <m/>
    <m/>
    <m/>
    <n v="401"/>
    <n v="449"/>
    <n v="504"/>
    <m/>
  </r>
  <r>
    <n v="2054"/>
    <s v="Cantidad de personas inscritas en el proceso de admisión que pertenecen a la etnia chilena Kawésqar"/>
    <s v="08 Educación"/>
    <s v="08.03 Admisión Universitaria"/>
    <s v="08.03.08 Etnia"/>
    <s v="08.03.08.04 Kawéscar"/>
    <x v="9"/>
    <x v="92"/>
    <x v="115"/>
    <x v="1537"/>
    <s v="N° de personas"/>
    <s v="2018-2020"/>
    <m/>
    <m/>
    <s v="Departamento de Evaluación, Medición y Registro Educacional (DEMRE)"/>
    <m/>
    <m/>
    <m/>
    <m/>
    <m/>
    <m/>
    <m/>
    <m/>
    <m/>
    <m/>
    <m/>
    <m/>
    <m/>
    <m/>
    <m/>
    <m/>
    <m/>
    <m/>
    <n v="98"/>
    <n v="111"/>
    <n v="94"/>
    <m/>
  </r>
  <r>
    <n v="2055"/>
    <s v="Cantidad de personas inscritas en el proceso de admisión que pertenecen a la etnia chilena Mapuche"/>
    <s v="08 Educación"/>
    <s v="08.03 Admisión Universitaria"/>
    <s v="08.03.08 Etnia"/>
    <s v="08.03.08.05 Mapuche"/>
    <x v="9"/>
    <x v="92"/>
    <x v="115"/>
    <x v="1538"/>
    <s v="N° de personas"/>
    <s v="2018-2020"/>
    <m/>
    <m/>
    <s v="Departamento de Evaluación, Medición y Registro Educacional (DEMRE)"/>
    <m/>
    <m/>
    <m/>
    <m/>
    <m/>
    <m/>
    <m/>
    <m/>
    <m/>
    <m/>
    <m/>
    <m/>
    <m/>
    <m/>
    <m/>
    <m/>
    <m/>
    <m/>
    <n v="37023"/>
    <n v="40170"/>
    <n v="40405"/>
    <m/>
  </r>
  <r>
    <n v="2056"/>
    <s v="Cantidad de personas inscritas en el proceso de admisión que pertenecen a la etnia chilena Quechua"/>
    <s v="08 Educación"/>
    <s v="08.03 Admisión Universitaria"/>
    <s v="08.03.08 Etnia"/>
    <s v="08.03.08.06 Quechua"/>
    <x v="9"/>
    <x v="92"/>
    <x v="115"/>
    <x v="1539"/>
    <s v="N° de personas"/>
    <s v="2018-2020"/>
    <m/>
    <m/>
    <s v="Departamento de Evaluación, Medición y Registro Educacional (DEMRE)"/>
    <m/>
    <m/>
    <m/>
    <m/>
    <m/>
    <m/>
    <m/>
    <m/>
    <m/>
    <m/>
    <m/>
    <m/>
    <m/>
    <m/>
    <m/>
    <m/>
    <m/>
    <m/>
    <n v="464"/>
    <n v="525"/>
    <n v="577"/>
    <m/>
  </r>
  <r>
    <n v="2057"/>
    <s v="Cantidad de personas inscritas en el proceso de admisión que pertenecen a la etnia chilena Rapa Nui"/>
    <s v="08 Educación"/>
    <s v="08.03 Admisión Universitaria"/>
    <s v="08.03.08 Etnia"/>
    <s v="08.03.08.07 Rapa Nui"/>
    <x v="9"/>
    <x v="92"/>
    <x v="115"/>
    <x v="1540"/>
    <s v="N° de personas"/>
    <s v="2018-2020"/>
    <m/>
    <m/>
    <s v="Departamento de Evaluación, Medición y Registro Educacional (DEMRE)"/>
    <m/>
    <m/>
    <m/>
    <m/>
    <m/>
    <m/>
    <m/>
    <m/>
    <m/>
    <m/>
    <m/>
    <m/>
    <m/>
    <m/>
    <m/>
    <m/>
    <m/>
    <m/>
    <n v="315"/>
    <n v="332"/>
    <n v="347"/>
    <m/>
  </r>
  <r>
    <n v="2058"/>
    <s v="Cantidad de personas inscritas en el proceso de admisión que pertenecen a la etnia chilena Yagán o Yámana"/>
    <s v="08 Educación"/>
    <s v="08.03 Admisión Universitaria"/>
    <s v="08.03.08 Etnia"/>
    <s v="08.03.08.08 Yagán o Yámana"/>
    <x v="9"/>
    <x v="92"/>
    <x v="115"/>
    <x v="1541"/>
    <s v="N° de personas"/>
    <s v="2018-2020"/>
    <m/>
    <m/>
    <s v="Departamento de Evaluación, Medición y Registro Educacional (DEMRE)"/>
    <m/>
    <m/>
    <m/>
    <m/>
    <m/>
    <m/>
    <m/>
    <m/>
    <m/>
    <m/>
    <m/>
    <m/>
    <m/>
    <m/>
    <m/>
    <m/>
    <m/>
    <m/>
    <n v="49"/>
    <n v="57"/>
    <n v="39"/>
    <m/>
  </r>
  <r>
    <n v="2059"/>
    <s v="Cantidad de personas inscritas en el proceso de admisión que pertenecen a la etnia chilena Diaguita "/>
    <s v="08 Educación"/>
    <s v="08.03 Admisión Universitaria"/>
    <s v="08.03.08 Etnia"/>
    <s v="08.03.08.09 Diaguita "/>
    <x v="9"/>
    <x v="92"/>
    <x v="115"/>
    <x v="1542"/>
    <s v="N° de personas"/>
    <s v="2018-2020"/>
    <m/>
    <m/>
    <s v="Departamento de Evaluación, Medición y Registro Educacional (DEMRE)"/>
    <m/>
    <m/>
    <m/>
    <m/>
    <m/>
    <m/>
    <m/>
    <m/>
    <m/>
    <m/>
    <m/>
    <m/>
    <m/>
    <m/>
    <m/>
    <m/>
    <m/>
    <m/>
    <n v="2397"/>
    <n v="2887"/>
    <n v="2980"/>
    <m/>
  </r>
  <r>
    <n v="2060"/>
    <s v="Cantidad de personas inscritas en el proceso de admisión que no se consideran perteneciente a ningún pueblo"/>
    <s v="08 Educación"/>
    <s v="08.03 Admisión Universitaria"/>
    <s v="08.03.08 Etnia"/>
    <s v="08.03.08.10 No pertenecientes a pueblos indígenas"/>
    <x v="9"/>
    <x v="92"/>
    <x v="115"/>
    <x v="893"/>
    <s v="N° de personas"/>
    <s v="2018-2020"/>
    <m/>
    <m/>
    <s v="Departamento de Evaluación, Medición y Registro Educacional (DEMRE)"/>
    <m/>
    <m/>
    <m/>
    <m/>
    <m/>
    <m/>
    <m/>
    <m/>
    <m/>
    <m/>
    <m/>
    <m/>
    <m/>
    <m/>
    <m/>
    <m/>
    <m/>
    <m/>
    <n v="248580"/>
    <n v="254999"/>
    <n v="254262"/>
    <m/>
  </r>
  <r>
    <n v="2061"/>
    <s v="Cantidad de personas inscritas en el proceso de admisión cuya región del establecimiento de egreso es Tarapacá"/>
    <s v="08 Educación"/>
    <s v="08.03 Admisión Universitaria"/>
    <s v="08.03.09 Región del Establecimiento de Egreso"/>
    <s v="08.03.05.01 Tarapacá"/>
    <x v="9"/>
    <x v="92"/>
    <x v="297"/>
    <x v="1180"/>
    <s v="N° de personas"/>
    <s v="2012-2020"/>
    <m/>
    <m/>
    <s v="Departamento de Evaluación, Medición y Registro Educacional (DEMRE)"/>
    <m/>
    <m/>
    <m/>
    <m/>
    <m/>
    <m/>
    <m/>
    <m/>
    <m/>
    <m/>
    <m/>
    <m/>
    <n v="4485"/>
    <n v="4609"/>
    <n v="4633"/>
    <n v="5106"/>
    <n v="5401"/>
    <n v="5362"/>
    <n v="5733"/>
    <n v="5711"/>
    <n v="5926"/>
    <m/>
  </r>
  <r>
    <n v="2062"/>
    <s v="Cantidad de personas inscritas en el proceso de admisión cuya región del establecimiento de egreso es Antofagasta"/>
    <s v="08 Educación"/>
    <s v="08.03 Admisión Universitaria"/>
    <s v="08.03.09 Región del Establecimiento de Egreso"/>
    <s v="08.03.05.02 Antofagasta"/>
    <x v="9"/>
    <x v="92"/>
    <x v="297"/>
    <x v="1181"/>
    <s v="N° de personas"/>
    <s v="2012-2020"/>
    <m/>
    <m/>
    <s v="Departamento de Evaluación, Medición y Registro Educacional (DEMRE)"/>
    <m/>
    <m/>
    <m/>
    <m/>
    <m/>
    <m/>
    <m/>
    <m/>
    <m/>
    <m/>
    <m/>
    <m/>
    <n v="7916"/>
    <n v="8036"/>
    <n v="8338"/>
    <n v="8797"/>
    <n v="9379"/>
    <n v="9498"/>
    <n v="9898"/>
    <n v="10087"/>
    <n v="10368"/>
    <m/>
  </r>
  <r>
    <n v="2063"/>
    <s v="Cantidad de personas inscritas en el proceso de admisión cuya región del establecimiento de egreso es Atacama"/>
    <s v="08 Educación"/>
    <s v="08.03 Admisión Universitaria"/>
    <s v="08.03.09 Región del Establecimiento de Egreso"/>
    <s v="08.03.05.03 Atacama"/>
    <x v="9"/>
    <x v="92"/>
    <x v="297"/>
    <x v="1182"/>
    <s v="N° de personas"/>
    <s v="2012-2020"/>
    <m/>
    <m/>
    <s v="Departamento de Evaluación, Medición y Registro Educacional (DEMRE)"/>
    <m/>
    <m/>
    <m/>
    <m/>
    <m/>
    <m/>
    <m/>
    <m/>
    <m/>
    <m/>
    <m/>
    <m/>
    <n v="3666"/>
    <n v="4002"/>
    <n v="4074"/>
    <n v="4225"/>
    <n v="4231"/>
    <n v="4499"/>
    <n v="4732"/>
    <n v="4796"/>
    <n v="4881"/>
    <m/>
  </r>
  <r>
    <n v="2064"/>
    <s v="Cantidad de personas inscritas en el proceso de admisión cuya región del establecimiento de egreso es Coquimbo"/>
    <s v="08 Educación"/>
    <s v="08.03 Admisión Universitaria"/>
    <s v="08.03.09 Región del Establecimiento de Egreso"/>
    <s v="08.03.05.04 Coquimbo"/>
    <x v="9"/>
    <x v="92"/>
    <x v="297"/>
    <x v="1183"/>
    <s v="N° de personas"/>
    <s v="2012-2020"/>
    <m/>
    <m/>
    <s v="Departamento de Evaluación, Medición y Registro Educacional (DEMRE)"/>
    <m/>
    <m/>
    <m/>
    <m/>
    <m/>
    <m/>
    <m/>
    <m/>
    <m/>
    <m/>
    <m/>
    <m/>
    <n v="11471"/>
    <n v="11252"/>
    <n v="11189"/>
    <n v="12058"/>
    <n v="12479"/>
    <n v="12678"/>
    <n v="12906"/>
    <n v="13176"/>
    <n v="13636"/>
    <m/>
  </r>
  <r>
    <n v="2065"/>
    <s v="Cantidad de personas inscritas en el proceso de admisión cuya región del establecimiento de egreso es Valparaíso"/>
    <s v="08 Educación"/>
    <s v="08.03 Admisión Universitaria"/>
    <s v="08.03.09 Región del Establecimiento de Egreso"/>
    <s v="08.03.05.05 Valparaíso"/>
    <x v="9"/>
    <x v="92"/>
    <x v="297"/>
    <x v="1184"/>
    <s v="N° de personas"/>
    <s v="2012-2020"/>
    <m/>
    <m/>
    <s v="Departamento de Evaluación, Medición y Registro Educacional (DEMRE)"/>
    <m/>
    <m/>
    <m/>
    <m/>
    <m/>
    <m/>
    <m/>
    <m/>
    <m/>
    <m/>
    <m/>
    <m/>
    <n v="31951"/>
    <n v="31210"/>
    <n v="31097"/>
    <n v="32726"/>
    <n v="32516"/>
    <n v="31889"/>
    <n v="31752"/>
    <n v="31933"/>
    <n v="32377"/>
    <m/>
  </r>
  <r>
    <n v="2066"/>
    <s v="Cantidad de personas inscritas en el proceso de admisión cuya región del establecimiento de egreso es O'Higgins"/>
    <s v="08 Educación"/>
    <s v="08.03 Admisión Universitaria"/>
    <s v="08.03.09 Región del Establecimiento de Egreso"/>
    <s v="08.03.05.06 O'Higgins"/>
    <x v="9"/>
    <x v="92"/>
    <x v="297"/>
    <x v="1185"/>
    <s v="N° de personas"/>
    <s v="2012-2020"/>
    <m/>
    <m/>
    <s v="Departamento de Evaluación, Medición y Registro Educacional (DEMRE)"/>
    <m/>
    <m/>
    <m/>
    <m/>
    <m/>
    <m/>
    <m/>
    <m/>
    <m/>
    <m/>
    <m/>
    <m/>
    <n v="13562"/>
    <n v="13706"/>
    <n v="13451"/>
    <n v="14350"/>
    <n v="14788"/>
    <n v="14976"/>
    <n v="14996"/>
    <n v="15633"/>
    <n v="15859"/>
    <m/>
  </r>
  <r>
    <n v="2067"/>
    <s v="Cantidad de personas inscritas en el proceso de admisión cuya región del establecimiento de egreso es Maule"/>
    <s v="08 Educación"/>
    <s v="08.03 Admisión Universitaria"/>
    <s v="08.03.09 Región del Establecimiento de Egreso"/>
    <s v="08.03.05.07 Maule"/>
    <x v="9"/>
    <x v="92"/>
    <x v="297"/>
    <x v="1186"/>
    <s v="N° de personas"/>
    <s v="2012-2020"/>
    <m/>
    <m/>
    <s v="Departamento de Evaluación, Medición y Registro Educacional (DEMRE)"/>
    <m/>
    <m/>
    <m/>
    <m/>
    <m/>
    <m/>
    <m/>
    <m/>
    <m/>
    <m/>
    <m/>
    <m/>
    <n v="16710"/>
    <n v="16244"/>
    <n v="16376"/>
    <n v="17078"/>
    <n v="17659"/>
    <n v="17372"/>
    <n v="17464"/>
    <n v="17838"/>
    <n v="18483"/>
    <m/>
  </r>
  <r>
    <n v="2068"/>
    <s v="Cantidad de personas inscritas en el proceso de admisión cuya región del establecimiento de egreso es Biobío"/>
    <s v="08 Educación"/>
    <s v="08.03 Admisión Universitaria"/>
    <s v="08.03.09 Región del Establecimiento de Egreso"/>
    <s v="08.03.05.08 Biobío"/>
    <x v="9"/>
    <x v="92"/>
    <x v="297"/>
    <x v="1187"/>
    <s v="N° de personas"/>
    <s v="2012-2020"/>
    <m/>
    <m/>
    <s v="Departamento de Evaluación, Medición y Registro Educacional (DEMRE)"/>
    <m/>
    <m/>
    <m/>
    <m/>
    <m/>
    <m/>
    <m/>
    <m/>
    <m/>
    <m/>
    <m/>
    <m/>
    <n v="27804"/>
    <n v="27707"/>
    <n v="26488"/>
    <n v="27846"/>
    <n v="28832"/>
    <n v="27981"/>
    <n v="28474"/>
    <n v="28218"/>
    <n v="28910"/>
    <m/>
  </r>
  <r>
    <n v="2069"/>
    <s v="Cantidad de personas inscritas en el proceso de admisión cuya región del establecimiento de egreso es La Araucanía"/>
    <s v="08 Educación"/>
    <s v="08.03 Admisión Universitaria"/>
    <s v="08.03.09 Región del Establecimiento de Egreso"/>
    <s v="08.03.05.09 La Araucanía"/>
    <x v="9"/>
    <x v="92"/>
    <x v="297"/>
    <x v="1188"/>
    <s v="N° de personas"/>
    <s v="2012-2020"/>
    <m/>
    <m/>
    <s v="Departamento de Evaluación, Medición y Registro Educacional (DEMRE)"/>
    <m/>
    <m/>
    <m/>
    <m/>
    <m/>
    <m/>
    <m/>
    <m/>
    <m/>
    <m/>
    <m/>
    <m/>
    <n v="15985"/>
    <n v="15452"/>
    <n v="14986"/>
    <n v="15612"/>
    <n v="16040"/>
    <n v="15811"/>
    <n v="16228"/>
    <n v="16442"/>
    <n v="16810"/>
    <m/>
  </r>
  <r>
    <n v="2070"/>
    <s v="Cantidad de personas inscritas en el proceso de admisión cuya región del establecimiento de egreso es Los Lagos"/>
    <s v="08 Educación"/>
    <s v="08.03 Admisión Universitaria"/>
    <s v="08.03.09 Región del Establecimiento de Egreso"/>
    <s v="08.03.05.10 Los Lagos"/>
    <x v="9"/>
    <x v="92"/>
    <x v="297"/>
    <x v="1189"/>
    <s v="N° de personas"/>
    <s v="2012-2020"/>
    <m/>
    <m/>
    <s v="Departamento de Evaluación, Medición y Registro Educacional (DEMRE)"/>
    <m/>
    <m/>
    <m/>
    <m/>
    <m/>
    <m/>
    <m/>
    <m/>
    <m/>
    <m/>
    <m/>
    <m/>
    <n v="11136"/>
    <n v="11362"/>
    <n v="11710"/>
    <n v="12530"/>
    <n v="13173"/>
    <n v="13112"/>
    <n v="13380"/>
    <n v="13477"/>
    <n v="13706"/>
    <m/>
  </r>
  <r>
    <n v="2071"/>
    <s v="Cantidad de personas inscritas en el proceso de admisión cuya región del establecimiento de egreso es Aysén"/>
    <s v="08 Educación"/>
    <s v="08.03 Admisión Universitaria"/>
    <s v="08.03.09 Región del Establecimiento de Egreso"/>
    <s v="08.03.05.11 Aysén"/>
    <x v="9"/>
    <x v="92"/>
    <x v="297"/>
    <x v="1190"/>
    <s v="N° de personas"/>
    <s v="2012-2020"/>
    <m/>
    <m/>
    <s v="Departamento de Evaluación, Medición y Registro Educacional (DEMRE)"/>
    <m/>
    <m/>
    <m/>
    <m/>
    <m/>
    <m/>
    <m/>
    <m/>
    <m/>
    <m/>
    <m/>
    <m/>
    <n v="1634"/>
    <n v="1722"/>
    <n v="1729"/>
    <n v="1893"/>
    <n v="2022"/>
    <n v="2101"/>
    <n v="1914"/>
    <n v="2150"/>
    <n v="2304"/>
    <m/>
  </r>
  <r>
    <n v="2072"/>
    <s v="Cantidad de personas inscritas en el proceso de admisión cuya región del establecimiento de egreso es Magallanes"/>
    <s v="08 Educación"/>
    <s v="08.03 Admisión Universitaria"/>
    <s v="08.03.09 Región del Establecimiento de Egreso"/>
    <s v="08.03.05.12 Magallanes"/>
    <x v="9"/>
    <x v="92"/>
    <x v="297"/>
    <x v="1191"/>
    <s v="N° de personas"/>
    <s v="2012-2020"/>
    <m/>
    <m/>
    <s v="Departamento de Evaluación, Medición y Registro Educacional (DEMRE)"/>
    <m/>
    <m/>
    <m/>
    <m/>
    <m/>
    <m/>
    <m/>
    <m/>
    <m/>
    <m/>
    <m/>
    <m/>
    <n v="2718"/>
    <n v="2698"/>
    <n v="2545"/>
    <n v="2849"/>
    <n v="2932"/>
    <n v="2793"/>
    <n v="2735"/>
    <n v="2964"/>
    <n v="2797"/>
    <m/>
  </r>
  <r>
    <n v="2073"/>
    <s v="Cantidad de personas inscritas en el proceso de admisión cuya región del establecimiento de egreso es Metropolitana"/>
    <s v="08 Educación"/>
    <s v="08.03 Admisión Universitaria"/>
    <s v="08.03.09 Región del Establecimiento de Egreso"/>
    <s v="08.03.05.13 Metropolitana"/>
    <x v="9"/>
    <x v="92"/>
    <x v="297"/>
    <x v="1192"/>
    <s v="N° de personas"/>
    <s v="2012-2020"/>
    <m/>
    <m/>
    <s v="Departamento de Evaluación, Medición y Registro Educacional (DEMRE)"/>
    <m/>
    <m/>
    <m/>
    <m/>
    <m/>
    <m/>
    <m/>
    <m/>
    <m/>
    <m/>
    <m/>
    <m/>
    <n v="111947"/>
    <n v="112467"/>
    <n v="112076"/>
    <n v="114599"/>
    <n v="118865"/>
    <n v="116409"/>
    <n v="117028"/>
    <n v="118387"/>
    <n v="119496"/>
    <m/>
  </r>
  <r>
    <n v="2074"/>
    <s v="Cantidad de personas inscritas en el proceso de admisión cuya región del establecimiento de egreso es Los Ríos"/>
    <s v="08 Educación"/>
    <s v="08.03 Admisión Universitaria"/>
    <s v="08.03.09 Región del Establecimiento de Egreso"/>
    <s v="08.03.05.14 Los Ríos"/>
    <x v="9"/>
    <x v="92"/>
    <x v="297"/>
    <x v="1193"/>
    <s v="N° de personas"/>
    <s v="2012-2020"/>
    <m/>
    <m/>
    <s v="Departamento de Evaluación, Medición y Registro Educacional (DEMRE)"/>
    <m/>
    <m/>
    <m/>
    <m/>
    <m/>
    <m/>
    <m/>
    <m/>
    <m/>
    <m/>
    <m/>
    <m/>
    <n v="6026"/>
    <n v="6438"/>
    <n v="6492"/>
    <n v="6858"/>
    <n v="6776"/>
    <n v="6696"/>
    <n v="6805"/>
    <n v="6894"/>
    <n v="6884"/>
    <m/>
  </r>
  <r>
    <n v="2075"/>
    <s v="Cantidad de personas inscritas en el proceso de admisión cuya región del establecimiento de egreso es Arica y Parinacota"/>
    <s v="08 Educación"/>
    <s v="08.03 Admisión Universitaria"/>
    <s v="08.03.09 Región del Establecimiento de Egreso"/>
    <s v="08.03.05.15 Arica y Parinacota"/>
    <x v="9"/>
    <x v="92"/>
    <x v="297"/>
    <x v="1194"/>
    <s v="N° de personas"/>
    <s v="2012-2020"/>
    <m/>
    <m/>
    <s v="Departamento de Evaluación, Medición y Registro Educacional (DEMRE)"/>
    <m/>
    <m/>
    <m/>
    <m/>
    <m/>
    <m/>
    <m/>
    <m/>
    <m/>
    <m/>
    <m/>
    <m/>
    <n v="3846"/>
    <n v="3915"/>
    <n v="3893"/>
    <n v="4109"/>
    <n v="4388"/>
    <n v="4477"/>
    <n v="4557"/>
    <n v="4446"/>
    <n v="4574"/>
    <m/>
  </r>
  <r>
    <n v="2076"/>
    <s v="Cantidad de personas inscritas en el proceso de admisión cuya región del establecimiento de egreso es Ñuble"/>
    <s v="08 Educación"/>
    <s v="08.03 Admisión Universitaria"/>
    <s v="08.03.09 Región del Establecimiento de Egreso"/>
    <s v="08.03.05.16 Ñuble"/>
    <x v="9"/>
    <x v="92"/>
    <x v="297"/>
    <x v="1195"/>
    <s v="N° de personas"/>
    <s v="2012-2020"/>
    <m/>
    <m/>
    <s v="Departamento de Evaluación, Medición y Registro Educacional (DEMRE)"/>
    <m/>
    <m/>
    <m/>
    <m/>
    <m/>
    <m/>
    <m/>
    <m/>
    <m/>
    <m/>
    <m/>
    <m/>
    <n v="7734"/>
    <n v="8106"/>
    <n v="7742"/>
    <n v="7938"/>
    <n v="8206"/>
    <n v="8370"/>
    <n v="8381"/>
    <n v="8438"/>
    <n v="8418"/>
    <m/>
  </r>
  <r>
    <n v="2077"/>
    <s v="Cantidad de inscritos en el proceso de admisión egresados de un establecimiento Humanista Científico Diurno "/>
    <s v="08 Educación"/>
    <s v="08.03 Admisión Universitaria"/>
    <s v="08.03.10 Rama Educacional del Establecimiento de Egreso"/>
    <s v="08.03.10.01 Humanista Científico Diurno "/>
    <x v="9"/>
    <x v="92"/>
    <x v="298"/>
    <x v="1543"/>
    <s v="N° de personas"/>
    <s v="2012-2020"/>
    <m/>
    <m/>
    <s v="Departamento de Evaluación, Medición y Registro Educacional (DEMRE)"/>
    <m/>
    <m/>
    <m/>
    <m/>
    <m/>
    <m/>
    <m/>
    <m/>
    <m/>
    <m/>
    <m/>
    <m/>
    <n v="151175"/>
    <n v="150598"/>
    <n v="152026"/>
    <n v="159223"/>
    <n v="165488"/>
    <n v="167309"/>
    <n v="173181"/>
    <n v="183369"/>
    <n v="185783"/>
    <m/>
  </r>
  <r>
    <n v="2078"/>
    <s v="Cantidad de inscritos en el proceso de admisión egresados de un establecimiento Humanista Científico Nocturno "/>
    <s v="08 Educación"/>
    <s v="08.03 Admisión Universitaria"/>
    <s v="08.03.10 Rama Educacional del Establecimiento de Egreso"/>
    <s v="08.03.10.02 Humanista Científico Nocturno "/>
    <x v="9"/>
    <x v="92"/>
    <x v="298"/>
    <x v="1544"/>
    <s v="N° de personas"/>
    <s v="2012-2020"/>
    <m/>
    <m/>
    <s v="Departamento de Evaluación, Medición y Registro Educacional (DEMRE)"/>
    <m/>
    <m/>
    <m/>
    <m/>
    <m/>
    <m/>
    <m/>
    <m/>
    <m/>
    <m/>
    <m/>
    <m/>
    <n v="20752"/>
    <n v="22951"/>
    <n v="22666"/>
    <n v="25589"/>
    <n v="27054"/>
    <n v="27235"/>
    <n v="26429"/>
    <n v="35027"/>
    <n v="35204"/>
    <m/>
  </r>
  <r>
    <n v="2079"/>
    <s v="Cantidad de inscritos en el proceso de admisión egresados de un establecimiento Humanista Científico – Validación de estudios "/>
    <s v="08 Educación"/>
    <s v="08.03 Admisión Universitaria"/>
    <s v="08.03.10 Rama Educacional del Establecimiento de Egreso"/>
    <s v="08.03.10.03 Humanista Científico – Validación de estudios "/>
    <x v="9"/>
    <x v="92"/>
    <x v="298"/>
    <x v="1545"/>
    <s v="N° de personas"/>
    <s v="2012-2018"/>
    <m/>
    <m/>
    <s v="Departamento de Evaluación, Medición y Registro Educacional (DEMRE)"/>
    <m/>
    <m/>
    <m/>
    <m/>
    <m/>
    <m/>
    <m/>
    <m/>
    <m/>
    <m/>
    <m/>
    <m/>
    <n v="2124"/>
    <n v="1763"/>
    <n v="1762"/>
    <n v="1938"/>
    <n v="2151"/>
    <n v="2339"/>
    <n v="2203"/>
    <m/>
    <m/>
    <m/>
  </r>
  <r>
    <n v="2080"/>
    <s v="Cantidad de inscritos en el proceso de admisión egresados de un establecimiento Humanista Científico – Reconocimiento de estudios "/>
    <s v="08 Educación"/>
    <s v="08.03 Admisión Universitaria"/>
    <s v="08.03.10 Rama Educacional del Establecimiento de Egreso"/>
    <s v="08.03.10.04 Humanista Científico – Reconocimiento de estudios "/>
    <x v="9"/>
    <x v="92"/>
    <x v="298"/>
    <x v="1546"/>
    <s v="N° de personas"/>
    <s v="2012-2018"/>
    <m/>
    <m/>
    <s v="Departamento de Evaluación, Medición y Registro Educacional (DEMRE)"/>
    <m/>
    <m/>
    <m/>
    <m/>
    <m/>
    <m/>
    <m/>
    <m/>
    <m/>
    <m/>
    <m/>
    <m/>
    <n v="183"/>
    <n v="205"/>
    <n v="187"/>
    <n v="260"/>
    <n v="344"/>
    <n v="366"/>
    <n v="465"/>
    <m/>
    <m/>
    <m/>
  </r>
  <r>
    <n v="2081"/>
    <s v="Cantidad de inscritos en el proceso de admisión egresados de un establecimiento Técnico Profesional Comercial "/>
    <s v="08 Educación"/>
    <s v="08.03 Admisión Universitaria"/>
    <s v="08.03.10 Rama Educacional del Establecimiento de Egreso"/>
    <s v="08.03.10.05 Técnico Profesional Comercial "/>
    <x v="9"/>
    <x v="92"/>
    <x v="298"/>
    <x v="1547"/>
    <s v="N° de personas"/>
    <s v="2012-2020"/>
    <m/>
    <m/>
    <s v="Departamento de Evaluación, Medición y Registro Educacional (DEMRE)"/>
    <m/>
    <m/>
    <m/>
    <m/>
    <m/>
    <m/>
    <m/>
    <m/>
    <m/>
    <m/>
    <m/>
    <m/>
    <n v="29477"/>
    <n v="29028"/>
    <n v="27444"/>
    <n v="28013"/>
    <n v="27061"/>
    <n v="26195"/>
    <n v="25293"/>
    <n v="26722"/>
    <n v="25853"/>
    <m/>
  </r>
  <r>
    <n v="2082"/>
    <s v="Cantidad de inscritos en el proceso de admisión egresados de un establecimiento Técnico Profesional Industrial "/>
    <s v="08 Educación"/>
    <s v="08.03 Admisión Universitaria"/>
    <s v="08.03.10 Rama Educacional del Establecimiento de Egreso"/>
    <s v="08.03.10.06 Técnico Profesional Industrial "/>
    <x v="9"/>
    <x v="92"/>
    <x v="298"/>
    <x v="1548"/>
    <s v="N° de personas"/>
    <s v="2012-2020"/>
    <m/>
    <m/>
    <s v="Departamento de Evaluación, Medición y Registro Educacional (DEMRE)"/>
    <m/>
    <m/>
    <m/>
    <m/>
    <m/>
    <m/>
    <m/>
    <m/>
    <m/>
    <m/>
    <m/>
    <m/>
    <n v="20996"/>
    <n v="21807"/>
    <n v="21379"/>
    <n v="23612"/>
    <n v="24622"/>
    <n v="26488"/>
    <n v="27011"/>
    <n v="31089"/>
    <n v="30884"/>
    <m/>
  </r>
  <r>
    <n v="2083"/>
    <s v="Cantidad de inscritos en el proceso de admisión egresados de un establecimiento Técnico Profesional Servicios "/>
    <s v="08 Educación"/>
    <s v="08.03 Admisión Universitaria"/>
    <s v="08.03.10 Rama Educacional del Establecimiento de Egreso"/>
    <s v="08.03.10.07 Técnico Profesional Servicios "/>
    <x v="9"/>
    <x v="92"/>
    <x v="298"/>
    <x v="1549"/>
    <s v="N° de personas"/>
    <s v="2012-2020"/>
    <m/>
    <m/>
    <s v="Departamento de Evaluación, Medición y Registro Educacional (DEMRE)"/>
    <m/>
    <m/>
    <m/>
    <m/>
    <m/>
    <m/>
    <m/>
    <m/>
    <m/>
    <m/>
    <m/>
    <m/>
    <n v="14491"/>
    <n v="14947"/>
    <n v="14898"/>
    <n v="15967"/>
    <n v="16314"/>
    <n v="17255"/>
    <n v="17443"/>
    <n v="20548"/>
    <n v="21376"/>
    <m/>
  </r>
  <r>
    <n v="2084"/>
    <s v="Cantidad de inscritos en el proceso de admisión egresados de un establecimiento Técnico Profesional Agrícola "/>
    <s v="08 Educación"/>
    <s v="08.03 Admisión Universitaria"/>
    <s v="08.03.10 Rama Educacional del Establecimiento de Egreso"/>
    <s v="08.03.10.08 Técnico Profesional Agrícola "/>
    <x v="9"/>
    <x v="92"/>
    <x v="298"/>
    <x v="1550"/>
    <s v="N° de personas"/>
    <s v="2012-2020"/>
    <m/>
    <m/>
    <s v="Departamento de Evaluación, Medición y Registro Educacional (DEMRE)"/>
    <m/>
    <m/>
    <m/>
    <m/>
    <m/>
    <m/>
    <m/>
    <m/>
    <m/>
    <m/>
    <m/>
    <m/>
    <n v="2426"/>
    <n v="2403"/>
    <n v="2277"/>
    <n v="2337"/>
    <n v="2301"/>
    <n v="2532"/>
    <n v="2467"/>
    <n v="3068"/>
    <n v="3207"/>
    <m/>
  </r>
  <r>
    <n v="2085"/>
    <s v="Cantidad de inscritos en el proceso de admisión egresados de un establecimiento Técnico Profesional Marítima "/>
    <s v="08 Educación"/>
    <s v="08.03 Admisión Universitaria"/>
    <s v="08.03.10 Rama Educacional del Establecimiento de Egreso"/>
    <s v="08.03.10.09 Técnico Profesional Marítima "/>
    <x v="9"/>
    <x v="92"/>
    <x v="298"/>
    <x v="1551"/>
    <s v="N° de personas"/>
    <s v="2012-2020"/>
    <m/>
    <m/>
    <s v="Departamento de Evaluación, Medición y Registro Educacional (DEMRE)"/>
    <m/>
    <m/>
    <m/>
    <m/>
    <m/>
    <m/>
    <m/>
    <m/>
    <m/>
    <m/>
    <m/>
    <m/>
    <n v="753"/>
    <n v="666"/>
    <n v="557"/>
    <n v="649"/>
    <n v="634"/>
    <n v="649"/>
    <n v="693"/>
    <n v="767"/>
    <n v="753"/>
    <m/>
  </r>
  <r>
    <n v="2086"/>
    <s v="Cantidad de inscritos en el proceso de admisión egresados de un establecimiento del tipo particular pagado "/>
    <s v="08 Educación"/>
    <s v="08.03 Admisión Universitaria"/>
    <s v="08.03.11 Dependencia del Establecimiento de Egreso"/>
    <s v="08.03.11.01 Particular Pagado "/>
    <x v="9"/>
    <x v="92"/>
    <x v="299"/>
    <x v="1552"/>
    <s v="N° de personas"/>
    <s v="2012-2020"/>
    <m/>
    <m/>
    <s v="Departamento de Evaluación, Medición y Registro Educacional (DEMRE)"/>
    <m/>
    <m/>
    <m/>
    <m/>
    <m/>
    <m/>
    <m/>
    <m/>
    <m/>
    <m/>
    <m/>
    <m/>
    <n v="26890"/>
    <n v="26947"/>
    <n v="27451"/>
    <n v="28390"/>
    <n v="29234"/>
    <n v="28994"/>
    <n v="30333"/>
    <n v="33301"/>
    <n v="33367"/>
    <m/>
  </r>
  <r>
    <n v="2087"/>
    <s v="Cantidad de inscritos en el proceso de admisión egresados de un establecimiento del tipo particular subvencionado "/>
    <s v="08 Educación"/>
    <s v="08.03 Admisión Universitaria"/>
    <s v="08.03.11 Dependencia del Establecimiento de Egreso"/>
    <s v="08.03.11.02 Particular Subvencionado "/>
    <x v="9"/>
    <x v="92"/>
    <x v="299"/>
    <x v="1553"/>
    <s v="N° de personas"/>
    <s v="2012-2020"/>
    <m/>
    <m/>
    <s v="Departamento de Evaluación, Medición y Registro Educacional (DEMRE)"/>
    <m/>
    <m/>
    <m/>
    <m/>
    <m/>
    <m/>
    <m/>
    <m/>
    <m/>
    <m/>
    <m/>
    <m/>
    <n v="126449"/>
    <n v="129022"/>
    <n v="129563"/>
    <n v="137767"/>
    <n v="143605"/>
    <n v="144992"/>
    <n v="158672"/>
    <n v="157486"/>
    <n v="159598"/>
    <m/>
  </r>
  <r>
    <n v="2088"/>
    <s v="Cantidad de inscritos en el proceso de admisión egresados de un establecimiento del tipo municipal "/>
    <s v="08 Educación"/>
    <s v="08.03 Admisión Universitaria"/>
    <s v="08.03.11 Dependencia del Establecimiento de Egreso"/>
    <s v="08.03.11.03 Municipal "/>
    <x v="9"/>
    <x v="92"/>
    <x v="299"/>
    <x v="1554"/>
    <s v="N° de personas"/>
    <s v="2012-2020"/>
    <m/>
    <m/>
    <s v="Departamento de Evaluación, Medición y Registro Educacional (DEMRE)"/>
    <m/>
    <m/>
    <m/>
    <m/>
    <m/>
    <m/>
    <m/>
    <m/>
    <m/>
    <m/>
    <m/>
    <m/>
    <n v="86731"/>
    <n v="86431"/>
    <n v="84233"/>
    <n v="89233"/>
    <n v="90635"/>
    <n v="93677"/>
    <n v="107978"/>
    <n v="106351"/>
    <n v="102146"/>
    <m/>
  </r>
  <r>
    <n v="2089"/>
    <s v="Cantidad de inscritos en el proceso de admisión egresados de un establecimiento del tipo Servicio Local de Educación (SLE)"/>
    <s v="08 Educación"/>
    <s v="08.03 Admisión Universitaria"/>
    <s v="08.03.11 Dependencia del Establecimiento de Egreso"/>
    <s v="08.03.11.04 Servicio Local de Educación (SLE)"/>
    <x v="9"/>
    <x v="92"/>
    <x v="299"/>
    <x v="1555"/>
    <s v="N° de personas"/>
    <s v="2019-2020"/>
    <m/>
    <m/>
    <s v="Departamento de Evaluación, Medición y Registro Educacional (DEMRE)"/>
    <m/>
    <m/>
    <m/>
    <m/>
    <m/>
    <m/>
    <m/>
    <m/>
    <m/>
    <m/>
    <m/>
    <m/>
    <m/>
    <m/>
    <m/>
    <m/>
    <m/>
    <m/>
    <m/>
    <n v="3452"/>
    <n v="7949"/>
    <m/>
  </r>
  <r>
    <n v="2090"/>
    <s v="Cantidad de inscritos en el proceso de admisión cuyo ingreso bruto mensual del grupo familiar va desde $0 hasta $177000"/>
    <s v="08 Educación"/>
    <s v="08.03 Admisión Universitaria"/>
    <s v="08.03.12 Ingreso Bruto Mensual"/>
    <s v="08.03.12.01 Ingreso bruto mensual familiar"/>
    <x v="9"/>
    <x v="92"/>
    <x v="300"/>
    <x v="1556"/>
    <s v="N° de personas"/>
    <s v="2012-2020"/>
    <m/>
    <m/>
    <s v="Departamento de Evaluación, Medición y Registro Educacional (DEMRE)"/>
    <m/>
    <m/>
    <m/>
    <m/>
    <m/>
    <m/>
    <m/>
    <m/>
    <m/>
    <m/>
    <m/>
    <m/>
    <n v="50244"/>
    <n v="41296"/>
    <n v="33074"/>
    <n v="30021"/>
    <n v="26420"/>
    <n v="30614"/>
    <n v="38489"/>
    <n v="40420"/>
    <n v="32796"/>
    <m/>
  </r>
  <r>
    <n v="2091"/>
    <s v="Cantidad de inscritos en el proceso de admisión cuyo ingreso bruto mensual del grupo familiar va desde $177001 hasta $270000"/>
    <s v="08 Educación"/>
    <s v="08.03 Admisión Universitaria"/>
    <s v="08.03.12 Ingreso Bruto Mensual"/>
    <s v="08.03.12.01 Ingreso bruto mensual familiar"/>
    <x v="9"/>
    <x v="92"/>
    <x v="300"/>
    <x v="1556"/>
    <s v="N° de personas"/>
    <s v="2012-2020"/>
    <m/>
    <m/>
    <s v="Departamento de Evaluación, Medición y Registro Educacional (DEMRE)"/>
    <m/>
    <m/>
    <m/>
    <m/>
    <m/>
    <m/>
    <m/>
    <m/>
    <m/>
    <m/>
    <m/>
    <m/>
    <n v="100480"/>
    <n v="98504"/>
    <n v="90477"/>
    <n v="88248"/>
    <n v="81657"/>
    <n v="60251"/>
    <n v="58050"/>
    <n v="56591"/>
    <n v="44201"/>
    <m/>
  </r>
  <r>
    <n v="2092"/>
    <s v="Cantidad de inscritos en el proceso de admisión cuyo ingreso bruto mensual del grupo familiar va desde $270001 hasta $356000"/>
    <s v="08 Educación"/>
    <s v="08.03 Admisión Universitaria"/>
    <s v="08.03.12 Ingreso Bruto Mensual"/>
    <s v="08.03.12.01 Ingreso bruto mensual familiar"/>
    <x v="9"/>
    <x v="92"/>
    <x v="300"/>
    <x v="1556"/>
    <s v="N° de personas"/>
    <s v="2012-2020"/>
    <m/>
    <m/>
    <s v="Departamento de Evaluación, Medición y Registro Educacional (DEMRE)"/>
    <m/>
    <m/>
    <m/>
    <m/>
    <m/>
    <m/>
    <m/>
    <m/>
    <m/>
    <m/>
    <m/>
    <m/>
    <n v="46996"/>
    <n v="51159"/>
    <n v="54991"/>
    <n v="60332"/>
    <n v="65043"/>
    <n v="51511"/>
    <n v="53146"/>
    <n v="57832"/>
    <n v="65069"/>
    <m/>
  </r>
  <r>
    <n v="2093"/>
    <s v="Cantidad de inscritos en el proceso de admisión cuyo ingreso bruto mensual del grupo familiar va desde $356001 hasta $470000"/>
    <s v="08 Educación"/>
    <s v="08.03 Admisión Universitaria"/>
    <s v="08.03.12 Ingreso Bruto Mensual"/>
    <s v="08.03.12.01 Ingreso bruto mensual familiar"/>
    <x v="9"/>
    <x v="92"/>
    <x v="300"/>
    <x v="1556"/>
    <s v="N° de personas"/>
    <s v="2012-2020"/>
    <m/>
    <m/>
    <s v="Departamento de Evaluación, Medición y Registro Educacional (DEMRE)"/>
    <m/>
    <m/>
    <m/>
    <m/>
    <m/>
    <m/>
    <m/>
    <m/>
    <m/>
    <m/>
    <m/>
    <m/>
    <n v="22430"/>
    <n v="24894"/>
    <n v="27614"/>
    <n v="31361"/>
    <n v="35986"/>
    <n v="39819"/>
    <n v="36450"/>
    <n v="37704"/>
    <n v="42864"/>
    <m/>
  </r>
  <r>
    <n v="2094"/>
    <s v="Cantidad de inscritos en el proceso de admisión cuyo ingreso bruto mensual del grupo familiar va desde $470001 hasta $588000"/>
    <s v="08 Educación"/>
    <s v="08.03 Admisión Universitaria"/>
    <s v="08.03.12 Ingreso Bruto Mensual"/>
    <s v="08.03.12.01 Ingreso bruto mensual familiar"/>
    <x v="9"/>
    <x v="92"/>
    <x v="300"/>
    <x v="1556"/>
    <s v="N° de personas"/>
    <s v="2012-2020"/>
    <m/>
    <m/>
    <s v="Departamento de Evaluación, Medición y Registro Educacional (DEMRE)"/>
    <m/>
    <m/>
    <m/>
    <m/>
    <m/>
    <m/>
    <m/>
    <m/>
    <m/>
    <m/>
    <m/>
    <m/>
    <n v="13921"/>
    <n v="15563"/>
    <n v="17715"/>
    <n v="19975"/>
    <n v="22836"/>
    <n v="29244"/>
    <n v="27092"/>
    <n v="27188"/>
    <n v="29671"/>
    <m/>
  </r>
  <r>
    <n v="2095"/>
    <s v="Cantidad de inscritos en el proceso de admisión cuyo ingreso bruto mensual del grupo familiar va desde $588001 hasta $722000"/>
    <s v="08 Educación"/>
    <s v="08.03 Admisión Universitaria"/>
    <s v="08.03.12 Ingreso Bruto Mensual"/>
    <s v="08.03.12.01 Ingreso bruto mensual familiar"/>
    <x v="9"/>
    <x v="92"/>
    <x v="300"/>
    <x v="1556"/>
    <s v="N° de personas"/>
    <s v="2012-2020"/>
    <m/>
    <m/>
    <s v="Departamento de Evaluación, Medición y Registro Educacional (DEMRE)"/>
    <m/>
    <m/>
    <m/>
    <m/>
    <m/>
    <m/>
    <m/>
    <m/>
    <m/>
    <m/>
    <m/>
    <m/>
    <n v="8139"/>
    <n v="8994"/>
    <n v="10145"/>
    <n v="11373"/>
    <n v="13162"/>
    <n v="24076"/>
    <n v="22238"/>
    <n v="22611"/>
    <n v="25821"/>
    <m/>
  </r>
  <r>
    <n v="2096"/>
    <s v="Cantidad de inscritos en el proceso de admisión cuyo ingreso bruto mensual del grupo familiar va desde $722001 hasta $939000"/>
    <s v="08 Educación"/>
    <s v="08.03 Admisión Universitaria"/>
    <s v="08.03.12 Ingreso Bruto Mensual"/>
    <s v="08.03.12.01 Ingreso bruto mensual familiar"/>
    <x v="9"/>
    <x v="92"/>
    <x v="300"/>
    <x v="1556"/>
    <s v="N° de personas"/>
    <s v="2012-2020"/>
    <m/>
    <m/>
    <s v="Departamento de Evaluación, Medición y Registro Educacional (DEMRE)"/>
    <m/>
    <m/>
    <m/>
    <m/>
    <m/>
    <m/>
    <m/>
    <m/>
    <m/>
    <m/>
    <m/>
    <m/>
    <n v="8035"/>
    <n v="8652"/>
    <n v="9810"/>
    <n v="10874"/>
    <n v="12477"/>
    <n v="17667"/>
    <n v="15722"/>
    <n v="15603"/>
    <n v="17228"/>
    <m/>
  </r>
  <r>
    <n v="2097"/>
    <s v="Cantidad de inscritos en el proceso de admisión cuyo ingreso bruto mensual del grupo familiar va desde $939001 hasta $1220000"/>
    <s v="08 Educación"/>
    <s v="08.03 Admisión Universitaria"/>
    <s v="08.03.12 Ingreso Bruto Mensual"/>
    <s v="08.03.12.01 Ingreso bruto mensual familiar"/>
    <x v="9"/>
    <x v="92"/>
    <x v="300"/>
    <x v="1556"/>
    <s v="N° de personas"/>
    <s v="2012-2020"/>
    <m/>
    <m/>
    <s v="Departamento de Evaluación, Medición y Registro Educacional (DEMRE)"/>
    <m/>
    <m/>
    <m/>
    <m/>
    <m/>
    <m/>
    <m/>
    <m/>
    <m/>
    <m/>
    <m/>
    <m/>
    <n v="4134"/>
    <n v="4218"/>
    <n v="4652"/>
    <n v="5192"/>
    <n v="5890"/>
    <n v="13260"/>
    <n v="13323"/>
    <n v="14034"/>
    <n v="14846"/>
    <m/>
  </r>
  <r>
    <n v="2098"/>
    <s v="Cantidad de inscritos en el proceso de admisión cuyo ingreso bruto mensual del grupo familiar va desde $1220001 hasta $1898000"/>
    <s v="08 Educación"/>
    <s v="08.03 Admisión Universitaria"/>
    <s v="08.03.12 Ingreso Bruto Mensual"/>
    <s v="08.03.12.01 Ingreso bruto mensual familiar"/>
    <x v="9"/>
    <x v="92"/>
    <x v="300"/>
    <x v="1556"/>
    <s v="N° de personas"/>
    <s v="2012-2020"/>
    <m/>
    <m/>
    <s v="Departamento de Evaluación, Medición y Registro Educacional (DEMRE)"/>
    <m/>
    <m/>
    <m/>
    <m/>
    <m/>
    <m/>
    <m/>
    <m/>
    <m/>
    <m/>
    <m/>
    <m/>
    <n v="2311"/>
    <n v="2479"/>
    <n v="2879"/>
    <n v="3163"/>
    <n v="3626"/>
    <n v="11396"/>
    <n v="10583"/>
    <n v="11400"/>
    <n v="12002"/>
    <m/>
  </r>
  <r>
    <n v="2099"/>
    <s v="Cantidad de inscritos en el proceso de admisión cuyo ingreso bruto mensual del grupo familiar es de $1898001 o más"/>
    <s v="08 Educación"/>
    <s v="08.03 Admisión Universitaria"/>
    <s v="08.03.12 Ingreso Bruto Mensual"/>
    <s v="08.03.12.01 Ingreso bruto mensual familiar"/>
    <x v="9"/>
    <x v="92"/>
    <x v="300"/>
    <x v="1556"/>
    <s v="N° de personas"/>
    <s v="2012-2020"/>
    <m/>
    <m/>
    <s v="Departamento de Evaluación, Medición y Registro Educacional (DEMRE)"/>
    <m/>
    <m/>
    <m/>
    <m/>
    <m/>
    <m/>
    <m/>
    <m/>
    <m/>
    <m/>
    <m/>
    <m/>
    <n v="2282"/>
    <n v="2251"/>
    <n v="2555"/>
    <n v="2933"/>
    <n v="3199"/>
    <n v="18577"/>
    <n v="18690"/>
    <n v="21012"/>
    <n v="22438"/>
    <m/>
  </r>
  <r>
    <n v="2100"/>
    <s v="Cantidad de inscritos en el proceso de admisión que no tenían trabajo remunerado"/>
    <s v="08 Educación"/>
    <s v="08.03 Admisión Universitaria"/>
    <s v="08.03.13 Trabajo"/>
    <s v="08.03.13.01 Trabajo"/>
    <x v="9"/>
    <x v="92"/>
    <x v="301"/>
    <x v="1154"/>
    <s v="N° de personas"/>
    <s v="2012-2020"/>
    <m/>
    <m/>
    <s v="Departamento de Evaluación, Medición y Registro Educacional (DEMRE)"/>
    <m/>
    <m/>
    <m/>
    <m/>
    <m/>
    <m/>
    <m/>
    <m/>
    <m/>
    <m/>
    <m/>
    <m/>
    <n v="14390"/>
    <n v="14544"/>
    <n v="14169"/>
    <n v="15460"/>
    <n v="18894"/>
    <n v="18837"/>
    <n v="249976"/>
    <n v="260934"/>
    <n v="264294"/>
    <m/>
  </r>
  <r>
    <n v="2101"/>
    <s v="Cantidad de inscritos en el proceso de admisión que ocasionalmente tenían un trabajo remunerado"/>
    <s v="08 Educación"/>
    <s v="08.03 Admisión Universitaria"/>
    <s v="08.03.13 Trabajo"/>
    <s v="08.03.13.01 Trabajo"/>
    <x v="9"/>
    <x v="92"/>
    <x v="301"/>
    <x v="1154"/>
    <s v="N° de personas"/>
    <s v="2012-2020"/>
    <m/>
    <m/>
    <s v="Departamento de Evaluación, Medición y Registro Educacional (DEMRE)"/>
    <m/>
    <m/>
    <m/>
    <m/>
    <m/>
    <m/>
    <m/>
    <m/>
    <m/>
    <m/>
    <m/>
    <m/>
    <n v="238979"/>
    <n v="236363"/>
    <n v="234725"/>
    <n v="243137"/>
    <n v="246128"/>
    <n v="247498"/>
    <n v="22287"/>
    <n v="21863"/>
    <n v="21256"/>
    <m/>
  </r>
  <r>
    <n v="2102"/>
    <s v="Cantidad de inscritos en el proceso de admisión que sí tenían un trabajo remunerado"/>
    <s v="08 Educación"/>
    <s v="08.03 Admisión Universitaria"/>
    <s v="08.03.13 Trabajo"/>
    <s v="08.03.13.01 Trabajo"/>
    <x v="9"/>
    <x v="92"/>
    <x v="301"/>
    <x v="1154"/>
    <s v="N° de personas"/>
    <s v="2012-2020"/>
    <m/>
    <m/>
    <s v="Departamento de Evaluación, Medición y Registro Educacional (DEMRE)"/>
    <m/>
    <m/>
    <m/>
    <m/>
    <m/>
    <m/>
    <m/>
    <m/>
    <m/>
    <m/>
    <m/>
    <m/>
    <n v="12644"/>
    <n v="13930"/>
    <n v="13883"/>
    <n v="14541"/>
    <n v="17345"/>
    <n v="18424"/>
    <n v="14915"/>
    <n v="13918"/>
    <n v="13341"/>
    <m/>
  </r>
  <r>
    <n v="2103"/>
    <s v="Cantidad de inscritos en el proceso de admisión cuyo promedio final de educación media pondera entre 4 a 4,99"/>
    <s v="08 Educación"/>
    <s v="08.03 Admisión Universitaria"/>
    <s v="08.03.14 Promedio Educación Media"/>
    <s v="08.03.14.01 Promedio Educación Media"/>
    <x v="9"/>
    <x v="92"/>
    <x v="302"/>
    <x v="1557"/>
    <s v="N° de personas"/>
    <s v="2012-2020"/>
    <m/>
    <m/>
    <s v="Departamento de Evaluación, Medición y Registro Educacional (DEMRE)"/>
    <m/>
    <m/>
    <m/>
    <m/>
    <m/>
    <m/>
    <m/>
    <m/>
    <m/>
    <m/>
    <m/>
    <m/>
    <n v="17304"/>
    <n v="17802"/>
    <n v="11998"/>
    <n v="12476"/>
    <n v="20839"/>
    <n v="20569"/>
    <n v="19061"/>
    <n v="17366"/>
    <n v="17920"/>
    <m/>
  </r>
  <r>
    <n v="2104"/>
    <s v="Cantidad de inscritos en el proceso de admisión cuyo promedio final de educación media pondera entre 5 a 5,99"/>
    <s v="08 Educación"/>
    <s v="08.03 Admisión Universitaria"/>
    <s v="08.03.14 Promedio Educación Media"/>
    <s v="08.03.14.01 Promedio Educación Media"/>
    <x v="9"/>
    <x v="92"/>
    <x v="302"/>
    <x v="1557"/>
    <s v="N° de personas"/>
    <s v="2012-2020"/>
    <m/>
    <m/>
    <s v="Departamento de Evaluación, Medición y Registro Educacional (DEMRE)"/>
    <m/>
    <m/>
    <m/>
    <m/>
    <m/>
    <m/>
    <m/>
    <m/>
    <m/>
    <m/>
    <m/>
    <m/>
    <n v="160653"/>
    <n v="163626"/>
    <n v="90903"/>
    <n v="96161"/>
    <n v="180442"/>
    <n v="183267"/>
    <n v="185775"/>
    <n v="180064"/>
    <n v="191654"/>
    <m/>
  </r>
  <r>
    <n v="2105"/>
    <s v="Cantidad de inscritos en el proceso de admisión cuyo promedio final de educación media pondera entre 6 a 6,99"/>
    <s v="08 Educación"/>
    <s v="08.03 Admisión Universitaria"/>
    <s v="08.03.14 Promedio Educación Media"/>
    <s v="08.03.14.01 Promedio Educación Media"/>
    <x v="9"/>
    <x v="92"/>
    <x v="302"/>
    <x v="1557"/>
    <s v="N° de personas"/>
    <s v="2012-2020"/>
    <m/>
    <m/>
    <s v="Departamento de Evaluación, Medición y Registro Educacional (DEMRE)"/>
    <m/>
    <m/>
    <m/>
    <m/>
    <m/>
    <m/>
    <m/>
    <m/>
    <m/>
    <m/>
    <m/>
    <m/>
    <n v="61822"/>
    <n v="60896"/>
    <n v="30358"/>
    <n v="31581"/>
    <n v="62888"/>
    <n v="65131"/>
    <n v="69603"/>
    <n v="74988"/>
    <n v="82528"/>
    <m/>
  </r>
  <r>
    <n v="2106"/>
    <s v="Cantidad de inscritos en el proceso de admisión cuyo promedio final de educación media pondera 7"/>
    <s v="08 Educación"/>
    <s v="08.03 Admisión Universitaria"/>
    <s v="08.03.14 Promedio Educación Media"/>
    <s v="08.03.14.01 Promedio Educación Media"/>
    <x v="9"/>
    <x v="92"/>
    <x v="302"/>
    <x v="1557"/>
    <s v="N° de personas"/>
    <s v="2012-2020"/>
    <m/>
    <m/>
    <s v="Departamento de Evaluación, Medición y Registro Educacional (DEMRE)"/>
    <m/>
    <m/>
    <m/>
    <m/>
    <m/>
    <m/>
    <m/>
    <m/>
    <m/>
    <m/>
    <m/>
    <m/>
    <n v="68"/>
    <n v="70"/>
    <n v="8"/>
    <n v="8"/>
    <n v="30"/>
    <n v="37"/>
    <n v="60"/>
    <n v="74"/>
    <n v="70"/>
    <m/>
  </r>
  <r>
    <n v="2107"/>
    <s v="Cantidad de inscritos en el proceso de admisión cuyo NEM pondera entre 200 a 299"/>
    <s v="08 Educación"/>
    <s v="08.03 Admisión Universitaria"/>
    <s v="08.03.15 NEM"/>
    <s v="08.03.15.01 NEM"/>
    <x v="9"/>
    <x v="92"/>
    <x v="303"/>
    <x v="1558"/>
    <s v="N° de personas"/>
    <s v="2012-2020"/>
    <m/>
    <m/>
    <s v="Departamento de Evaluación, Medición y Registro Educacional (DEMRE)"/>
    <m/>
    <m/>
    <m/>
    <m/>
    <m/>
    <m/>
    <m/>
    <m/>
    <m/>
    <m/>
    <m/>
    <m/>
    <n v="318"/>
    <n v="408"/>
    <n v="274"/>
    <n v="242"/>
    <n v="118"/>
    <n v="133"/>
    <n v="117"/>
    <n v="156"/>
    <n v="271"/>
    <m/>
  </r>
  <r>
    <n v="2108"/>
    <s v="Cantidad de inscritos en el proceso de admisión cuyo NEM pondera entre 300 a 399"/>
    <s v="08 Educación"/>
    <s v="08.03 Admisión Universitaria"/>
    <s v="08.03.15 NEM"/>
    <s v="08.03.15.01 NEM"/>
    <x v="9"/>
    <x v="92"/>
    <x v="303"/>
    <x v="1558"/>
    <s v="N° de personas"/>
    <s v="2012-2020"/>
    <m/>
    <m/>
    <s v="Departamento de Evaluación, Medición y Registro Educacional (DEMRE)"/>
    <m/>
    <m/>
    <m/>
    <m/>
    <m/>
    <m/>
    <m/>
    <m/>
    <m/>
    <m/>
    <m/>
    <m/>
    <n v="15464"/>
    <n v="15807"/>
    <n v="14505"/>
    <n v="14995"/>
    <n v="13568"/>
    <n v="13322"/>
    <n v="12341"/>
    <n v="13289"/>
    <n v="14895"/>
    <m/>
  </r>
  <r>
    <n v="2109"/>
    <s v="Cantidad de inscritos en el proceso de admisión cuyo NEM pondera entre 400 a 499"/>
    <s v="08 Educación"/>
    <s v="08.03 Admisión Universitaria"/>
    <s v="08.03.15 NEM"/>
    <s v="08.03.15.01 NEM"/>
    <x v="9"/>
    <x v="92"/>
    <x v="303"/>
    <x v="1558"/>
    <s v="N° de personas"/>
    <s v="2012-2020"/>
    <m/>
    <m/>
    <s v="Departamento de Evaluación, Medición y Registro Educacional (DEMRE)"/>
    <m/>
    <m/>
    <m/>
    <m/>
    <m/>
    <m/>
    <m/>
    <m/>
    <m/>
    <m/>
    <m/>
    <m/>
    <n v="80752"/>
    <n v="82830"/>
    <n v="79148"/>
    <n v="84037"/>
    <n v="84981"/>
    <n v="84790"/>
    <n v="83895"/>
    <n v="78621"/>
    <n v="79629"/>
    <m/>
  </r>
  <r>
    <n v="2110"/>
    <s v="Cantidad de inscritos en el proceso de admisión cuyo NEM pondera entre 500 a 599"/>
    <s v="08 Educación"/>
    <s v="08.03 Admisión Universitaria"/>
    <s v="08.03.15 NEM"/>
    <s v="08.03.15.01 NEM"/>
    <x v="9"/>
    <x v="92"/>
    <x v="303"/>
    <x v="1558"/>
    <s v="N° de personas"/>
    <s v="2012-2020"/>
    <m/>
    <m/>
    <s v="Departamento de Evaluación, Medición y Registro Educacional (DEMRE)"/>
    <m/>
    <m/>
    <m/>
    <m/>
    <m/>
    <m/>
    <m/>
    <m/>
    <m/>
    <m/>
    <m/>
    <m/>
    <n v="75676"/>
    <n v="76494"/>
    <n v="79913"/>
    <n v="85627"/>
    <n v="90227"/>
    <n v="93026"/>
    <n v="95323"/>
    <n v="94563"/>
    <n v="97796"/>
    <m/>
  </r>
  <r>
    <n v="2111"/>
    <s v="Cantidad de inscritos en el proceso de admisión cuyo NEM pondera entre 600 a 699"/>
    <s v="08 Educación"/>
    <s v="08.03 Admisión Universitaria"/>
    <s v="08.03.15 NEM"/>
    <s v="08.03.15.01 NEM"/>
    <x v="9"/>
    <x v="92"/>
    <x v="303"/>
    <x v="1558"/>
    <s v="N° de personas"/>
    <s v="2012-2020"/>
    <m/>
    <m/>
    <s v="Departamento de Evaluación, Medición y Registro Educacional (DEMRE)"/>
    <m/>
    <m/>
    <m/>
    <m/>
    <m/>
    <m/>
    <m/>
    <m/>
    <m/>
    <m/>
    <m/>
    <m/>
    <n v="45736"/>
    <n v="45157"/>
    <n v="49159"/>
    <n v="51959"/>
    <n v="54186"/>
    <n v="55566"/>
    <n v="58830"/>
    <n v="62388"/>
    <n v="66766"/>
    <m/>
  </r>
  <r>
    <n v="2112"/>
    <s v="Cantidad de inscritos en el proceso de admisión cuyo NEM pondera entre 700 a 799"/>
    <s v="08 Educación"/>
    <s v="08.03 Admisión Universitaria"/>
    <s v="08.03.15 NEM"/>
    <s v="08.03.15.01 NEM"/>
    <x v="9"/>
    <x v="92"/>
    <x v="303"/>
    <x v="1558"/>
    <s v="N° de personas"/>
    <s v="2012-2020"/>
    <m/>
    <m/>
    <s v="Departamento de Evaluación, Medición y Registro Educacional (DEMRE)"/>
    <m/>
    <m/>
    <m/>
    <m/>
    <m/>
    <m/>
    <m/>
    <m/>
    <m/>
    <m/>
    <m/>
    <m/>
    <n v="19729"/>
    <n v="19527"/>
    <n v="17694"/>
    <n v="18387"/>
    <n v="19767"/>
    <n v="20686"/>
    <n v="22501"/>
    <n v="27442"/>
    <n v="30577"/>
    <m/>
  </r>
  <r>
    <n v="2113"/>
    <s v="Cantidad de inscritos en el proceso de admisión cuyo NEM pondera entre 800 a 850"/>
    <s v="08 Educación"/>
    <s v="08.03 Admisión Universitaria"/>
    <s v="08.03.15 NEM"/>
    <s v="08.03.15.01 NEM"/>
    <x v="9"/>
    <x v="92"/>
    <x v="303"/>
    <x v="1558"/>
    <s v="N° de personas"/>
    <s v="2012-2020"/>
    <m/>
    <m/>
    <s v="Departamento de Evaluación, Medición y Registro Educacional (DEMRE)"/>
    <m/>
    <m/>
    <m/>
    <m/>
    <m/>
    <m/>
    <m/>
    <m/>
    <m/>
    <m/>
    <m/>
    <m/>
    <n v="650"/>
    <n v="584"/>
    <n v="406"/>
    <n v="437"/>
    <n v="629"/>
    <n v="753"/>
    <n v="883"/>
    <n v="1119"/>
    <n v="1889"/>
    <m/>
  </r>
  <r>
    <n v="2114"/>
    <s v="Cantidad de inscritos en el proceso de admisión cuyo Ranking pondera entre 200 a 299"/>
    <s v="08 Educación"/>
    <s v="08.03 Admisión Universitaria"/>
    <s v="08.03.16 Ranking"/>
    <s v="08.03.16.01 Ranking"/>
    <x v="9"/>
    <x v="92"/>
    <x v="304"/>
    <x v="1559"/>
    <s v="N° de personas"/>
    <s v="2013-2020"/>
    <m/>
    <m/>
    <s v="Departamento de Evaluación, Medición y Registro Educacional (DEMRE)"/>
    <m/>
    <m/>
    <m/>
    <m/>
    <m/>
    <m/>
    <m/>
    <m/>
    <m/>
    <m/>
    <m/>
    <m/>
    <m/>
    <n v="408"/>
    <n v="274"/>
    <n v="242"/>
    <n v="4944"/>
    <n v="132"/>
    <n v="117"/>
    <n v="136"/>
    <n v="255"/>
    <m/>
  </r>
  <r>
    <n v="2115"/>
    <s v="Cantidad de inscritos en el proceso de admisión cuyo Ranking pondera entre 300 a 399"/>
    <s v="08 Educación"/>
    <s v="08.03 Admisión Universitaria"/>
    <s v="08.03.16 Ranking"/>
    <s v="08.03.16.01 Ranking"/>
    <x v="9"/>
    <x v="92"/>
    <x v="304"/>
    <x v="1559"/>
    <s v="N° de personas"/>
    <s v="2013-2020"/>
    <m/>
    <m/>
    <s v="Departamento de Evaluación, Medición y Registro Educacional (DEMRE)"/>
    <m/>
    <m/>
    <m/>
    <m/>
    <m/>
    <m/>
    <m/>
    <m/>
    <m/>
    <m/>
    <m/>
    <m/>
    <m/>
    <n v="15807"/>
    <n v="14505"/>
    <n v="14995"/>
    <n v="34646"/>
    <n v="13197"/>
    <n v="12222"/>
    <n v="12672"/>
    <n v="14345"/>
    <m/>
  </r>
  <r>
    <n v="2116"/>
    <s v="Cantidad de inscritos en el proceso de admisión cuyo Ranking pondera entre 400 a 499"/>
    <s v="08 Educación"/>
    <s v="08.03 Admisión Universitaria"/>
    <s v="08.03.16 Ranking"/>
    <s v="08.03.16.01 Ranking"/>
    <x v="9"/>
    <x v="92"/>
    <x v="304"/>
    <x v="1559"/>
    <s v="N° de personas"/>
    <s v="2013-2020"/>
    <m/>
    <m/>
    <s v="Departamento de Evaluación, Medición y Registro Educacional (DEMRE)"/>
    <m/>
    <m/>
    <m/>
    <m/>
    <m/>
    <m/>
    <m/>
    <m/>
    <m/>
    <m/>
    <m/>
    <m/>
    <m/>
    <n v="80460"/>
    <n v="75976"/>
    <n v="79885"/>
    <n v="44950"/>
    <n v="81225"/>
    <n v="80462"/>
    <n v="76074"/>
    <n v="77010"/>
    <m/>
  </r>
  <r>
    <n v="2117"/>
    <s v="Cantidad de inscritos en el proceso de admisión cuyo Ranking pondera entre 500 a 599"/>
    <s v="08 Educación"/>
    <s v="08.03 Admisión Universitaria"/>
    <s v="08.03.16 Ranking"/>
    <s v="08.03.16.01 Ranking"/>
    <x v="9"/>
    <x v="92"/>
    <x v="304"/>
    <x v="1559"/>
    <s v="N° de personas"/>
    <s v="2013-2020"/>
    <m/>
    <m/>
    <s v="Departamento de Evaluación, Medición y Registro Educacional (DEMRE)"/>
    <m/>
    <m/>
    <m/>
    <m/>
    <m/>
    <m/>
    <m/>
    <m/>
    <m/>
    <m/>
    <m/>
    <m/>
    <m/>
    <n v="64296"/>
    <n v="66771"/>
    <n v="69870"/>
    <n v="54950"/>
    <n v="79089"/>
    <n v="80560"/>
    <n v="81617"/>
    <n v="84981"/>
    <m/>
  </r>
  <r>
    <n v="2118"/>
    <s v="Cantidad de inscritos en el proceso de admisión cuyo Ranking pondera entre 600 a 699"/>
    <s v="08 Educación"/>
    <s v="08.03 Admisión Universitaria"/>
    <s v="08.03.16 Ranking"/>
    <s v="08.03.16.01 Ranking"/>
    <x v="9"/>
    <x v="92"/>
    <x v="304"/>
    <x v="1559"/>
    <s v="N° de personas"/>
    <s v="2013-2020"/>
    <m/>
    <m/>
    <s v="Departamento de Evaluación, Medición y Registro Educacional (DEMRE)"/>
    <m/>
    <m/>
    <m/>
    <m/>
    <m/>
    <m/>
    <m/>
    <m/>
    <m/>
    <m/>
    <m/>
    <m/>
    <m/>
    <n v="44967"/>
    <n v="45087"/>
    <n v="47714"/>
    <n v="64950"/>
    <n v="51231"/>
    <n v="53990"/>
    <n v="56515"/>
    <n v="59845"/>
    <m/>
  </r>
  <r>
    <n v="2119"/>
    <s v="Cantidad de inscritos en el proceso de admisión cuyo Ranking pondera entre 700 a 799"/>
    <s v="08 Educación"/>
    <s v="08.03 Admisión Universitaria"/>
    <s v="08.03.16 Ranking"/>
    <s v="08.03.16.01 Ranking"/>
    <x v="9"/>
    <x v="92"/>
    <x v="304"/>
    <x v="1559"/>
    <s v="N° de personas"/>
    <s v="2013-2020"/>
    <m/>
    <m/>
    <s v="Departamento de Evaluación, Medición y Registro Educacional (DEMRE)"/>
    <m/>
    <m/>
    <m/>
    <m/>
    <m/>
    <m/>
    <m/>
    <m/>
    <m/>
    <m/>
    <m/>
    <m/>
    <m/>
    <n v="27432"/>
    <n v="27335"/>
    <n v="29263"/>
    <n v="74950"/>
    <n v="31315"/>
    <n v="33272"/>
    <n v="35618"/>
    <n v="38782"/>
    <m/>
  </r>
  <r>
    <n v="2120"/>
    <s v="Cantidad de inscritos en el proceso de admisión cuyo Ranking pondera entre 800 a 850"/>
    <s v="08 Educación"/>
    <s v="08.03 Admisión Universitaria"/>
    <s v="08.03.16 Ranking"/>
    <s v="08.03.16.01 Ranking"/>
    <x v="9"/>
    <x v="92"/>
    <x v="304"/>
    <x v="1559"/>
    <s v="N° de personas"/>
    <s v="2013-2020"/>
    <m/>
    <m/>
    <s v="Departamento de Evaluación, Medición y Registro Educacional (DEMRE)"/>
    <m/>
    <m/>
    <m/>
    <m/>
    <m/>
    <m/>
    <m/>
    <m/>
    <m/>
    <m/>
    <m/>
    <m/>
    <m/>
    <n v="9023"/>
    <n v="11406"/>
    <n v="13950"/>
    <n v="41226"/>
    <n v="12817"/>
    <n v="13878"/>
    <n v="14946"/>
    <n v="16954"/>
    <m/>
  </r>
  <r>
    <n v="2121"/>
    <s v="Cantidad de personas preseleccionadas para la Beca de Excelencia Académica (BEA) al momento de la inscripción a la Prueba de Selección Universitaria"/>
    <s v="08 Educación"/>
    <s v="08.03 Admisión Universitaria"/>
    <s v="08.03.17 Beca de Excelencia Académica"/>
    <s v="08.03.17.01 Beca de Excelencia Académica"/>
    <x v="9"/>
    <x v="92"/>
    <x v="305"/>
    <x v="1560"/>
    <s v="N° de personas"/>
    <s v="2012-2020"/>
    <m/>
    <m/>
    <s v="Departamento de Evaluación, Medición y Registro Educacional (DEMRE)"/>
    <m/>
    <m/>
    <m/>
    <m/>
    <m/>
    <m/>
    <m/>
    <m/>
    <m/>
    <m/>
    <m/>
    <m/>
    <n v="12533"/>
    <n v="15240"/>
    <n v="16316"/>
    <n v="17017"/>
    <n v="17319"/>
    <n v="13077"/>
    <n v="15816"/>
    <n v="14761"/>
    <n v="14187"/>
    <m/>
  </r>
  <r>
    <n v="2122"/>
    <s v="Cantidad de personas aceptadas en el Programa de Acceso a la Eduación Superior (PACE) al momento de la inscripción a la Prueba de Selección Universitaria"/>
    <s v="08 Educación"/>
    <s v="08.03 Admisión Universitaria"/>
    <s v="08.03.18 Programa de Acceso a la Educación Superior"/>
    <s v="08.03.18.01 Programa de Acceso a la Educación Superior"/>
    <x v="9"/>
    <x v="92"/>
    <x v="306"/>
    <x v="1561"/>
    <s v="N° de personas"/>
    <s v="2017-2020"/>
    <m/>
    <m/>
    <s v="Departamento de Evaluación, Medición y Registro Educacional (DEMRE)"/>
    <m/>
    <m/>
    <m/>
    <m/>
    <m/>
    <m/>
    <m/>
    <m/>
    <m/>
    <m/>
    <m/>
    <m/>
    <m/>
    <m/>
    <m/>
    <m/>
    <m/>
    <n v="20102"/>
    <n v="29093"/>
    <n v="30637"/>
    <n v="37281"/>
    <m/>
  </r>
  <r>
    <n v="2123"/>
    <s v="Cantidad de personas preseleccionadas para la Beca de Excelencia Académica (BEA) al momento de la rendición de la Prueba de Selección Universitaria"/>
    <s v="08 Educación"/>
    <s v="08.03 Admisión Universitaria"/>
    <s v="08.03.17 Beca de Excelencia Académica"/>
    <s v="08.03.17.01 Beca de Excelencia Académica"/>
    <x v="9"/>
    <x v="92"/>
    <x v="305"/>
    <x v="1560"/>
    <s v="N° de personas"/>
    <s v="2012-2020"/>
    <m/>
    <m/>
    <s v="Departamento de Evaluación, Medición y Registro Educacional (DEMRE)"/>
    <m/>
    <m/>
    <m/>
    <m/>
    <m/>
    <m/>
    <m/>
    <m/>
    <m/>
    <m/>
    <m/>
    <m/>
    <n v="12254"/>
    <n v="14861"/>
    <n v="15919"/>
    <n v="16647"/>
    <n v="16841"/>
    <n v="12719"/>
    <n v="15352"/>
    <n v="14383"/>
    <n v="13973"/>
    <m/>
  </r>
  <r>
    <n v="2124"/>
    <s v="Cantidad de personas preseleccionadas para la Beca de Excelencia Académica (BEA) al momento de la postulación"/>
    <s v="08 Educación"/>
    <s v="08.03 Admisión Universitaria"/>
    <s v="08.03.17 Beca de Excelencia Académica"/>
    <s v="08.03.17.01 Beca de Excelencia Académica"/>
    <x v="9"/>
    <x v="92"/>
    <x v="305"/>
    <x v="1560"/>
    <s v="N° de personas"/>
    <s v="2012-2020"/>
    <m/>
    <m/>
    <s v="Departamento de Evaluación, Medición y Registro Educacional (DEMRE)"/>
    <m/>
    <m/>
    <m/>
    <m/>
    <m/>
    <m/>
    <m/>
    <m/>
    <m/>
    <m/>
    <m/>
    <m/>
    <n v="8337"/>
    <n v="9864"/>
    <n v="10997"/>
    <n v="11665"/>
    <n v="11987"/>
    <n v="8908"/>
    <n v="11228"/>
    <n v="10210"/>
    <n v="9928"/>
    <m/>
  </r>
  <r>
    <n v="2125"/>
    <s v="Cantidad de personas que tuvieron por lo menos una postulación regular efectiva (selección o espera)"/>
    <s v="08 Educación"/>
    <s v="08.03 Admisión Universitaria"/>
    <s v="08.03.19 Postulaciones"/>
    <s v="08.03.19.01 Postulaciones"/>
    <x v="9"/>
    <x v="92"/>
    <x v="307"/>
    <x v="943"/>
    <s v="N° de personas"/>
    <s v="2012-2020"/>
    <m/>
    <m/>
    <s v="Departamento de Evaluación, Medición y Registro Educacional (DEMRE)"/>
    <m/>
    <m/>
    <m/>
    <m/>
    <m/>
    <m/>
    <m/>
    <m/>
    <m/>
    <m/>
    <m/>
    <m/>
    <n v="106517"/>
    <n v="107322"/>
    <n v="106525"/>
    <n v="112603"/>
    <n v="122789"/>
    <n v="125621"/>
    <n v="138086"/>
    <n v="136557"/>
    <n v="127510"/>
    <m/>
  </r>
  <r>
    <n v="2126"/>
    <s v="Cantidad de personas que no cumplieron los requisitos de ninguna preferencia de postulación regular"/>
    <s v="08 Educación"/>
    <s v="08.03 Admisión Universitaria"/>
    <s v="08.03.19 Postulaciones"/>
    <s v="08.03.19.01 Postulaciones"/>
    <x v="9"/>
    <x v="92"/>
    <x v="307"/>
    <x v="943"/>
    <s v="N° de personas"/>
    <s v="2012-2020"/>
    <m/>
    <m/>
    <s v="Departamento de Evaluación, Medición y Registro Educacional (DEMRE)"/>
    <m/>
    <m/>
    <m/>
    <m/>
    <m/>
    <m/>
    <m/>
    <m/>
    <m/>
    <m/>
    <m/>
    <m/>
    <n v="9579"/>
    <n v="10615"/>
    <n v="12286"/>
    <n v="12685"/>
    <n v="18739"/>
    <n v="20808"/>
    <n v="20405"/>
    <n v="17231"/>
    <n v="18507"/>
    <m/>
  </r>
  <r>
    <n v="2127"/>
    <s v="Cantidad de personas que tuvieron por lo menos una postulación efectiva vía la Beca de Excelencia Académica (selección o espera)"/>
    <s v="08 Educación"/>
    <s v="08.03 Admisión Universitaria"/>
    <s v="08.03.19 Postulaciones"/>
    <s v="08.03.19.01 Postulaciones"/>
    <x v="9"/>
    <x v="92"/>
    <x v="307"/>
    <x v="943"/>
    <s v="N° de personas"/>
    <s v="2012-2020"/>
    <m/>
    <m/>
    <s v="Departamento de Evaluación, Medición y Registro Educacional (DEMRE)"/>
    <m/>
    <m/>
    <m/>
    <m/>
    <m/>
    <m/>
    <m/>
    <m/>
    <m/>
    <m/>
    <m/>
    <m/>
    <n v="3357"/>
    <n v="3995"/>
    <n v="4295"/>
    <n v="4620"/>
    <n v="10847"/>
    <m/>
    <n v="9972"/>
    <n v="9101"/>
    <n v="8702"/>
    <m/>
  </r>
  <r>
    <n v="2128"/>
    <s v="Cantidad de personas que no cumplieron los requisitos de ninguna preferencia de postulación vía la Beca de Excelencia Académica (BEA)"/>
    <s v="08 Educación"/>
    <s v="08.03 Admisión Universitaria"/>
    <s v="08.03.19 Postulaciones"/>
    <s v="08.03.19.01 Postulaciones"/>
    <x v="9"/>
    <x v="92"/>
    <x v="307"/>
    <x v="943"/>
    <s v="N° de personas"/>
    <s v="2016-2020"/>
    <m/>
    <m/>
    <s v="Departamento de Evaluación, Medición y Registro Educacional (DEMRE)"/>
    <m/>
    <m/>
    <m/>
    <m/>
    <m/>
    <m/>
    <m/>
    <m/>
    <m/>
    <m/>
    <m/>
    <m/>
    <m/>
    <m/>
    <m/>
    <m/>
    <n v="1136"/>
    <m/>
    <n v="1256"/>
    <n v="1102"/>
    <n v="1222"/>
    <m/>
  </r>
  <r>
    <n v="2129"/>
    <s v="Cantidad de personas que tuvieron por lo menos una postulación efectiva vía el Programa de Acceso a la Educación Superior (selección o espera)"/>
    <s v="08 Educación"/>
    <s v="08.03 Admisión Universitaria"/>
    <s v="08.03.19 Postulaciones"/>
    <s v="08.03.19.01 Postulaciones"/>
    <x v="9"/>
    <x v="92"/>
    <x v="307"/>
    <x v="943"/>
    <s v="N° de personas"/>
    <s v="2017-2020"/>
    <m/>
    <m/>
    <s v="Departamento de Evaluación, Medición y Registro Educacional (DEMRE)"/>
    <m/>
    <m/>
    <m/>
    <m/>
    <m/>
    <m/>
    <m/>
    <m/>
    <m/>
    <m/>
    <m/>
    <m/>
    <m/>
    <m/>
    <m/>
    <m/>
    <m/>
    <n v="3258"/>
    <n v="4365"/>
    <n v="4546"/>
    <n v="5143"/>
    <m/>
  </r>
  <r>
    <n v="2130"/>
    <s v="Cantidad de personas que no cumplieron los requisitos de ninguna preferencia de postulación vía el Programa de Acceso a la Educación Superior (PACE)"/>
    <s v="08 Educación"/>
    <s v="08.03 Admisión Universitaria"/>
    <s v="08.03.19 Postulaciones"/>
    <s v="08.03.19.01 Postulaciones"/>
    <x v="9"/>
    <x v="92"/>
    <x v="307"/>
    <x v="943"/>
    <s v="N° de personas"/>
    <s v="2017-2020"/>
    <m/>
    <m/>
    <s v="Departamento de Evaluación, Medición y Registro Educacional (DEMRE)"/>
    <m/>
    <m/>
    <m/>
    <m/>
    <m/>
    <m/>
    <m/>
    <m/>
    <m/>
    <m/>
    <m/>
    <m/>
    <m/>
    <m/>
    <m/>
    <m/>
    <m/>
    <n v="2054"/>
    <n v="6171"/>
    <n v="2019"/>
    <n v="4851"/>
    <m/>
  </r>
  <r>
    <n v="2131"/>
    <s v="Cantidad de personas matriculadas en la Universidad de Chile"/>
    <s v="08 Educación"/>
    <s v="08.03 Admisión Universitaria"/>
    <s v="08.03.20 Matrículas"/>
    <s v="08.03.20.01 Universidad de Chile"/>
    <x v="9"/>
    <x v="92"/>
    <x v="308"/>
    <x v="1562"/>
    <s v="N° de personas"/>
    <s v="2012-2020"/>
    <m/>
    <m/>
    <s v="Departamento de Evaluación, Medición y Registro Educacional (DEMRE)"/>
    <m/>
    <m/>
    <m/>
    <m/>
    <m/>
    <m/>
    <m/>
    <m/>
    <m/>
    <m/>
    <m/>
    <m/>
    <n v="5121"/>
    <n v="5090"/>
    <n v="5318"/>
    <n v="5493"/>
    <n v="5573"/>
    <n v="5703"/>
    <n v="6047"/>
    <n v="6068"/>
    <n v="5733"/>
    <m/>
  </r>
  <r>
    <n v="2132"/>
    <s v="Cantidad de personas matriculadas en la Pontificia Universidad Católica de Chile"/>
    <s v="08 Educación"/>
    <s v="08.03 Admisión Universitaria"/>
    <s v="08.03.20 Matrículas"/>
    <s v="08.03.20.02 Pontificia Universidad Católica de Chile"/>
    <x v="9"/>
    <x v="92"/>
    <x v="308"/>
    <x v="1563"/>
    <s v="N° de personas"/>
    <s v="2012-2020"/>
    <m/>
    <m/>
    <s v="Departamento de Evaluación, Medición y Registro Educacional (DEMRE)"/>
    <m/>
    <m/>
    <m/>
    <m/>
    <m/>
    <m/>
    <m/>
    <m/>
    <m/>
    <m/>
    <m/>
    <m/>
    <n v="4477"/>
    <n v="4575"/>
    <n v="4625"/>
    <n v="4675"/>
    <n v="4829"/>
    <n v="5023"/>
    <n v="5216"/>
    <n v="5249"/>
    <n v="5320"/>
    <m/>
  </r>
  <r>
    <n v="2133"/>
    <s v="Cantidad de personas matriculadas en la Universidad de Concepción"/>
    <s v="08 Educación"/>
    <s v="08.03 Admisión Universitaria"/>
    <s v="08.03.20 Matrículas"/>
    <s v="08.03.20.03 Universidad de Concepción"/>
    <x v="9"/>
    <x v="92"/>
    <x v="308"/>
    <x v="1564"/>
    <s v="N° de personas"/>
    <s v="2012-2020"/>
    <m/>
    <m/>
    <s v="Departamento de Evaluación, Medición y Registro Educacional (DEMRE)"/>
    <m/>
    <m/>
    <m/>
    <m/>
    <m/>
    <m/>
    <m/>
    <m/>
    <m/>
    <m/>
    <m/>
    <m/>
    <n v="4930"/>
    <n v="5171"/>
    <n v="4826"/>
    <n v="4932"/>
    <n v="5063"/>
    <n v="4924"/>
    <n v="5247"/>
    <n v="5042"/>
    <n v="4921"/>
    <m/>
  </r>
  <r>
    <n v="2134"/>
    <s v="Cantidad de personas matriculadas en la Pontificia Universidad Católica de Valparaiso"/>
    <s v="08 Educación"/>
    <s v="08.03 Admisión Universitaria"/>
    <s v="08.03.20 Matrículas"/>
    <s v="08.03.20.04 Pontificia Universidad Católica de Valparaiso"/>
    <x v="9"/>
    <x v="92"/>
    <x v="308"/>
    <x v="1565"/>
    <s v="N° de personas"/>
    <s v="2012-2020"/>
    <m/>
    <m/>
    <s v="Departamento de Evaluación, Medición y Registro Educacional (DEMRE)"/>
    <m/>
    <m/>
    <m/>
    <m/>
    <m/>
    <m/>
    <m/>
    <m/>
    <m/>
    <m/>
    <m/>
    <m/>
    <n v="2935"/>
    <n v="3117"/>
    <n v="3056"/>
    <n v="3081"/>
    <n v="3241"/>
    <n v="3345"/>
    <n v="3449"/>
    <n v="3511"/>
    <n v="3270"/>
    <m/>
  </r>
  <r>
    <n v="2135"/>
    <s v="Cantidad de personas matriculadas en la Universidad Tecnica Federico Santa María"/>
    <s v="08 Educación"/>
    <s v="08.03 Admisión Universitaria"/>
    <s v="08.03.20 Matrículas"/>
    <s v="08.03.20.05 Universidad Tecnica Federico Santa María"/>
    <x v="9"/>
    <x v="92"/>
    <x v="308"/>
    <x v="1566"/>
    <s v="N° de personas"/>
    <s v="2012-2020"/>
    <m/>
    <m/>
    <s v="Departamento de Evaluación, Medición y Registro Educacional (DEMRE)"/>
    <m/>
    <m/>
    <m/>
    <m/>
    <m/>
    <m/>
    <m/>
    <m/>
    <m/>
    <m/>
    <m/>
    <m/>
    <n v="3672"/>
    <n v="3790"/>
    <n v="3512"/>
    <n v="3530"/>
    <n v="3646"/>
    <n v="3658"/>
    <n v="3671"/>
    <n v="3599"/>
    <n v="3135"/>
    <m/>
  </r>
  <r>
    <n v="2136"/>
    <s v="Cantidad de personas matriculadas en la Universidad de Santiago de Chile"/>
    <s v="08 Educación"/>
    <s v="08.03 Admisión Universitaria"/>
    <s v="08.03.20 Matrículas"/>
    <s v="08.03.20.06 Universidad de Santiago de Chile"/>
    <x v="9"/>
    <x v="92"/>
    <x v="308"/>
    <x v="1567"/>
    <s v="N° de personas"/>
    <s v="2012-2020"/>
    <m/>
    <m/>
    <s v="Departamento de Evaluación, Medición y Registro Educacional (DEMRE)"/>
    <m/>
    <m/>
    <m/>
    <m/>
    <m/>
    <m/>
    <m/>
    <m/>
    <m/>
    <m/>
    <m/>
    <m/>
    <n v="4029"/>
    <n v="3819"/>
    <n v="4006"/>
    <n v="4267"/>
    <n v="3744"/>
    <n v="3868"/>
    <n v="4228"/>
    <n v="4322"/>
    <n v="4716"/>
    <m/>
  </r>
  <r>
    <n v="2137"/>
    <s v="Cantidad de personas matriculadas en la Universidad Austral de Chile"/>
    <s v="08 Educación"/>
    <s v="08.03 Admisión Universitaria"/>
    <s v="08.03.20 Matrículas"/>
    <s v="08.03.20.07 Universidad Austral de Chile"/>
    <x v="9"/>
    <x v="92"/>
    <x v="308"/>
    <x v="1568"/>
    <s v="N° de personas"/>
    <s v="2012-2020"/>
    <m/>
    <m/>
    <s v="Departamento de Evaluación, Medición y Registro Educacional (DEMRE)"/>
    <m/>
    <m/>
    <m/>
    <m/>
    <m/>
    <m/>
    <m/>
    <m/>
    <m/>
    <m/>
    <m/>
    <m/>
    <n v="2319"/>
    <n v="2620"/>
    <n v="2803"/>
    <n v="2858"/>
    <n v="2774"/>
    <n v="2960"/>
    <n v="3156"/>
    <n v="3351"/>
    <n v="3337"/>
    <m/>
  </r>
  <r>
    <n v="2138"/>
    <s v="Cantidad de personas matriculadas en la Universidad Católica del Norte"/>
    <s v="08 Educación"/>
    <s v="08.03 Admisión Universitaria"/>
    <s v="08.03.20 Matrículas"/>
    <s v="08.03.20.08 Universidad Católica del Norte"/>
    <x v="9"/>
    <x v="92"/>
    <x v="308"/>
    <x v="1569"/>
    <s v="N° de personas"/>
    <s v="2012-2020"/>
    <m/>
    <m/>
    <s v="Departamento de Evaluación, Medición y Registro Educacional (DEMRE)"/>
    <m/>
    <m/>
    <m/>
    <m/>
    <m/>
    <m/>
    <m/>
    <m/>
    <m/>
    <m/>
    <m/>
    <m/>
    <n v="1888"/>
    <n v="2016"/>
    <n v="1963"/>
    <n v="2070"/>
    <n v="2168"/>
    <n v="2126"/>
    <n v="2206"/>
    <n v="2163"/>
    <n v="2006"/>
    <m/>
  </r>
  <r>
    <n v="2139"/>
    <s v="Cantidad de personas matriculadas en la Universidad de Valparaiso"/>
    <s v="08 Educación"/>
    <s v="08.03 Admisión Universitaria"/>
    <s v="08.03.20 Matrículas"/>
    <s v="08.03.20.09 Universidad de Valparaiso"/>
    <x v="9"/>
    <x v="92"/>
    <x v="308"/>
    <x v="1570"/>
    <s v="N° de personas"/>
    <s v="2012-2020"/>
    <m/>
    <m/>
    <s v="Departamento de Evaluación, Medición y Registro Educacional (DEMRE)"/>
    <m/>
    <m/>
    <m/>
    <m/>
    <m/>
    <m/>
    <m/>
    <m/>
    <m/>
    <m/>
    <m/>
    <m/>
    <n v="3030"/>
    <n v="2940"/>
    <n v="2772"/>
    <n v="2965"/>
    <n v="3349"/>
    <n v="3341"/>
    <n v="3424"/>
    <n v="3403"/>
    <n v="2926"/>
    <m/>
  </r>
  <r>
    <n v="2140"/>
    <s v="Cantidad de personas matriculadas en la Universidad Metropolitana de Ciencias de la Educación"/>
    <s v="08 Educación"/>
    <s v="08.03 Admisión Universitaria"/>
    <s v="08.03.20 Matrículas"/>
    <s v="08.03.20.10 Universidad Metropolitana de Ciencias de la Educación"/>
    <x v="9"/>
    <x v="92"/>
    <x v="308"/>
    <x v="1571"/>
    <s v="N° de personas"/>
    <s v="2012-2020"/>
    <m/>
    <m/>
    <s v="Departamento de Evaluación, Medición y Registro Educacional (DEMRE)"/>
    <m/>
    <m/>
    <m/>
    <m/>
    <m/>
    <m/>
    <m/>
    <m/>
    <m/>
    <m/>
    <m/>
    <m/>
    <n v="936"/>
    <n v="1031"/>
    <n v="985"/>
    <n v="1087"/>
    <n v="1018"/>
    <n v="1079"/>
    <n v="1207"/>
    <n v="1050"/>
    <n v="882"/>
    <m/>
  </r>
  <r>
    <n v="2141"/>
    <s v="Cantidad de personas matriculadas en la Universidad Tecnologica Metropolitana"/>
    <s v="08 Educación"/>
    <s v="08.03 Admisión Universitaria"/>
    <s v="08.03.20 Matrículas"/>
    <s v="08.03.20.11 Universidad Tecnologica Metropolitana"/>
    <x v="9"/>
    <x v="92"/>
    <x v="308"/>
    <x v="1572"/>
    <s v="N° de personas"/>
    <s v="2012-2020"/>
    <m/>
    <m/>
    <s v="Departamento de Evaluación, Medición y Registro Educacional (DEMRE)"/>
    <m/>
    <m/>
    <m/>
    <m/>
    <m/>
    <m/>
    <m/>
    <m/>
    <m/>
    <m/>
    <m/>
    <m/>
    <n v="1543"/>
    <n v="1673"/>
    <n v="1816"/>
    <n v="2037"/>
    <n v="2188"/>
    <n v="1997"/>
    <n v="2144"/>
    <n v="1737"/>
    <n v="1684"/>
    <m/>
  </r>
  <r>
    <n v="2142"/>
    <s v="Cantidad de personas matriculadas en la Universidad de Tarapacá"/>
    <s v="08 Educación"/>
    <s v="08.03 Admisión Universitaria"/>
    <s v="08.03.20 Matrículas"/>
    <s v="08.03.20.12 Universidad de Tarapacá"/>
    <x v="9"/>
    <x v="92"/>
    <x v="308"/>
    <x v="1573"/>
    <s v="N° de personas"/>
    <s v="2012-2020"/>
    <m/>
    <m/>
    <s v="Departamento de Evaluación, Medición y Registro Educacional (DEMRE)"/>
    <m/>
    <m/>
    <m/>
    <m/>
    <m/>
    <m/>
    <m/>
    <m/>
    <m/>
    <m/>
    <m/>
    <m/>
    <n v="1391"/>
    <n v="1367"/>
    <n v="1323"/>
    <n v="1509"/>
    <n v="1460"/>
    <n v="1478"/>
    <n v="1606"/>
    <n v="1730"/>
    <n v="1536"/>
    <m/>
  </r>
  <r>
    <n v="2143"/>
    <s v="Cantidad de personas matriculadas en la Universidad Arturo Prat"/>
    <s v="08 Educación"/>
    <s v="08.03 Admisión Universitaria"/>
    <s v="08.03.20 Matrículas"/>
    <s v="08.03.20.13 Universidad Arturo Prat"/>
    <x v="9"/>
    <x v="92"/>
    <x v="308"/>
    <x v="1574"/>
    <s v="N° de personas"/>
    <s v="2012-2020"/>
    <m/>
    <m/>
    <s v="Departamento de Evaluación, Medición y Registro Educacional (DEMRE)"/>
    <m/>
    <m/>
    <m/>
    <m/>
    <m/>
    <m/>
    <m/>
    <m/>
    <m/>
    <m/>
    <m/>
    <m/>
    <n v="691"/>
    <n v="624"/>
    <n v="889"/>
    <n v="870"/>
    <n v="936"/>
    <n v="949"/>
    <n v="1016"/>
    <n v="946"/>
    <n v="906"/>
    <m/>
  </r>
  <r>
    <n v="2144"/>
    <s v="Cantidad de personas matriculadas en la Universidad de Antofagasta"/>
    <s v="08 Educación"/>
    <s v="08.03 Admisión Universitaria"/>
    <s v="08.03.20 Matrículas"/>
    <s v="08.03.20.14 Universidad de Antofagasta"/>
    <x v="9"/>
    <x v="92"/>
    <x v="308"/>
    <x v="1575"/>
    <s v="N° de personas"/>
    <s v="2012-2020"/>
    <m/>
    <m/>
    <s v="Departamento de Evaluación, Medición y Registro Educacional (DEMRE)"/>
    <m/>
    <m/>
    <m/>
    <m/>
    <m/>
    <m/>
    <m/>
    <m/>
    <m/>
    <m/>
    <m/>
    <m/>
    <n v="1063"/>
    <n v="1096"/>
    <n v="1202"/>
    <n v="1162"/>
    <n v="1210"/>
    <n v="1235"/>
    <n v="1347"/>
    <n v="1384"/>
    <n v="1250"/>
    <m/>
  </r>
  <r>
    <n v="2145"/>
    <s v="Cantidad de personas matriculadas en la Universidad de la Serena"/>
    <s v="08 Educación"/>
    <s v="08.03 Admisión Universitaria"/>
    <s v="08.03.20 Matrículas"/>
    <s v="08.03.20.15 Universidad de la Serena"/>
    <x v="9"/>
    <x v="92"/>
    <x v="308"/>
    <x v="1576"/>
    <s v="N° de personas"/>
    <s v="2012-2020"/>
    <m/>
    <m/>
    <s v="Departamento de Evaluación, Medición y Registro Educacional (DEMRE)"/>
    <m/>
    <m/>
    <m/>
    <m/>
    <m/>
    <m/>
    <m/>
    <m/>
    <m/>
    <m/>
    <m/>
    <m/>
    <n v="1459"/>
    <n v="1619"/>
    <n v="1539"/>
    <n v="1642"/>
    <n v="1682"/>
    <n v="1746"/>
    <n v="1739"/>
    <n v="1742"/>
    <n v="1604"/>
    <m/>
  </r>
  <r>
    <n v="2146"/>
    <s v="Cantidad de personas matriculadas en la Universidad de Playa Ancha "/>
    <s v="08 Educación"/>
    <s v="08.03 Admisión Universitaria"/>
    <s v="08.03.20 Matrículas"/>
    <s v="08.03.20.16 Universidad de Playa Ancha "/>
    <x v="9"/>
    <x v="92"/>
    <x v="308"/>
    <x v="1577"/>
    <s v="N° de personas"/>
    <s v="2012-2020"/>
    <m/>
    <m/>
    <s v="Departamento de Evaluación, Medición y Registro Educacional (DEMRE)"/>
    <m/>
    <m/>
    <m/>
    <m/>
    <m/>
    <m/>
    <m/>
    <m/>
    <m/>
    <m/>
    <m/>
    <m/>
    <n v="1358"/>
    <n v="1343"/>
    <n v="1341"/>
    <n v="1638"/>
    <n v="1709"/>
    <n v="1626"/>
    <n v="1636"/>
    <n v="1412"/>
    <n v="1088"/>
    <m/>
  </r>
  <r>
    <n v="2147"/>
    <s v="Cantidad de personas matriculadas en la Universidad de Atacama"/>
    <s v="08 Educación"/>
    <s v="08.03 Admisión Universitaria"/>
    <s v="08.03.20 Matrículas"/>
    <s v="08.03.20.17 Universidad de Atacama"/>
    <x v="9"/>
    <x v="92"/>
    <x v="308"/>
    <x v="1578"/>
    <s v="N° de personas"/>
    <s v="2012-2020"/>
    <m/>
    <m/>
    <s v="Departamento de Evaluación, Medición y Registro Educacional (DEMRE)"/>
    <m/>
    <m/>
    <m/>
    <m/>
    <m/>
    <m/>
    <m/>
    <m/>
    <m/>
    <m/>
    <m/>
    <m/>
    <n v="609"/>
    <n v="782"/>
    <n v="885"/>
    <n v="960"/>
    <n v="877"/>
    <n v="939"/>
    <n v="1024"/>
    <n v="1050"/>
    <n v="723"/>
    <m/>
  </r>
  <r>
    <n v="2148"/>
    <s v="Cantidad de personas matriculadas en la Universidad del Biobío"/>
    <s v="08 Educación"/>
    <s v="08.03 Admisión Universitaria"/>
    <s v="08.03.20 Matrículas"/>
    <s v="08.03.20.18 Universidad del Biobío"/>
    <x v="9"/>
    <x v="92"/>
    <x v="308"/>
    <x v="1579"/>
    <s v="N° de personas"/>
    <s v="2012-2020"/>
    <m/>
    <m/>
    <s v="Departamento de Evaluación, Medición y Registro Educacional (DEMRE)"/>
    <m/>
    <m/>
    <m/>
    <m/>
    <m/>
    <m/>
    <m/>
    <m/>
    <m/>
    <m/>
    <m/>
    <m/>
    <n v="2132"/>
    <n v="2255"/>
    <n v="2183"/>
    <n v="2299"/>
    <n v="2315"/>
    <n v="2382"/>
    <n v="2458"/>
    <n v="2462"/>
    <n v="2270"/>
    <m/>
  </r>
  <r>
    <n v="2149"/>
    <s v="Cantidad de personas matriculadas en la Universidad de la Frontera"/>
    <s v="08 Educación"/>
    <s v="08.03 Admisión Universitaria"/>
    <s v="08.03.20 Matrículas"/>
    <s v="08.03.20.19 Universidad de la Frontera"/>
    <x v="9"/>
    <x v="92"/>
    <x v="308"/>
    <x v="1580"/>
    <s v="N° de personas"/>
    <s v="2012-2020"/>
    <m/>
    <m/>
    <s v="Departamento de Evaluación, Medición y Registro Educacional (DEMRE)"/>
    <m/>
    <m/>
    <m/>
    <m/>
    <m/>
    <m/>
    <m/>
    <m/>
    <m/>
    <m/>
    <m/>
    <m/>
    <n v="1962"/>
    <n v="1966"/>
    <n v="1972"/>
    <n v="2136"/>
    <n v="2185"/>
    <n v="2149"/>
    <n v="2209"/>
    <n v="2213"/>
    <n v="2110"/>
    <m/>
  </r>
  <r>
    <n v="2150"/>
    <s v="Cantidad de personas matriculadas en la Universidad de Los Lagos"/>
    <s v="08 Educación"/>
    <s v="08.03 Admisión Universitaria"/>
    <s v="08.03.20 Matrículas"/>
    <s v="08.03.20.20 Universidad de Los Lagos"/>
    <x v="9"/>
    <x v="92"/>
    <x v="308"/>
    <x v="1581"/>
    <s v="N° de personas"/>
    <s v="2012-2020"/>
    <m/>
    <m/>
    <s v="Departamento de Evaluación, Medición y Registro Educacional (DEMRE)"/>
    <m/>
    <m/>
    <m/>
    <m/>
    <m/>
    <m/>
    <m/>
    <m/>
    <m/>
    <m/>
    <m/>
    <m/>
    <n v="512"/>
    <n v="647"/>
    <n v="789"/>
    <n v="824"/>
    <n v="931"/>
    <n v="1025"/>
    <n v="1063"/>
    <n v="1128"/>
    <n v="1067"/>
    <m/>
  </r>
  <r>
    <n v="2151"/>
    <s v="Cantidad de personas matriculadas en la Universidad de Magallanes"/>
    <s v="08 Educación"/>
    <s v="08.03 Admisión Universitaria"/>
    <s v="08.03.20 Matrículas"/>
    <s v="08.03.20.21 Universidad de Magallanes"/>
    <x v="9"/>
    <x v="92"/>
    <x v="308"/>
    <x v="1582"/>
    <s v="N° de personas"/>
    <s v="2012-2020"/>
    <m/>
    <m/>
    <s v="Departamento de Evaluación, Medición y Registro Educacional (DEMRE)"/>
    <m/>
    <m/>
    <m/>
    <m/>
    <m/>
    <m/>
    <m/>
    <m/>
    <m/>
    <m/>
    <m/>
    <m/>
    <n v="388"/>
    <n v="369"/>
    <n v="424"/>
    <n v="547"/>
    <n v="577"/>
    <n v="570"/>
    <n v="513"/>
    <n v="544"/>
    <n v="473"/>
    <m/>
  </r>
  <r>
    <n v="2152"/>
    <s v="Cantidad de personas matriculadas en la Universidad de Talca"/>
    <s v="08 Educación"/>
    <s v="08.03 Admisión Universitaria"/>
    <s v="08.03.20 Matrículas"/>
    <s v="08.03.20.22 Universidad de Talca"/>
    <x v="9"/>
    <x v="92"/>
    <x v="308"/>
    <x v="1583"/>
    <s v="N° de personas"/>
    <s v="2012-2020"/>
    <m/>
    <m/>
    <s v="Departamento de Evaluación, Medición y Registro Educacional (DEMRE)"/>
    <m/>
    <m/>
    <m/>
    <m/>
    <m/>
    <m/>
    <m/>
    <m/>
    <m/>
    <m/>
    <m/>
    <m/>
    <n v="1651"/>
    <n v="2032"/>
    <n v="1681"/>
    <n v="1810"/>
    <n v="1855"/>
    <n v="1859"/>
    <n v="2174"/>
    <n v="2015"/>
    <n v="2007"/>
    <m/>
  </r>
  <r>
    <n v="2153"/>
    <s v="Cantidad de personas matriculadas en la Universidad Católica del Maule"/>
    <s v="08 Educación"/>
    <s v="08.03 Admisión Universitaria"/>
    <s v="08.03.20 Matrículas"/>
    <s v="08.03.20.23 Universidad Católica del Maule"/>
    <x v="9"/>
    <x v="92"/>
    <x v="308"/>
    <x v="1584"/>
    <s v="N° de personas"/>
    <s v="2012-2020"/>
    <m/>
    <m/>
    <s v="Departamento de Evaluación, Medición y Registro Educacional (DEMRE)"/>
    <m/>
    <m/>
    <m/>
    <m/>
    <m/>
    <m/>
    <m/>
    <m/>
    <m/>
    <m/>
    <m/>
    <m/>
    <n v="1189"/>
    <n v="1264"/>
    <n v="1257"/>
    <n v="1326"/>
    <n v="1557"/>
    <n v="1755"/>
    <n v="1984"/>
    <n v="2262"/>
    <n v="2262"/>
    <m/>
  </r>
  <r>
    <n v="2154"/>
    <s v="Cantidad de personas matriculadas en la Universidad Católica de la Santísima Concepción"/>
    <s v="08 Educación"/>
    <s v="08.03 Admisión Universitaria"/>
    <s v="08.03.20 Matrículas"/>
    <s v="08.03.20.24 Universidad Católica de la Santísima Concepción"/>
    <x v="9"/>
    <x v="92"/>
    <x v="308"/>
    <x v="1585"/>
    <s v="N° de personas"/>
    <s v="2012-2020"/>
    <m/>
    <m/>
    <s v="Departamento de Evaluación, Medición y Registro Educacional (DEMRE)"/>
    <m/>
    <m/>
    <m/>
    <m/>
    <m/>
    <m/>
    <m/>
    <m/>
    <m/>
    <m/>
    <m/>
    <m/>
    <n v="1720"/>
    <n v="1490"/>
    <n v="1680"/>
    <n v="1807"/>
    <n v="1962"/>
    <n v="1881"/>
    <n v="1959"/>
    <n v="1987"/>
    <n v="1758"/>
    <m/>
  </r>
  <r>
    <n v="2155"/>
    <s v="Cantidad de personas matriculadas en la Universidad Católica de Temuco"/>
    <s v="08 Educación"/>
    <s v="08.03 Admisión Universitaria"/>
    <s v="08.03.20 Matrículas"/>
    <s v="08.03.20.25 Universidad Católica de Temuco"/>
    <x v="9"/>
    <x v="92"/>
    <x v="308"/>
    <x v="1586"/>
    <s v="N° de personas"/>
    <s v="2012-2020"/>
    <m/>
    <m/>
    <s v="Departamento de Evaluación, Medición y Registro Educacional (DEMRE)"/>
    <m/>
    <m/>
    <m/>
    <m/>
    <m/>
    <m/>
    <m/>
    <m/>
    <m/>
    <m/>
    <m/>
    <m/>
    <n v="1591"/>
    <n v="1731"/>
    <n v="1642"/>
    <n v="1851"/>
    <n v="2115"/>
    <n v="2119"/>
    <n v="2244"/>
    <n v="2222"/>
    <n v="2020"/>
    <m/>
  </r>
  <r>
    <n v="2156"/>
    <s v="Cantidad de personas matriculadas en la Universidad Diego Portales"/>
    <s v="08 Educación"/>
    <s v="08.03 Admisión Universitaria"/>
    <s v="08.03.20 Matrículas"/>
    <s v="08.03.20.26 Universidad Diego Portales"/>
    <x v="9"/>
    <x v="92"/>
    <x v="308"/>
    <x v="1587"/>
    <s v="N° de personas"/>
    <s v="2012-2020"/>
    <m/>
    <m/>
    <s v="Departamento de Evaluación, Medición y Registro Educacional (DEMRE)"/>
    <m/>
    <m/>
    <m/>
    <m/>
    <m/>
    <m/>
    <m/>
    <m/>
    <m/>
    <m/>
    <m/>
    <m/>
    <n v="2388"/>
    <n v="2596"/>
    <n v="2732"/>
    <n v="2812"/>
    <n v="2976"/>
    <n v="2914"/>
    <n v="3099"/>
    <n v="3240"/>
    <n v="3182"/>
    <m/>
  </r>
  <r>
    <n v="2157"/>
    <s v="Cantidad de personas matriculadas en la Universidad Mayor"/>
    <s v="08 Educación"/>
    <s v="08.03 Admisión Universitaria"/>
    <s v="08.03.20 Matrículas"/>
    <s v="08.03.20.27 Universidad Mayor"/>
    <x v="9"/>
    <x v="92"/>
    <x v="308"/>
    <x v="1588"/>
    <s v="N° de personas"/>
    <s v="2012-2020"/>
    <m/>
    <m/>
    <s v="Departamento de Evaluación, Medición y Registro Educacional (DEMRE)"/>
    <m/>
    <m/>
    <m/>
    <m/>
    <m/>
    <m/>
    <m/>
    <m/>
    <m/>
    <m/>
    <m/>
    <m/>
    <n v="2905"/>
    <n v="2990"/>
    <n v="3112"/>
    <n v="3007"/>
    <n v="3041"/>
    <n v="2882"/>
    <n v="2556"/>
    <n v="2907"/>
    <n v="2877"/>
    <m/>
  </r>
  <r>
    <n v="2158"/>
    <s v="Cantidad de personas matriculadas en la Universidad Finis Terrae"/>
    <s v="08 Educación"/>
    <s v="08.03 Admisión Universitaria"/>
    <s v="08.03.20 Matrículas"/>
    <s v="08.03.20.28 Universidad Finis Terrae"/>
    <x v="9"/>
    <x v="92"/>
    <x v="308"/>
    <x v="1589"/>
    <s v="N° de personas"/>
    <s v="2012-2020"/>
    <m/>
    <m/>
    <s v="Departamento de Evaluación, Medición y Registro Educacional (DEMRE)"/>
    <m/>
    <m/>
    <m/>
    <m/>
    <m/>
    <m/>
    <m/>
    <m/>
    <m/>
    <m/>
    <m/>
    <m/>
    <n v="769"/>
    <n v="858"/>
    <n v="934"/>
    <n v="1149"/>
    <n v="1420"/>
    <n v="1458"/>
    <n v="1634"/>
    <n v="1575"/>
    <n v="1495"/>
    <m/>
  </r>
  <r>
    <n v="2159"/>
    <s v="Cantidad de personas matriculadas en la Universidad Andres Bello"/>
    <s v="08 Educación"/>
    <s v="08.03 Admisión Universitaria"/>
    <s v="08.03.20 Matrículas"/>
    <s v="08.03.20.29 Universidad Andres Bello"/>
    <x v="9"/>
    <x v="92"/>
    <x v="308"/>
    <x v="1590"/>
    <s v="N° de personas"/>
    <s v="2012-2020"/>
    <m/>
    <m/>
    <s v="Departamento de Evaluación, Medición y Registro Educacional (DEMRE)"/>
    <m/>
    <m/>
    <m/>
    <m/>
    <m/>
    <m/>
    <m/>
    <m/>
    <m/>
    <m/>
    <m/>
    <m/>
    <n v="7148"/>
    <n v="8363"/>
    <n v="8988"/>
    <n v="7932"/>
    <n v="8354"/>
    <n v="7183"/>
    <n v="8229"/>
    <n v="9088"/>
    <n v="7984"/>
    <m/>
  </r>
  <r>
    <n v="2160"/>
    <s v="Cantidad de personas matriculadas en la Universidad Adolfo Ibañez"/>
    <s v="08 Educación"/>
    <s v="08.03 Admisión Universitaria"/>
    <s v="08.03.20 Matrículas"/>
    <s v="08.03.20.30 Universidad Adolfo Ibañez"/>
    <x v="9"/>
    <x v="92"/>
    <x v="308"/>
    <x v="1591"/>
    <s v="N° de personas"/>
    <s v="2012-2020"/>
    <m/>
    <m/>
    <s v="Departamento de Evaluación, Medición y Registro Educacional (DEMRE)"/>
    <m/>
    <m/>
    <m/>
    <m/>
    <m/>
    <m/>
    <m/>
    <m/>
    <m/>
    <m/>
    <m/>
    <m/>
    <n v="1746"/>
    <n v="1697"/>
    <n v="1747"/>
    <n v="1695"/>
    <n v="1738"/>
    <n v="1693"/>
    <n v="1697"/>
    <n v="1733"/>
    <n v="1679"/>
    <m/>
  </r>
  <r>
    <n v="2161"/>
    <s v="Cantidad de personas matriculadas en la Universidad de Los Andes"/>
    <s v="08 Educación"/>
    <s v="08.03 Admisión Universitaria"/>
    <s v="08.03.20 Matrículas"/>
    <s v="08.03.20.31 Universidad de Los Andes"/>
    <x v="9"/>
    <x v="92"/>
    <x v="308"/>
    <x v="1592"/>
    <s v="N° de personas"/>
    <s v="2012-2020"/>
    <m/>
    <m/>
    <s v="Departamento de Evaluación, Medición y Registro Educacional (DEMRE)"/>
    <m/>
    <m/>
    <m/>
    <m/>
    <m/>
    <m/>
    <m/>
    <m/>
    <m/>
    <m/>
    <m/>
    <m/>
    <n v="1152"/>
    <n v="1319"/>
    <n v="1466"/>
    <n v="1496"/>
    <n v="1442"/>
    <n v="1525"/>
    <n v="1492"/>
    <n v="1495"/>
    <n v="1554"/>
    <m/>
  </r>
  <r>
    <n v="2162"/>
    <s v="Cantidad de personas matriculadas en la Universidad del Desarrollo"/>
    <s v="08 Educación"/>
    <s v="08.03 Admisión Universitaria"/>
    <s v="08.03.20 Matrículas"/>
    <s v="08.03.20.32 Universidad del Desarrollo"/>
    <x v="9"/>
    <x v="92"/>
    <x v="308"/>
    <x v="1593"/>
    <s v="N° de personas"/>
    <s v="2012-2020"/>
    <m/>
    <m/>
    <s v="Departamento de Evaluación, Medición y Registro Educacional (DEMRE)"/>
    <m/>
    <m/>
    <m/>
    <m/>
    <m/>
    <m/>
    <m/>
    <m/>
    <m/>
    <m/>
    <m/>
    <m/>
    <n v="2441"/>
    <n v="2428"/>
    <n v="2518"/>
    <n v="2627"/>
    <n v="2559"/>
    <n v="2591"/>
    <n v="2495"/>
    <n v="2498"/>
    <n v="2617"/>
    <m/>
  </r>
  <r>
    <n v="2163"/>
    <s v="Cantidad de personas matriculadas en la Universidad Alberto Hurtado"/>
    <s v="08 Educación"/>
    <s v="08.03 Admisión Universitaria"/>
    <s v="08.03.20 Matrículas"/>
    <s v="08.03.20.33 Universidad Alberto Hurtado"/>
    <x v="9"/>
    <x v="92"/>
    <x v="308"/>
    <x v="1594"/>
    <s v="N° de personas"/>
    <s v="2012-2020"/>
    <m/>
    <m/>
    <s v="Departamento de Evaluación, Medición y Registro Educacional (DEMRE)"/>
    <m/>
    <m/>
    <m/>
    <m/>
    <m/>
    <m/>
    <m/>
    <m/>
    <m/>
    <m/>
    <m/>
    <m/>
    <n v="1136"/>
    <n v="1204"/>
    <n v="1220"/>
    <n v="1401"/>
    <n v="1596"/>
    <n v="1537"/>
    <n v="1591"/>
    <n v="1582"/>
    <n v="1433"/>
    <m/>
  </r>
  <r>
    <n v="2164"/>
    <s v="Cantidad de personas matriculadas en la Universidad Católica Silva Henriquez"/>
    <s v="08 Educación"/>
    <s v="08.03 Admisión Universitaria"/>
    <s v="08.03.20 Matrículas"/>
    <s v="08.03.20.34 Universidad Católica Silva Henriquez"/>
    <x v="9"/>
    <x v="92"/>
    <x v="308"/>
    <x v="1595"/>
    <s v="N° de personas"/>
    <s v="2017-2020"/>
    <m/>
    <m/>
    <s v="Departamento de Evaluación, Medición y Registro Educacional (DEMRE)"/>
    <m/>
    <m/>
    <m/>
    <m/>
    <m/>
    <m/>
    <m/>
    <m/>
    <m/>
    <m/>
    <m/>
    <m/>
    <m/>
    <m/>
    <m/>
    <m/>
    <m/>
    <n v="1301"/>
    <n v="1501"/>
    <n v="1562"/>
    <n v="1508"/>
    <m/>
  </r>
  <r>
    <n v="2165"/>
    <s v="Cantidad de personas matriculadas en la Universidad de O'Higgins"/>
    <s v="08 Educación"/>
    <s v="08.03 Admisión Universitaria"/>
    <s v="08.03.20 Matrículas"/>
    <s v="08.03.20.35 Universidad de O'Higgins"/>
    <x v="9"/>
    <x v="92"/>
    <x v="308"/>
    <x v="1596"/>
    <s v="N° de personas"/>
    <s v="2017-2020"/>
    <m/>
    <m/>
    <s v="Departamento de Evaluación, Medición y Registro Educacional (DEMRE)"/>
    <m/>
    <m/>
    <m/>
    <m/>
    <m/>
    <m/>
    <m/>
    <m/>
    <m/>
    <m/>
    <m/>
    <m/>
    <m/>
    <m/>
    <m/>
    <m/>
    <m/>
    <n v="397"/>
    <n v="872"/>
    <n v="1042"/>
    <n v="1122"/>
    <m/>
  </r>
  <r>
    <n v="2166"/>
    <s v="Cantidad de personas matriculadas en la Universidad de Aysen"/>
    <s v="08 Educación"/>
    <s v="08.03 Admisión Universitaria"/>
    <s v="08.03.20 Matrículas"/>
    <s v="08.03.20.36 Universidad de Aysen"/>
    <x v="9"/>
    <x v="92"/>
    <x v="308"/>
    <x v="1597"/>
    <s v="N° de personas"/>
    <s v="2017-2020"/>
    <m/>
    <m/>
    <s v="Departamento de Evaluación, Medición y Registro Educacional (DEMRE)"/>
    <m/>
    <m/>
    <m/>
    <m/>
    <m/>
    <m/>
    <m/>
    <m/>
    <m/>
    <m/>
    <m/>
    <m/>
    <m/>
    <m/>
    <m/>
    <m/>
    <m/>
    <n v="65"/>
    <n v="89"/>
    <n v="98"/>
    <n v="120"/>
    <m/>
  </r>
  <r>
    <n v="2167"/>
    <s v="Cantidad de personas matriculadas en la Universidad Autónoma "/>
    <s v="08 Educación"/>
    <s v="08.03 Admisión Universitaria"/>
    <s v="08.03.20 Matrículas"/>
    <s v="08.03.20.37 Universidad Autónoma "/>
    <x v="9"/>
    <x v="92"/>
    <x v="308"/>
    <x v="1598"/>
    <s v="N° de personas"/>
    <s v="2018-2020"/>
    <m/>
    <m/>
    <s v="Departamento de Evaluación, Medición y Registro Educacional (DEMRE)"/>
    <m/>
    <m/>
    <m/>
    <m/>
    <m/>
    <m/>
    <m/>
    <m/>
    <m/>
    <m/>
    <m/>
    <m/>
    <m/>
    <m/>
    <m/>
    <m/>
    <m/>
    <m/>
    <n v="5555"/>
    <n v="5651"/>
    <n v="5762"/>
    <m/>
  </r>
  <r>
    <n v="2168"/>
    <s v="Cantidad de personas matriculadas en la Universidad San Sebastián"/>
    <s v="08 Educación"/>
    <s v="08.03 Admisión Universitaria"/>
    <s v="08.03.20 Matrículas"/>
    <s v="08.03.20.38 Universidad San Sebastián"/>
    <x v="9"/>
    <x v="92"/>
    <x v="308"/>
    <x v="1599"/>
    <s v="N° de personas"/>
    <s v="2018-2020"/>
    <m/>
    <m/>
    <s v="Departamento de Evaluación, Medición y Registro Educacional (DEMRE)"/>
    <m/>
    <m/>
    <m/>
    <m/>
    <m/>
    <m/>
    <m/>
    <m/>
    <m/>
    <m/>
    <m/>
    <m/>
    <m/>
    <m/>
    <m/>
    <m/>
    <m/>
    <m/>
    <n v="5461"/>
    <n v="5083"/>
    <n v="4669"/>
    <m/>
  </r>
  <r>
    <n v="2169"/>
    <s v="Cantidad de personas matriculadas en la Universidad Central "/>
    <s v="08 Educación"/>
    <s v="08.03 Admisión Universitaria"/>
    <s v="08.03.20 Matrículas"/>
    <s v="08.03.20.39 Universidad Central "/>
    <x v="9"/>
    <x v="92"/>
    <x v="308"/>
    <x v="1600"/>
    <s v="N° de personas"/>
    <s v="2018-2020"/>
    <m/>
    <m/>
    <s v="Departamento de Evaluación, Medición y Registro Educacional (DEMRE)"/>
    <m/>
    <m/>
    <m/>
    <m/>
    <m/>
    <m/>
    <m/>
    <m/>
    <m/>
    <m/>
    <m/>
    <m/>
    <m/>
    <m/>
    <m/>
    <m/>
    <m/>
    <m/>
    <n v="2155"/>
    <n v="2108"/>
    <n v="1748"/>
    <m/>
  </r>
  <r>
    <n v="2170"/>
    <s v="Cantidad de personas matriculadas en la Universidad Academia de Humanismo Cristiano"/>
    <s v="08 Educación"/>
    <s v="08.03 Admisión Universitaria"/>
    <s v="08.03.20 Matrículas"/>
    <s v="08.03.20.40 Universidad Academia de Humanismo Cristiano"/>
    <x v="9"/>
    <x v="92"/>
    <x v="308"/>
    <x v="1601"/>
    <s v="N° de personas"/>
    <s v="2019-2020"/>
    <m/>
    <m/>
    <s v="Departamento de Evaluación, Medición y Registro Educacional (DEMRE)"/>
    <m/>
    <m/>
    <m/>
    <m/>
    <m/>
    <m/>
    <m/>
    <m/>
    <m/>
    <m/>
    <m/>
    <m/>
    <m/>
    <m/>
    <m/>
    <m/>
    <m/>
    <m/>
    <m/>
    <n v="710"/>
    <n v="687"/>
    <m/>
  </r>
  <r>
    <n v="2171"/>
    <s v="Cantidad de personas matriculadas en la Universidad Bernardo O'Higgins"/>
    <s v="08 Educación"/>
    <s v="08.03 Admisión Universitaria"/>
    <s v="08.03.20 Matrículas"/>
    <s v="08.03.20.41 Universidad Bernardo O'Higgins"/>
    <x v="9"/>
    <x v="92"/>
    <x v="308"/>
    <x v="1602"/>
    <s v="N° de personas"/>
    <s v="2019-2020"/>
    <m/>
    <m/>
    <s v="Departamento de Evaluación, Medición y Registro Educacional (DEMRE)"/>
    <m/>
    <m/>
    <m/>
    <m/>
    <m/>
    <m/>
    <m/>
    <m/>
    <m/>
    <m/>
    <m/>
    <m/>
    <m/>
    <m/>
    <m/>
    <m/>
    <m/>
    <m/>
    <m/>
    <n v="1019"/>
    <n v="861"/>
    <m/>
  </r>
  <r>
    <n v="2172"/>
    <s v="Cantidad de matrículas a establecimientos de educación superior por vía de la Beca de Excelencia Académica (BEA)"/>
    <s v="08 Educación"/>
    <s v="08.03 Admisión Universitaria"/>
    <s v="08.03.20 Matrículas"/>
    <s v="08.03.20.42 Matrículas de educación superior"/>
    <x v="9"/>
    <x v="92"/>
    <x v="308"/>
    <x v="1603"/>
    <s v="N° de matrículas"/>
    <s v="2012-2020"/>
    <m/>
    <m/>
    <s v="Departamento de Evaluación, Medición y Registro Educacional (DEMRE)"/>
    <m/>
    <m/>
    <m/>
    <m/>
    <m/>
    <m/>
    <m/>
    <m/>
    <m/>
    <m/>
    <m/>
    <m/>
    <n v="739"/>
    <n v="894"/>
    <n v="930"/>
    <n v="993"/>
    <n v="1000"/>
    <n v="842"/>
    <n v="970"/>
    <n v="851"/>
    <n v="708"/>
    <m/>
  </r>
  <r>
    <n v="2173"/>
    <s v="Cantidad de matrículas a establecimientos de educación superior por vía regular"/>
    <s v="08 Educación"/>
    <s v="08.03 Admisión Universitaria"/>
    <s v="08.03.20 Matrículas"/>
    <s v="08.03.20.42 Matrículas de educación superior"/>
    <x v="9"/>
    <x v="92"/>
    <x v="308"/>
    <x v="1603"/>
    <s v="N° de matrículas"/>
    <s v="2012-2020"/>
    <m/>
    <m/>
    <s v="Departamento de Evaluación, Medición y Registro Educacional (DEMRE)"/>
    <m/>
    <m/>
    <m/>
    <m/>
    <m/>
    <m/>
    <m/>
    <m/>
    <m/>
    <m/>
    <m/>
    <m/>
    <n v="71542"/>
    <n v="74988"/>
    <n v="76276"/>
    <n v="78502"/>
    <n v="80623"/>
    <n v="80714"/>
    <n v="98210"/>
    <n v="100879"/>
    <n v="95819"/>
    <m/>
  </r>
  <r>
    <n v="2174"/>
    <s v="Cantidad de matrículas a establecimientos de educación superior por vía del Programa de Accesso a la Educación Superior (PACE)"/>
    <s v="08 Educación"/>
    <s v="08.03 Admisión Universitaria"/>
    <s v="08.03.20 Matrículas"/>
    <s v="08.03.20.42 Matrículas de educación superior"/>
    <x v="9"/>
    <x v="92"/>
    <x v="308"/>
    <x v="1603"/>
    <s v="N° de matrículas"/>
    <s v="2016-2020"/>
    <m/>
    <m/>
    <s v="Departamento de Evaluación, Medición y Registro Educacional (DEMRE)"/>
    <m/>
    <m/>
    <m/>
    <m/>
    <m/>
    <m/>
    <m/>
    <m/>
    <m/>
    <m/>
    <m/>
    <m/>
    <m/>
    <m/>
    <m/>
    <m/>
    <n v="467"/>
    <n v="1928"/>
    <n v="2213"/>
    <n v="2253"/>
    <n v="1775"/>
    <m/>
  </r>
  <r>
    <n v="2175"/>
    <s v="Cantidad de postulaciones regulares a matrícula en establecimientos de educación superior"/>
    <s v="08 Educación"/>
    <s v="08.03 Admisión Universitaria"/>
    <s v="08.03.20 Matrículas"/>
    <s v="08.03.20.42 Matrículas de educación superior"/>
    <x v="9"/>
    <x v="92"/>
    <x v="308"/>
    <x v="1603"/>
    <s v="N° de postulaciones"/>
    <s v="2012-2019"/>
    <m/>
    <m/>
    <s v="Departamento de Evaluación, Medición y Registro Educacional (DEMRE)"/>
    <m/>
    <m/>
    <m/>
    <m/>
    <m/>
    <m/>
    <m/>
    <m/>
    <m/>
    <m/>
    <m/>
    <m/>
    <n v="69559"/>
    <n v="72969"/>
    <n v="74221"/>
    <n v="76620"/>
    <n v="78760"/>
    <n v="80784"/>
    <n v="96426"/>
    <n v="101036"/>
    <m/>
    <m/>
  </r>
  <r>
    <n v="2176"/>
    <s v="Cantidad de repostulaciones a matrícula en establecimientos de educación superior"/>
    <s v="08 Educación"/>
    <s v="08.03 Admisión Universitaria"/>
    <s v="08.03.20 Matrículas"/>
    <s v="08.03.20.42 Matrículas de educación superior"/>
    <x v="9"/>
    <x v="92"/>
    <x v="308"/>
    <x v="1603"/>
    <s v="N° de postulaciones"/>
    <s v="2012-2019"/>
    <m/>
    <m/>
    <s v="Departamento de Evaluación, Medición y Registro Educacional (DEMRE)"/>
    <m/>
    <m/>
    <m/>
    <m/>
    <m/>
    <m/>
    <m/>
    <m/>
    <m/>
    <m/>
    <m/>
    <m/>
    <n v="1605"/>
    <n v="1785"/>
    <n v="1764"/>
    <n v="1755"/>
    <n v="1708"/>
    <n v="1655"/>
    <n v="1832"/>
    <n v="1851"/>
    <m/>
    <m/>
  </r>
  <r>
    <n v="2177"/>
    <s v="Cantidad de postulaciones a matrícula por oficio de sistema en establecimientos de educación superior"/>
    <s v="08 Educación"/>
    <s v="08.03 Admisión Universitaria"/>
    <s v="08.03.20 Matrículas"/>
    <s v="08.03.20.42 Matrículas de educación superior"/>
    <x v="9"/>
    <x v="92"/>
    <x v="308"/>
    <x v="1603"/>
    <s v="N° de postulaciones"/>
    <s v="2012-2019"/>
    <m/>
    <m/>
    <s v="Departamento de Evaluación, Medición y Registro Educacional (DEMRE)"/>
    <m/>
    <m/>
    <m/>
    <m/>
    <m/>
    <m/>
    <m/>
    <m/>
    <m/>
    <m/>
    <m/>
    <m/>
    <n v="378"/>
    <n v="234"/>
    <n v="95"/>
    <n v="108"/>
    <n v="155"/>
    <n v="202"/>
    <m/>
    <n v="245"/>
    <m/>
    <m/>
  </r>
  <r>
    <n v="2178"/>
    <s v="Cantidad de postulaciones a matrícula por Becas de Excelencia Académica (BEA) en establecimientos de educación superior"/>
    <s v="08 Educación"/>
    <s v="08.03 Admisión Universitaria"/>
    <s v="08.03.20 Matrículas"/>
    <s v="08.03.20.42 Matrículas de educación superior"/>
    <x v="9"/>
    <x v="92"/>
    <x v="308"/>
    <x v="1603"/>
    <s v="N° de postulaciones"/>
    <s v="2012-2019"/>
    <m/>
    <m/>
    <s v="Departamento de Evaluación, Medición y Registro Educacional (DEMRE)"/>
    <m/>
    <m/>
    <m/>
    <m/>
    <m/>
    <m/>
    <m/>
    <m/>
    <m/>
    <m/>
    <m/>
    <m/>
    <n v="739"/>
    <n v="894"/>
    <n v="930"/>
    <n v="993"/>
    <n v="1000"/>
    <n v="842"/>
    <n v="970"/>
    <n v="851"/>
    <m/>
    <m/>
  </r>
  <r>
    <n v="2179"/>
    <s v="Cantidad de postulaciones a matrícula por oficio acuerdo en establecimientos de educación superior"/>
    <s v="08 Educación"/>
    <s v="08.03 Admisión Universitaria"/>
    <s v="08.03.20 Matrículas"/>
    <s v="08.03.20.42 Matrículas de educación superior"/>
    <x v="9"/>
    <x v="92"/>
    <x v="308"/>
    <x v="1603"/>
    <s v="N° de postulaciones"/>
    <s v="2014-2017"/>
    <m/>
    <m/>
    <s v="Departamento de Evaluación, Medición y Registro Educacional (DEMRE)"/>
    <m/>
    <m/>
    <m/>
    <m/>
    <m/>
    <m/>
    <m/>
    <m/>
    <m/>
    <m/>
    <m/>
    <m/>
    <m/>
    <m/>
    <n v="196"/>
    <n v="19"/>
    <m/>
    <n v="1"/>
    <m/>
    <m/>
    <m/>
    <m/>
  </r>
  <r>
    <n v="2180"/>
    <s v="Cantidad de postulaciones a matrícula por el Programa de Acceso a la Educación Superior (PACE) en establecimientos de educación superior"/>
    <s v="08 Educación"/>
    <s v="08.03 Admisión Universitaria"/>
    <s v="08.03.20 Matrículas"/>
    <s v="08.03.20.42 Matrículas de educación superior"/>
    <x v="9"/>
    <x v="92"/>
    <x v="308"/>
    <x v="1603"/>
    <s v="N° de postulaciones"/>
    <s v="2016-2018"/>
    <m/>
    <m/>
    <s v="Departamento de Evaluación, Medición y Registro Educacional (DEMRE)"/>
    <m/>
    <m/>
    <m/>
    <m/>
    <m/>
    <m/>
    <m/>
    <m/>
    <m/>
    <m/>
    <m/>
    <m/>
    <m/>
    <m/>
    <m/>
    <m/>
    <n v="467"/>
    <m/>
    <n v="2165"/>
    <m/>
    <m/>
    <m/>
  </r>
  <r>
    <n v="2181"/>
    <s v="Ingresos del Partido Amplitud por Aportes del Estado (art. 33 bis Ley N°18.603)"/>
    <s v="34 Transparencia"/>
    <s v="34.01 Partidos Políticos"/>
    <s v="REVISAR"/>
    <s v="34.01.02.01 Aportes del Estado (art. 33 bis Ley N°18.603)"/>
    <x v="32"/>
    <x v="93"/>
    <x v="309"/>
    <x v="1604"/>
    <s v="CLP"/>
    <s v="2016-2021"/>
    <m/>
    <m/>
    <s v="Consejo de Transparencia"/>
    <m/>
    <m/>
    <m/>
    <m/>
    <m/>
    <m/>
    <m/>
    <m/>
    <m/>
    <m/>
    <m/>
    <m/>
    <m/>
    <m/>
    <m/>
    <m/>
    <n v="0"/>
    <n v="147082880"/>
    <n v="0"/>
    <n v="0"/>
    <n v="0"/>
    <n v="0"/>
  </r>
  <r>
    <n v="2182"/>
    <s v="Ingresos del Partido Amplitud por Cuantía global de las cuotas y aportes de sus afiliados"/>
    <s v="34 Transparencia"/>
    <s v="34.01 Partidos Políticos"/>
    <s v="REVISAR"/>
    <s v="34.01.02.02 Cuantía global de las cuotas y aportes de sus afiliados"/>
    <x v="32"/>
    <x v="93"/>
    <x v="309"/>
    <x v="1605"/>
    <s v="CLP"/>
    <s v="2016-2021"/>
    <m/>
    <m/>
    <s v="Consejo de Transparencia"/>
    <m/>
    <m/>
    <m/>
    <m/>
    <m/>
    <m/>
    <m/>
    <m/>
    <m/>
    <m/>
    <m/>
    <m/>
    <m/>
    <m/>
    <m/>
    <m/>
    <n v="0"/>
    <n v="7796000"/>
    <n v="120000"/>
    <n v="0"/>
    <n v="0"/>
    <n v="0"/>
  </r>
  <r>
    <n v="2183"/>
    <s v="Ingresos del Partido Amplitud por Ingresos procedentes de los aportes de personas naturales"/>
    <s v="34 Transparencia"/>
    <s v="34.01 Partidos Políticos"/>
    <s v="REVISAR"/>
    <s v="34.01.02.03 Ingresos procedentes de los aportes de personas naturales"/>
    <x v="32"/>
    <x v="93"/>
    <x v="309"/>
    <x v="1606"/>
    <s v="CLP"/>
    <s v="2016-2021"/>
    <m/>
    <m/>
    <s v="Consejo de Transparencia"/>
    <m/>
    <m/>
    <m/>
    <m/>
    <m/>
    <m/>
    <m/>
    <m/>
    <m/>
    <m/>
    <m/>
    <m/>
    <m/>
    <m/>
    <m/>
    <m/>
    <n v="0"/>
    <n v="0"/>
    <n v="0"/>
    <n v="0"/>
    <n v="0"/>
    <n v="0"/>
  </r>
  <r>
    <n v="2184"/>
    <s v="Ingresos del Partido Amplitud por Rendimientos procedentes de las actividades del partido"/>
    <s v="34 Transparencia"/>
    <s v="34.01 Partidos Políticos"/>
    <s v="REVISAR"/>
    <s v="34.01.01.16 Rendimientos procedentes de las actividades del Partido"/>
    <x v="32"/>
    <x v="93"/>
    <x v="309"/>
    <x v="1607"/>
    <s v="CLP"/>
    <s v="2016-2021"/>
    <m/>
    <m/>
    <s v="Consejo de Transparencia"/>
    <m/>
    <m/>
    <m/>
    <m/>
    <m/>
    <m/>
    <m/>
    <m/>
    <m/>
    <m/>
    <m/>
    <m/>
    <m/>
    <m/>
    <m/>
    <m/>
    <n v="0"/>
    <n v="0"/>
    <n v="9658664"/>
    <n v="0"/>
    <n v="0"/>
    <n v="0"/>
  </r>
  <r>
    <n v="2185"/>
    <s v="Ingresos del Partido Amplitud por Rendimientos procedentes de su propio patrimonio"/>
    <s v="34 Transparencia"/>
    <s v="34.01 Partidos Políticos"/>
    <s v="REVISAR"/>
    <s v="34.01.02.05 Rendimientos procedentes de su propio patrimonio"/>
    <x v="32"/>
    <x v="93"/>
    <x v="309"/>
    <x v="1608"/>
    <s v="CLP"/>
    <s v="2016-2021"/>
    <m/>
    <m/>
    <s v="Consejo de Transparencia"/>
    <m/>
    <m/>
    <m/>
    <m/>
    <m/>
    <m/>
    <m/>
    <m/>
    <m/>
    <m/>
    <m/>
    <m/>
    <m/>
    <m/>
    <m/>
    <m/>
    <n v="0"/>
    <n v="0"/>
    <n v="0"/>
    <n v="0"/>
    <n v="0"/>
    <n v="0"/>
  </r>
  <r>
    <n v="2186"/>
    <s v="Ingresos del Partido ANDHA Chile por Aportes del Estado (art. 33 bis Ley N°18.603)"/>
    <s v="34 Transparencia"/>
    <s v="34.01 Partidos Políticos"/>
    <s v="REVISAR"/>
    <s v="34.01.02.01 Aportes del Estado (art. 33 bis Ley N°18.603)"/>
    <x v="32"/>
    <x v="93"/>
    <x v="310"/>
    <x v="1604"/>
    <s v="CLP"/>
    <s v="2016-2021"/>
    <m/>
    <m/>
    <s v="Consejo de Transparencia"/>
    <m/>
    <m/>
    <m/>
    <m/>
    <m/>
    <m/>
    <m/>
    <m/>
    <m/>
    <m/>
    <m/>
    <m/>
    <m/>
    <m/>
    <m/>
    <m/>
    <n v="0"/>
    <n v="4159254"/>
    <n v="0"/>
    <n v="0"/>
    <n v="0"/>
    <n v="0"/>
  </r>
  <r>
    <n v="2187"/>
    <s v="Ingresos del Partido ANDHA Chile por Rendimientos procedentes de las actividades del partido"/>
    <s v="34 Transparencia"/>
    <s v="34.01 Partidos Políticos"/>
    <s v="REVISAR"/>
    <s v="34.01.01.16 Rendimientos procedentes de las actividades del Partido"/>
    <x v="32"/>
    <x v="93"/>
    <x v="310"/>
    <x v="1607"/>
    <s v="CLP"/>
    <s v="2016-2021"/>
    <m/>
    <m/>
    <s v="Consejo de Transparencia"/>
    <m/>
    <m/>
    <m/>
    <m/>
    <m/>
    <m/>
    <m/>
    <m/>
    <m/>
    <m/>
    <m/>
    <m/>
    <m/>
    <m/>
    <m/>
    <m/>
    <n v="0"/>
    <n v="7589658"/>
    <n v="0"/>
    <n v="0"/>
    <n v="0"/>
    <n v="0"/>
  </r>
  <r>
    <n v="2188"/>
    <s v="Ingresos del Partido Ciudadanos por Aportes del Estado (art. 33 bis Ley N°18.603)"/>
    <s v="34 Transparencia"/>
    <s v="34.01 Partidos Políticos"/>
    <s v="REVISAR"/>
    <s v="34.01.02.01 Aportes del Estado (art. 33 bis Ley N°18.603)"/>
    <x v="32"/>
    <x v="93"/>
    <x v="311"/>
    <x v="1604"/>
    <s v="CLP"/>
    <s v="2016-2021"/>
    <m/>
    <m/>
    <s v="Consejo de Transparencia"/>
    <m/>
    <m/>
    <m/>
    <m/>
    <m/>
    <m/>
    <m/>
    <m/>
    <m/>
    <m/>
    <m/>
    <m/>
    <m/>
    <m/>
    <m/>
    <m/>
    <n v="0"/>
    <n v="0"/>
    <n v="48149694"/>
    <n v="63819106"/>
    <n v="42822742"/>
    <n v="31610497"/>
  </r>
  <r>
    <n v="2189"/>
    <s v="Ingresos del Partido Ciudadanos por Cuantía global de las cuotas y aportes de sus afiliados"/>
    <s v="34 Transparencia"/>
    <s v="34.01 Partidos Políticos"/>
    <s v="REVISAR"/>
    <s v="34.01.02.02 Cuantía global de las cuotas y aportes de sus afiliados"/>
    <x v="32"/>
    <x v="93"/>
    <x v="311"/>
    <x v="1605"/>
    <s v="CLP"/>
    <s v="2016-2021"/>
    <m/>
    <m/>
    <s v="Consejo de Transparencia"/>
    <m/>
    <m/>
    <m/>
    <m/>
    <m/>
    <m/>
    <m/>
    <m/>
    <m/>
    <m/>
    <m/>
    <m/>
    <m/>
    <m/>
    <m/>
    <m/>
    <n v="0"/>
    <n v="53172000"/>
    <n v="44472000"/>
    <n v="414350"/>
    <n v="0"/>
    <n v="80000"/>
  </r>
  <r>
    <n v="2190"/>
    <s v="Ingresos del Partido Ciudadanos por Ingresos procedentes de los aportes de personas naturales"/>
    <s v="34 Transparencia"/>
    <s v="34.01 Partidos Políticos"/>
    <s v="REVISAR"/>
    <s v="34.01.02.03 Ingresos procedentes de los aportes de personas naturales"/>
    <x v="32"/>
    <x v="93"/>
    <x v="311"/>
    <x v="1606"/>
    <s v="CLP"/>
    <s v="2016-2021"/>
    <m/>
    <m/>
    <s v="Consejo de Transparencia"/>
    <m/>
    <m/>
    <m/>
    <m/>
    <m/>
    <m/>
    <m/>
    <m/>
    <m/>
    <m/>
    <m/>
    <m/>
    <m/>
    <m/>
    <m/>
    <m/>
    <n v="5300000"/>
    <n v="25973272"/>
    <n v="0"/>
    <n v="0"/>
    <n v="259000"/>
    <n v="0"/>
  </r>
  <r>
    <n v="2191"/>
    <s v="Ingresos del Partido Ciudadanos por Rendimientos procedentes de las actividades del partido"/>
    <s v="34 Transparencia"/>
    <s v="34.01 Partidos Políticos"/>
    <s v="REVISAR"/>
    <s v="34.01.01.16 Rendimientos procedentes de las actividades del Partido"/>
    <x v="32"/>
    <x v="93"/>
    <x v="311"/>
    <x v="1607"/>
    <s v="CLP"/>
    <s v="2016-2021"/>
    <m/>
    <m/>
    <s v="Consejo de Transparencia"/>
    <m/>
    <m/>
    <m/>
    <m/>
    <m/>
    <m/>
    <m/>
    <m/>
    <m/>
    <m/>
    <m/>
    <m/>
    <m/>
    <m/>
    <m/>
    <m/>
    <n v="0"/>
    <n v="0"/>
    <n v="0"/>
    <n v="0"/>
    <n v="0"/>
    <n v="0"/>
  </r>
  <r>
    <n v="2192"/>
    <s v="Ingresos del Partido Ciudadanos por Rendimientos procedentes de su propio patrimonio"/>
    <s v="34 Transparencia"/>
    <s v="34.01 Partidos Políticos"/>
    <s v="REVISAR"/>
    <s v="34.01.02.05 Rendimientos procedentes de su propio patrimonio"/>
    <x v="32"/>
    <x v="93"/>
    <x v="311"/>
    <x v="1608"/>
    <s v="CLP"/>
    <s v="2016-2021"/>
    <m/>
    <m/>
    <s v="Consejo de Transparencia"/>
    <m/>
    <m/>
    <m/>
    <m/>
    <m/>
    <m/>
    <m/>
    <m/>
    <m/>
    <m/>
    <m/>
    <m/>
    <m/>
    <m/>
    <m/>
    <m/>
    <n v="0"/>
    <n v="0"/>
    <n v="0"/>
    <n v="0"/>
    <n v="0"/>
    <n v="0"/>
  </r>
  <r>
    <n v="2193"/>
    <s v="Ingresos del Partido Comunista de Chile (PCCH) por Aportes del Estado (art. 33 bis Ley N°18.603)"/>
    <s v="34 Transparencia"/>
    <s v="34.01 Partidos Políticos"/>
    <s v="REVISAR"/>
    <s v="34.01.02.01 Aportes del Estado (art. 33 bis Ley N°18.603)"/>
    <x v="32"/>
    <x v="93"/>
    <x v="312"/>
    <x v="1604"/>
    <s v="CLP"/>
    <s v="2016-2021"/>
    <m/>
    <m/>
    <s v="Consejo de Transparencia"/>
    <m/>
    <m/>
    <m/>
    <m/>
    <m/>
    <m/>
    <m/>
    <m/>
    <m/>
    <m/>
    <m/>
    <m/>
    <m/>
    <m/>
    <m/>
    <m/>
    <n v="85232047"/>
    <n v="424108564"/>
    <n v="254363309"/>
    <n v="857184628"/>
    <n v="354582991"/>
    <n v="440643621"/>
  </r>
  <r>
    <n v="2194"/>
    <s v="Ingresos del Partido Comunista de Chile (PCCH) por Aportes personas naturales"/>
    <s v="34 Transparencia"/>
    <s v="34.01 Partidos Políticos"/>
    <s v="REVISAR"/>
    <s v="34.01.02.06 Aportes personas naturales"/>
    <x v="32"/>
    <x v="93"/>
    <x v="312"/>
    <x v="1609"/>
    <s v="CLP"/>
    <s v="2016-2021"/>
    <m/>
    <m/>
    <s v="Consejo de Transparencia"/>
    <m/>
    <m/>
    <m/>
    <m/>
    <m/>
    <m/>
    <m/>
    <m/>
    <m/>
    <m/>
    <m/>
    <m/>
    <m/>
    <m/>
    <m/>
    <m/>
    <n v="0"/>
    <n v="0"/>
    <n v="0"/>
    <n v="9500100"/>
    <n v="3197260"/>
    <n v="2943251"/>
  </r>
  <r>
    <n v="2195"/>
    <s v="Ingresos del Partido Comunista de Chile (PCCH) por Cuotas y aportes de afiliados"/>
    <s v="34 Transparencia"/>
    <s v="34.01 Partidos Políticos"/>
    <s v="REVISAR"/>
    <s v="34.01.02.07 Cuotas y aportes de afiliados"/>
    <x v="32"/>
    <x v="93"/>
    <x v="312"/>
    <x v="1610"/>
    <s v="CLP"/>
    <s v="2016-2021"/>
    <m/>
    <m/>
    <s v="Consejo de Transparencia"/>
    <m/>
    <m/>
    <m/>
    <m/>
    <m/>
    <m/>
    <m/>
    <m/>
    <m/>
    <m/>
    <m/>
    <m/>
    <m/>
    <m/>
    <m/>
    <m/>
    <n v="49736945"/>
    <n v="297925696"/>
    <n v="121832897"/>
    <n v="264489790"/>
    <n v="137606371"/>
    <n v="169288765"/>
  </r>
  <r>
    <n v="2196"/>
    <s v="Ingresos del Partido Comunista de Chile (PCCH) por Otros Ingresos"/>
    <s v="34 Transparencia"/>
    <s v="34.01 Partidos Políticos"/>
    <s v="REVISAR"/>
    <s v="34.01.02.08 Otros Ingresos"/>
    <x v="32"/>
    <x v="93"/>
    <x v="312"/>
    <x v="1611"/>
    <s v="CLP"/>
    <s v="2016-2021"/>
    <m/>
    <m/>
    <s v="Consejo de Transparencia"/>
    <m/>
    <m/>
    <m/>
    <m/>
    <m/>
    <m/>
    <m/>
    <m/>
    <m/>
    <m/>
    <m/>
    <m/>
    <m/>
    <m/>
    <m/>
    <m/>
    <n v="0"/>
    <n v="0"/>
    <n v="271338348"/>
    <n v="0"/>
    <n v="10430740"/>
    <n v="164461006"/>
  </r>
  <r>
    <n v="2197"/>
    <s v="Ingresos del Partido Comunista de Chile (PCCH) por Rendimiento por actividades"/>
    <s v="34 Transparencia"/>
    <s v="34.01 Partidos Políticos"/>
    <s v="REVISAR"/>
    <s v="34.01.02.09 Rendimiento por actividades"/>
    <x v="32"/>
    <x v="93"/>
    <x v="312"/>
    <x v="1612"/>
    <s v="CLP"/>
    <s v="2016-2021"/>
    <m/>
    <m/>
    <s v="Consejo de Transparencia"/>
    <m/>
    <m/>
    <m/>
    <m/>
    <m/>
    <m/>
    <m/>
    <m/>
    <m/>
    <m/>
    <m/>
    <m/>
    <m/>
    <m/>
    <m/>
    <m/>
    <n v="0"/>
    <n v="396830"/>
    <n v="0"/>
    <n v="0"/>
    <n v="0"/>
    <n v="0"/>
  </r>
  <r>
    <n v="2198"/>
    <s v="Ingresos del Partido Comunista de Chile (PCCH) por Rendimientos procedentes de su propio patrimonio"/>
    <s v="34 Transparencia"/>
    <s v="34.01 Partidos Políticos"/>
    <s v="REVISAR"/>
    <s v="34.01.02.05 Rendimientos procedentes de su propio patrimonio"/>
    <x v="32"/>
    <x v="93"/>
    <x v="312"/>
    <x v="1608"/>
    <s v="CLP"/>
    <s v="2016-2021"/>
    <m/>
    <m/>
    <s v="Consejo de Transparencia"/>
    <m/>
    <m/>
    <m/>
    <m/>
    <m/>
    <m/>
    <m/>
    <m/>
    <m/>
    <m/>
    <m/>
    <m/>
    <m/>
    <m/>
    <m/>
    <m/>
    <n v="0"/>
    <n v="528720"/>
    <n v="504503929"/>
    <n v="384674820"/>
    <n v="356440466"/>
    <n v="190792185"/>
  </r>
  <r>
    <n v="2199"/>
    <s v="Ingresos del Partido Conservador Cristiano por Aportes del Estado (art. 33 bis Ley N°18.603)"/>
    <s v="34 Transparencia"/>
    <s v="34.01 Partidos Políticos"/>
    <s v="REVISAR"/>
    <s v="34.01.02.01 Aportes del Estado (art. 33 bis Ley N°18.603)"/>
    <x v="32"/>
    <x v="93"/>
    <x v="313"/>
    <x v="1604"/>
    <s v="CLP"/>
    <s v="2016-2021"/>
    <m/>
    <m/>
    <s v="Consejo de Transparencia"/>
    <m/>
    <m/>
    <m/>
    <m/>
    <m/>
    <m/>
    <m/>
    <m/>
    <m/>
    <m/>
    <m/>
    <m/>
    <m/>
    <m/>
    <m/>
    <m/>
    <n v="0"/>
    <n v="0"/>
    <n v="0"/>
    <n v="0"/>
    <n v="0"/>
    <n v="11815497"/>
  </r>
  <r>
    <n v="2200"/>
    <s v="Ingresos del Partido Conservador Cristiano por Cuantía global de las cuotas y aportes de sus afiliados"/>
    <s v="34 Transparencia"/>
    <s v="34.01 Partidos Políticos"/>
    <s v="REVISAR"/>
    <s v="34.01.02.02 Cuantía global de las cuotas y aportes de sus afiliados"/>
    <x v="32"/>
    <x v="93"/>
    <x v="313"/>
    <x v="1605"/>
    <s v="CLP"/>
    <s v="2016-2021"/>
    <m/>
    <m/>
    <s v="Consejo de Transparencia"/>
    <m/>
    <m/>
    <m/>
    <m/>
    <m/>
    <m/>
    <m/>
    <m/>
    <m/>
    <m/>
    <m/>
    <m/>
    <m/>
    <m/>
    <m/>
    <m/>
    <n v="0"/>
    <n v="0"/>
    <n v="0"/>
    <n v="0"/>
    <n v="500000"/>
    <n v="222000"/>
  </r>
  <r>
    <n v="2201"/>
    <s v="Ingresos del Partido Conservador Cristiano por Ingresos procedentes de los aportes de personas naturales"/>
    <s v="34 Transparencia"/>
    <s v="34.01 Partidos Políticos"/>
    <s v="REVISAR"/>
    <s v="34.01.02.03 Ingresos procedentes de los aportes de personas naturales"/>
    <x v="32"/>
    <x v="93"/>
    <x v="313"/>
    <x v="1606"/>
    <s v="CLP"/>
    <s v="2016-2021"/>
    <m/>
    <m/>
    <s v="Consejo de Transparencia"/>
    <m/>
    <m/>
    <m/>
    <m/>
    <m/>
    <m/>
    <m/>
    <m/>
    <m/>
    <m/>
    <m/>
    <m/>
    <m/>
    <m/>
    <m/>
    <m/>
    <n v="0"/>
    <n v="0"/>
    <n v="0"/>
    <n v="0"/>
    <n v="0"/>
    <n v="0"/>
  </r>
  <r>
    <n v="2202"/>
    <s v="Ingresos del Partido Conservador Cristiano por Rendimientos procedentes de las actividades del partido"/>
    <s v="34 Transparencia"/>
    <s v="34.01 Partidos Políticos"/>
    <s v="REVISAR"/>
    <s v="34.01.01.16 Rendimientos procedentes de las actividades del Partido"/>
    <x v="32"/>
    <x v="93"/>
    <x v="313"/>
    <x v="1607"/>
    <s v="CLP"/>
    <s v="2016-2021"/>
    <m/>
    <m/>
    <s v="Consejo de Transparencia"/>
    <m/>
    <m/>
    <m/>
    <m/>
    <m/>
    <m/>
    <m/>
    <m/>
    <m/>
    <m/>
    <m/>
    <m/>
    <m/>
    <m/>
    <m/>
    <m/>
    <n v="0"/>
    <n v="0"/>
    <n v="0"/>
    <n v="0"/>
    <n v="0"/>
    <n v="0"/>
  </r>
  <r>
    <n v="2203"/>
    <s v="Ingresos del Partido Conservador Cristiano por Rendimientos procedentes de su propio patrimonio"/>
    <s v="34 Transparencia"/>
    <s v="34.01 Partidos Políticos"/>
    <s v="REVISAR"/>
    <s v="34.01.02.05 Rendimientos procedentes de su propio patrimonio"/>
    <x v="32"/>
    <x v="93"/>
    <x v="313"/>
    <x v="1608"/>
    <s v="CLP"/>
    <s v="2016-2021"/>
    <m/>
    <m/>
    <s v="Consejo de Transparencia"/>
    <m/>
    <m/>
    <m/>
    <m/>
    <m/>
    <m/>
    <m/>
    <m/>
    <m/>
    <m/>
    <m/>
    <m/>
    <m/>
    <m/>
    <m/>
    <m/>
    <n v="0"/>
    <n v="0"/>
    <n v="0"/>
    <n v="0"/>
    <n v="0"/>
    <n v="0"/>
  </r>
  <r>
    <n v="2204"/>
    <s v="Ingresos del Partido Convergencia Social por Aportes del Estado (art. 33 bis Ley N°18.603)"/>
    <s v="34 Transparencia"/>
    <s v="34.01 Partidos Políticos"/>
    <s v="REVISAR"/>
    <s v="34.01.02.01 Aportes del Estado (art. 33 bis Ley N°18.603)"/>
    <x v="32"/>
    <x v="93"/>
    <x v="314"/>
    <x v="1604"/>
    <s v="CLP"/>
    <s v="2016-2021"/>
    <m/>
    <m/>
    <s v="Consejo de Transparencia"/>
    <m/>
    <m/>
    <m/>
    <m/>
    <m/>
    <m/>
    <m/>
    <m/>
    <m/>
    <m/>
    <m/>
    <m/>
    <m/>
    <m/>
    <m/>
    <m/>
    <n v="0"/>
    <n v="0"/>
    <n v="0"/>
    <n v="0"/>
    <n v="0"/>
    <n v="30946759"/>
  </r>
  <r>
    <n v="2205"/>
    <s v="Ingresos del Partido Convergencia Social por Cuantía global de las cuotas y aportes de sus afiliados"/>
    <s v="34 Transparencia"/>
    <s v="34.01 Partidos Políticos"/>
    <s v="REVISAR"/>
    <s v="34.01.02.02 Cuantía global de las cuotas y aportes de sus afiliados"/>
    <x v="32"/>
    <x v="93"/>
    <x v="314"/>
    <x v="1605"/>
    <s v="CLP"/>
    <s v="2016-2021"/>
    <m/>
    <m/>
    <s v="Consejo de Transparencia"/>
    <m/>
    <m/>
    <m/>
    <m/>
    <m/>
    <m/>
    <m/>
    <m/>
    <m/>
    <m/>
    <m/>
    <m/>
    <m/>
    <m/>
    <m/>
    <m/>
    <n v="0"/>
    <n v="0"/>
    <n v="0"/>
    <n v="0"/>
    <n v="196331688"/>
    <n v="92883673"/>
  </r>
  <r>
    <n v="2206"/>
    <s v="Ingresos del Partido Convergencia Social por Ingresos procedentes de los aportes de personas naturales"/>
    <s v="34 Transparencia"/>
    <s v="34.01 Partidos Políticos"/>
    <s v="REVISAR"/>
    <s v="34.01.02.03 Ingresos procedentes de los aportes de personas naturales"/>
    <x v="32"/>
    <x v="93"/>
    <x v="314"/>
    <x v="1606"/>
    <s v="CLP"/>
    <s v="2016-2021"/>
    <m/>
    <m/>
    <s v="Consejo de Transparencia"/>
    <m/>
    <m/>
    <m/>
    <m/>
    <m/>
    <m/>
    <m/>
    <m/>
    <m/>
    <m/>
    <m/>
    <m/>
    <m/>
    <m/>
    <m/>
    <m/>
    <n v="0"/>
    <n v="0"/>
    <n v="0"/>
    <n v="0"/>
    <n v="0"/>
    <n v="493977"/>
  </r>
  <r>
    <n v="2207"/>
    <s v="Ingresos del Partido Convergencia Social por Rendimientos procedentes de las actividades del partido"/>
    <s v="34 Transparencia"/>
    <s v="34.01 Partidos Políticos"/>
    <s v="REVISAR"/>
    <s v="34.01.01.16 Rendimientos procedentes de las actividades del Partido"/>
    <x v="32"/>
    <x v="93"/>
    <x v="314"/>
    <x v="1607"/>
    <s v="CLP"/>
    <s v="2016-2021"/>
    <m/>
    <m/>
    <s v="Consejo de Transparencia"/>
    <m/>
    <m/>
    <m/>
    <m/>
    <m/>
    <m/>
    <m/>
    <m/>
    <m/>
    <m/>
    <m/>
    <m/>
    <m/>
    <m/>
    <m/>
    <m/>
    <n v="0"/>
    <n v="0"/>
    <n v="0"/>
    <n v="0"/>
    <n v="0"/>
    <n v="0"/>
  </r>
  <r>
    <n v="2208"/>
    <s v="Ingresos del Partido Convergencia Social por Rendimientos procedentes de su propio patrimonio"/>
    <s v="34 Transparencia"/>
    <s v="34.01 Partidos Políticos"/>
    <s v="REVISAR"/>
    <s v="34.01.02.05 Rendimientos procedentes de su propio patrimonio"/>
    <x v="32"/>
    <x v="93"/>
    <x v="314"/>
    <x v="1608"/>
    <s v="CLP"/>
    <s v="2016-2021"/>
    <m/>
    <m/>
    <s v="Consejo de Transparencia"/>
    <m/>
    <m/>
    <m/>
    <m/>
    <m/>
    <m/>
    <m/>
    <m/>
    <m/>
    <m/>
    <m/>
    <m/>
    <m/>
    <m/>
    <m/>
    <m/>
    <n v="0"/>
    <n v="0"/>
    <n v="0"/>
    <n v="0"/>
    <n v="0"/>
    <n v="0"/>
  </r>
  <r>
    <n v="2209"/>
    <s v="Ingresos del Partido de Trabajadores Revolucionarios (PTR) por Aportes del Estado (art. 33 bis Ley N°18.603)"/>
    <s v="34 Transparencia"/>
    <s v="34.01 Partidos Políticos"/>
    <s v="REVISAR"/>
    <s v="34.01.02.01 Aportes del Estado (art. 33 bis Ley N°18.603)"/>
    <x v="32"/>
    <x v="93"/>
    <x v="315"/>
    <x v="1604"/>
    <s v="CLP"/>
    <s v="2016-2021"/>
    <m/>
    <m/>
    <s v="Consejo de Transparencia"/>
    <m/>
    <m/>
    <m/>
    <m/>
    <m/>
    <m/>
    <m/>
    <m/>
    <m/>
    <m/>
    <m/>
    <m/>
    <m/>
    <m/>
    <m/>
    <m/>
    <n v="0"/>
    <n v="0"/>
    <n v="0"/>
    <n v="23535477"/>
    <n v="11593819"/>
    <n v="12008189"/>
  </r>
  <r>
    <n v="2210"/>
    <s v="Ingresos del Partido de Trabajadores Revolucionarios (PTR) por Cuantía global de las cuotas y aportes de sus afiliados"/>
    <s v="34 Transparencia"/>
    <s v="34.01 Partidos Políticos"/>
    <s v="REVISAR"/>
    <s v="34.01.02.02 Cuantía global de las cuotas y aportes de sus afiliados"/>
    <x v="32"/>
    <x v="93"/>
    <x v="315"/>
    <x v="1605"/>
    <s v="CLP"/>
    <s v="2016-2021"/>
    <m/>
    <m/>
    <s v="Consejo de Transparencia"/>
    <m/>
    <m/>
    <m/>
    <m/>
    <m/>
    <m/>
    <m/>
    <m/>
    <m/>
    <m/>
    <m/>
    <m/>
    <m/>
    <m/>
    <m/>
    <m/>
    <n v="0"/>
    <n v="0"/>
    <n v="0"/>
    <n v="5376000"/>
    <n v="10743300"/>
    <n v="6082512"/>
  </r>
  <r>
    <n v="2211"/>
    <s v="Ingresos del Partido de Trabajadores Revolucionarios (PTR) por Ingresos procedentes de los aportes de personas naturales"/>
    <s v="34 Transparencia"/>
    <s v="34.01 Partidos Políticos"/>
    <s v="REVISAR"/>
    <s v="34.01.02.03 Ingresos procedentes de los aportes de personas naturales"/>
    <x v="32"/>
    <x v="93"/>
    <x v="315"/>
    <x v="1606"/>
    <s v="CLP"/>
    <s v="2016-2021"/>
    <m/>
    <m/>
    <s v="Consejo de Transparencia"/>
    <m/>
    <m/>
    <m/>
    <m/>
    <m/>
    <m/>
    <m/>
    <m/>
    <m/>
    <m/>
    <m/>
    <m/>
    <m/>
    <m/>
    <m/>
    <m/>
    <n v="0"/>
    <n v="0"/>
    <n v="0"/>
    <n v="0"/>
    <n v="250000"/>
    <n v="0"/>
  </r>
  <r>
    <n v="2212"/>
    <s v="Ingresos del Partido de Trabajadores Revolucionarios (PTR) por Rendimientos procedentes de las actividades del partido"/>
    <s v="34 Transparencia"/>
    <s v="34.01 Partidos Políticos"/>
    <s v="REVISAR"/>
    <s v="34.01.01.16 Rendimientos procedentes de las actividades del Partido"/>
    <x v="32"/>
    <x v="93"/>
    <x v="315"/>
    <x v="1607"/>
    <s v="CLP"/>
    <s v="2016-2021"/>
    <m/>
    <m/>
    <s v="Consejo de Transparencia"/>
    <m/>
    <m/>
    <m/>
    <m/>
    <m/>
    <m/>
    <m/>
    <m/>
    <m/>
    <m/>
    <m/>
    <m/>
    <m/>
    <m/>
    <m/>
    <m/>
    <n v="0"/>
    <n v="0"/>
    <n v="0"/>
    <n v="109738"/>
    <n v="1473331"/>
    <n v="10100898"/>
  </r>
  <r>
    <n v="2213"/>
    <s v="Ingresos del Partido de Trabajadores Revolucionarios (PTR) por Rendimientos procedentes de su propio patrimonio"/>
    <s v="34 Transparencia"/>
    <s v="34.01 Partidos Políticos"/>
    <s v="REVISAR"/>
    <s v="34.01.02.05 Rendimientos procedentes de su propio patrimonio"/>
    <x v="32"/>
    <x v="93"/>
    <x v="315"/>
    <x v="1608"/>
    <s v="CLP"/>
    <s v="2016-2021"/>
    <m/>
    <m/>
    <s v="Consejo de Transparencia"/>
    <m/>
    <m/>
    <m/>
    <m/>
    <m/>
    <m/>
    <m/>
    <m/>
    <m/>
    <m/>
    <m/>
    <m/>
    <m/>
    <m/>
    <m/>
    <m/>
    <n v="0"/>
    <n v="0"/>
    <n v="0"/>
    <n v="0"/>
    <n v="0"/>
    <n v="0"/>
  </r>
  <r>
    <n v="2214"/>
    <s v="Ingresos del Partido Demócrata Cristiano (PDC) por Aportes del Estado (art. 33 bis Ley N°18.603)"/>
    <s v="34 Transparencia"/>
    <s v="34.01 Partidos Políticos"/>
    <s v="REVISAR"/>
    <s v="34.01.02.01 Aportes del Estado (art. 33 bis Ley N°18.603)"/>
    <x v="32"/>
    <x v="93"/>
    <x v="316"/>
    <x v="1604"/>
    <s v="CLP"/>
    <s v="2016-2021"/>
    <m/>
    <m/>
    <s v="Consejo de Transparencia"/>
    <m/>
    <m/>
    <m/>
    <m/>
    <m/>
    <m/>
    <m/>
    <m/>
    <m/>
    <m/>
    <m/>
    <m/>
    <m/>
    <m/>
    <m/>
    <m/>
    <n v="0"/>
    <n v="1295850051"/>
    <n v="706628702"/>
    <n v="657804297"/>
    <n v="1334968308"/>
    <n v="339358681"/>
  </r>
  <r>
    <n v="2215"/>
    <s v="Ingresos del Partido Demócrata Cristiano (PDC) por Cuantía global de las cuotas y aportes de sus afiliados"/>
    <s v="34 Transparencia"/>
    <s v="34.01 Partidos Políticos"/>
    <s v="REVISAR"/>
    <s v="34.01.02.02 Cuantía global de las cuotas y aportes de sus afiliados"/>
    <x v="32"/>
    <x v="93"/>
    <x v="316"/>
    <x v="1605"/>
    <s v="CLP"/>
    <s v="2016-2021"/>
    <m/>
    <m/>
    <s v="Consejo de Transparencia"/>
    <m/>
    <m/>
    <m/>
    <m/>
    <m/>
    <m/>
    <m/>
    <m/>
    <m/>
    <m/>
    <m/>
    <m/>
    <m/>
    <m/>
    <m/>
    <m/>
    <n v="0"/>
    <n v="60177501"/>
    <n v="13392249"/>
    <n v="3423700"/>
    <n v="12443706"/>
    <n v="2296500"/>
  </r>
  <r>
    <n v="2216"/>
    <s v="Ingresos del Partido Demócrata Cristiano (PDC) por Ingresos procedentes de los aportes de personas naturales"/>
    <s v="34 Transparencia"/>
    <s v="34.01 Partidos Políticos"/>
    <s v="REVISAR"/>
    <s v="34.01.02.03 Ingresos procedentes de los aportes de personas naturales"/>
    <x v="32"/>
    <x v="93"/>
    <x v="316"/>
    <x v="1606"/>
    <s v="CLP"/>
    <s v="2016-2021"/>
    <m/>
    <m/>
    <s v="Consejo de Transparencia"/>
    <m/>
    <m/>
    <m/>
    <m/>
    <m/>
    <m/>
    <m/>
    <m/>
    <m/>
    <m/>
    <m/>
    <m/>
    <m/>
    <m/>
    <m/>
    <m/>
    <n v="0"/>
    <n v="0"/>
    <n v="0"/>
    <n v="0"/>
    <n v="11176314"/>
    <n v="9002004"/>
  </r>
  <r>
    <n v="2217"/>
    <s v="Ingresos del Partido Demócrata Cristiano (PDC) por Rendimientos procedentes de las actividades del partido"/>
    <s v="34 Transparencia"/>
    <s v="34.01 Partidos Políticos"/>
    <s v="REVISAR"/>
    <s v="34.01.01.16 Rendimientos procedentes de las actividades del Partido"/>
    <x v="32"/>
    <x v="93"/>
    <x v="316"/>
    <x v="1607"/>
    <s v="CLP"/>
    <s v="2016-2021"/>
    <m/>
    <m/>
    <s v="Consejo de Transparencia"/>
    <m/>
    <m/>
    <m/>
    <m/>
    <m/>
    <m/>
    <m/>
    <m/>
    <m/>
    <m/>
    <m/>
    <m/>
    <m/>
    <m/>
    <m/>
    <m/>
    <n v="0"/>
    <n v="0"/>
    <n v="319685290"/>
    <n v="3801957"/>
    <n v="0"/>
    <n v="0"/>
  </r>
  <r>
    <n v="2218"/>
    <s v="Ingresos del Partido Demócrata Cristiano (PDC) por Rendimientos procedentes de su propio patrimonio"/>
    <s v="34 Transparencia"/>
    <s v="34.01 Partidos Políticos"/>
    <s v="REVISAR"/>
    <s v="34.01.02.05 Rendimientos procedentes de su propio patrimonio"/>
    <x v="32"/>
    <x v="93"/>
    <x v="316"/>
    <x v="1608"/>
    <s v="CLP"/>
    <s v="2016-2021"/>
    <m/>
    <m/>
    <s v="Consejo de Transparencia"/>
    <m/>
    <m/>
    <m/>
    <m/>
    <m/>
    <m/>
    <m/>
    <m/>
    <m/>
    <m/>
    <m/>
    <m/>
    <m/>
    <m/>
    <m/>
    <m/>
    <n v="0"/>
    <n v="3446379"/>
    <n v="4181030"/>
    <n v="310569442"/>
    <n v="1163146308"/>
    <n v="1978620"/>
  </r>
  <r>
    <n v="2219"/>
    <s v="Ingresos del Partido Ecologista Verde (PEV) por Aportes del Estado (art. 33 bis Ley N°18.603)"/>
    <s v="34 Transparencia"/>
    <s v="34.01 Partidos Políticos"/>
    <s v="REVISAR"/>
    <s v="34.01.02.01 Aportes del Estado (art. 33 bis Ley N°18.603)"/>
    <x v="32"/>
    <x v="93"/>
    <x v="317"/>
    <x v="1604"/>
    <s v="CLP"/>
    <s v="2016-2021"/>
    <m/>
    <m/>
    <s v="Consejo de Transparencia"/>
    <m/>
    <m/>
    <m/>
    <m/>
    <m/>
    <m/>
    <m/>
    <m/>
    <m/>
    <m/>
    <m/>
    <m/>
    <m/>
    <m/>
    <m/>
    <m/>
    <n v="0"/>
    <n v="52833715"/>
    <n v="178049188"/>
    <n v="259327598"/>
    <n v="181287875"/>
    <n v="92182490"/>
  </r>
  <r>
    <n v="2220"/>
    <s v="Ingresos del Partido Ecologista Verde (PEV) por Aportes personas naturales"/>
    <s v="34 Transparencia"/>
    <s v="34.01 Partidos Políticos"/>
    <s v="REVISAR"/>
    <s v="34.01.02.06 Aportes personas naturales"/>
    <x v="32"/>
    <x v="93"/>
    <x v="317"/>
    <x v="1609"/>
    <s v="CLP"/>
    <s v="2016-2021"/>
    <m/>
    <m/>
    <s v="Consejo de Transparencia"/>
    <m/>
    <m/>
    <m/>
    <m/>
    <m/>
    <m/>
    <m/>
    <m/>
    <m/>
    <m/>
    <m/>
    <m/>
    <m/>
    <m/>
    <m/>
    <m/>
    <n v="0"/>
    <n v="0"/>
    <n v="0"/>
    <n v="0"/>
    <n v="0"/>
    <n v="0"/>
  </r>
  <r>
    <n v="2221"/>
    <s v="Ingresos del Partido Ecologista Verde (PEV) por Cuantía global de las cuotas y aportes de sus afiliados"/>
    <s v="34 Transparencia"/>
    <s v="34.01 Partidos Políticos"/>
    <s v="REVISAR"/>
    <s v="34.01.02.02 Cuantía global de las cuotas y aportes de sus afiliados"/>
    <x v="32"/>
    <x v="93"/>
    <x v="317"/>
    <x v="1605"/>
    <s v="CLP"/>
    <s v="2016-2021"/>
    <m/>
    <m/>
    <s v="Consejo de Transparencia"/>
    <m/>
    <m/>
    <m/>
    <m/>
    <m/>
    <m/>
    <m/>
    <m/>
    <m/>
    <m/>
    <m/>
    <m/>
    <m/>
    <m/>
    <m/>
    <m/>
    <n v="0"/>
    <n v="0"/>
    <n v="310600"/>
    <n v="0"/>
    <n v="100000"/>
    <n v="0"/>
  </r>
  <r>
    <n v="2222"/>
    <s v="Ingresos del Partido Ecologista Verde (PEV) por Cuotas y aportes de afiliados"/>
    <s v="34 Transparencia"/>
    <s v="34.01 Partidos Políticos"/>
    <s v="REVISAR"/>
    <s v="34.01.02.07 Cuotas y aportes de afiliados"/>
    <x v="32"/>
    <x v="93"/>
    <x v="317"/>
    <x v="1610"/>
    <s v="CLP"/>
    <s v="2016-2021"/>
    <m/>
    <m/>
    <s v="Consejo de Transparencia"/>
    <m/>
    <m/>
    <m/>
    <m/>
    <m/>
    <m/>
    <m/>
    <m/>
    <m/>
    <m/>
    <m/>
    <m/>
    <m/>
    <m/>
    <m/>
    <m/>
    <n v="0"/>
    <n v="0"/>
    <n v="0"/>
    <n v="0"/>
    <n v="0"/>
    <n v="0"/>
  </r>
  <r>
    <n v="2223"/>
    <s v="Ingresos del Partido Ecologista Verde (PEV) por Ingresos procedentes de los aportes de personas naturales"/>
    <s v="34 Transparencia"/>
    <s v="34.01 Partidos Políticos"/>
    <s v="REVISAR"/>
    <s v="34.01.02.03 Ingresos procedentes de los aportes de personas naturales"/>
    <x v="32"/>
    <x v="93"/>
    <x v="317"/>
    <x v="1606"/>
    <s v="CLP"/>
    <s v="2016-2021"/>
    <m/>
    <m/>
    <s v="Consejo de Transparencia"/>
    <m/>
    <m/>
    <m/>
    <m/>
    <m/>
    <m/>
    <m/>
    <m/>
    <m/>
    <m/>
    <m/>
    <m/>
    <m/>
    <m/>
    <m/>
    <m/>
    <n v="0"/>
    <n v="280010"/>
    <n v="0"/>
    <n v="0"/>
    <n v="0"/>
    <n v="0"/>
  </r>
  <r>
    <n v="2224"/>
    <s v="Ingresos del Partido Ecologista Verde (PEV) por Otros Ingresos"/>
    <s v="34 Transparencia"/>
    <s v="34.01 Partidos Políticos"/>
    <s v="REVISAR"/>
    <s v="34.01.02.08 Otros Ingresos"/>
    <x v="32"/>
    <x v="93"/>
    <x v="317"/>
    <x v="1611"/>
    <s v="CLP"/>
    <s v="2016-2021"/>
    <m/>
    <m/>
    <s v="Consejo de Transparencia"/>
    <m/>
    <m/>
    <m/>
    <m/>
    <m/>
    <m/>
    <m/>
    <m/>
    <m/>
    <m/>
    <m/>
    <m/>
    <m/>
    <m/>
    <m/>
    <m/>
    <n v="0"/>
    <n v="0"/>
    <n v="0"/>
    <n v="0"/>
    <n v="0"/>
    <n v="1714545"/>
  </r>
  <r>
    <n v="2225"/>
    <s v="Ingresos del Partido Ecologista Verde (PEV) por Rendimiento por actividades"/>
    <s v="34 Transparencia"/>
    <s v="34.01 Partidos Políticos"/>
    <s v="REVISAR"/>
    <s v="34.01.02.09 Rendimiento por actividades"/>
    <x v="32"/>
    <x v="93"/>
    <x v="317"/>
    <x v="1612"/>
    <s v="CLP"/>
    <s v="2016-2021"/>
    <m/>
    <m/>
    <s v="Consejo de Transparencia"/>
    <m/>
    <m/>
    <m/>
    <m/>
    <m/>
    <m/>
    <m/>
    <m/>
    <m/>
    <m/>
    <m/>
    <m/>
    <m/>
    <m/>
    <m/>
    <m/>
    <n v="0"/>
    <n v="0"/>
    <n v="0"/>
    <n v="0"/>
    <n v="0"/>
    <n v="0"/>
  </r>
  <r>
    <n v="2226"/>
    <s v="Ingresos del Partido Ecologista Verde (PEV) por Rendimientos procedentes de las actividades del partido"/>
    <s v="34 Transparencia"/>
    <s v="34.01 Partidos Políticos"/>
    <s v="REVISAR"/>
    <s v="34.01.01.16 Rendimientos procedentes de las actividades del Partido"/>
    <x v="32"/>
    <x v="93"/>
    <x v="317"/>
    <x v="1607"/>
    <s v="CLP"/>
    <s v="2016-2021"/>
    <m/>
    <m/>
    <s v="Consejo de Transparencia"/>
    <m/>
    <m/>
    <m/>
    <m/>
    <m/>
    <m/>
    <m/>
    <m/>
    <m/>
    <m/>
    <m/>
    <m/>
    <m/>
    <m/>
    <m/>
    <m/>
    <n v="0"/>
    <n v="0"/>
    <n v="27096838"/>
    <n v="0"/>
    <n v="0"/>
    <n v="0"/>
  </r>
  <r>
    <n v="2227"/>
    <s v="Ingresos del Partido Ecologista Verde (PEV) por Rendimientos procedentes de su propio patrimonio"/>
    <s v="34 Transparencia"/>
    <s v="34.01 Partidos Políticos"/>
    <s v="REVISAR"/>
    <s v="34.01.02.05 Rendimientos procedentes de su propio patrimonio"/>
    <x v="32"/>
    <x v="93"/>
    <x v="317"/>
    <x v="1608"/>
    <s v="CLP"/>
    <s v="2016-2021"/>
    <m/>
    <m/>
    <s v="Consejo de Transparencia"/>
    <m/>
    <m/>
    <m/>
    <m/>
    <m/>
    <m/>
    <m/>
    <m/>
    <m/>
    <m/>
    <m/>
    <m/>
    <m/>
    <m/>
    <m/>
    <m/>
    <n v="0"/>
    <n v="0"/>
    <n v="0"/>
    <n v="0"/>
    <n v="0"/>
    <n v="0"/>
  </r>
  <r>
    <n v="2228"/>
    <s v="Ingresos del Partido Evolución Política (Evópoli) por Aportes del Estado (art. 33 bis Ley N°18.603)"/>
    <s v="34 Transparencia"/>
    <s v="34.01 Partidos Políticos"/>
    <s v="REVISAR"/>
    <s v="34.01.02.01 Aportes del Estado (art. 33 bis Ley N°18.603)"/>
    <x v="32"/>
    <x v="93"/>
    <x v="318"/>
    <x v="1604"/>
    <s v="CLP"/>
    <s v="2016-2021"/>
    <m/>
    <m/>
    <s v="Consejo de Transparencia"/>
    <m/>
    <m/>
    <m/>
    <m/>
    <m/>
    <m/>
    <m/>
    <m/>
    <m/>
    <m/>
    <m/>
    <m/>
    <m/>
    <m/>
    <m/>
    <m/>
    <n v="20315988"/>
    <n v="100788823"/>
    <n v="1264345344"/>
    <n v="404537330"/>
    <n v="328515361"/>
    <n v="166911664"/>
  </r>
  <r>
    <n v="2229"/>
    <s v="Ingresos del Partido Evolución Política (Evópoli) por Aportes personas naturales"/>
    <s v="34 Transparencia"/>
    <s v="34.01 Partidos Políticos"/>
    <s v="REVISAR"/>
    <s v="34.01.02.06 Aportes personas naturales"/>
    <x v="32"/>
    <x v="93"/>
    <x v="318"/>
    <x v="1609"/>
    <s v="CLP"/>
    <s v="2016-2021"/>
    <m/>
    <m/>
    <s v="Consejo de Transparencia"/>
    <m/>
    <m/>
    <m/>
    <m/>
    <m/>
    <m/>
    <m/>
    <m/>
    <m/>
    <m/>
    <m/>
    <m/>
    <m/>
    <m/>
    <m/>
    <m/>
    <n v="0"/>
    <n v="315453534"/>
    <n v="12285396"/>
    <n v="0"/>
    <n v="0"/>
    <n v="0"/>
  </r>
  <r>
    <n v="2230"/>
    <s v="Ingresos del Partido Evolución Política (Evópoli) por Cuantía global de las cuotas y aportes de sus afiliados"/>
    <s v="34 Transparencia"/>
    <s v="34.01 Partidos Políticos"/>
    <s v="REVISAR"/>
    <s v="34.01.02.02 Cuantía global de las cuotas y aportes de sus afiliados"/>
    <x v="32"/>
    <x v="93"/>
    <x v="318"/>
    <x v="1605"/>
    <s v="CLP"/>
    <s v="2016-2021"/>
    <m/>
    <m/>
    <s v="Consejo de Transparencia"/>
    <m/>
    <m/>
    <m/>
    <m/>
    <m/>
    <m/>
    <m/>
    <m/>
    <m/>
    <m/>
    <m/>
    <m/>
    <m/>
    <m/>
    <m/>
    <m/>
    <n v="13695898"/>
    <n v="48040418"/>
    <n v="158769507"/>
    <n v="235331700"/>
    <n v="383502168"/>
    <n v="176562953"/>
  </r>
  <r>
    <n v="2231"/>
    <s v="Ingresos del Partido Evolución Política (Evópoli) por Cuotas y aportes de afiliados"/>
    <s v="34 Transparencia"/>
    <s v="34.01 Partidos Políticos"/>
    <s v="REVISAR"/>
    <s v="34.01.02.07 Cuotas y aportes de afiliados"/>
    <x v="32"/>
    <x v="93"/>
    <x v="318"/>
    <x v="1610"/>
    <s v="CLP"/>
    <s v="2016-2021"/>
    <m/>
    <m/>
    <s v="Consejo de Transparencia"/>
    <m/>
    <m/>
    <m/>
    <m/>
    <m/>
    <m/>
    <m/>
    <m/>
    <m/>
    <m/>
    <m/>
    <m/>
    <m/>
    <m/>
    <m/>
    <m/>
    <n v="0"/>
    <n v="49837346"/>
    <n v="20973999"/>
    <n v="0"/>
    <n v="0"/>
    <n v="0"/>
  </r>
  <r>
    <n v="2232"/>
    <s v="Ingresos del Partido Evolución Política (Evópoli) por Ingresos Plebiscito 2020"/>
    <s v="34 Transparencia"/>
    <s v="34.01 Partidos Políticos"/>
    <s v="REVISAR"/>
    <s v="34.01.02.10 Ingresos Plebiscito 2020"/>
    <x v="32"/>
    <x v="93"/>
    <x v="318"/>
    <x v="1613"/>
    <s v="CLP"/>
    <s v="2016-2021"/>
    <m/>
    <m/>
    <s v="Consejo de Transparencia"/>
    <m/>
    <m/>
    <m/>
    <m/>
    <m/>
    <m/>
    <m/>
    <m/>
    <m/>
    <m/>
    <m/>
    <m/>
    <m/>
    <m/>
    <m/>
    <m/>
    <n v="0"/>
    <n v="0"/>
    <n v="0"/>
    <n v="0"/>
    <n v="1000000"/>
    <n v="0"/>
  </r>
  <r>
    <n v="2233"/>
    <s v="Ingresos del Partido Evolución Política (Evópoli) por Ingresos Plebiscito 2021"/>
    <s v="34 Transparencia"/>
    <s v="34.01 Partidos Políticos"/>
    <s v="REVISAR"/>
    <s v="34.01.02.11 Ingresos Plebiscito 2021"/>
    <x v="32"/>
    <x v="93"/>
    <x v="318"/>
    <x v="1614"/>
    <s v="CLP"/>
    <s v="2016-2021"/>
    <m/>
    <m/>
    <s v="Consejo de Transparencia"/>
    <m/>
    <m/>
    <m/>
    <m/>
    <m/>
    <m/>
    <m/>
    <m/>
    <m/>
    <m/>
    <m/>
    <m/>
    <m/>
    <m/>
    <m/>
    <m/>
    <n v="0"/>
    <n v="0"/>
    <n v="0"/>
    <n v="0"/>
    <n v="0"/>
    <n v="0"/>
  </r>
  <r>
    <n v="2234"/>
    <s v="Ingresos del Partido Evolución Política (Evópoli) por Ingresos Plebiscito 2022"/>
    <s v="34 Transparencia"/>
    <s v="34.01 Partidos Políticos"/>
    <s v="REVISAR"/>
    <s v="34.01.02.12 Ingresos Plebiscito 2022"/>
    <x v="32"/>
    <x v="93"/>
    <x v="318"/>
    <x v="1615"/>
    <s v="CLP"/>
    <s v="2016-2021"/>
    <m/>
    <m/>
    <s v="Consejo de Transparencia"/>
    <m/>
    <m/>
    <m/>
    <m/>
    <m/>
    <m/>
    <m/>
    <m/>
    <m/>
    <m/>
    <m/>
    <m/>
    <m/>
    <m/>
    <m/>
    <m/>
    <n v="0"/>
    <n v="0"/>
    <n v="0"/>
    <n v="0"/>
    <n v="0"/>
    <n v="0"/>
  </r>
  <r>
    <n v="2235"/>
    <s v="Ingresos del Partido Evolución Política (Evópoli) por Ingresos procedentes de los aportes de personas naturales"/>
    <s v="34 Transparencia"/>
    <s v="34.01 Partidos Políticos"/>
    <s v="REVISAR"/>
    <s v="34.01.02.03 Ingresos procedentes de los aportes de personas naturales"/>
    <x v="32"/>
    <x v="93"/>
    <x v="318"/>
    <x v="1606"/>
    <s v="CLP"/>
    <s v="2016-2021"/>
    <m/>
    <m/>
    <s v="Consejo de Transparencia"/>
    <m/>
    <m/>
    <m/>
    <m/>
    <m/>
    <m/>
    <m/>
    <m/>
    <m/>
    <m/>
    <m/>
    <m/>
    <m/>
    <m/>
    <m/>
    <m/>
    <n v="82401755"/>
    <n v="178316771"/>
    <n v="39197778"/>
    <n v="0"/>
    <n v="0"/>
    <n v="0"/>
  </r>
  <r>
    <n v="2236"/>
    <s v="Ingresos del Partido Evolución Política (Evópoli) por Rendimiento por actividades"/>
    <s v="34 Transparencia"/>
    <s v="34.01 Partidos Políticos"/>
    <s v="REVISAR"/>
    <s v="34.01.02.09 Rendimiento por actividades"/>
    <x v="32"/>
    <x v="93"/>
    <x v="318"/>
    <x v="1612"/>
    <s v="CLP"/>
    <s v="2016-2021"/>
    <m/>
    <m/>
    <s v="Consejo de Transparencia"/>
    <m/>
    <m/>
    <m/>
    <m/>
    <m/>
    <m/>
    <m/>
    <m/>
    <m/>
    <m/>
    <m/>
    <m/>
    <m/>
    <m/>
    <m/>
    <m/>
    <n v="0"/>
    <n v="0"/>
    <n v="0"/>
    <n v="0"/>
    <n v="0"/>
    <n v="0"/>
  </r>
  <r>
    <n v="2237"/>
    <s v="Ingresos del Partido Evolución Política (Evópoli) por Rendimientos procedentes de las actividades del partido"/>
    <s v="34 Transparencia"/>
    <s v="34.01 Partidos Políticos"/>
    <s v="REVISAR"/>
    <s v="34.01.01.16 Rendimientos procedentes de las actividades del Partido"/>
    <x v="32"/>
    <x v="93"/>
    <x v="318"/>
    <x v="1607"/>
    <s v="CLP"/>
    <s v="2016-2021"/>
    <m/>
    <m/>
    <s v="Consejo de Transparencia"/>
    <m/>
    <m/>
    <m/>
    <m/>
    <m/>
    <m/>
    <m/>
    <m/>
    <m/>
    <m/>
    <m/>
    <m/>
    <m/>
    <m/>
    <m/>
    <m/>
    <n v="0"/>
    <n v="42657739"/>
    <n v="0"/>
    <n v="0"/>
    <n v="0"/>
    <n v="0"/>
  </r>
  <r>
    <n v="2238"/>
    <s v="Ingresos del Partido Evolución Política (Evópoli) por Rendimientos procedentes de su propio patrimonio"/>
    <s v="34 Transparencia"/>
    <s v="34.01 Partidos Políticos"/>
    <s v="REVISAR"/>
    <s v="34.01.02.05 Rendimientos procedentes de su propio patrimonio"/>
    <x v="32"/>
    <x v="93"/>
    <x v="318"/>
    <x v="1608"/>
    <s v="CLP"/>
    <s v="2016-2021"/>
    <m/>
    <m/>
    <s v="Consejo de Transparencia"/>
    <m/>
    <m/>
    <m/>
    <m/>
    <m/>
    <m/>
    <m/>
    <m/>
    <m/>
    <m/>
    <m/>
    <m/>
    <m/>
    <m/>
    <m/>
    <m/>
    <n v="0"/>
    <n v="0"/>
    <n v="0"/>
    <n v="0"/>
    <n v="0"/>
    <n v="0"/>
  </r>
  <r>
    <n v="2239"/>
    <s v="Ingresos del Partido Federación Regionalista Verde Social  (FREVS) por Aportes del Estado (art. 33 bis Ley N°18.603)"/>
    <s v="34 Transparencia"/>
    <s v="34.01 Partidos Políticos"/>
    <s v="REVISAR"/>
    <s v="34.01.02.01 Aportes del Estado (art. 33 bis Ley N°18.603)"/>
    <x v="32"/>
    <x v="93"/>
    <x v="319"/>
    <x v="1604"/>
    <s v="CLP"/>
    <s v="2016-2021"/>
    <m/>
    <m/>
    <s v="Consejo de Transparencia"/>
    <m/>
    <m/>
    <m/>
    <m/>
    <m/>
    <m/>
    <m/>
    <m/>
    <m/>
    <m/>
    <m/>
    <m/>
    <m/>
    <m/>
    <m/>
    <m/>
    <n v="0"/>
    <n v="42225223"/>
    <n v="98984093"/>
    <n v="283819787"/>
    <n v="241374192"/>
    <n v="37406642"/>
  </r>
  <r>
    <n v="2240"/>
    <s v="Ingresos del Partido Federación Regionalista Verde Social  (FREVS) por Cuantía global de las cuotas y aportes de sus afiliados"/>
    <s v="34 Transparencia"/>
    <s v="34.01 Partidos Políticos"/>
    <s v="REVISAR"/>
    <s v="34.01.02.02 Cuantía global de las cuotas y aportes de sus afiliados"/>
    <x v="32"/>
    <x v="93"/>
    <x v="319"/>
    <x v="1605"/>
    <s v="CLP"/>
    <s v="2016-2021"/>
    <m/>
    <m/>
    <s v="Consejo de Transparencia"/>
    <m/>
    <m/>
    <m/>
    <m/>
    <m/>
    <m/>
    <m/>
    <m/>
    <m/>
    <m/>
    <m/>
    <m/>
    <m/>
    <m/>
    <m/>
    <m/>
    <n v="0"/>
    <n v="0"/>
    <n v="0"/>
    <n v="0"/>
    <n v="7291000"/>
    <n v="0"/>
  </r>
  <r>
    <n v="2241"/>
    <s v="Ingresos del Partido Federación Regionalista Verde Social  (FREVS) por Ingresos procedentes de los aportes de personas naturales"/>
    <s v="34 Transparencia"/>
    <s v="34.01 Partidos Políticos"/>
    <s v="REVISAR"/>
    <s v="34.01.02.03 Ingresos procedentes de los aportes de personas naturales"/>
    <x v="32"/>
    <x v="93"/>
    <x v="319"/>
    <x v="1606"/>
    <s v="CLP"/>
    <s v="2016-2021"/>
    <m/>
    <m/>
    <s v="Consejo de Transparencia"/>
    <m/>
    <m/>
    <m/>
    <m/>
    <m/>
    <m/>
    <m/>
    <m/>
    <m/>
    <m/>
    <m/>
    <m/>
    <m/>
    <m/>
    <m/>
    <m/>
    <n v="0"/>
    <n v="0"/>
    <n v="0"/>
    <n v="0"/>
    <n v="0"/>
    <n v="244949"/>
  </r>
  <r>
    <n v="2242"/>
    <s v="Ingresos del Partido Federación Regionalista Verde Social  (FREVS) por Rendimientos procedentes de las actividades del partido"/>
    <s v="34 Transparencia"/>
    <s v="34.01 Partidos Políticos"/>
    <s v="REVISAR"/>
    <s v="34.01.01.16 Rendimientos procedentes de las actividades del Partido"/>
    <x v="32"/>
    <x v="93"/>
    <x v="319"/>
    <x v="1607"/>
    <s v="CLP"/>
    <s v="2016-2021"/>
    <m/>
    <m/>
    <s v="Consejo de Transparencia"/>
    <m/>
    <m/>
    <m/>
    <m/>
    <m/>
    <m/>
    <m/>
    <m/>
    <m/>
    <m/>
    <m/>
    <m/>
    <m/>
    <m/>
    <m/>
    <m/>
    <n v="0"/>
    <n v="0"/>
    <n v="72920494"/>
    <n v="0"/>
    <n v="0"/>
    <n v="0"/>
  </r>
  <r>
    <n v="2243"/>
    <s v="Ingresos del Partido Federación Regionalista Verde Social  (FREVS) por Rendimientos procedentes de su propio patrimonio"/>
    <s v="34 Transparencia"/>
    <s v="34.01 Partidos Políticos"/>
    <s v="REVISAR"/>
    <s v="34.01.02.05 Rendimientos procedentes de su propio patrimonio"/>
    <x v="32"/>
    <x v="93"/>
    <x v="319"/>
    <x v="1608"/>
    <s v="CLP"/>
    <s v="2016-2021"/>
    <m/>
    <m/>
    <s v="Consejo de Transparencia"/>
    <m/>
    <m/>
    <m/>
    <m/>
    <m/>
    <m/>
    <m/>
    <m/>
    <m/>
    <m/>
    <m/>
    <m/>
    <m/>
    <m/>
    <m/>
    <m/>
    <n v="0"/>
    <n v="0"/>
    <n v="0"/>
    <n v="0"/>
    <n v="0"/>
    <n v="0"/>
  </r>
  <r>
    <n v="2244"/>
    <s v="Ingresos del Partido Humanista (PH) por Aportes del Estado (art. 33 bis Ley N°18.603)"/>
    <s v="34 Transparencia"/>
    <s v="34.01 Partidos Políticos"/>
    <s v="REVISAR"/>
    <s v="34.01.02.01 Aportes del Estado (art. 33 bis Ley N°18.603)"/>
    <x v="32"/>
    <x v="93"/>
    <x v="320"/>
    <x v="1604"/>
    <s v="CLP"/>
    <s v="2016-2021"/>
    <m/>
    <m/>
    <s v="Consejo de Transparencia"/>
    <m/>
    <m/>
    <m/>
    <m/>
    <m/>
    <m/>
    <m/>
    <m/>
    <m/>
    <m/>
    <m/>
    <m/>
    <m/>
    <m/>
    <m/>
    <m/>
    <n v="0"/>
    <n v="100860032"/>
    <n v="431457596"/>
    <n v="752864119"/>
    <n v="230142479"/>
    <n v="150054314"/>
  </r>
  <r>
    <n v="2245"/>
    <s v="Ingresos del Partido Humanista (PH) por Cuantía global de las cuotas y aportes de sus afiliados"/>
    <s v="34 Transparencia"/>
    <s v="34.01 Partidos Políticos"/>
    <s v="REVISAR"/>
    <s v="34.01.02.02 Cuantía global de las cuotas y aportes de sus afiliados"/>
    <x v="32"/>
    <x v="93"/>
    <x v="320"/>
    <x v="1605"/>
    <s v="CLP"/>
    <s v="2016-2021"/>
    <m/>
    <m/>
    <s v="Consejo de Transparencia"/>
    <m/>
    <m/>
    <m/>
    <m/>
    <m/>
    <m/>
    <m/>
    <m/>
    <m/>
    <m/>
    <m/>
    <m/>
    <m/>
    <m/>
    <m/>
    <m/>
    <n v="0"/>
    <n v="19607957"/>
    <n v="26893466"/>
    <n v="59668257"/>
    <n v="8955300"/>
    <n v="2322500"/>
  </r>
  <r>
    <n v="2246"/>
    <s v="Ingresos del Partido Humanista (PH) por Ingresos procedentes de los aportes de personas naturales"/>
    <s v="34 Transparencia"/>
    <s v="34.01 Partidos Políticos"/>
    <s v="REVISAR"/>
    <s v="34.01.02.03 Ingresos procedentes de los aportes de personas naturales"/>
    <x v="32"/>
    <x v="93"/>
    <x v="320"/>
    <x v="1606"/>
    <s v="CLP"/>
    <s v="2016-2021"/>
    <m/>
    <m/>
    <s v="Consejo de Transparencia"/>
    <m/>
    <m/>
    <m/>
    <m/>
    <m/>
    <m/>
    <m/>
    <m/>
    <m/>
    <m/>
    <m/>
    <m/>
    <m/>
    <m/>
    <m/>
    <m/>
    <n v="0"/>
    <n v="1192488"/>
    <n v="0"/>
    <n v="0"/>
    <n v="0"/>
    <n v="0"/>
  </r>
  <r>
    <n v="2247"/>
    <s v="Ingresos del Partido Humanista (PH) por Rendimientos procedentes de las actividades del partido"/>
    <s v="34 Transparencia"/>
    <s v="34.01 Partidos Políticos"/>
    <s v="REVISAR"/>
    <s v="34.01.01.16 Rendimientos procedentes de las actividades del Partido"/>
    <x v="32"/>
    <x v="93"/>
    <x v="320"/>
    <x v="1607"/>
    <s v="CLP"/>
    <s v="2016-2021"/>
    <m/>
    <m/>
    <s v="Consejo de Transparencia"/>
    <m/>
    <m/>
    <m/>
    <m/>
    <m/>
    <m/>
    <m/>
    <m/>
    <m/>
    <m/>
    <m/>
    <m/>
    <m/>
    <m/>
    <m/>
    <m/>
    <n v="0"/>
    <n v="55220157"/>
    <n v="856410502"/>
    <n v="1000000000"/>
    <n v="0"/>
    <n v="0"/>
  </r>
  <r>
    <n v="2248"/>
    <s v="Ingresos del Partido Humanista (PH) por Rendimientos procedentes de su propio patrimonio"/>
    <s v="34 Transparencia"/>
    <s v="34.01 Partidos Políticos"/>
    <s v="REVISAR"/>
    <s v="34.01.02.05 Rendimientos procedentes de su propio patrimonio"/>
    <x v="32"/>
    <x v="93"/>
    <x v="320"/>
    <x v="1608"/>
    <s v="CLP"/>
    <s v="2016-2021"/>
    <m/>
    <m/>
    <s v="Consejo de Transparencia"/>
    <m/>
    <m/>
    <m/>
    <m/>
    <m/>
    <m/>
    <m/>
    <m/>
    <m/>
    <m/>
    <m/>
    <m/>
    <m/>
    <m/>
    <m/>
    <m/>
    <n v="0"/>
    <n v="4200000"/>
    <n v="10850000"/>
    <n v="7350000"/>
    <n v="40000000"/>
    <n v="218275549"/>
  </r>
  <r>
    <n v="2249"/>
    <s v="Ingresos del Partido Igualdad (PI) por Aportes del Estado (art. 33 bis Ley N°18.603)"/>
    <s v="34 Transparencia"/>
    <s v="34.01 Partidos Políticos"/>
    <s v="REVISAR"/>
    <s v="34.01.02.01 Aportes del Estado (art. 33 bis Ley N°18.603)"/>
    <x v="32"/>
    <x v="93"/>
    <x v="321"/>
    <x v="1604"/>
    <s v="CLP"/>
    <s v="2016-2021"/>
    <m/>
    <m/>
    <s v="Consejo de Transparencia"/>
    <m/>
    <m/>
    <m/>
    <m/>
    <m/>
    <m/>
    <m/>
    <m/>
    <m/>
    <m/>
    <m/>
    <m/>
    <m/>
    <m/>
    <m/>
    <m/>
    <n v="0"/>
    <n v="30568158"/>
    <n v="0"/>
    <n v="169302704"/>
    <n v="96243961"/>
    <n v="91525415"/>
  </r>
  <r>
    <n v="2250"/>
    <s v="Ingresos del Partido Igualdad (PI) por Cuantía global de las cuotas y aportes de sus afiliados"/>
    <s v="34 Transparencia"/>
    <s v="34.01 Partidos Políticos"/>
    <s v="REVISAR"/>
    <s v="34.01.02.02 Cuantía global de las cuotas y aportes de sus afiliados"/>
    <x v="32"/>
    <x v="93"/>
    <x v="321"/>
    <x v="1605"/>
    <s v="CLP"/>
    <s v="2016-2021"/>
    <m/>
    <m/>
    <s v="Consejo de Transparencia"/>
    <m/>
    <m/>
    <m/>
    <m/>
    <m/>
    <m/>
    <m/>
    <m/>
    <m/>
    <m/>
    <m/>
    <m/>
    <m/>
    <m/>
    <m/>
    <m/>
    <n v="0"/>
    <n v="1475000"/>
    <n v="520000"/>
    <n v="64000"/>
    <n v="0"/>
    <n v="0"/>
  </r>
  <r>
    <n v="2251"/>
    <s v="Ingresos del Partido Igualdad (PI) por Ingresos procedentes de los aportes de personas naturales"/>
    <s v="34 Transparencia"/>
    <s v="34.01 Partidos Políticos"/>
    <s v="REVISAR"/>
    <s v="34.01.02.03 Ingresos procedentes de los aportes de personas naturales"/>
    <x v="32"/>
    <x v="93"/>
    <x v="321"/>
    <x v="1606"/>
    <s v="CLP"/>
    <s v="2016-2021"/>
    <m/>
    <m/>
    <s v="Consejo de Transparencia"/>
    <m/>
    <m/>
    <m/>
    <m/>
    <m/>
    <m/>
    <m/>
    <m/>
    <m/>
    <m/>
    <m/>
    <m/>
    <m/>
    <m/>
    <m/>
    <m/>
    <n v="0"/>
    <n v="0"/>
    <n v="440590"/>
    <n v="0"/>
    <n v="0"/>
    <n v="0"/>
  </r>
  <r>
    <n v="2252"/>
    <s v="Ingresos del Partido Igualdad (PI) por Rendimientos procedentes de las actividades del partido"/>
    <s v="34 Transparencia"/>
    <s v="34.01 Partidos Políticos"/>
    <s v="REVISAR"/>
    <s v="34.01.01.16 Rendimientos procedentes de las actividades del Partido"/>
    <x v="32"/>
    <x v="93"/>
    <x v="321"/>
    <x v="1607"/>
    <s v="CLP"/>
    <s v="2016-2021"/>
    <m/>
    <m/>
    <s v="Consejo de Transparencia"/>
    <m/>
    <m/>
    <m/>
    <m/>
    <m/>
    <m/>
    <m/>
    <m/>
    <m/>
    <m/>
    <m/>
    <m/>
    <m/>
    <m/>
    <m/>
    <m/>
    <n v="0"/>
    <n v="69193008"/>
    <n v="119768731"/>
    <n v="355094"/>
    <n v="0"/>
    <n v="163089"/>
  </r>
  <r>
    <n v="2253"/>
    <s v="Ingresos del Partido Igualdad (PI) por Rendimientos procedentes de las actividades del partido (reembolso por campaña de Convencionales Constiuyentes para pagar deudas de dicha campaña)"/>
    <s v="34 Transparencia"/>
    <s v="34.01 Partidos Políticos"/>
    <s v="REVISAR"/>
    <s v="34.01.02.13 Rendimientos procedentes de las actividades del partido (reembolso por campaña de Convencionales Constiuyentes para pagar deudas de dicha campaña)"/>
    <x v="32"/>
    <x v="93"/>
    <x v="321"/>
    <x v="1616"/>
    <s v="CLP"/>
    <s v="2016-2021"/>
    <m/>
    <m/>
    <s v="Consejo de Transparencia"/>
    <m/>
    <m/>
    <m/>
    <m/>
    <m/>
    <m/>
    <m/>
    <m/>
    <m/>
    <m/>
    <m/>
    <m/>
    <m/>
    <m/>
    <m/>
    <m/>
    <n v="0"/>
    <n v="0"/>
    <n v="0"/>
    <n v="0"/>
    <n v="0"/>
    <n v="8100000"/>
  </r>
  <r>
    <n v="2254"/>
    <s v="Ingresos del Partido Igualdad (PI) por Rendimientos procedentes de su propio patrimonio"/>
    <s v="34 Transparencia"/>
    <s v="34.01 Partidos Políticos"/>
    <s v="REVISAR"/>
    <s v="34.01.02.05 Rendimientos procedentes de su propio patrimonio"/>
    <x v="32"/>
    <x v="93"/>
    <x v="321"/>
    <x v="1608"/>
    <s v="CLP"/>
    <s v="2016-2021"/>
    <m/>
    <m/>
    <s v="Consejo de Transparencia"/>
    <m/>
    <m/>
    <m/>
    <m/>
    <m/>
    <m/>
    <m/>
    <m/>
    <m/>
    <m/>
    <m/>
    <m/>
    <m/>
    <m/>
    <m/>
    <m/>
    <n v="0"/>
    <n v="0"/>
    <n v="0"/>
    <n v="0"/>
    <n v="0"/>
    <n v="0"/>
  </r>
  <r>
    <n v="2255"/>
    <s v="Ingresos del Partido Izquierda Ciudadana por Aportes del Estado (art. 33 bis Ley N°18.603)"/>
    <s v="34 Transparencia"/>
    <s v="34.01 Partidos Políticos"/>
    <s v="REVISAR"/>
    <s v="34.01.02.01 Aportes del Estado (art. 33 bis Ley N°18.603)"/>
    <x v="32"/>
    <x v="93"/>
    <x v="322"/>
    <x v="1604"/>
    <s v="CLP"/>
    <s v="2016-2021"/>
    <m/>
    <m/>
    <s v="Consejo de Transparencia"/>
    <m/>
    <m/>
    <m/>
    <m/>
    <m/>
    <m/>
    <m/>
    <m/>
    <m/>
    <m/>
    <m/>
    <m/>
    <m/>
    <m/>
    <m/>
    <m/>
    <n v="0"/>
    <n v="35573474"/>
    <n v="33687945"/>
    <n v="0"/>
    <n v="0"/>
    <n v="0"/>
  </r>
  <r>
    <n v="2256"/>
    <s v="Ingresos del Partido Izquierda Ciudadana por Cuantía global de las cuotas y aportes de sus afiliados"/>
    <s v="34 Transparencia"/>
    <s v="34.01 Partidos Políticos"/>
    <s v="REVISAR"/>
    <s v="34.01.02.02 Cuantía global de las cuotas y aportes de sus afiliados"/>
    <x v="32"/>
    <x v="93"/>
    <x v="322"/>
    <x v="1605"/>
    <s v="CLP"/>
    <s v="2016-2021"/>
    <m/>
    <m/>
    <s v="Consejo de Transparencia"/>
    <m/>
    <m/>
    <m/>
    <m/>
    <m/>
    <m/>
    <m/>
    <m/>
    <m/>
    <m/>
    <m/>
    <m/>
    <m/>
    <m/>
    <m/>
    <m/>
    <n v="0"/>
    <n v="6779004"/>
    <n v="0"/>
    <n v="0"/>
    <n v="0"/>
    <n v="0"/>
  </r>
  <r>
    <n v="2257"/>
    <s v="Ingresos del Partido Izquierda Ciudadana por Ingresos procedentes de los aportes de personas naturales"/>
    <s v="34 Transparencia"/>
    <s v="34.01 Partidos Políticos"/>
    <s v="REVISAR"/>
    <s v="34.01.02.03 Ingresos procedentes de los aportes de personas naturales"/>
    <x v="32"/>
    <x v="93"/>
    <x v="322"/>
    <x v="1606"/>
    <s v="CLP"/>
    <s v="2016-2021"/>
    <m/>
    <m/>
    <s v="Consejo de Transparencia"/>
    <m/>
    <m/>
    <m/>
    <m/>
    <m/>
    <m/>
    <m/>
    <m/>
    <m/>
    <m/>
    <m/>
    <m/>
    <m/>
    <m/>
    <m/>
    <m/>
    <n v="0"/>
    <n v="0"/>
    <n v="0"/>
    <n v="0"/>
    <n v="0"/>
    <n v="0"/>
  </r>
  <r>
    <n v="2258"/>
    <s v="Ingresos del Partido Izquierda Ciudadana por Rendimientos procedentes de las actividades del partido"/>
    <s v="34 Transparencia"/>
    <s v="34.01 Partidos Políticos"/>
    <s v="REVISAR"/>
    <s v="34.01.01.16 Rendimientos procedentes de las actividades del Partido"/>
    <x v="32"/>
    <x v="93"/>
    <x v="322"/>
    <x v="1607"/>
    <s v="CLP"/>
    <s v="2016-2021"/>
    <m/>
    <m/>
    <s v="Consejo de Transparencia"/>
    <m/>
    <m/>
    <m/>
    <m/>
    <m/>
    <m/>
    <m/>
    <m/>
    <m/>
    <m/>
    <m/>
    <m/>
    <m/>
    <m/>
    <m/>
    <m/>
    <n v="0"/>
    <n v="0"/>
    <n v="0"/>
    <n v="0"/>
    <n v="0"/>
    <n v="0"/>
  </r>
  <r>
    <n v="2259"/>
    <s v="Ingresos del Partido Izquierda Ciudadana por Rendimientos procedentes de su propio patrimonio"/>
    <s v="34 Transparencia"/>
    <s v="34.01 Partidos Políticos"/>
    <s v="REVISAR"/>
    <s v="34.01.02.05 Rendimientos procedentes de su propio patrimonio"/>
    <x v="32"/>
    <x v="93"/>
    <x v="322"/>
    <x v="1608"/>
    <s v="CLP"/>
    <s v="2016-2021"/>
    <m/>
    <m/>
    <s v="Consejo de Transparencia"/>
    <m/>
    <m/>
    <m/>
    <m/>
    <m/>
    <m/>
    <m/>
    <m/>
    <m/>
    <m/>
    <m/>
    <m/>
    <m/>
    <m/>
    <m/>
    <m/>
    <n v="0"/>
    <n v="0"/>
    <n v="0"/>
    <n v="0"/>
    <n v="0"/>
    <n v="0"/>
  </r>
  <r>
    <n v="2260"/>
    <s v="Ingresos del Partido Liberal de Chile(PL) por Aportes del Estado (art. 33 bis Ley N°18.603)"/>
    <s v="34 Transparencia"/>
    <s v="34.01 Partidos Políticos"/>
    <s v="REVISAR"/>
    <s v="34.01.02.01 Aportes del Estado (art. 33 bis Ley N°18.603)"/>
    <x v="32"/>
    <x v="93"/>
    <x v="323"/>
    <x v="1604"/>
    <s v="CLP"/>
    <s v="2016-2021"/>
    <m/>
    <m/>
    <s v="Consejo de Transparencia"/>
    <m/>
    <m/>
    <m/>
    <m/>
    <m/>
    <m/>
    <m/>
    <m/>
    <m/>
    <m/>
    <m/>
    <m/>
    <m/>
    <m/>
    <m/>
    <m/>
    <n v="0"/>
    <n v="0"/>
    <n v="0"/>
    <n v="43940420"/>
    <n v="51848588"/>
    <n v="30434219"/>
  </r>
  <r>
    <n v="2261"/>
    <s v="Ingresos del Partido Liberal de Chile(PL) por Cuantía global de las cuotas y aportes de sus afiliados"/>
    <s v="34 Transparencia"/>
    <s v="34.01 Partidos Políticos"/>
    <s v="REVISAR"/>
    <s v="34.01.02.02 Cuantía global de las cuotas y aportes de sus afiliados"/>
    <x v="32"/>
    <x v="93"/>
    <x v="323"/>
    <x v="1605"/>
    <s v="CLP"/>
    <s v="2016-2021"/>
    <m/>
    <m/>
    <s v="Consejo de Transparencia"/>
    <m/>
    <m/>
    <m/>
    <m/>
    <m/>
    <m/>
    <m/>
    <m/>
    <m/>
    <m/>
    <m/>
    <m/>
    <m/>
    <m/>
    <m/>
    <m/>
    <n v="0"/>
    <n v="0"/>
    <n v="0"/>
    <n v="0"/>
    <n v="0"/>
    <n v="0"/>
  </r>
  <r>
    <n v="2262"/>
    <s v="Ingresos del Partido Liberal de Chile(PL) por Ingresos procedentes de los aportes de personas naturales"/>
    <s v="34 Transparencia"/>
    <s v="34.01 Partidos Políticos"/>
    <s v="REVISAR"/>
    <s v="34.01.02.03 Ingresos procedentes de los aportes de personas naturales"/>
    <x v="32"/>
    <x v="93"/>
    <x v="323"/>
    <x v="1606"/>
    <s v="CLP"/>
    <s v="2016-2021"/>
    <m/>
    <m/>
    <s v="Consejo de Transparencia"/>
    <m/>
    <m/>
    <m/>
    <m/>
    <m/>
    <m/>
    <m/>
    <m/>
    <m/>
    <m/>
    <m/>
    <m/>
    <m/>
    <m/>
    <m/>
    <m/>
    <n v="0"/>
    <n v="0"/>
    <n v="0"/>
    <n v="24423000"/>
    <n v="12476000"/>
    <n v="155000"/>
  </r>
  <r>
    <n v="2263"/>
    <s v="Ingresos del Partido Liberal de Chile(PL) por Rendimientos procedentes de las actividades del partido"/>
    <s v="34 Transparencia"/>
    <s v="34.01 Partidos Políticos"/>
    <s v="REVISAR"/>
    <s v="34.01.01.16 Rendimientos procedentes de las actividades del Partido"/>
    <x v="32"/>
    <x v="93"/>
    <x v="323"/>
    <x v="1607"/>
    <s v="CLP"/>
    <s v="2016-2021"/>
    <m/>
    <m/>
    <s v="Consejo de Transparencia"/>
    <m/>
    <m/>
    <m/>
    <m/>
    <m/>
    <m/>
    <m/>
    <m/>
    <m/>
    <m/>
    <m/>
    <m/>
    <m/>
    <m/>
    <m/>
    <m/>
    <n v="0"/>
    <n v="0"/>
    <n v="0"/>
    <n v="0"/>
    <n v="0"/>
    <n v="0"/>
  </r>
  <r>
    <n v="2264"/>
    <s v="Ingresos del Partido Liberal de Chile(PL) por Rendimientos procedentes de su propio patrimonio"/>
    <s v="34 Transparencia"/>
    <s v="34.01 Partidos Políticos"/>
    <s v="REVISAR"/>
    <s v="34.01.02.05 Rendimientos procedentes de su propio patrimonio"/>
    <x v="32"/>
    <x v="93"/>
    <x v="323"/>
    <x v="1608"/>
    <s v="CLP"/>
    <s v="2016-2021"/>
    <m/>
    <m/>
    <s v="Consejo de Transparencia"/>
    <m/>
    <m/>
    <m/>
    <m/>
    <m/>
    <m/>
    <m/>
    <m/>
    <m/>
    <m/>
    <m/>
    <m/>
    <m/>
    <m/>
    <m/>
    <m/>
    <n v="0"/>
    <n v="0"/>
    <n v="0"/>
    <n v="0"/>
    <n v="0"/>
    <n v="0"/>
  </r>
  <r>
    <n v="2265"/>
    <s v="Ingresos del Partido Nuevo Tiempo por Aportes del Estado (art. 33 bis Ley N°18.603)"/>
    <s v="34 Transparencia"/>
    <s v="34.01 Partidos Políticos"/>
    <s v="REVISAR"/>
    <s v="34.01.02.01 Aportes del Estado (art. 33 bis Ley N°18.603)"/>
    <x v="32"/>
    <x v="93"/>
    <x v="324"/>
    <x v="1604"/>
    <s v="CLP"/>
    <s v="2016-2021"/>
    <m/>
    <m/>
    <s v="Consejo de Transparencia"/>
    <m/>
    <m/>
    <m/>
    <m/>
    <m/>
    <m/>
    <m/>
    <m/>
    <m/>
    <m/>
    <m/>
    <m/>
    <m/>
    <m/>
    <m/>
    <m/>
    <n v="0"/>
    <n v="0"/>
    <n v="0"/>
    <n v="0"/>
    <n v="0"/>
    <n v="10665631"/>
  </r>
  <r>
    <n v="2266"/>
    <s v="Ingresos del Partido Nuevo Tiempo por Cuantía global de las cuotas y aportes de sus afiliados"/>
    <s v="34 Transparencia"/>
    <s v="34.01 Partidos Políticos"/>
    <s v="REVISAR"/>
    <s v="34.01.02.02 Cuantía global de las cuotas y aportes de sus afiliados"/>
    <x v="32"/>
    <x v="93"/>
    <x v="324"/>
    <x v="1605"/>
    <s v="CLP"/>
    <s v="2016-2021"/>
    <m/>
    <m/>
    <s v="Consejo de Transparencia"/>
    <m/>
    <m/>
    <m/>
    <m/>
    <m/>
    <m/>
    <m/>
    <m/>
    <m/>
    <m/>
    <m/>
    <m/>
    <m/>
    <m/>
    <m/>
    <m/>
    <n v="0"/>
    <n v="0"/>
    <n v="0"/>
    <n v="0"/>
    <n v="0"/>
    <n v="360000"/>
  </r>
  <r>
    <n v="2267"/>
    <s v="Ingresos del Partido Nuevo Tiempo por Ingresos procedentes de los aportes de personas naturales"/>
    <s v="34 Transparencia"/>
    <s v="34.01 Partidos Políticos"/>
    <s v="REVISAR"/>
    <s v="34.01.02.03 Ingresos procedentes de los aportes de personas naturales"/>
    <x v="32"/>
    <x v="93"/>
    <x v="324"/>
    <x v="1606"/>
    <s v="CLP"/>
    <s v="2016-2021"/>
    <m/>
    <m/>
    <s v="Consejo de Transparencia"/>
    <m/>
    <m/>
    <m/>
    <m/>
    <m/>
    <m/>
    <m/>
    <m/>
    <m/>
    <m/>
    <m/>
    <m/>
    <m/>
    <m/>
    <m/>
    <m/>
    <n v="0"/>
    <n v="0"/>
    <n v="0"/>
    <n v="0"/>
    <n v="0"/>
    <n v="0"/>
  </r>
  <r>
    <n v="2268"/>
    <s v="Ingresos del Partido Nuevo Tiempo por Rendimientos procedentes de las actividades del partido"/>
    <s v="34 Transparencia"/>
    <s v="34.01 Partidos Políticos"/>
    <s v="REVISAR"/>
    <s v="34.01.01.16 Rendimientos procedentes de las actividades del Partido"/>
    <x v="32"/>
    <x v="93"/>
    <x v="324"/>
    <x v="1607"/>
    <s v="CLP"/>
    <s v="2016-2021"/>
    <m/>
    <m/>
    <s v="Consejo de Transparencia"/>
    <m/>
    <m/>
    <m/>
    <m/>
    <m/>
    <m/>
    <m/>
    <m/>
    <m/>
    <m/>
    <m/>
    <m/>
    <m/>
    <m/>
    <m/>
    <m/>
    <n v="0"/>
    <n v="0"/>
    <n v="0"/>
    <n v="0"/>
    <n v="0"/>
    <n v="0"/>
  </r>
  <r>
    <n v="2269"/>
    <s v="Ingresos del Partido Nuevo Tiempo por Rendimientos procedentes de su propio patrimonio"/>
    <s v="34 Transparencia"/>
    <s v="34.01 Partidos Políticos"/>
    <s v="REVISAR"/>
    <s v="34.01.02.05 Rendimientos procedentes de su propio patrimonio"/>
    <x v="32"/>
    <x v="93"/>
    <x v="324"/>
    <x v="1608"/>
    <s v="CLP"/>
    <s v="2016-2021"/>
    <m/>
    <m/>
    <s v="Consejo de Transparencia"/>
    <m/>
    <m/>
    <m/>
    <m/>
    <m/>
    <m/>
    <m/>
    <m/>
    <m/>
    <m/>
    <m/>
    <m/>
    <m/>
    <m/>
    <m/>
    <m/>
    <n v="0"/>
    <n v="0"/>
    <n v="0"/>
    <n v="0"/>
    <n v="0"/>
    <n v="0"/>
  </r>
  <r>
    <n v="2270"/>
    <s v="Ingresos del Partido Pais por Ingresos procedentes de los aportes de personas naturales"/>
    <s v="34 Transparencia"/>
    <s v="34.01 Partidos Políticos"/>
    <s v="REVISAR"/>
    <s v="34.01.02.03 Ingresos procedentes de los aportes de personas naturales"/>
    <x v="32"/>
    <x v="93"/>
    <x v="325"/>
    <x v="1606"/>
    <s v="CLP"/>
    <s v="2016-2021"/>
    <m/>
    <m/>
    <s v="Consejo de Transparencia"/>
    <m/>
    <m/>
    <m/>
    <m/>
    <m/>
    <m/>
    <m/>
    <m/>
    <m/>
    <m/>
    <m/>
    <m/>
    <m/>
    <m/>
    <m/>
    <m/>
    <n v="0"/>
    <n v="200000"/>
    <n v="0"/>
    <n v="0"/>
    <n v="0"/>
    <n v="0"/>
  </r>
  <r>
    <n v="2271"/>
    <s v="Ingresos del Partido Político Comunes por Aportes del Estado (art. 33 bis Ley N°18.603)"/>
    <s v="34 Transparencia"/>
    <s v="34.01 Partidos Políticos"/>
    <s v="REVISAR"/>
    <s v="34.01.02.01 Aportes del Estado (art. 33 bis Ley N°18.603)"/>
    <x v="32"/>
    <x v="93"/>
    <x v="326"/>
    <x v="1604"/>
    <s v="CLP"/>
    <s v="2016-2021"/>
    <m/>
    <m/>
    <s v="Consejo de Transparencia"/>
    <m/>
    <m/>
    <m/>
    <m/>
    <m/>
    <m/>
    <m/>
    <m/>
    <m/>
    <m/>
    <m/>
    <m/>
    <m/>
    <m/>
    <m/>
    <m/>
    <n v="13051304"/>
    <n v="29990895"/>
    <n v="49994100"/>
    <n v="149343924"/>
    <n v="127408597"/>
    <n v="32488713"/>
  </r>
  <r>
    <n v="2272"/>
    <s v="Ingresos del Partido Político Comunes por Cuantía global de las cuotas y aportes de sus afiliados"/>
    <s v="34 Transparencia"/>
    <s v="34.01 Partidos Políticos"/>
    <s v="REVISAR"/>
    <s v="34.01.02.02 Cuantía global de las cuotas y aportes de sus afiliados"/>
    <x v="32"/>
    <x v="93"/>
    <x v="326"/>
    <x v="1605"/>
    <s v="CLP"/>
    <s v="2016-2021"/>
    <m/>
    <m/>
    <s v="Consejo de Transparencia"/>
    <m/>
    <m/>
    <m/>
    <m/>
    <m/>
    <m/>
    <m/>
    <m/>
    <m/>
    <m/>
    <m/>
    <m/>
    <m/>
    <m/>
    <m/>
    <m/>
    <n v="0"/>
    <n v="0"/>
    <n v="0"/>
    <n v="32021954"/>
    <n v="23284600"/>
    <n v="6307220"/>
  </r>
  <r>
    <n v="2273"/>
    <s v="Ingresos del Partido Político Comunes por Ingresos procedentes de los aportes de personas naturales"/>
    <s v="34 Transparencia"/>
    <s v="34.01 Partidos Políticos"/>
    <s v="REVISAR"/>
    <s v="34.01.02.03 Ingresos procedentes de los aportes de personas naturales"/>
    <x v="32"/>
    <x v="93"/>
    <x v="326"/>
    <x v="1606"/>
    <s v="CLP"/>
    <s v="2016-2021"/>
    <m/>
    <m/>
    <s v="Consejo de Transparencia"/>
    <m/>
    <m/>
    <m/>
    <m/>
    <m/>
    <m/>
    <m/>
    <m/>
    <m/>
    <m/>
    <m/>
    <m/>
    <m/>
    <m/>
    <m/>
    <m/>
    <n v="20000"/>
    <n v="550000"/>
    <n v="0"/>
    <n v="0"/>
    <n v="0"/>
    <n v="0"/>
  </r>
  <r>
    <n v="2274"/>
    <s v="Ingresos del Partido Político Comunes por Rendimientos procedentes de las actividades del partido"/>
    <s v="34 Transparencia"/>
    <s v="34.01 Partidos Políticos"/>
    <s v="REVISAR"/>
    <s v="34.01.01.16 Rendimientos procedentes de las actividades del Partido"/>
    <x v="32"/>
    <x v="93"/>
    <x v="326"/>
    <x v="1607"/>
    <s v="CLP"/>
    <s v="2016-2021"/>
    <m/>
    <m/>
    <s v="Consejo de Transparencia"/>
    <m/>
    <m/>
    <m/>
    <m/>
    <m/>
    <m/>
    <m/>
    <m/>
    <m/>
    <m/>
    <m/>
    <m/>
    <m/>
    <m/>
    <m/>
    <m/>
    <n v="0"/>
    <n v="0"/>
    <n v="0"/>
    <n v="0"/>
    <n v="0"/>
    <n v="0"/>
  </r>
  <r>
    <n v="2275"/>
    <s v="Ingresos del Partido Político Comunes por Rendimientos procedentes de su propio patrimonio"/>
    <s v="34 Transparencia"/>
    <s v="34.01 Partidos Políticos"/>
    <s v="REVISAR"/>
    <s v="34.01.02.05 Rendimientos procedentes de su propio patrimonio"/>
    <x v="32"/>
    <x v="93"/>
    <x v="326"/>
    <x v="1608"/>
    <s v="CLP"/>
    <s v="2016-2021"/>
    <m/>
    <m/>
    <s v="Consejo de Transparencia"/>
    <m/>
    <m/>
    <m/>
    <m/>
    <m/>
    <m/>
    <m/>
    <m/>
    <m/>
    <m/>
    <m/>
    <m/>
    <m/>
    <m/>
    <m/>
    <m/>
    <n v="0"/>
    <n v="0"/>
    <n v="0"/>
    <n v="0"/>
    <n v="0"/>
    <n v="0"/>
  </r>
  <r>
    <n v="2276"/>
    <s v="Ingresos del Partido Por la Democracia (PPD) por Aportes del Estado (art. 33 bis Ley N°18.603)"/>
    <s v="34 Transparencia"/>
    <s v="34.01 Partidos Políticos"/>
    <s v="REVISAR"/>
    <s v="34.01.02.01 Aportes del Estado (art. 33 bis Ley N°18.603)"/>
    <x v="32"/>
    <x v="93"/>
    <x v="327"/>
    <x v="1604"/>
    <s v="CLP"/>
    <s v="2016-2021"/>
    <m/>
    <m/>
    <s v="Consejo de Transparencia"/>
    <m/>
    <m/>
    <m/>
    <m/>
    <m/>
    <m/>
    <m/>
    <m/>
    <m/>
    <m/>
    <m/>
    <m/>
    <m/>
    <m/>
    <m/>
    <m/>
    <n v="180540306"/>
    <n v="735458893"/>
    <n v="498501620"/>
    <n v="426596445"/>
    <n v="440363053"/>
    <n v="331472673"/>
  </r>
  <r>
    <n v="2277"/>
    <s v="Ingresos del Partido Por la Democracia (PPD) por Cuantía global de las cuotas y aportes de sus afiliados"/>
    <s v="34 Transparencia"/>
    <s v="34.01 Partidos Políticos"/>
    <s v="REVISAR"/>
    <s v="34.01.02.02 Cuantía global de las cuotas y aportes de sus afiliados"/>
    <x v="32"/>
    <x v="93"/>
    <x v="327"/>
    <x v="1605"/>
    <s v="CLP"/>
    <s v="2016-2021"/>
    <m/>
    <m/>
    <s v="Consejo de Transparencia"/>
    <m/>
    <m/>
    <m/>
    <m/>
    <m/>
    <m/>
    <m/>
    <m/>
    <m/>
    <m/>
    <m/>
    <m/>
    <m/>
    <m/>
    <m/>
    <m/>
    <n v="22408753"/>
    <n v="94608533"/>
    <n v="30897570"/>
    <n v="27032988"/>
    <n v="96136350"/>
    <n v="57744521"/>
  </r>
  <r>
    <n v="2278"/>
    <s v="Ingresos del Partido Por la Democracia (PPD) por Ingresos procedentes de los aportes de personas naturales"/>
    <s v="34 Transparencia"/>
    <s v="34.01 Partidos Políticos"/>
    <s v="REVISAR"/>
    <s v="34.01.02.03 Ingresos procedentes de los aportes de personas naturales"/>
    <x v="32"/>
    <x v="93"/>
    <x v="327"/>
    <x v="1606"/>
    <s v="CLP"/>
    <s v="2016-2021"/>
    <m/>
    <m/>
    <s v="Consejo de Transparencia"/>
    <m/>
    <m/>
    <m/>
    <m/>
    <m/>
    <m/>
    <m/>
    <m/>
    <m/>
    <m/>
    <m/>
    <m/>
    <m/>
    <m/>
    <m/>
    <m/>
    <n v="0"/>
    <n v="0"/>
    <n v="0"/>
    <n v="0"/>
    <n v="0"/>
    <n v="0"/>
  </r>
  <r>
    <n v="2279"/>
    <s v="Ingresos del Partido Por la Democracia (PPD) por Rendimientos procedentes de las actividades del partido"/>
    <s v="34 Transparencia"/>
    <s v="34.01 Partidos Políticos"/>
    <s v="REVISAR"/>
    <s v="34.01.01.16 Rendimientos procedentes de las actividades del Partido"/>
    <x v="32"/>
    <x v="93"/>
    <x v="327"/>
    <x v="1607"/>
    <s v="CLP"/>
    <s v="2016-2021"/>
    <m/>
    <m/>
    <s v="Consejo de Transparencia"/>
    <m/>
    <m/>
    <m/>
    <m/>
    <m/>
    <m/>
    <m/>
    <m/>
    <m/>
    <m/>
    <m/>
    <m/>
    <m/>
    <m/>
    <m/>
    <m/>
    <n v="0"/>
    <n v="0"/>
    <n v="0"/>
    <n v="0"/>
    <n v="0"/>
    <n v="0"/>
  </r>
  <r>
    <n v="2280"/>
    <s v="Ingresos del Partido Por la Democracia (PPD) por Rendimientos procedentes de su propio patrimonio"/>
    <s v="34 Transparencia"/>
    <s v="34.01 Partidos Políticos"/>
    <s v="REVISAR"/>
    <s v="34.01.02.05 Rendimientos procedentes de su propio patrimonio"/>
    <x v="32"/>
    <x v="93"/>
    <x v="327"/>
    <x v="1608"/>
    <s v="CLP"/>
    <s v="2016-2021"/>
    <m/>
    <m/>
    <s v="Consejo de Transparencia"/>
    <m/>
    <m/>
    <m/>
    <m/>
    <m/>
    <m/>
    <m/>
    <m/>
    <m/>
    <m/>
    <m/>
    <m/>
    <m/>
    <m/>
    <m/>
    <m/>
    <n v="0"/>
    <n v="0"/>
    <n v="0"/>
    <n v="0"/>
    <n v="0"/>
    <n v="0"/>
  </r>
  <r>
    <n v="2281"/>
    <s v="Ingresos del Partido Progresista (PRO) por Aportes del Estado (art. 33 bis Ley N°18.603)"/>
    <s v="34 Transparencia"/>
    <s v="34.01 Partidos Políticos"/>
    <s v="REVISAR"/>
    <s v="34.01.02.01 Aportes del Estado (art. 33 bis Ley N°18.603)"/>
    <x v="32"/>
    <x v="93"/>
    <x v="328"/>
    <x v="1604"/>
    <s v="CLP"/>
    <s v="2016-2021"/>
    <m/>
    <m/>
    <s v="Consejo de Transparencia"/>
    <m/>
    <m/>
    <m/>
    <m/>
    <m/>
    <m/>
    <m/>
    <m/>
    <m/>
    <m/>
    <m/>
    <m/>
    <m/>
    <m/>
    <m/>
    <m/>
    <n v="0"/>
    <n v="0"/>
    <n v="290086204"/>
    <n v="293541076"/>
    <n v="295307497"/>
    <n v="147540738"/>
  </r>
  <r>
    <n v="2282"/>
    <s v="Ingresos del Partido Progresista (PRO) por Cuantía global de las cuotas y aportes de sus afiliados"/>
    <s v="34 Transparencia"/>
    <s v="34.01 Partidos Políticos"/>
    <s v="REVISAR"/>
    <s v="34.01.02.02 Cuantía global de las cuotas y aportes de sus afiliados"/>
    <x v="32"/>
    <x v="93"/>
    <x v="328"/>
    <x v="1605"/>
    <s v="CLP"/>
    <s v="2016-2021"/>
    <m/>
    <m/>
    <s v="Consejo de Transparencia"/>
    <m/>
    <m/>
    <m/>
    <m/>
    <m/>
    <m/>
    <m/>
    <m/>
    <m/>
    <m/>
    <m/>
    <m/>
    <m/>
    <m/>
    <m/>
    <m/>
    <n v="0"/>
    <n v="0"/>
    <n v="5475789"/>
    <n v="2825000"/>
    <n v="3063270"/>
    <n v="3877440"/>
  </r>
  <r>
    <n v="2283"/>
    <s v="Ingresos del Partido Progresista (PRO) por Ingresos procedentes de los aportes de personas naturales"/>
    <s v="34 Transparencia"/>
    <s v="34.01 Partidos Políticos"/>
    <s v="REVISAR"/>
    <s v="34.01.02.03 Ingresos procedentes de los aportes de personas naturales"/>
    <x v="32"/>
    <x v="93"/>
    <x v="328"/>
    <x v="1606"/>
    <s v="CLP"/>
    <s v="2016-2021"/>
    <m/>
    <m/>
    <s v="Consejo de Transparencia"/>
    <m/>
    <m/>
    <m/>
    <m/>
    <m/>
    <m/>
    <m/>
    <m/>
    <m/>
    <m/>
    <m/>
    <m/>
    <m/>
    <m/>
    <m/>
    <m/>
    <n v="0"/>
    <n v="0"/>
    <n v="0"/>
    <n v="0"/>
    <n v="0"/>
    <n v="0"/>
  </r>
  <r>
    <n v="2284"/>
    <s v="Ingresos del Partido Progresista (PRO) por Rendimientos procedentes de las actividades del partido"/>
    <s v="34 Transparencia"/>
    <s v="34.01 Partidos Políticos"/>
    <s v="REVISAR"/>
    <s v="34.01.01.16 Rendimientos procedentes de las actividades del Partido"/>
    <x v="32"/>
    <x v="93"/>
    <x v="328"/>
    <x v="1607"/>
    <s v="CLP"/>
    <s v="2016-2021"/>
    <m/>
    <m/>
    <s v="Consejo de Transparencia"/>
    <m/>
    <m/>
    <m/>
    <m/>
    <m/>
    <m/>
    <m/>
    <m/>
    <m/>
    <m/>
    <m/>
    <m/>
    <m/>
    <m/>
    <m/>
    <m/>
    <n v="0"/>
    <n v="0"/>
    <n v="0"/>
    <n v="0"/>
    <n v="0"/>
    <n v="0"/>
  </r>
  <r>
    <n v="2285"/>
    <s v="Ingresos del Partido Progresista (PRO) por Rendimientos procedentes de su propio patrimonio"/>
    <s v="34 Transparencia"/>
    <s v="34.01 Partidos Políticos"/>
    <s v="REVISAR"/>
    <s v="34.01.02.05 Rendimientos procedentes de su propio patrimonio"/>
    <x v="32"/>
    <x v="93"/>
    <x v="328"/>
    <x v="1608"/>
    <s v="CLP"/>
    <s v="2016-2021"/>
    <m/>
    <m/>
    <s v="Consejo de Transparencia"/>
    <m/>
    <m/>
    <m/>
    <m/>
    <m/>
    <m/>
    <m/>
    <m/>
    <m/>
    <m/>
    <m/>
    <m/>
    <m/>
    <m/>
    <m/>
    <m/>
    <n v="0"/>
    <n v="0"/>
    <n v="0"/>
    <n v="0"/>
    <n v="0"/>
    <n v="0"/>
  </r>
  <r>
    <n v="2286"/>
    <s v="Ingresos del Partido Radical de Chile por Aportes del Estado (art. 33 bis Ley N°18.603)"/>
    <s v="34 Transparencia"/>
    <s v="34.01 Partidos Políticos"/>
    <s v="REVISAR"/>
    <s v="34.01.02.01 Aportes del Estado (art. 33 bis Ley N°18.603)"/>
    <x v="32"/>
    <x v="93"/>
    <x v="329"/>
    <x v="1604"/>
    <s v="CLP"/>
    <s v="2016-2021"/>
    <m/>
    <m/>
    <s v="Consejo de Transparencia"/>
    <m/>
    <m/>
    <m/>
    <m/>
    <m/>
    <m/>
    <m/>
    <m/>
    <m/>
    <m/>
    <m/>
    <m/>
    <m/>
    <m/>
    <m/>
    <m/>
    <n v="247729148"/>
    <n v="1083498111"/>
    <n v="656100398"/>
    <n v="719149392"/>
    <n v="719765448"/>
    <n v="0"/>
  </r>
  <r>
    <n v="2287"/>
    <s v="Ingresos del Partido Radical de Chile por Cuantía global de las cuotas y aportes de sus afiliados"/>
    <s v="34 Transparencia"/>
    <s v="34.01 Partidos Políticos"/>
    <s v="REVISAR"/>
    <s v="34.01.02.02 Cuantía global de las cuotas y aportes de sus afiliados"/>
    <x v="32"/>
    <x v="93"/>
    <x v="329"/>
    <x v="1605"/>
    <s v="CLP"/>
    <s v="2016-2021"/>
    <m/>
    <m/>
    <s v="Consejo de Transparencia"/>
    <m/>
    <m/>
    <m/>
    <m/>
    <m/>
    <m/>
    <m/>
    <m/>
    <m/>
    <m/>
    <m/>
    <m/>
    <m/>
    <m/>
    <m/>
    <m/>
    <n v="5281565"/>
    <n v="29313608"/>
    <n v="5948000"/>
    <n v="4000000"/>
    <n v="4000000"/>
    <n v="4500000"/>
  </r>
  <r>
    <n v="2288"/>
    <s v="Ingresos del Partido Radical de Chile por Ingresos procedentes de los aportes de personas naturales"/>
    <s v="34 Transparencia"/>
    <s v="34.01 Partidos Políticos"/>
    <s v="REVISAR"/>
    <s v="34.01.02.03 Ingresos procedentes de los aportes de personas naturales"/>
    <x v="32"/>
    <x v="93"/>
    <x v="329"/>
    <x v="1606"/>
    <s v="CLP"/>
    <s v="2016-2021"/>
    <m/>
    <m/>
    <s v="Consejo de Transparencia"/>
    <m/>
    <m/>
    <m/>
    <m/>
    <m/>
    <m/>
    <m/>
    <m/>
    <m/>
    <m/>
    <m/>
    <m/>
    <m/>
    <m/>
    <m/>
    <m/>
    <n v="0"/>
    <n v="0"/>
    <n v="0"/>
    <n v="0"/>
    <n v="24000000"/>
    <n v="1500000"/>
  </r>
  <r>
    <n v="2289"/>
    <s v="Ingresos del Partido Radical de Chile por Remanente Concejales Municipales 2016"/>
    <s v="34 Transparencia"/>
    <s v="34.01 Partidos Políticos"/>
    <s v="REVISAR"/>
    <s v="34.01.02.14 Remanente Concejales Municipales 2016"/>
    <x v="32"/>
    <x v="93"/>
    <x v="329"/>
    <x v="1617"/>
    <s v="CLP"/>
    <s v="2016-2021"/>
    <m/>
    <m/>
    <s v="Consejo de Transparencia"/>
    <m/>
    <m/>
    <m/>
    <m/>
    <m/>
    <m/>
    <m/>
    <m/>
    <m/>
    <m/>
    <m/>
    <m/>
    <m/>
    <m/>
    <m/>
    <m/>
    <n v="0"/>
    <n v="0"/>
    <n v="38030524"/>
    <n v="0"/>
    <n v="0"/>
    <n v="0"/>
  </r>
  <r>
    <n v="2290"/>
    <s v="Ingresos del Partido Radical de Chile por Remanentes Alcaldes Municipales 2016"/>
    <s v="34 Transparencia"/>
    <s v="34.01 Partidos Políticos"/>
    <s v="REVISAR"/>
    <s v="34.01.02.15 Remanentes Alcaldes Municipales 2016"/>
    <x v="32"/>
    <x v="93"/>
    <x v="329"/>
    <x v="1618"/>
    <s v="CLP"/>
    <s v="2016-2021"/>
    <m/>
    <m/>
    <s v="Consejo de Transparencia"/>
    <m/>
    <m/>
    <m/>
    <m/>
    <m/>
    <m/>
    <m/>
    <m/>
    <m/>
    <m/>
    <m/>
    <m/>
    <m/>
    <m/>
    <m/>
    <m/>
    <n v="0"/>
    <n v="0"/>
    <n v="23640216"/>
    <n v="0"/>
    <n v="0"/>
    <n v="0"/>
  </r>
  <r>
    <n v="2291"/>
    <s v="Ingresos del Partido Radical de Chile por Rendimientos procedentes de las actividades del partido"/>
    <s v="34 Transparencia"/>
    <s v="34.01 Partidos Políticos"/>
    <s v="REVISAR"/>
    <s v="34.01.01.16 Rendimientos procedentes de las actividades del Partido"/>
    <x v="32"/>
    <x v="93"/>
    <x v="329"/>
    <x v="1607"/>
    <s v="CLP"/>
    <s v="2016-2021"/>
    <m/>
    <m/>
    <s v="Consejo de Transparencia"/>
    <m/>
    <m/>
    <m/>
    <m/>
    <m/>
    <m/>
    <m/>
    <m/>
    <m/>
    <m/>
    <m/>
    <m/>
    <m/>
    <m/>
    <m/>
    <m/>
    <n v="0"/>
    <n v="0"/>
    <n v="2006358"/>
    <n v="0"/>
    <n v="0"/>
    <n v="6432498"/>
  </r>
  <r>
    <n v="2292"/>
    <s v="Ingresos del Partido Radical de Chile por Rendimientos procedentes de su propio patrimonio"/>
    <s v="34 Transparencia"/>
    <s v="34.01 Partidos Políticos"/>
    <s v="REVISAR"/>
    <s v="34.01.02.05 Rendimientos procedentes de su propio patrimonio"/>
    <x v="32"/>
    <x v="93"/>
    <x v="329"/>
    <x v="1608"/>
    <s v="CLP"/>
    <s v="2016-2021"/>
    <m/>
    <m/>
    <s v="Consejo de Transparencia"/>
    <m/>
    <m/>
    <m/>
    <m/>
    <m/>
    <m/>
    <m/>
    <m/>
    <m/>
    <m/>
    <m/>
    <m/>
    <m/>
    <m/>
    <m/>
    <m/>
    <n v="1560000"/>
    <n v="16900000"/>
    <n v="17280000"/>
    <n v="6000000"/>
    <n v="80000000"/>
    <n v="0"/>
  </r>
  <r>
    <n v="2293"/>
    <s v="Ingresos del Partido Regionalista Independiente Demócrata (PRI) por Aportes del Estado (art. 33 bis Ley N°18.603)"/>
    <s v="34 Transparencia"/>
    <s v="34.01 Partidos Políticos"/>
    <s v="REVISAR"/>
    <s v="34.01.02.01 Aportes del Estado (art. 33 bis Ley N°18.603)"/>
    <x v="32"/>
    <x v="93"/>
    <x v="330"/>
    <x v="1604"/>
    <s v="CLP"/>
    <s v="2016-2021"/>
    <m/>
    <m/>
    <s v="Consejo de Transparencia"/>
    <m/>
    <m/>
    <m/>
    <m/>
    <m/>
    <m/>
    <m/>
    <m/>
    <m/>
    <m/>
    <m/>
    <m/>
    <m/>
    <m/>
    <m/>
    <m/>
    <n v="0"/>
    <n v="0"/>
    <n v="0"/>
    <n v="43043042"/>
    <n v="35486170"/>
    <n v="79147132"/>
  </r>
  <r>
    <n v="2294"/>
    <s v="Ingresos del Partido Regionalista Independiente Demócrata (PRI) por Cuantía global de las cuotas y aportes de sus afiliados"/>
    <s v="34 Transparencia"/>
    <s v="34.01 Partidos Políticos"/>
    <s v="REVISAR"/>
    <s v="34.01.02.02 Cuantía global de las cuotas y aportes de sus afiliados"/>
    <x v="32"/>
    <x v="93"/>
    <x v="330"/>
    <x v="1605"/>
    <s v="CLP"/>
    <s v="2016-2021"/>
    <m/>
    <m/>
    <s v="Consejo de Transparencia"/>
    <m/>
    <m/>
    <m/>
    <m/>
    <m/>
    <m/>
    <m/>
    <m/>
    <m/>
    <m/>
    <m/>
    <m/>
    <m/>
    <m/>
    <m/>
    <m/>
    <n v="0"/>
    <n v="0"/>
    <n v="0"/>
    <n v="5049151"/>
    <n v="28759610"/>
    <n v="2285000"/>
  </r>
  <r>
    <n v="2295"/>
    <s v="Ingresos del Partido Regionalista Independiente Demócrata (PRI) por Ingresos procedentes de los aportes de personas naturales"/>
    <s v="34 Transparencia"/>
    <s v="34.01 Partidos Políticos"/>
    <s v="REVISAR"/>
    <s v="34.01.02.03 Ingresos procedentes de los aportes de personas naturales"/>
    <x v="32"/>
    <x v="93"/>
    <x v="330"/>
    <x v="1606"/>
    <s v="CLP"/>
    <s v="2016-2021"/>
    <m/>
    <m/>
    <s v="Consejo de Transparencia"/>
    <m/>
    <m/>
    <m/>
    <m/>
    <m/>
    <m/>
    <m/>
    <m/>
    <m/>
    <m/>
    <m/>
    <m/>
    <m/>
    <m/>
    <m/>
    <m/>
    <n v="0"/>
    <n v="0"/>
    <n v="0"/>
    <n v="0"/>
    <n v="1326"/>
    <n v="0"/>
  </r>
  <r>
    <n v="2296"/>
    <s v="Ingresos del Partido Regionalista Independiente Demócrata (PRI) por Reembolso y/o Remanente de Senador, Diputado, CORE"/>
    <s v="34 Transparencia"/>
    <s v="34.01 Partidos Políticos"/>
    <s v="REVISAR"/>
    <s v="34.01.02.16 Reembolso y/o Remanente de Senador, Diputado, CORE"/>
    <x v="32"/>
    <x v="93"/>
    <x v="330"/>
    <x v="1619"/>
    <s v="CLP"/>
    <s v="2016-2021"/>
    <m/>
    <m/>
    <s v="Consejo de Transparencia"/>
    <m/>
    <m/>
    <m/>
    <m/>
    <m/>
    <m/>
    <m/>
    <m/>
    <m/>
    <m/>
    <m/>
    <m/>
    <m/>
    <m/>
    <m/>
    <m/>
    <n v="0"/>
    <n v="0"/>
    <n v="0"/>
    <n v="373535"/>
    <n v="0"/>
    <n v="0"/>
  </r>
  <r>
    <n v="2297"/>
    <s v="Ingresos del Partido Regionalista Independiente Demócrata (PRI) por Rendimientos procedentes de las actividades del partido"/>
    <s v="34 Transparencia"/>
    <s v="34.01 Partidos Políticos"/>
    <s v="REVISAR"/>
    <s v="34.01.01.16 Rendimientos procedentes de las actividades del Partido"/>
    <x v="32"/>
    <x v="93"/>
    <x v="330"/>
    <x v="1607"/>
    <s v="CLP"/>
    <s v="2016-2021"/>
    <m/>
    <m/>
    <s v="Consejo de Transparencia"/>
    <m/>
    <m/>
    <m/>
    <m/>
    <m/>
    <m/>
    <m/>
    <m/>
    <m/>
    <m/>
    <m/>
    <m/>
    <m/>
    <m/>
    <m/>
    <m/>
    <n v="0"/>
    <n v="0"/>
    <n v="0"/>
    <n v="0"/>
    <n v="0"/>
    <n v="0"/>
  </r>
  <r>
    <n v="2298"/>
    <s v="Ingresos del Partido Regionalista Independiente Demócrata (PRI) por Rendimientos procedentes de su propio patrimonio"/>
    <s v="34 Transparencia"/>
    <s v="34.01 Partidos Políticos"/>
    <s v="REVISAR"/>
    <s v="34.01.02.05 Rendimientos procedentes de su propio patrimonio"/>
    <x v="32"/>
    <x v="93"/>
    <x v="330"/>
    <x v="1608"/>
    <s v="CLP"/>
    <s v="2016-2021"/>
    <m/>
    <m/>
    <s v="Consejo de Transparencia"/>
    <m/>
    <m/>
    <m/>
    <m/>
    <m/>
    <m/>
    <m/>
    <m/>
    <m/>
    <m/>
    <m/>
    <m/>
    <m/>
    <m/>
    <m/>
    <m/>
    <n v="0"/>
    <n v="0"/>
    <n v="0"/>
    <n v="0"/>
    <n v="0"/>
    <n v="0"/>
  </r>
  <r>
    <n v="2299"/>
    <s v="Ingresos del Partido Renovación Nacional (RN) por Aportes del Estado (art. 33 bis Ley N°18.603)"/>
    <s v="34 Transparencia"/>
    <s v="34.01 Partidos Políticos"/>
    <s v="REVISAR"/>
    <s v="34.01.02.01 Aportes del Estado (art. 33 bis Ley N°18.603)"/>
    <x v="32"/>
    <x v="93"/>
    <x v="331"/>
    <x v="1604"/>
    <s v="CLP"/>
    <s v="2016-2021"/>
    <m/>
    <m/>
    <s v="Consejo de Transparencia"/>
    <m/>
    <m/>
    <m/>
    <m/>
    <m/>
    <m/>
    <m/>
    <m/>
    <m/>
    <m/>
    <m/>
    <m/>
    <m/>
    <m/>
    <m/>
    <m/>
    <n v="229690541"/>
    <n v="934695707"/>
    <n v="1031655925"/>
    <n v="1078555812"/>
    <n v="1682100950"/>
    <n v="830522456"/>
  </r>
  <r>
    <n v="2300"/>
    <s v="Ingresos del Partido Renovación Nacional (RN) por Cuantía global de las cuotas y aportes de sus afiliados"/>
    <s v="34 Transparencia"/>
    <s v="34.01 Partidos Políticos"/>
    <s v="REVISAR"/>
    <s v="34.01.02.02 Cuantía global de las cuotas y aportes de sus afiliados"/>
    <x v="32"/>
    <x v="93"/>
    <x v="331"/>
    <x v="1605"/>
    <s v="CLP"/>
    <s v="2016-2021"/>
    <m/>
    <m/>
    <s v="Consejo de Transparencia"/>
    <m/>
    <m/>
    <m/>
    <m/>
    <m/>
    <m/>
    <m/>
    <m/>
    <m/>
    <m/>
    <m/>
    <m/>
    <m/>
    <m/>
    <m/>
    <m/>
    <n v="36490839"/>
    <n v="59971999"/>
    <n v="120748478"/>
    <n v="108165051"/>
    <n v="158580380"/>
    <n v="33304535"/>
  </r>
  <r>
    <n v="2301"/>
    <s v="Ingresos del Partido Renovación Nacional (RN) por Devolución exceso de aportes de candidatos"/>
    <s v="34 Transparencia"/>
    <s v="34.01 Partidos Políticos"/>
    <s v="REVISAR"/>
    <s v="34.01.02.17 Devolución exceso de aportes de candidatos"/>
    <x v="32"/>
    <x v="93"/>
    <x v="331"/>
    <x v="1620"/>
    <s v="CLP"/>
    <s v="2016-2021"/>
    <m/>
    <m/>
    <s v="Consejo de Transparencia"/>
    <m/>
    <m/>
    <m/>
    <m/>
    <m/>
    <m/>
    <m/>
    <m/>
    <m/>
    <m/>
    <m/>
    <m/>
    <m/>
    <m/>
    <m/>
    <m/>
    <n v="0"/>
    <n v="1350320"/>
    <n v="157023"/>
    <n v="0"/>
    <n v="0"/>
    <n v="12329860"/>
  </r>
  <r>
    <n v="2302"/>
    <s v="Ingresos del Partido Renovación Nacional (RN) por Ingresos procedentes de los aportes de personas naturales"/>
    <s v="34 Transparencia"/>
    <s v="34.01 Partidos Políticos"/>
    <s v="REVISAR"/>
    <s v="34.01.02.03 Ingresos procedentes de los aportes de personas naturales"/>
    <x v="32"/>
    <x v="93"/>
    <x v="331"/>
    <x v="1606"/>
    <s v="CLP"/>
    <s v="2016-2021"/>
    <m/>
    <m/>
    <s v="Consejo de Transparencia"/>
    <m/>
    <m/>
    <m/>
    <m/>
    <m/>
    <m/>
    <m/>
    <m/>
    <m/>
    <m/>
    <m/>
    <m/>
    <m/>
    <m/>
    <m/>
    <m/>
    <n v="0"/>
    <n v="0"/>
    <n v="0"/>
    <n v="0"/>
    <n v="0"/>
    <n v="0"/>
  </r>
  <r>
    <n v="2303"/>
    <s v="Ingresos del Partido Renovación Nacional (RN) por Otras transferencias públicas y privadas"/>
    <s v="34 Transparencia"/>
    <s v="34.01 Partidos Políticos"/>
    <s v="REVISAR"/>
    <s v="34.01.02.18 Otras transferencias públicas y privadas"/>
    <x v="32"/>
    <x v="93"/>
    <x v="331"/>
    <x v="1621"/>
    <s v="CLP"/>
    <s v="2016-2021"/>
    <m/>
    <m/>
    <s v="Consejo de Transparencia"/>
    <m/>
    <m/>
    <m/>
    <m/>
    <m/>
    <m/>
    <m/>
    <m/>
    <m/>
    <m/>
    <m/>
    <m/>
    <m/>
    <m/>
    <m/>
    <m/>
    <n v="0"/>
    <n v="0"/>
    <n v="551481043"/>
    <n v="1007312"/>
    <n v="298708394"/>
    <n v="1862578915"/>
  </r>
  <r>
    <n v="2304"/>
    <s v="Ingresos del Partido Renovación Nacional (RN) por Rendimientos procedentes de las actividades del partido"/>
    <s v="34 Transparencia"/>
    <s v="34.01 Partidos Políticos"/>
    <s v="REVISAR"/>
    <s v="34.01.01.16 Rendimientos procedentes de las actividades del Partido"/>
    <x v="32"/>
    <x v="93"/>
    <x v="331"/>
    <x v="1607"/>
    <s v="CLP"/>
    <s v="2016-2021"/>
    <m/>
    <m/>
    <s v="Consejo de Transparencia"/>
    <m/>
    <m/>
    <m/>
    <m/>
    <m/>
    <m/>
    <m/>
    <m/>
    <m/>
    <m/>
    <m/>
    <m/>
    <m/>
    <m/>
    <m/>
    <m/>
    <n v="0"/>
    <n v="344168923"/>
    <n v="0"/>
    <n v="0"/>
    <n v="0"/>
    <n v="0"/>
  </r>
  <r>
    <n v="2305"/>
    <s v="Ingresos del Partido Renovación Nacional (RN) por Rendimientos procedentes de su propio patrimonio"/>
    <s v="34 Transparencia"/>
    <s v="34.01 Partidos Políticos"/>
    <s v="REVISAR"/>
    <s v="34.01.02.05 Rendimientos procedentes de su propio patrimonio"/>
    <x v="32"/>
    <x v="93"/>
    <x v="331"/>
    <x v="1608"/>
    <s v="CLP"/>
    <s v="2016-2021"/>
    <m/>
    <m/>
    <s v="Consejo de Transparencia"/>
    <m/>
    <m/>
    <m/>
    <m/>
    <m/>
    <m/>
    <m/>
    <m/>
    <m/>
    <m/>
    <m/>
    <m/>
    <m/>
    <m/>
    <m/>
    <m/>
    <n v="2190756"/>
    <n v="249675254"/>
    <n v="21102156"/>
    <n v="24095734"/>
    <n v="21110168"/>
    <n v="7000284"/>
  </r>
  <r>
    <n v="2306"/>
    <s v="Ingresos del Partido Republicano de Chile por Aportes del Estado (art. 33 bis Ley N°18.603)"/>
    <s v="34 Transparencia"/>
    <s v="34.01 Partidos Políticos"/>
    <s v="REVISAR"/>
    <s v="34.01.02.01 Aportes del Estado (art. 33 bis Ley N°18.603)"/>
    <x v="32"/>
    <x v="93"/>
    <x v="332"/>
    <x v="1604"/>
    <s v="CLP"/>
    <s v="2016-2021"/>
    <m/>
    <m/>
    <s v="Consejo de Transparencia"/>
    <m/>
    <m/>
    <m/>
    <m/>
    <m/>
    <m/>
    <m/>
    <m/>
    <m/>
    <m/>
    <m/>
    <m/>
    <m/>
    <m/>
    <m/>
    <m/>
    <n v="0"/>
    <n v="0"/>
    <n v="0"/>
    <n v="0"/>
    <n v="0"/>
    <n v="197710231"/>
  </r>
  <r>
    <n v="2307"/>
    <s v="Ingresos del Partido Republicano de Chile por Cuantía global de las cuotas y aportes de sus afiliados"/>
    <s v="34 Transparencia"/>
    <s v="34.01 Partidos Políticos"/>
    <s v="REVISAR"/>
    <s v="34.01.02.02 Cuantía global de las cuotas y aportes de sus afiliados"/>
    <x v="32"/>
    <x v="93"/>
    <x v="332"/>
    <x v="1605"/>
    <s v="CLP"/>
    <s v="2016-2021"/>
    <m/>
    <m/>
    <s v="Consejo de Transparencia"/>
    <m/>
    <m/>
    <m/>
    <m/>
    <m/>
    <m/>
    <m/>
    <m/>
    <m/>
    <m/>
    <m/>
    <m/>
    <m/>
    <m/>
    <m/>
    <m/>
    <n v="0"/>
    <n v="0"/>
    <n v="0"/>
    <n v="0"/>
    <n v="50330907"/>
    <n v="115230602"/>
  </r>
  <r>
    <n v="2308"/>
    <s v="Ingresos del Partido Republicano de Chile por Ingresos Plebiscito 2020 aportes personas naturales"/>
    <s v="34 Transparencia"/>
    <s v="34.01 Partidos Políticos"/>
    <s v="REVISAR"/>
    <s v="34.01.02.19 Ingresos Plebiscito 2020 aportes personas naturales"/>
    <x v="32"/>
    <x v="93"/>
    <x v="332"/>
    <x v="1622"/>
    <s v="CLP"/>
    <s v="2016-2021"/>
    <m/>
    <m/>
    <s v="Consejo de Transparencia"/>
    <m/>
    <m/>
    <m/>
    <m/>
    <m/>
    <m/>
    <m/>
    <m/>
    <m/>
    <m/>
    <m/>
    <m/>
    <m/>
    <m/>
    <m/>
    <m/>
    <n v="0"/>
    <n v="0"/>
    <n v="0"/>
    <n v="0"/>
    <n v="20000000"/>
    <n v="0"/>
  </r>
  <r>
    <n v="2309"/>
    <s v="Ingresos del Partido Republicano de Chile por Ingresos procedentes de los aportes de personas naturales"/>
    <s v="34 Transparencia"/>
    <s v="34.01 Partidos Políticos"/>
    <s v="REVISAR"/>
    <s v="34.01.02.03 Ingresos procedentes de los aportes de personas naturales"/>
    <x v="32"/>
    <x v="93"/>
    <x v="332"/>
    <x v="1606"/>
    <s v="CLP"/>
    <s v="2016-2021"/>
    <m/>
    <m/>
    <s v="Consejo de Transparencia"/>
    <m/>
    <m/>
    <m/>
    <m/>
    <m/>
    <m/>
    <m/>
    <m/>
    <m/>
    <m/>
    <m/>
    <m/>
    <m/>
    <m/>
    <m/>
    <m/>
    <n v="0"/>
    <n v="0"/>
    <n v="0"/>
    <n v="0"/>
    <n v="15643002"/>
    <n v="229858606"/>
  </r>
  <r>
    <n v="2310"/>
    <s v="Ingresos del Partido Republicano de Chile por Otras transferencias de Privados"/>
    <s v="34 Transparencia"/>
    <s v="34.01 Partidos Políticos"/>
    <s v="REVISAR"/>
    <s v="34.01.02.20 Otras transferencias de Privados"/>
    <x v="32"/>
    <x v="93"/>
    <x v="332"/>
    <x v="1623"/>
    <s v="CLP"/>
    <s v="2016-2021"/>
    <m/>
    <m/>
    <s v="Consejo de Transparencia"/>
    <m/>
    <m/>
    <m/>
    <m/>
    <m/>
    <m/>
    <m/>
    <m/>
    <m/>
    <m/>
    <m/>
    <m/>
    <m/>
    <m/>
    <m/>
    <m/>
    <n v="0"/>
    <n v="0"/>
    <n v="0"/>
    <n v="0"/>
    <n v="0"/>
    <n v="214477130"/>
  </r>
  <r>
    <n v="2311"/>
    <s v="Ingresos del Partido Republicano de Chile por Rendimientos procedentes de las actividades del partido"/>
    <s v="34 Transparencia"/>
    <s v="34.01 Partidos Políticos"/>
    <s v="REVISAR"/>
    <s v="34.01.01.16 Rendimientos procedentes de las actividades del Partido"/>
    <x v="32"/>
    <x v="93"/>
    <x v="332"/>
    <x v="1607"/>
    <s v="CLP"/>
    <s v="2016-2021"/>
    <m/>
    <m/>
    <s v="Consejo de Transparencia"/>
    <m/>
    <m/>
    <m/>
    <m/>
    <m/>
    <m/>
    <m/>
    <m/>
    <m/>
    <m/>
    <m/>
    <m/>
    <m/>
    <m/>
    <m/>
    <m/>
    <n v="0"/>
    <n v="0"/>
    <n v="0"/>
    <n v="0"/>
    <n v="0"/>
    <n v="0"/>
  </r>
  <r>
    <n v="2312"/>
    <s v="Ingresos del Partido Republicano de Chile por Rendimientos procedentes de su propio patrimonio"/>
    <s v="34 Transparencia"/>
    <s v="34.01 Partidos Políticos"/>
    <s v="REVISAR"/>
    <s v="34.01.02.05 Rendimientos procedentes de su propio patrimonio"/>
    <x v="32"/>
    <x v="93"/>
    <x v="332"/>
    <x v="1608"/>
    <s v="CLP"/>
    <s v="2016-2021"/>
    <m/>
    <m/>
    <s v="Consejo de Transparencia"/>
    <m/>
    <m/>
    <m/>
    <m/>
    <m/>
    <m/>
    <m/>
    <m/>
    <m/>
    <m/>
    <m/>
    <m/>
    <m/>
    <m/>
    <m/>
    <m/>
    <n v="0"/>
    <n v="0"/>
    <n v="0"/>
    <n v="0"/>
    <n v="0"/>
    <n v="0"/>
  </r>
  <r>
    <n v="2313"/>
    <s v="Ingresos del Partido Revolución Democrática (RD) por Aportes del Estado (art. 33 bis Ley N°18.603)"/>
    <s v="34 Transparencia"/>
    <s v="34.01 Partidos Políticos"/>
    <s v="REVISAR"/>
    <s v="34.01.02.01 Aportes del Estado (art. 33 bis Ley N°18.603)"/>
    <x v="32"/>
    <x v="93"/>
    <x v="333"/>
    <x v="1604"/>
    <s v="CLP"/>
    <s v="2016-2021"/>
    <m/>
    <m/>
    <s v="Consejo de Transparencia"/>
    <m/>
    <m/>
    <m/>
    <m/>
    <m/>
    <m/>
    <m/>
    <m/>
    <m/>
    <m/>
    <m/>
    <m/>
    <m/>
    <m/>
    <m/>
    <m/>
    <n v="0"/>
    <n v="195466877"/>
    <n v="253596442"/>
    <n v="1200577707"/>
    <n v="1337456922"/>
    <n v="584414420"/>
  </r>
  <r>
    <n v="2314"/>
    <s v="Ingresos del Partido Revolución Democrática (RD) por Cuantía global de las cuotas y aportes de sus afiliados"/>
    <s v="34 Transparencia"/>
    <s v="34.01 Partidos Políticos"/>
    <s v="REVISAR"/>
    <s v="34.01.02.02 Cuantía global de las cuotas y aportes de sus afiliados"/>
    <x v="32"/>
    <x v="93"/>
    <x v="333"/>
    <x v="1605"/>
    <s v="CLP"/>
    <s v="2016-2021"/>
    <m/>
    <m/>
    <s v="Consejo de Transparencia"/>
    <m/>
    <m/>
    <m/>
    <m/>
    <m/>
    <m/>
    <m/>
    <m/>
    <m/>
    <m/>
    <m/>
    <m/>
    <m/>
    <m/>
    <m/>
    <m/>
    <n v="0"/>
    <n v="146315110"/>
    <n v="119820569"/>
    <n v="236796927"/>
    <n v="264791280"/>
    <n v="191026612"/>
  </r>
  <r>
    <n v="2315"/>
    <s v="Ingresos del Partido Revolución Democrática (RD) por Ingresos procedentes de los aportes de personas naturales"/>
    <s v="34 Transparencia"/>
    <s v="34.01 Partidos Políticos"/>
    <s v="REVISAR"/>
    <s v="34.01.02.03 Ingresos procedentes de los aportes de personas naturales"/>
    <x v="32"/>
    <x v="93"/>
    <x v="333"/>
    <x v="1606"/>
    <s v="CLP"/>
    <s v="2016-2021"/>
    <m/>
    <m/>
    <s v="Consejo de Transparencia"/>
    <m/>
    <m/>
    <m/>
    <m/>
    <m/>
    <m/>
    <m/>
    <m/>
    <m/>
    <m/>
    <m/>
    <m/>
    <m/>
    <m/>
    <m/>
    <m/>
    <n v="0"/>
    <n v="1356531"/>
    <n v="129000"/>
    <n v="964881"/>
    <n v="475401"/>
    <n v="28027372"/>
  </r>
  <r>
    <n v="2316"/>
    <s v="Ingresos del Partido Revolución Democrática (RD) por Rendimientos procedentes de las actividades del partido"/>
    <s v="34 Transparencia"/>
    <s v="34.01 Partidos Políticos"/>
    <s v="REVISAR"/>
    <s v="34.01.01.16 Rendimientos procedentes de las actividades del Partido"/>
    <x v="32"/>
    <x v="93"/>
    <x v="333"/>
    <x v="1607"/>
    <s v="CLP"/>
    <s v="2016-2021"/>
    <m/>
    <m/>
    <s v="Consejo de Transparencia"/>
    <m/>
    <m/>
    <m/>
    <m/>
    <m/>
    <m/>
    <m/>
    <m/>
    <m/>
    <m/>
    <m/>
    <m/>
    <m/>
    <m/>
    <m/>
    <m/>
    <n v="0"/>
    <n v="28240798"/>
    <n v="204115515"/>
    <n v="47681158"/>
    <n v="106936514"/>
    <n v="45265623"/>
  </r>
  <r>
    <n v="2317"/>
    <s v="Ingresos del Partido Revolución Democrática (RD) por Rendimientos procedentes de su propio patrimonio"/>
    <s v="34 Transparencia"/>
    <s v="34.01 Partidos Políticos"/>
    <s v="REVISAR"/>
    <s v="34.01.02.05 Rendimientos procedentes de su propio patrimonio"/>
    <x v="32"/>
    <x v="93"/>
    <x v="333"/>
    <x v="1608"/>
    <s v="CLP"/>
    <s v="2016-2021"/>
    <m/>
    <m/>
    <s v="Consejo de Transparencia"/>
    <m/>
    <m/>
    <m/>
    <m/>
    <m/>
    <m/>
    <m/>
    <m/>
    <m/>
    <m/>
    <m/>
    <m/>
    <m/>
    <m/>
    <m/>
    <m/>
    <n v="0"/>
    <n v="200821623"/>
    <n v="200821623"/>
    <n v="4839045"/>
    <n v="0"/>
    <n v="0"/>
  </r>
  <r>
    <n v="2318"/>
    <s v="Ingresos del Partido Socialista de Chile PS por Aportes del Estado (art. 33 bis Ley N°18.603)"/>
    <s v="34 Transparencia"/>
    <s v="34.01 Partidos Políticos"/>
    <s v="REVISAR"/>
    <s v="34.01.02.01 Aportes del Estado (art. 33 bis Ley N°18.603)"/>
    <x v="32"/>
    <x v="93"/>
    <x v="334"/>
    <x v="1604"/>
    <s v="CLP"/>
    <s v="2016-2021"/>
    <m/>
    <m/>
    <s v="Consejo de Transparencia"/>
    <m/>
    <m/>
    <m/>
    <m/>
    <m/>
    <m/>
    <m/>
    <m/>
    <m/>
    <m/>
    <m/>
    <m/>
    <m/>
    <m/>
    <m/>
    <m/>
    <n v="790014329"/>
    <n v="786299572"/>
    <n v="651713978"/>
    <n v="628296217"/>
    <n v="640691799"/>
    <n v="323893653"/>
  </r>
  <r>
    <n v="2319"/>
    <s v="Ingresos del Partido Socialista de Chile PS por Cuantía global de las cuotas y aportes de sus afiliados"/>
    <s v="34 Transparencia"/>
    <s v="34.01 Partidos Políticos"/>
    <s v="REVISAR"/>
    <s v="34.01.02.02 Cuantía global de las cuotas y aportes de sus afiliados"/>
    <x v="32"/>
    <x v="93"/>
    <x v="334"/>
    <x v="1605"/>
    <s v="CLP"/>
    <s v="2016-2021"/>
    <m/>
    <m/>
    <s v="Consejo de Transparencia"/>
    <m/>
    <m/>
    <m/>
    <m/>
    <m/>
    <m/>
    <m/>
    <m/>
    <m/>
    <m/>
    <m/>
    <m/>
    <m/>
    <m/>
    <m/>
    <m/>
    <n v="150281917"/>
    <n v="143323674"/>
    <n v="106356000"/>
    <n v="101364700"/>
    <n v="52633100"/>
    <n v="24465000"/>
  </r>
  <r>
    <n v="2320"/>
    <s v="Ingresos del Partido Socialista de Chile PS por Ingresos procedentes de los aportes de personas naturales"/>
    <s v="34 Transparencia"/>
    <s v="34.01 Partidos Políticos"/>
    <s v="REVISAR"/>
    <s v="34.01.02.03 Ingresos procedentes de los aportes de personas naturales"/>
    <x v="32"/>
    <x v="93"/>
    <x v="334"/>
    <x v="1606"/>
    <s v="CLP"/>
    <s v="2016-2021"/>
    <m/>
    <m/>
    <s v="Consejo de Transparencia"/>
    <m/>
    <m/>
    <m/>
    <m/>
    <m/>
    <m/>
    <m/>
    <m/>
    <m/>
    <m/>
    <m/>
    <m/>
    <m/>
    <m/>
    <m/>
    <m/>
    <n v="4555100"/>
    <n v="0"/>
    <n v="0"/>
    <n v="0"/>
    <n v="0"/>
    <n v="0"/>
  </r>
  <r>
    <n v="2321"/>
    <s v="Ingresos del Partido Socialista de Chile PS por Rendimientos procedentes de las actividades del partido"/>
    <s v="34 Transparencia"/>
    <s v="34.01 Partidos Políticos"/>
    <s v="REVISAR"/>
    <s v="34.01.01.16 Rendimientos procedentes de las actividades del Partido"/>
    <x v="32"/>
    <x v="93"/>
    <x v="334"/>
    <x v="1607"/>
    <s v="CLP"/>
    <s v="2016-2021"/>
    <m/>
    <m/>
    <s v="Consejo de Transparencia"/>
    <m/>
    <m/>
    <m/>
    <m/>
    <m/>
    <m/>
    <m/>
    <m/>
    <m/>
    <m/>
    <m/>
    <m/>
    <m/>
    <m/>
    <m/>
    <m/>
    <n v="0"/>
    <n v="3894462"/>
    <n v="823138964"/>
    <n v="456290360"/>
    <n v="98305847"/>
    <n v="31482129"/>
  </r>
  <r>
    <n v="2322"/>
    <s v="Ingresos del Partido Socialista de Chile PS por Rendimientos procedentes de su propio patrimonio"/>
    <s v="34 Transparencia"/>
    <s v="34.01 Partidos Políticos"/>
    <s v="REVISAR"/>
    <s v="34.01.02.05 Rendimientos procedentes de su propio patrimonio"/>
    <x v="32"/>
    <x v="93"/>
    <x v="334"/>
    <x v="1608"/>
    <s v="CLP"/>
    <s v="2016-2021"/>
    <m/>
    <m/>
    <s v="Consejo de Transparencia"/>
    <m/>
    <m/>
    <m/>
    <m/>
    <m/>
    <m/>
    <m/>
    <m/>
    <m/>
    <m/>
    <m/>
    <m/>
    <m/>
    <m/>
    <m/>
    <m/>
    <n v="723352009"/>
    <n v="848708383"/>
    <n v="194755000"/>
    <n v="812561437"/>
    <n v="575000000"/>
    <n v="990000000"/>
  </r>
  <r>
    <n v="2323"/>
    <s v="Ingresos del Partido Todos por Aportes del Estado (art. 33 bis Ley N°18.603)"/>
    <s v="34 Transparencia"/>
    <s v="34.01 Partidos Políticos"/>
    <s v="REVISAR"/>
    <s v="34.01.02.01 Aportes del Estado (art. 33 bis Ley N°18.603)"/>
    <x v="32"/>
    <x v="93"/>
    <x v="335"/>
    <x v="1604"/>
    <s v="CLP"/>
    <s v="2016-2021"/>
    <m/>
    <m/>
    <s v="Consejo de Transparencia"/>
    <m/>
    <m/>
    <m/>
    <m/>
    <m/>
    <m/>
    <m/>
    <m/>
    <m/>
    <m/>
    <m/>
    <m/>
    <m/>
    <m/>
    <m/>
    <m/>
    <n v="0"/>
    <n v="67479094"/>
    <n v="0"/>
    <n v="0"/>
    <n v="0"/>
    <n v="0"/>
  </r>
  <r>
    <n v="2324"/>
    <s v="Ingresos del Partido Todos por Cuantía global de las cuotas y aportes de sus afiliados"/>
    <s v="34 Transparencia"/>
    <s v="34.01 Partidos Políticos"/>
    <s v="REVISAR"/>
    <s v="34.01.02.02 Cuantía global de las cuotas y aportes de sus afiliados"/>
    <x v="32"/>
    <x v="93"/>
    <x v="335"/>
    <x v="1605"/>
    <s v="CLP"/>
    <s v="2016-2021"/>
    <m/>
    <m/>
    <s v="Consejo de Transparencia"/>
    <m/>
    <m/>
    <m/>
    <m/>
    <m/>
    <m/>
    <m/>
    <m/>
    <m/>
    <m/>
    <m/>
    <m/>
    <m/>
    <m/>
    <m/>
    <m/>
    <n v="5020000"/>
    <n v="23296469"/>
    <n v="0"/>
    <n v="0"/>
    <n v="0"/>
    <n v="0"/>
  </r>
  <r>
    <n v="2325"/>
    <s v="Ingresos del Partido Todos por Ingresos procedentes de los aportes de personas naturales"/>
    <s v="34 Transparencia"/>
    <s v="34.01 Partidos Políticos"/>
    <s v="REVISAR"/>
    <s v="34.01.02.03 Ingresos procedentes de los aportes de personas naturales"/>
    <x v="32"/>
    <x v="93"/>
    <x v="335"/>
    <x v="1606"/>
    <s v="CLP"/>
    <s v="2016-2021"/>
    <m/>
    <m/>
    <s v="Consejo de Transparencia"/>
    <m/>
    <m/>
    <m/>
    <m/>
    <m/>
    <m/>
    <m/>
    <m/>
    <m/>
    <m/>
    <m/>
    <m/>
    <m/>
    <m/>
    <m/>
    <m/>
    <n v="0"/>
    <n v="105487371"/>
    <n v="0"/>
    <n v="0"/>
    <n v="0"/>
    <n v="0"/>
  </r>
  <r>
    <n v="2326"/>
    <s v="Ingresos del Partido Todos por Rendimientos procedentes de las actividades del partido"/>
    <s v="34 Transparencia"/>
    <s v="34.01 Partidos Políticos"/>
    <s v="REVISAR"/>
    <s v="34.01.01.16 Rendimientos procedentes de las actividades del Partido"/>
    <x v="32"/>
    <x v="93"/>
    <x v="335"/>
    <x v="1607"/>
    <s v="CLP"/>
    <s v="2016-2021"/>
    <m/>
    <m/>
    <s v="Consejo de Transparencia"/>
    <m/>
    <m/>
    <m/>
    <m/>
    <m/>
    <m/>
    <m/>
    <m/>
    <m/>
    <m/>
    <m/>
    <m/>
    <m/>
    <m/>
    <m/>
    <m/>
    <n v="0"/>
    <n v="0"/>
    <n v="0"/>
    <n v="0"/>
    <n v="0"/>
    <n v="0"/>
  </r>
  <r>
    <n v="2327"/>
    <s v="Ingresos del Partido Todos por Rendimientos procedentes de su propio patrimonio"/>
    <s v="34 Transparencia"/>
    <s v="34.01 Partidos Políticos"/>
    <s v="REVISAR"/>
    <s v="34.01.02.05 Rendimientos procedentes de su propio patrimonio"/>
    <x v="32"/>
    <x v="93"/>
    <x v="335"/>
    <x v="1608"/>
    <s v="CLP"/>
    <s v="2016-2021"/>
    <m/>
    <m/>
    <s v="Consejo de Transparencia"/>
    <m/>
    <m/>
    <m/>
    <m/>
    <m/>
    <m/>
    <m/>
    <m/>
    <m/>
    <m/>
    <m/>
    <m/>
    <m/>
    <m/>
    <m/>
    <m/>
    <n v="29611"/>
    <n v="0"/>
    <n v="0"/>
    <n v="0"/>
    <n v="0"/>
    <n v="0"/>
  </r>
  <r>
    <n v="2328"/>
    <s v="Ingresos del Partido Unión Demócrata Independiente - UDI por Aportes del Estado (art. 33 bis Ley N°18.603)"/>
    <s v="34 Transparencia"/>
    <s v="34.01 Partidos Políticos"/>
    <s v="REVISAR"/>
    <s v="34.01.02.01 Aportes del Estado (art. 33 bis Ley N°18.603)"/>
    <x v="32"/>
    <x v="93"/>
    <x v="336"/>
    <x v="1604"/>
    <s v="CLP"/>
    <s v="2016-2021"/>
    <m/>
    <m/>
    <s v="Consejo de Transparencia"/>
    <m/>
    <m/>
    <m/>
    <m/>
    <m/>
    <m/>
    <m/>
    <m/>
    <m/>
    <m/>
    <m/>
    <m/>
    <m/>
    <m/>
    <m/>
    <m/>
    <n v="0"/>
    <n v="1242479241"/>
    <n v="1758049675"/>
    <n v="967229751"/>
    <n v="2516534225"/>
    <n v="756187683"/>
  </r>
  <r>
    <n v="2329"/>
    <s v="Ingresos del Partido Unión Demócrata Independiente - UDI por Aportes personas naturales"/>
    <s v="34 Transparencia"/>
    <s v="34.01 Partidos Políticos"/>
    <s v="REVISAR"/>
    <s v="34.01.02.06 Aportes personas naturales"/>
    <x v="32"/>
    <x v="93"/>
    <x v="336"/>
    <x v="1609"/>
    <s v="CLP"/>
    <s v="2016-2021"/>
    <m/>
    <m/>
    <s v="Consejo de Transparencia"/>
    <m/>
    <m/>
    <m/>
    <m/>
    <m/>
    <m/>
    <m/>
    <m/>
    <m/>
    <m/>
    <m/>
    <m/>
    <m/>
    <m/>
    <m/>
    <m/>
    <n v="0"/>
    <n v="0"/>
    <n v="0"/>
    <n v="0"/>
    <n v="0"/>
    <n v="0"/>
  </r>
  <r>
    <n v="2330"/>
    <s v="Ingresos del Partido Unión Demócrata Independiente - UDI por Cuantía global de las cuotas y aportes de sus afiliados"/>
    <s v="34 Transparencia"/>
    <s v="34.01 Partidos Políticos"/>
    <s v="REVISAR"/>
    <s v="34.01.02.02 Cuantía global de las cuotas y aportes de sus afiliados"/>
    <x v="32"/>
    <x v="93"/>
    <x v="336"/>
    <x v="1605"/>
    <s v="CLP"/>
    <s v="2016-2021"/>
    <m/>
    <m/>
    <s v="Consejo de Transparencia"/>
    <m/>
    <m/>
    <m/>
    <m/>
    <m/>
    <m/>
    <m/>
    <m/>
    <m/>
    <m/>
    <m/>
    <m/>
    <m/>
    <m/>
    <m/>
    <m/>
    <n v="0"/>
    <n v="40047979"/>
    <n v="233602512"/>
    <n v="146887100"/>
    <n v="602573996"/>
    <n v="52832005"/>
  </r>
  <r>
    <n v="2331"/>
    <s v="Ingresos del Partido Unión Demócrata Independiente - UDI por Cuotas y aportes de afiliados"/>
    <s v="34 Transparencia"/>
    <s v="34.01 Partidos Políticos"/>
    <s v="REVISAR"/>
    <s v="34.01.02.07 Cuotas y aportes de afiliados"/>
    <x v="32"/>
    <x v="93"/>
    <x v="336"/>
    <x v="1610"/>
    <s v="CLP"/>
    <s v="2016-2021"/>
    <m/>
    <m/>
    <s v="Consejo de Transparencia"/>
    <m/>
    <m/>
    <m/>
    <m/>
    <m/>
    <m/>
    <m/>
    <m/>
    <m/>
    <m/>
    <m/>
    <m/>
    <m/>
    <m/>
    <m/>
    <m/>
    <n v="0"/>
    <n v="34300655"/>
    <n v="0"/>
    <n v="0"/>
    <n v="0"/>
    <n v="0"/>
  </r>
  <r>
    <n v="2332"/>
    <s v="Ingresos del Partido Unión Demócrata Independiente - UDI por Rendimiento por actividades"/>
    <s v="34 Transparencia"/>
    <s v="34.01 Partidos Políticos"/>
    <s v="REVISAR"/>
    <s v="34.01.02.09 Rendimiento por actividades"/>
    <x v="32"/>
    <x v="93"/>
    <x v="336"/>
    <x v="1612"/>
    <s v="CLP"/>
    <s v="2016-2021"/>
    <m/>
    <m/>
    <s v="Consejo de Transparencia"/>
    <m/>
    <m/>
    <m/>
    <m/>
    <m/>
    <m/>
    <m/>
    <m/>
    <m/>
    <m/>
    <m/>
    <m/>
    <m/>
    <m/>
    <m/>
    <m/>
    <n v="0"/>
    <n v="34005689"/>
    <n v="835273409"/>
    <n v="0"/>
    <n v="0"/>
    <n v="0"/>
  </r>
  <r>
    <n v="2333"/>
    <s v="Ingresos del Partido Unión Demócrata Independiente - UDI por Rendimientos procedentes de su propio patrimonio"/>
    <s v="34 Transparencia"/>
    <s v="34.01 Partidos Políticos"/>
    <s v="REVISAR"/>
    <s v="34.01.02.05 Rendimientos procedentes de su propio patrimonio"/>
    <x v="32"/>
    <x v="93"/>
    <x v="336"/>
    <x v="1608"/>
    <s v="CLP"/>
    <s v="2016-2021"/>
    <m/>
    <m/>
    <s v="Consejo de Transparencia"/>
    <m/>
    <m/>
    <m/>
    <m/>
    <m/>
    <m/>
    <m/>
    <m/>
    <m/>
    <m/>
    <m/>
    <m/>
    <m/>
    <m/>
    <m/>
    <m/>
    <n v="0"/>
    <n v="0"/>
    <n v="0"/>
    <n v="0"/>
    <n v="0"/>
    <n v="0"/>
  </r>
  <r>
    <n v="2334"/>
    <s v="Ingresos del Partido Unión Patriótica por Aportes del Estado (art. 33 bis Ley N°18.603)"/>
    <s v="34 Transparencia"/>
    <s v="34.01 Partidos Políticos"/>
    <s v="REVISAR"/>
    <s v="34.01.02.01 Aportes del Estado (art. 33 bis Ley N°18.603)"/>
    <x v="32"/>
    <x v="93"/>
    <x v="337"/>
    <x v="1604"/>
    <s v="CLP"/>
    <s v="2016-2021"/>
    <m/>
    <m/>
    <s v="Consejo de Transparencia"/>
    <m/>
    <m/>
    <m/>
    <m/>
    <m/>
    <m/>
    <m/>
    <m/>
    <m/>
    <m/>
    <m/>
    <m/>
    <m/>
    <m/>
    <m/>
    <m/>
    <n v="0"/>
    <n v="0"/>
    <n v="0"/>
    <n v="0"/>
    <n v="11133518"/>
    <n v="0"/>
  </r>
  <r>
    <n v="2335"/>
    <s v="Ingresos del Partido Unión Patriótica por Cuantía global de las cuotas y aportes de sus afiliados"/>
    <s v="34 Transparencia"/>
    <s v="34.01 Partidos Políticos"/>
    <s v="REVISAR"/>
    <s v="34.01.02.02 Cuantía global de las cuotas y aportes de sus afiliados"/>
    <x v="32"/>
    <x v="93"/>
    <x v="337"/>
    <x v="1605"/>
    <s v="CLP"/>
    <s v="2016-2021"/>
    <m/>
    <m/>
    <s v="Consejo de Transparencia"/>
    <m/>
    <m/>
    <m/>
    <m/>
    <m/>
    <m/>
    <m/>
    <m/>
    <m/>
    <m/>
    <m/>
    <m/>
    <m/>
    <m/>
    <m/>
    <m/>
    <n v="0"/>
    <n v="0"/>
    <n v="0"/>
    <n v="0"/>
    <n v="250000"/>
    <n v="0"/>
  </r>
  <r>
    <n v="2336"/>
    <s v="Ingresos del Partido Unión Patriótica por Ingresos procedentes de los aportes de personas naturales"/>
    <s v="34 Transparencia"/>
    <s v="34.01 Partidos Políticos"/>
    <s v="REVISAR"/>
    <s v="34.01.02.03 Ingresos procedentes de los aportes de personas naturales"/>
    <x v="32"/>
    <x v="93"/>
    <x v="337"/>
    <x v="1606"/>
    <s v="CLP"/>
    <s v="2016-2021"/>
    <m/>
    <m/>
    <s v="Consejo de Transparencia"/>
    <m/>
    <m/>
    <m/>
    <m/>
    <m/>
    <m/>
    <m/>
    <m/>
    <m/>
    <m/>
    <m/>
    <m/>
    <m/>
    <m/>
    <m/>
    <m/>
    <n v="0"/>
    <n v="0"/>
    <n v="0"/>
    <n v="0"/>
    <n v="0"/>
    <n v="0"/>
  </r>
  <r>
    <n v="2337"/>
    <s v="Ingresos del Partido Unión Patriótica por Rendimientos procedentes de las actividades del partido"/>
    <s v="34 Transparencia"/>
    <s v="34.01 Partidos Políticos"/>
    <s v="REVISAR"/>
    <s v="34.01.01.16 Rendimientos procedentes de las actividades del Partido"/>
    <x v="32"/>
    <x v="93"/>
    <x v="337"/>
    <x v="1607"/>
    <s v="CLP"/>
    <s v="2016-2021"/>
    <m/>
    <m/>
    <s v="Consejo de Transparencia"/>
    <m/>
    <m/>
    <m/>
    <m/>
    <m/>
    <m/>
    <m/>
    <m/>
    <m/>
    <m/>
    <m/>
    <m/>
    <m/>
    <m/>
    <m/>
    <m/>
    <n v="0"/>
    <n v="0"/>
    <n v="0"/>
    <n v="0"/>
    <n v="0"/>
    <n v="0"/>
  </r>
  <r>
    <n v="2338"/>
    <s v="Ingresos del Partido Unión Patriótica por Rendimientos procedentes de su propio patrimonio"/>
    <s v="34 Transparencia"/>
    <s v="34.01 Partidos Políticos"/>
    <s v="REVISAR"/>
    <s v="34.01.02.05 Rendimientos procedentes de su propio patrimonio"/>
    <x v="32"/>
    <x v="93"/>
    <x v="337"/>
    <x v="1608"/>
    <s v="CLP"/>
    <s v="2016-2021"/>
    <m/>
    <m/>
    <s v="Consejo de Transparencia"/>
    <m/>
    <m/>
    <m/>
    <m/>
    <m/>
    <m/>
    <m/>
    <m/>
    <m/>
    <m/>
    <m/>
    <m/>
    <m/>
    <m/>
    <m/>
    <m/>
    <n v="0"/>
    <n v="0"/>
    <n v="0"/>
    <n v="0"/>
    <n v="0"/>
    <n v="0"/>
  </r>
  <r>
    <n v="2339"/>
    <s v="Aportes, donaciones, asignaciones y otros al Partido Amplitud por Aportes del Estado (art. 33 bis Ley N°18603)"/>
    <s v="34 Transparencia"/>
    <s v="34.01 Partidos Políticos"/>
    <s v="REVISAR"/>
    <s v="34.01.01.01 Aportes del Estado (art. 33 bis Ley N°18603)"/>
    <x v="32"/>
    <x v="93"/>
    <x v="338"/>
    <x v="1624"/>
    <s v="CLP"/>
    <s v="2016-2021"/>
    <m/>
    <m/>
    <s v="Consejo de Transparencia"/>
    <m/>
    <m/>
    <m/>
    <m/>
    <m/>
    <m/>
    <m/>
    <m/>
    <m/>
    <m/>
    <m/>
    <m/>
    <m/>
    <m/>
    <m/>
    <m/>
    <n v="0"/>
    <n v="44553513"/>
    <n v="9658664"/>
    <n v="0"/>
    <n v="0"/>
    <n v="0"/>
  </r>
  <r>
    <n v="2340"/>
    <s v="Aportes, donaciones, asignaciones y otros al Partido Amplitud por Asignaciones testamentarias"/>
    <s v="34 Transparencia"/>
    <s v="34.01 Partidos Políticos"/>
    <s v="REVISAR"/>
    <s v="34.01.01.02 Asignaciones testamentarias"/>
    <x v="32"/>
    <x v="93"/>
    <x v="338"/>
    <x v="1625"/>
    <s v="CLP"/>
    <s v="2016-2021"/>
    <m/>
    <m/>
    <s v="Consejo de Transparencia"/>
    <m/>
    <m/>
    <m/>
    <m/>
    <m/>
    <m/>
    <m/>
    <m/>
    <m/>
    <m/>
    <m/>
    <m/>
    <m/>
    <m/>
    <m/>
    <m/>
    <n v="0"/>
    <n v="0"/>
    <n v="0"/>
    <n v="0"/>
    <n v="0"/>
    <n v="0"/>
  </r>
  <r>
    <n v="2341"/>
    <s v="Aportes, donaciones, asignaciones y otros al Partido Amplitud por Cotizaciones"/>
    <s v="34 Transparencia"/>
    <s v="34.01 Partidos Políticos"/>
    <s v="REVISAR"/>
    <s v="34.01.01.03 Cotizaciones"/>
    <x v="32"/>
    <x v="93"/>
    <x v="338"/>
    <x v="1626"/>
    <s v="CLP"/>
    <s v="2016-2021"/>
    <m/>
    <m/>
    <s v="Consejo de Transparencia"/>
    <m/>
    <m/>
    <m/>
    <m/>
    <m/>
    <m/>
    <m/>
    <m/>
    <m/>
    <m/>
    <m/>
    <m/>
    <m/>
    <m/>
    <m/>
    <m/>
    <n v="0"/>
    <n v="0"/>
    <n v="0"/>
    <n v="0"/>
    <n v="0"/>
    <n v="0"/>
  </r>
  <r>
    <n v="2342"/>
    <s v="Aportes, donaciones, asignaciones y otros al Partido Amplitud por Donaciones"/>
    <s v="34 Transparencia"/>
    <s v="34.01 Partidos Políticos"/>
    <s v="REVISAR"/>
    <s v="34.01.01.04 Donaciones"/>
    <x v="32"/>
    <x v="93"/>
    <x v="338"/>
    <x v="1627"/>
    <s v="CLP"/>
    <s v="2016-2021"/>
    <m/>
    <m/>
    <s v="Consejo de Transparencia"/>
    <m/>
    <m/>
    <m/>
    <m/>
    <m/>
    <m/>
    <m/>
    <m/>
    <m/>
    <m/>
    <m/>
    <m/>
    <m/>
    <m/>
    <m/>
    <m/>
    <n v="0"/>
    <n v="1777000"/>
    <n v="120000"/>
    <n v="0"/>
    <n v="0"/>
    <n v="0"/>
  </r>
  <r>
    <n v="2343"/>
    <s v="Aportes, donaciones, asignaciones y otros al Partido Amplitud por Frutos y productos de los Bienes Patrimoniales"/>
    <s v="34 Transparencia"/>
    <s v="34.01 Partidos Políticos"/>
    <s v="REVISAR"/>
    <s v="34.01.01.05 Frutos y productos de los Bienes Patrimoniales"/>
    <x v="32"/>
    <x v="93"/>
    <x v="338"/>
    <x v="1628"/>
    <s v="CLP"/>
    <s v="2016-2021"/>
    <m/>
    <m/>
    <s v="Consejo de Transparencia"/>
    <m/>
    <m/>
    <m/>
    <m/>
    <m/>
    <m/>
    <m/>
    <m/>
    <m/>
    <m/>
    <m/>
    <m/>
    <m/>
    <m/>
    <m/>
    <m/>
    <n v="0"/>
    <n v="0"/>
    <n v="0"/>
    <n v="0"/>
    <n v="0"/>
    <n v="0"/>
  </r>
  <r>
    <n v="2344"/>
    <s v="Aportes, donaciones, asignaciones y otros al Partido Amplitud por Otras Transferencias privadas"/>
    <s v="34 Transparencia"/>
    <s v="34.01 Partidos Políticos"/>
    <s v="REVISAR"/>
    <s v="34.01.01.06 Otras Transferencias privadas"/>
    <x v="32"/>
    <x v="93"/>
    <x v="338"/>
    <x v="1629"/>
    <s v="CLP"/>
    <s v="2016-2021"/>
    <m/>
    <m/>
    <s v="Consejo de Transparencia"/>
    <m/>
    <m/>
    <m/>
    <m/>
    <m/>
    <m/>
    <m/>
    <m/>
    <m/>
    <m/>
    <m/>
    <m/>
    <m/>
    <m/>
    <m/>
    <m/>
    <n v="0"/>
    <n v="0"/>
    <n v="0"/>
    <n v="0"/>
    <n v="0"/>
    <n v="0"/>
  </r>
  <r>
    <n v="2345"/>
    <s v="Aportes, donaciones, asignaciones y otros al Partido Amplitud por Otras Transferencias públicas"/>
    <s v="34 Transparencia"/>
    <s v="34.01 Partidos Políticos"/>
    <s v="REVISAR"/>
    <s v="34.01.01.07 Otras Transferencias públicas"/>
    <x v="32"/>
    <x v="93"/>
    <x v="338"/>
    <x v="1630"/>
    <s v="CLP"/>
    <s v="2016-2021"/>
    <m/>
    <m/>
    <s v="Consejo de Transparencia"/>
    <m/>
    <m/>
    <m/>
    <m/>
    <m/>
    <m/>
    <m/>
    <m/>
    <m/>
    <m/>
    <m/>
    <m/>
    <m/>
    <m/>
    <m/>
    <m/>
    <n v="0"/>
    <n v="0"/>
    <n v="0"/>
    <n v="0"/>
    <n v="0"/>
    <n v="0"/>
  </r>
  <r>
    <n v="2346"/>
    <s v="Aportes, donaciones, asignaciones y otros al Partido Ciudadanos por Aportes del Estado (art. 33 bis Ley N°18603)"/>
    <s v="34 Transparencia"/>
    <s v="34.01 Partidos Políticos"/>
    <s v="REVISAR"/>
    <s v="34.01.01.01 Aportes del Estado (art. 33 bis Ley N°18603)"/>
    <x v="32"/>
    <x v="93"/>
    <x v="339"/>
    <x v="1624"/>
    <s v="CLP"/>
    <s v="2016-2021"/>
    <m/>
    <m/>
    <s v="Consejo de Transparencia"/>
    <m/>
    <m/>
    <m/>
    <m/>
    <m/>
    <m/>
    <m/>
    <m/>
    <m/>
    <m/>
    <m/>
    <m/>
    <m/>
    <m/>
    <m/>
    <m/>
    <n v="0"/>
    <n v="0"/>
    <n v="28832366"/>
    <n v="63804564"/>
    <n v="42822742"/>
    <n v="31610497"/>
  </r>
  <r>
    <n v="2347"/>
    <s v="Aportes, donaciones, asignaciones y otros al Partido Ciudadanos por Asignaciones testamentarias"/>
    <s v="34 Transparencia"/>
    <s v="34.01 Partidos Políticos"/>
    <s v="REVISAR"/>
    <s v="34.01.01.02 Asignaciones testamentarias"/>
    <x v="32"/>
    <x v="93"/>
    <x v="339"/>
    <x v="1625"/>
    <s v="CLP"/>
    <s v="2016-2021"/>
    <m/>
    <m/>
    <s v="Consejo de Transparencia"/>
    <m/>
    <m/>
    <m/>
    <m/>
    <m/>
    <m/>
    <m/>
    <m/>
    <m/>
    <m/>
    <m/>
    <m/>
    <m/>
    <m/>
    <m/>
    <m/>
    <n v="0"/>
    <n v="0"/>
    <n v="0"/>
    <n v="0"/>
    <n v="0"/>
    <n v="0"/>
  </r>
  <r>
    <n v="2348"/>
    <s v="Aportes, donaciones, asignaciones y otros al Partido Ciudadanos por Cotizaciones"/>
    <s v="34 Transparencia"/>
    <s v="34.01 Partidos Políticos"/>
    <s v="REVISAR"/>
    <s v="34.01.01.03 Cotizaciones"/>
    <x v="32"/>
    <x v="93"/>
    <x v="339"/>
    <x v="1626"/>
    <s v="CLP"/>
    <s v="2016-2021"/>
    <m/>
    <m/>
    <s v="Consejo de Transparencia"/>
    <m/>
    <m/>
    <m/>
    <m/>
    <m/>
    <m/>
    <m/>
    <m/>
    <m/>
    <m/>
    <m/>
    <m/>
    <m/>
    <m/>
    <m/>
    <m/>
    <n v="0"/>
    <n v="53172000"/>
    <n v="43857000"/>
    <n v="414350"/>
    <n v="259000"/>
    <n v="80000"/>
  </r>
  <r>
    <n v="2349"/>
    <s v="Aportes, donaciones, asignaciones y otros al Partido Ciudadanos por Donaciones"/>
    <s v="34 Transparencia"/>
    <s v="34.01 Partidos Políticos"/>
    <s v="REVISAR"/>
    <s v="34.01.01.04 Donaciones"/>
    <x v="32"/>
    <x v="93"/>
    <x v="339"/>
    <x v="1627"/>
    <s v="CLP"/>
    <s v="2016-2021"/>
    <m/>
    <m/>
    <s v="Consejo de Transparencia"/>
    <m/>
    <m/>
    <m/>
    <m/>
    <m/>
    <m/>
    <m/>
    <m/>
    <m/>
    <m/>
    <m/>
    <m/>
    <m/>
    <m/>
    <m/>
    <m/>
    <n v="5000000"/>
    <n v="25973272"/>
    <n v="0"/>
    <n v="0"/>
    <n v="0"/>
    <n v="0"/>
  </r>
  <r>
    <n v="2350"/>
    <s v="Aportes, donaciones, asignaciones y otros al Partido Ciudadanos por Frutos y productos de los Bienes Patrimoniales"/>
    <s v="34 Transparencia"/>
    <s v="34.01 Partidos Políticos"/>
    <s v="REVISAR"/>
    <s v="34.01.01.05 Frutos y productos de los Bienes Patrimoniales"/>
    <x v="32"/>
    <x v="93"/>
    <x v="339"/>
    <x v="1628"/>
    <s v="CLP"/>
    <s v="2016-2021"/>
    <m/>
    <m/>
    <s v="Consejo de Transparencia"/>
    <m/>
    <m/>
    <m/>
    <m/>
    <m/>
    <m/>
    <m/>
    <m/>
    <m/>
    <m/>
    <m/>
    <m/>
    <m/>
    <m/>
    <m/>
    <m/>
    <n v="0"/>
    <n v="0"/>
    <n v="0"/>
    <n v="0"/>
    <n v="0"/>
    <n v="0"/>
  </r>
  <r>
    <n v="2351"/>
    <s v="Aportes, donaciones, asignaciones y otros al Partido Ciudadanos por Otras Transferencias privadas"/>
    <s v="34 Transparencia"/>
    <s v="34.01 Partidos Políticos"/>
    <s v="REVISAR"/>
    <s v="34.01.01.06 Otras Transferencias privadas"/>
    <x v="32"/>
    <x v="93"/>
    <x v="339"/>
    <x v="1629"/>
    <s v="CLP"/>
    <s v="2016-2021"/>
    <m/>
    <m/>
    <s v="Consejo de Transparencia"/>
    <m/>
    <m/>
    <m/>
    <m/>
    <m/>
    <m/>
    <m/>
    <m/>
    <m/>
    <m/>
    <m/>
    <m/>
    <m/>
    <m/>
    <m/>
    <m/>
    <n v="300000"/>
    <n v="10014442"/>
    <n v="66420"/>
    <n v="0"/>
    <n v="0"/>
    <n v="0"/>
  </r>
  <r>
    <n v="2352"/>
    <s v="Aportes, donaciones, asignaciones y otros al Partido Ciudadanos por Otras Transferencias publicas"/>
    <s v="34 Transparencia"/>
    <s v="34.01 Partidos Políticos"/>
    <s v="REVISAR"/>
    <s v="34.01.01.08 Otras Transferencias publicas"/>
    <x v="32"/>
    <x v="93"/>
    <x v="339"/>
    <x v="1631"/>
    <s v="CLP"/>
    <s v="2016-2021"/>
    <m/>
    <m/>
    <s v="Consejo de Transparencia"/>
    <m/>
    <m/>
    <m/>
    <m/>
    <m/>
    <m/>
    <m/>
    <m/>
    <m/>
    <m/>
    <m/>
    <m/>
    <m/>
    <m/>
    <m/>
    <m/>
    <n v="0"/>
    <n v="0"/>
    <n v="0"/>
    <n v="0"/>
    <n v="0"/>
    <n v="0"/>
  </r>
  <r>
    <n v="2353"/>
    <s v="Aportes, donaciones, asignaciones y otros al Partido Ciudadanos por Otras Transferencias públicas"/>
    <s v="34 Transparencia"/>
    <s v="34.01 Partidos Políticos"/>
    <s v="REVISAR"/>
    <s v="34.01.01.07 Otras Transferencias públicas"/>
    <x v="32"/>
    <x v="93"/>
    <x v="339"/>
    <x v="1630"/>
    <s v="CLP"/>
    <s v="2016-2021"/>
    <m/>
    <m/>
    <s v="Consejo de Transparencia"/>
    <m/>
    <m/>
    <m/>
    <m/>
    <m/>
    <m/>
    <m/>
    <m/>
    <m/>
    <m/>
    <m/>
    <m/>
    <m/>
    <m/>
    <m/>
    <m/>
    <n v="0"/>
    <n v="0"/>
    <n v="0"/>
    <n v="14542"/>
    <n v="0"/>
    <n v="0"/>
  </r>
  <r>
    <n v="2354"/>
    <s v="Aportes, donaciones, asignaciones y otros al Partido Comunista de Chile (PCCH) por Aportes del Estado (art. 33 bis Ley N°18603)"/>
    <s v="34 Transparencia"/>
    <s v="34.01 Partidos Políticos"/>
    <s v="REVISAR"/>
    <s v="34.01.01.01 Aportes del Estado (art. 33 bis Ley N°18603)"/>
    <x v="32"/>
    <x v="93"/>
    <x v="340"/>
    <x v="1624"/>
    <s v="CLP"/>
    <s v="2016-2021"/>
    <m/>
    <m/>
    <s v="Consejo de Transparencia"/>
    <m/>
    <m/>
    <m/>
    <m/>
    <m/>
    <m/>
    <m/>
    <m/>
    <m/>
    <m/>
    <m/>
    <m/>
    <m/>
    <m/>
    <m/>
    <m/>
    <n v="340928188"/>
    <n v="83564950"/>
    <n v="505667595"/>
    <n v="343855174"/>
    <n v="352206684"/>
    <n v="263889672"/>
  </r>
  <r>
    <n v="2355"/>
    <s v="Aportes, donaciones, asignaciones y otros al Partido Comunista de Chile (PCCH) por Asignaciones testamentarias"/>
    <s v="34 Transparencia"/>
    <s v="34.01 Partidos Políticos"/>
    <s v="REVISAR"/>
    <s v="34.01.01.02 Asignaciones testamentarias"/>
    <x v="32"/>
    <x v="93"/>
    <x v="340"/>
    <x v="1625"/>
    <s v="CLP"/>
    <s v="2016-2021"/>
    <m/>
    <m/>
    <s v="Consejo de Transparencia"/>
    <m/>
    <m/>
    <m/>
    <m/>
    <m/>
    <m/>
    <m/>
    <m/>
    <m/>
    <m/>
    <m/>
    <m/>
    <m/>
    <m/>
    <m/>
    <m/>
    <n v="0"/>
    <n v="0"/>
    <n v="0"/>
    <n v="0"/>
    <n v="0"/>
    <n v="0"/>
  </r>
  <r>
    <n v="2356"/>
    <s v="Aportes, donaciones, asignaciones y otros al Partido Comunista de Chile (PCCH) por Cotizaciones"/>
    <s v="34 Transparencia"/>
    <s v="34.01 Partidos Políticos"/>
    <s v="REVISAR"/>
    <s v="34.01.01.03 Cotizaciones"/>
    <x v="32"/>
    <x v="93"/>
    <x v="340"/>
    <x v="1626"/>
    <s v="CLP"/>
    <s v="2016-2021"/>
    <m/>
    <m/>
    <s v="Consejo de Transparencia"/>
    <m/>
    <m/>
    <m/>
    <m/>
    <m/>
    <m/>
    <m/>
    <m/>
    <m/>
    <m/>
    <m/>
    <m/>
    <m/>
    <m/>
    <m/>
    <m/>
    <n v="198947780"/>
    <n v="47214440"/>
    <n v="139288901"/>
    <n v="128991745"/>
    <n v="102834469"/>
    <n v="69159309"/>
  </r>
  <r>
    <n v="2357"/>
    <s v="Aportes, donaciones, asignaciones y otros al Partido Comunista de Chile (PCCH) por Donaciones"/>
    <s v="34 Transparencia"/>
    <s v="34.01 Partidos Políticos"/>
    <s v="REVISAR"/>
    <s v="34.01.01.04 Donaciones"/>
    <x v="32"/>
    <x v="93"/>
    <x v="340"/>
    <x v="1627"/>
    <s v="CLP"/>
    <s v="2016-2021"/>
    <m/>
    <m/>
    <s v="Consejo de Transparencia"/>
    <m/>
    <m/>
    <m/>
    <m/>
    <m/>
    <m/>
    <m/>
    <m/>
    <m/>
    <m/>
    <m/>
    <m/>
    <m/>
    <m/>
    <m/>
    <m/>
    <n v="0"/>
    <n v="0"/>
    <n v="0"/>
    <n v="4621100"/>
    <n v="4544610"/>
    <n v="1730351"/>
  </r>
  <r>
    <n v="2358"/>
    <s v="Aportes, donaciones, asignaciones y otros al Partido Comunista de Chile (PCCH) por Frutos y productos de los Bienes Patrimoniales"/>
    <s v="34 Transparencia"/>
    <s v="34.01 Partidos Políticos"/>
    <s v="REVISAR"/>
    <s v="34.01.01.05 Frutos y productos de los Bienes Patrimoniales"/>
    <x v="32"/>
    <x v="93"/>
    <x v="340"/>
    <x v="1628"/>
    <s v="CLP"/>
    <s v="2016-2021"/>
    <m/>
    <m/>
    <s v="Consejo de Transparencia"/>
    <m/>
    <m/>
    <m/>
    <m/>
    <m/>
    <m/>
    <m/>
    <m/>
    <m/>
    <m/>
    <m/>
    <m/>
    <m/>
    <m/>
    <m/>
    <m/>
    <n v="0"/>
    <n v="0"/>
    <n v="533733342"/>
    <n v="195882706"/>
    <n v="142461514"/>
    <n v="99194283"/>
  </r>
  <r>
    <n v="2359"/>
    <s v="Aportes, donaciones, asignaciones y otros al Partido Comunista de Chile (PCCH) por Otras Transferencias privadas"/>
    <s v="34 Transparencia"/>
    <s v="34.01 Partidos Políticos"/>
    <s v="REVISAR"/>
    <s v="34.01.01.06 Otras Transferencias privadas"/>
    <x v="32"/>
    <x v="93"/>
    <x v="340"/>
    <x v="1629"/>
    <s v="CLP"/>
    <s v="2016-2021"/>
    <m/>
    <m/>
    <s v="Consejo de Transparencia"/>
    <m/>
    <m/>
    <m/>
    <m/>
    <m/>
    <m/>
    <m/>
    <m/>
    <m/>
    <m/>
    <m/>
    <m/>
    <m/>
    <m/>
    <m/>
    <m/>
    <n v="0"/>
    <n v="423434484"/>
    <n v="0"/>
    <n v="0"/>
    <n v="0"/>
    <n v="634045"/>
  </r>
  <r>
    <n v="2360"/>
    <s v="Aportes, donaciones, asignaciones y otros al Partido Comunista de Chile (PCCH) por Otras Transferencias públicas"/>
    <s v="34 Transparencia"/>
    <s v="34.01 Partidos Políticos"/>
    <s v="REVISAR"/>
    <s v="34.01.01.07 Otras Transferencias públicas"/>
    <x v="32"/>
    <x v="93"/>
    <x v="340"/>
    <x v="1630"/>
    <s v="CLP"/>
    <s v="2016-2021"/>
    <m/>
    <m/>
    <s v="Consejo de Transparencia"/>
    <m/>
    <m/>
    <m/>
    <m/>
    <m/>
    <m/>
    <m/>
    <m/>
    <m/>
    <m/>
    <m/>
    <m/>
    <m/>
    <m/>
    <m/>
    <m/>
    <n v="35969296"/>
    <n v="0"/>
    <n v="586420419"/>
    <n v="0"/>
    <n v="0"/>
    <n v="2087513"/>
  </r>
  <r>
    <n v="2361"/>
    <s v="Aportes, donaciones, asignaciones y otros al Partido Conservador Cristiano por Aportes del Estado (art. 33 bis Ley N°18603)"/>
    <s v="34 Transparencia"/>
    <s v="34.01 Partidos Políticos"/>
    <s v="REVISAR"/>
    <s v="34.01.01.01 Aportes del Estado (art. 33 bis Ley N°18603)"/>
    <x v="32"/>
    <x v="93"/>
    <x v="341"/>
    <x v="1624"/>
    <s v="CLP"/>
    <s v="2016-2021"/>
    <m/>
    <m/>
    <s v="Consejo de Transparencia"/>
    <m/>
    <m/>
    <m/>
    <m/>
    <m/>
    <m/>
    <m/>
    <m/>
    <m/>
    <m/>
    <m/>
    <m/>
    <m/>
    <m/>
    <m/>
    <m/>
    <n v="0"/>
    <n v="0"/>
    <n v="0"/>
    <n v="0"/>
    <n v="0"/>
    <n v="8222291"/>
  </r>
  <r>
    <n v="2362"/>
    <s v="Aportes, donaciones, asignaciones y otros al Partido Conservador Cristiano por Asignaciones testamentarias"/>
    <s v="34 Transparencia"/>
    <s v="34.01 Partidos Políticos"/>
    <s v="REVISAR"/>
    <s v="34.01.01.02 Asignaciones testamentarias"/>
    <x v="32"/>
    <x v="93"/>
    <x v="341"/>
    <x v="1625"/>
    <s v="CLP"/>
    <s v="2016-2021"/>
    <m/>
    <m/>
    <s v="Consejo de Transparencia"/>
    <m/>
    <m/>
    <m/>
    <m/>
    <m/>
    <m/>
    <m/>
    <m/>
    <m/>
    <m/>
    <m/>
    <m/>
    <m/>
    <m/>
    <m/>
    <m/>
    <n v="0"/>
    <n v="0"/>
    <n v="0"/>
    <n v="0"/>
    <n v="0"/>
    <n v="0"/>
  </r>
  <r>
    <n v="2363"/>
    <s v="Aportes, donaciones, asignaciones y otros al Partido Conservador Cristiano por Cotizaciones"/>
    <s v="34 Transparencia"/>
    <s v="34.01 Partidos Políticos"/>
    <s v="REVISAR"/>
    <s v="34.01.01.03 Cotizaciones"/>
    <x v="32"/>
    <x v="93"/>
    <x v="341"/>
    <x v="1626"/>
    <s v="CLP"/>
    <s v="2016-2021"/>
    <m/>
    <m/>
    <s v="Consejo de Transparencia"/>
    <m/>
    <m/>
    <m/>
    <m/>
    <m/>
    <m/>
    <m/>
    <m/>
    <m/>
    <m/>
    <m/>
    <m/>
    <m/>
    <m/>
    <m/>
    <m/>
    <n v="0"/>
    <n v="0"/>
    <n v="0"/>
    <n v="0"/>
    <n v="1000000"/>
    <n v="222000"/>
  </r>
  <r>
    <n v="2364"/>
    <s v="Aportes, donaciones, asignaciones y otros al Partido Conservador Cristiano por Donaciones"/>
    <s v="34 Transparencia"/>
    <s v="34.01 Partidos Políticos"/>
    <s v="REVISAR"/>
    <s v="34.01.01.04 Donaciones"/>
    <x v="32"/>
    <x v="93"/>
    <x v="341"/>
    <x v="1627"/>
    <s v="CLP"/>
    <s v="2016-2021"/>
    <m/>
    <m/>
    <s v="Consejo de Transparencia"/>
    <m/>
    <m/>
    <m/>
    <m/>
    <m/>
    <m/>
    <m/>
    <m/>
    <m/>
    <m/>
    <m/>
    <m/>
    <m/>
    <m/>
    <m/>
    <m/>
    <n v="0"/>
    <n v="0"/>
    <n v="0"/>
    <n v="0"/>
    <n v="0"/>
    <n v="0"/>
  </r>
  <r>
    <n v="2365"/>
    <s v="Aportes, donaciones, asignaciones y otros al Partido Conservador Cristiano por Frutos y productos de los Bienes Patrimoniales"/>
    <s v="34 Transparencia"/>
    <s v="34.01 Partidos Políticos"/>
    <s v="REVISAR"/>
    <s v="34.01.01.05 Frutos y productos de los Bienes Patrimoniales"/>
    <x v="32"/>
    <x v="93"/>
    <x v="341"/>
    <x v="1628"/>
    <s v="CLP"/>
    <s v="2016-2021"/>
    <m/>
    <m/>
    <s v="Consejo de Transparencia"/>
    <m/>
    <m/>
    <m/>
    <m/>
    <m/>
    <m/>
    <m/>
    <m/>
    <m/>
    <m/>
    <m/>
    <m/>
    <m/>
    <m/>
    <m/>
    <m/>
    <n v="0"/>
    <n v="0"/>
    <n v="0"/>
    <n v="0"/>
    <n v="0"/>
    <n v="0"/>
  </r>
  <r>
    <n v="2366"/>
    <s v="Aportes, donaciones, asignaciones y otros al Partido Conservador Cristiano por Otras Transferencias privadas"/>
    <s v="34 Transparencia"/>
    <s v="34.01 Partidos Políticos"/>
    <s v="REVISAR"/>
    <s v="34.01.01.06 Otras Transferencias privadas"/>
    <x v="32"/>
    <x v="93"/>
    <x v="341"/>
    <x v="1629"/>
    <s v="CLP"/>
    <s v="2016-2021"/>
    <m/>
    <m/>
    <s v="Consejo de Transparencia"/>
    <m/>
    <m/>
    <m/>
    <m/>
    <m/>
    <m/>
    <m/>
    <m/>
    <m/>
    <m/>
    <m/>
    <m/>
    <m/>
    <m/>
    <m/>
    <m/>
    <n v="0"/>
    <n v="0"/>
    <n v="0"/>
    <n v="0"/>
    <n v="0"/>
    <n v="0"/>
  </r>
  <r>
    <n v="2367"/>
    <s v="Aportes, donaciones, asignaciones y otros al Partido Conservador Cristiano por Otras Transferencias públicas"/>
    <s v="34 Transparencia"/>
    <s v="34.01 Partidos Políticos"/>
    <s v="REVISAR"/>
    <s v="34.01.01.07 Otras Transferencias públicas"/>
    <x v="32"/>
    <x v="93"/>
    <x v="341"/>
    <x v="1630"/>
    <s v="CLP"/>
    <s v="2016-2021"/>
    <m/>
    <m/>
    <s v="Consejo de Transparencia"/>
    <m/>
    <m/>
    <m/>
    <m/>
    <m/>
    <m/>
    <m/>
    <m/>
    <m/>
    <m/>
    <m/>
    <m/>
    <m/>
    <m/>
    <m/>
    <m/>
    <n v="0"/>
    <n v="0"/>
    <n v="0"/>
    <n v="0"/>
    <n v="0"/>
    <n v="0"/>
  </r>
  <r>
    <n v="2368"/>
    <s v="Aportes, donaciones, asignaciones y otros al Partido Convergencia Social por Aportes del Estado (art. 33 bis Ley N°18603)"/>
    <s v="34 Transparencia"/>
    <s v="34.01 Partidos Políticos"/>
    <s v="REVISAR"/>
    <s v="34.01.01.01 Aportes del Estado (art. 33 bis Ley N°18603)"/>
    <x v="32"/>
    <x v="93"/>
    <x v="342"/>
    <x v="1624"/>
    <s v="CLP"/>
    <s v="2016-2021"/>
    <m/>
    <m/>
    <s v="Consejo de Transparencia"/>
    <m/>
    <m/>
    <m/>
    <m/>
    <m/>
    <m/>
    <m/>
    <m/>
    <m/>
    <m/>
    <m/>
    <m/>
    <m/>
    <m/>
    <m/>
    <m/>
    <n v="0"/>
    <n v="0"/>
    <n v="0"/>
    <n v="0"/>
    <n v="0"/>
    <n v="0"/>
  </r>
  <r>
    <n v="2369"/>
    <s v="Aportes, donaciones, asignaciones y otros al Partido Convergencia Social por Asignaciones testamentarias"/>
    <s v="34 Transparencia"/>
    <s v="34.01 Partidos Políticos"/>
    <s v="REVISAR"/>
    <s v="34.01.01.02 Asignaciones testamentarias"/>
    <x v="32"/>
    <x v="93"/>
    <x v="342"/>
    <x v="1625"/>
    <s v="CLP"/>
    <s v="2016-2021"/>
    <m/>
    <m/>
    <s v="Consejo de Transparencia"/>
    <m/>
    <m/>
    <m/>
    <m/>
    <m/>
    <m/>
    <m/>
    <m/>
    <m/>
    <m/>
    <m/>
    <m/>
    <m/>
    <m/>
    <m/>
    <m/>
    <n v="0"/>
    <n v="0"/>
    <n v="0"/>
    <n v="0"/>
    <n v="0"/>
    <n v="0"/>
  </r>
  <r>
    <n v="2370"/>
    <s v="Aportes, donaciones, asignaciones y otros al Partido Convergencia Social por Cotizaciones"/>
    <s v="34 Transparencia"/>
    <s v="34.01 Partidos Políticos"/>
    <s v="REVISAR"/>
    <s v="34.01.01.03 Cotizaciones"/>
    <x v="32"/>
    <x v="93"/>
    <x v="342"/>
    <x v="1626"/>
    <s v="CLP"/>
    <s v="2016-2021"/>
    <m/>
    <m/>
    <s v="Consejo de Transparencia"/>
    <m/>
    <m/>
    <m/>
    <m/>
    <m/>
    <m/>
    <m/>
    <m/>
    <m/>
    <m/>
    <m/>
    <m/>
    <m/>
    <m/>
    <m/>
    <m/>
    <n v="0"/>
    <n v="0"/>
    <n v="0"/>
    <n v="0"/>
    <n v="60560065"/>
    <n v="43644621"/>
  </r>
  <r>
    <n v="2371"/>
    <s v="Aportes, donaciones, asignaciones y otros al Partido Convergencia Social por Donaciones"/>
    <s v="34 Transparencia"/>
    <s v="34.01 Partidos Políticos"/>
    <s v="REVISAR"/>
    <s v="34.01.01.04 Donaciones"/>
    <x v="32"/>
    <x v="93"/>
    <x v="342"/>
    <x v="1627"/>
    <s v="CLP"/>
    <s v="2016-2021"/>
    <m/>
    <m/>
    <s v="Consejo de Transparencia"/>
    <m/>
    <m/>
    <m/>
    <m/>
    <m/>
    <m/>
    <m/>
    <m/>
    <m/>
    <m/>
    <m/>
    <m/>
    <m/>
    <m/>
    <m/>
    <m/>
    <n v="0"/>
    <n v="0"/>
    <n v="0"/>
    <n v="0"/>
    <n v="0"/>
    <n v="8932546"/>
  </r>
  <r>
    <n v="2372"/>
    <s v="Aportes, donaciones, asignaciones y otros al Partido Convergencia Social por Frutos y productos de los Bienes Patrimoniales"/>
    <s v="34 Transparencia"/>
    <s v="34.01 Partidos Políticos"/>
    <s v="REVISAR"/>
    <s v="34.01.01.05 Frutos y productos de los Bienes Patrimoniales"/>
    <x v="32"/>
    <x v="93"/>
    <x v="342"/>
    <x v="1628"/>
    <s v="CLP"/>
    <s v="2016-2021"/>
    <m/>
    <m/>
    <s v="Consejo de Transparencia"/>
    <m/>
    <m/>
    <m/>
    <m/>
    <m/>
    <m/>
    <m/>
    <m/>
    <m/>
    <m/>
    <m/>
    <m/>
    <m/>
    <m/>
    <m/>
    <m/>
    <n v="0"/>
    <n v="0"/>
    <n v="0"/>
    <n v="0"/>
    <n v="0"/>
    <n v="0"/>
  </r>
  <r>
    <n v="2373"/>
    <s v="Aportes, donaciones, asignaciones y otros al Partido Convergencia Social por Otras Transferencias privadas"/>
    <s v="34 Transparencia"/>
    <s v="34.01 Partidos Políticos"/>
    <s v="REVISAR"/>
    <s v="34.01.01.06 Otras Transferencias privadas"/>
    <x v="32"/>
    <x v="93"/>
    <x v="342"/>
    <x v="1629"/>
    <s v="CLP"/>
    <s v="2016-2021"/>
    <m/>
    <m/>
    <s v="Consejo de Transparencia"/>
    <m/>
    <m/>
    <m/>
    <m/>
    <m/>
    <m/>
    <m/>
    <m/>
    <m/>
    <m/>
    <m/>
    <m/>
    <m/>
    <m/>
    <m/>
    <m/>
    <n v="0"/>
    <n v="0"/>
    <n v="0"/>
    <n v="0"/>
    <n v="0"/>
    <n v="0"/>
  </r>
  <r>
    <n v="2374"/>
    <s v="Aportes, donaciones, asignaciones y otros al Partido Convergencia Social por Otras Transferencias publicas"/>
    <s v="34 Transparencia"/>
    <s v="34.01 Partidos Políticos"/>
    <s v="REVISAR"/>
    <s v="34.01.01.08 Otras Transferencias publicas"/>
    <x v="32"/>
    <x v="93"/>
    <x v="342"/>
    <x v="1631"/>
    <s v="CLP"/>
    <s v="2016-2021"/>
    <m/>
    <m/>
    <s v="Consejo de Transparencia"/>
    <m/>
    <m/>
    <m/>
    <m/>
    <m/>
    <m/>
    <m/>
    <m/>
    <m/>
    <m/>
    <m/>
    <m/>
    <m/>
    <m/>
    <m/>
    <m/>
    <n v="0"/>
    <n v="0"/>
    <n v="0"/>
    <n v="0"/>
    <n v="0"/>
    <n v="0"/>
  </r>
  <r>
    <n v="2375"/>
    <s v="Aportes, donaciones, asignaciones y otros al Partido Convergencia Social por Otras Transferencias públicas"/>
    <s v="34 Transparencia"/>
    <s v="34.01 Partidos Políticos"/>
    <s v="REVISAR"/>
    <s v="34.01.01.07 Otras Transferencias públicas"/>
    <x v="32"/>
    <x v="93"/>
    <x v="342"/>
    <x v="1630"/>
    <s v="CLP"/>
    <s v="2016-2021"/>
    <m/>
    <m/>
    <s v="Consejo de Transparencia"/>
    <m/>
    <m/>
    <m/>
    <m/>
    <m/>
    <m/>
    <m/>
    <m/>
    <m/>
    <m/>
    <m/>
    <m/>
    <m/>
    <m/>
    <m/>
    <m/>
    <n v="0"/>
    <n v="0"/>
    <n v="0"/>
    <n v="0"/>
    <n v="0"/>
    <n v="0"/>
  </r>
  <r>
    <n v="2376"/>
    <s v="Aportes, donaciones, asignaciones y otros al Partido de Trabajadores Revolucionarios (PTR) por Aportes del Estado (art. 33 bis Ley N°18603)"/>
    <s v="34 Transparencia"/>
    <s v="34.01 Partidos Políticos"/>
    <s v="REVISAR"/>
    <s v="34.01.01.01 Aportes del Estado (art. 33 bis Ley N°18603)"/>
    <x v="32"/>
    <x v="93"/>
    <x v="343"/>
    <x v="1624"/>
    <s v="CLP"/>
    <s v="2016-2021"/>
    <m/>
    <m/>
    <s v="Consejo de Transparencia"/>
    <m/>
    <m/>
    <m/>
    <m/>
    <m/>
    <m/>
    <m/>
    <m/>
    <m/>
    <m/>
    <m/>
    <m/>
    <m/>
    <m/>
    <m/>
    <m/>
    <n v="0"/>
    <n v="0"/>
    <n v="0"/>
    <n v="0"/>
    <n v="23535477"/>
    <n v="11593819"/>
  </r>
  <r>
    <n v="2377"/>
    <s v="Aportes, donaciones, asignaciones y otros al Partido de Trabajadores Revolucionarios (PTR) por Asignaciones testamentarias"/>
    <s v="34 Transparencia"/>
    <s v="34.01 Partidos Políticos"/>
    <s v="REVISAR"/>
    <s v="34.01.01.02 Asignaciones testamentarias"/>
    <x v="32"/>
    <x v="93"/>
    <x v="343"/>
    <x v="1625"/>
    <s v="CLP"/>
    <s v="2016-2021"/>
    <m/>
    <m/>
    <s v="Consejo de Transparencia"/>
    <m/>
    <m/>
    <m/>
    <m/>
    <m/>
    <m/>
    <m/>
    <m/>
    <m/>
    <m/>
    <m/>
    <m/>
    <m/>
    <m/>
    <m/>
    <m/>
    <n v="0"/>
    <n v="0"/>
    <n v="0"/>
    <n v="0"/>
    <n v="0"/>
    <n v="0"/>
  </r>
  <r>
    <n v="2378"/>
    <s v="Aportes, donaciones, asignaciones y otros al Partido de Trabajadores Revolucionarios (PTR) por Cotizaciones"/>
    <s v="34 Transparencia"/>
    <s v="34.01 Partidos Políticos"/>
    <s v="REVISAR"/>
    <s v="34.01.01.03 Cotizaciones"/>
    <x v="32"/>
    <x v="93"/>
    <x v="343"/>
    <x v="1626"/>
    <s v="CLP"/>
    <s v="2016-2021"/>
    <m/>
    <m/>
    <s v="Consejo de Transparencia"/>
    <m/>
    <m/>
    <m/>
    <m/>
    <m/>
    <m/>
    <m/>
    <m/>
    <m/>
    <m/>
    <m/>
    <m/>
    <m/>
    <m/>
    <m/>
    <m/>
    <n v="0"/>
    <n v="0"/>
    <n v="0"/>
    <n v="0"/>
    <n v="5376000"/>
    <n v="17888600"/>
  </r>
  <r>
    <n v="2379"/>
    <s v="Aportes, donaciones, asignaciones y otros al Partido de Trabajadores Revolucionarios (PTR) por Donaciones"/>
    <s v="34 Transparencia"/>
    <s v="34.01 Partidos Políticos"/>
    <s v="REVISAR"/>
    <s v="34.01.01.04 Donaciones"/>
    <x v="32"/>
    <x v="93"/>
    <x v="343"/>
    <x v="1627"/>
    <s v="CLP"/>
    <s v="2016-2021"/>
    <m/>
    <m/>
    <s v="Consejo de Transparencia"/>
    <m/>
    <m/>
    <m/>
    <m/>
    <m/>
    <m/>
    <m/>
    <m/>
    <m/>
    <m/>
    <m/>
    <m/>
    <m/>
    <m/>
    <m/>
    <m/>
    <n v="0"/>
    <n v="0"/>
    <n v="0"/>
    <n v="0"/>
    <n v="0"/>
    <n v="1020000"/>
  </r>
  <r>
    <n v="2380"/>
    <s v="Aportes, donaciones, asignaciones y otros al Partido de Trabajadores Revolucionarios (PTR) por Frutos y productos de los Bienes Patrimoniales"/>
    <s v="34 Transparencia"/>
    <s v="34.01 Partidos Políticos"/>
    <s v="REVISAR"/>
    <s v="34.01.01.05 Frutos y productos de los Bienes Patrimoniales"/>
    <x v="32"/>
    <x v="93"/>
    <x v="343"/>
    <x v="1628"/>
    <s v="CLP"/>
    <s v="2016-2021"/>
    <m/>
    <m/>
    <s v="Consejo de Transparencia"/>
    <m/>
    <m/>
    <m/>
    <m/>
    <m/>
    <m/>
    <m/>
    <m/>
    <m/>
    <m/>
    <m/>
    <m/>
    <m/>
    <m/>
    <m/>
    <m/>
    <n v="0"/>
    <n v="0"/>
    <n v="0"/>
    <n v="2100000"/>
    <n v="0"/>
    <n v="0"/>
  </r>
  <r>
    <n v="2381"/>
    <s v="Aportes, donaciones, asignaciones y otros al Partido de Trabajadores Revolucionarios (PTR) por Otras Transferencias privadas"/>
    <s v="34 Transparencia"/>
    <s v="34.01 Partidos Políticos"/>
    <s v="REVISAR"/>
    <s v="34.01.01.06 Otras Transferencias privadas"/>
    <x v="32"/>
    <x v="93"/>
    <x v="343"/>
    <x v="1629"/>
    <s v="CLP"/>
    <s v="2016-2021"/>
    <m/>
    <m/>
    <s v="Consejo de Transparencia"/>
    <m/>
    <m/>
    <m/>
    <m/>
    <m/>
    <m/>
    <m/>
    <m/>
    <m/>
    <m/>
    <m/>
    <m/>
    <m/>
    <m/>
    <m/>
    <m/>
    <n v="0"/>
    <n v="0"/>
    <n v="0"/>
    <n v="0"/>
    <n v="0"/>
    <n v="1723331"/>
  </r>
  <r>
    <n v="2382"/>
    <s v="Aportes, donaciones, asignaciones y otros al Partido de Trabajadores Revolucionarios (PTR) por Otras Transferencias públicas"/>
    <s v="34 Transparencia"/>
    <s v="34.01 Partidos Políticos"/>
    <s v="REVISAR"/>
    <s v="34.01.01.07 Otras Transferencias públicas"/>
    <x v="32"/>
    <x v="93"/>
    <x v="343"/>
    <x v="1630"/>
    <s v="CLP"/>
    <s v="2016-2021"/>
    <m/>
    <m/>
    <s v="Consejo de Transparencia"/>
    <m/>
    <m/>
    <m/>
    <m/>
    <m/>
    <m/>
    <m/>
    <m/>
    <m/>
    <m/>
    <m/>
    <m/>
    <m/>
    <m/>
    <m/>
    <m/>
    <n v="0"/>
    <n v="0"/>
    <n v="0"/>
    <n v="0"/>
    <n v="0"/>
    <n v="0"/>
  </r>
  <r>
    <n v="2383"/>
    <s v="Aportes, donaciones, asignaciones y otros al Partido Demócrata Cristiano (PDC) por Aportes del Estado (art. 33 bis Ley N°18603)"/>
    <s v="34 Transparencia"/>
    <s v="34.01 Partidos Políticos"/>
    <s v="REVISAR"/>
    <s v="34.01.01.01 Aportes del Estado (art. 33 bis Ley N°18603)"/>
    <x v="32"/>
    <x v="93"/>
    <x v="344"/>
    <x v="1624"/>
    <s v="CLP"/>
    <s v="2016-2021"/>
    <m/>
    <m/>
    <s v="Consejo de Transparencia"/>
    <m/>
    <m/>
    <m/>
    <m/>
    <m/>
    <m/>
    <m/>
    <m/>
    <m/>
    <m/>
    <m/>
    <m/>
    <m/>
    <m/>
    <m/>
    <m/>
    <n v="0"/>
    <n v="0"/>
    <n v="1040701187"/>
    <n v="706628702"/>
    <n v="657804297"/>
    <n v="667467142"/>
  </r>
  <r>
    <n v="2384"/>
    <s v="Aportes, donaciones, asignaciones y otros al Partido Demócrata Cristiano (PDC) por Asignaciones testamentarias"/>
    <s v="34 Transparencia"/>
    <s v="34.01 Partidos Políticos"/>
    <s v="REVISAR"/>
    <s v="34.01.01.02 Asignaciones testamentarias"/>
    <x v="32"/>
    <x v="93"/>
    <x v="344"/>
    <x v="1625"/>
    <s v="CLP"/>
    <s v="2016-2021"/>
    <m/>
    <m/>
    <s v="Consejo de Transparencia"/>
    <m/>
    <m/>
    <m/>
    <m/>
    <m/>
    <m/>
    <m/>
    <m/>
    <m/>
    <m/>
    <m/>
    <m/>
    <m/>
    <m/>
    <m/>
    <m/>
    <n v="0"/>
    <n v="0"/>
    <n v="0"/>
    <n v="0"/>
    <n v="0"/>
    <n v="0"/>
  </r>
  <r>
    <n v="2385"/>
    <s v="Aportes, donaciones, asignaciones y otros al Partido Demócrata Cristiano (PDC) por Cotizaciones"/>
    <s v="34 Transparencia"/>
    <s v="34.01 Partidos Políticos"/>
    <s v="REVISAR"/>
    <s v="34.01.01.03 Cotizaciones"/>
    <x v="32"/>
    <x v="93"/>
    <x v="344"/>
    <x v="1626"/>
    <s v="CLP"/>
    <s v="2016-2021"/>
    <m/>
    <m/>
    <s v="Consejo de Transparencia"/>
    <m/>
    <m/>
    <m/>
    <m/>
    <m/>
    <m/>
    <m/>
    <m/>
    <m/>
    <m/>
    <m/>
    <m/>
    <m/>
    <m/>
    <m/>
    <m/>
    <n v="0"/>
    <n v="0"/>
    <n v="39115879"/>
    <n v="13392249"/>
    <n v="7225657"/>
    <n v="6221853"/>
  </r>
  <r>
    <n v="2386"/>
    <s v="Aportes, donaciones, asignaciones y otros al Partido Demócrata Cristiano (PDC) por Donaciones"/>
    <s v="34 Transparencia"/>
    <s v="34.01 Partidos Políticos"/>
    <s v="REVISAR"/>
    <s v="34.01.01.04 Donaciones"/>
    <x v="32"/>
    <x v="93"/>
    <x v="344"/>
    <x v="1627"/>
    <s v="CLP"/>
    <s v="2016-2021"/>
    <m/>
    <m/>
    <s v="Consejo de Transparencia"/>
    <m/>
    <m/>
    <m/>
    <m/>
    <m/>
    <m/>
    <m/>
    <m/>
    <m/>
    <m/>
    <m/>
    <m/>
    <m/>
    <m/>
    <m/>
    <m/>
    <n v="0"/>
    <n v="0"/>
    <n v="0"/>
    <n v="0"/>
    <n v="0"/>
    <n v="0"/>
  </r>
  <r>
    <n v="2387"/>
    <s v="Aportes, donaciones, asignaciones y otros al Partido Demócrata Cristiano (PDC) por Frutos y productos de los Bienes Patrimoniales"/>
    <s v="34 Transparencia"/>
    <s v="34.01 Partidos Políticos"/>
    <s v="REVISAR"/>
    <s v="34.01.01.05 Frutos y productos de los Bienes Patrimoniales"/>
    <x v="32"/>
    <x v="93"/>
    <x v="344"/>
    <x v="1628"/>
    <s v="CLP"/>
    <s v="2016-2021"/>
    <m/>
    <m/>
    <s v="Consejo de Transparencia"/>
    <m/>
    <m/>
    <m/>
    <m/>
    <m/>
    <m/>
    <m/>
    <m/>
    <m/>
    <m/>
    <m/>
    <m/>
    <m/>
    <m/>
    <m/>
    <m/>
    <n v="0"/>
    <n v="0"/>
    <n v="2513092"/>
    <n v="4181030"/>
    <n v="310569442"/>
    <n v="713909046"/>
  </r>
  <r>
    <n v="2388"/>
    <s v="Aportes, donaciones, asignaciones y otros al Partido Demócrata Cristiano (PDC) por Otras Transferencias privadas"/>
    <s v="34 Transparencia"/>
    <s v="34.01 Partidos Políticos"/>
    <s v="REVISAR"/>
    <s v="34.01.01.06 Otras Transferencias privadas"/>
    <x v="32"/>
    <x v="93"/>
    <x v="344"/>
    <x v="1629"/>
    <s v="CLP"/>
    <s v="2016-2021"/>
    <m/>
    <m/>
    <s v="Consejo de Transparencia"/>
    <m/>
    <m/>
    <m/>
    <m/>
    <m/>
    <m/>
    <m/>
    <m/>
    <m/>
    <m/>
    <m/>
    <m/>
    <m/>
    <m/>
    <m/>
    <m/>
    <n v="0"/>
    <n v="0"/>
    <n v="1514944"/>
    <n v="0"/>
    <n v="0"/>
    <n v="5603157"/>
  </r>
  <r>
    <n v="2389"/>
    <s v="Aportes, donaciones, asignaciones y otros al Partido Demócrata Cristiano (PDC) por Otras Transferencias públicas"/>
    <s v="34 Transparencia"/>
    <s v="34.01 Partidos Políticos"/>
    <s v="REVISAR"/>
    <s v="34.01.01.07 Otras Transferencias públicas"/>
    <x v="32"/>
    <x v="93"/>
    <x v="344"/>
    <x v="1630"/>
    <s v="CLP"/>
    <s v="2016-2021"/>
    <m/>
    <m/>
    <s v="Consejo de Transparencia"/>
    <m/>
    <m/>
    <m/>
    <m/>
    <m/>
    <m/>
    <m/>
    <m/>
    <m/>
    <m/>
    <m/>
    <m/>
    <m/>
    <m/>
    <m/>
    <m/>
    <n v="0"/>
    <n v="0"/>
    <n v="293094173"/>
    <n v="319685290"/>
    <n v="0"/>
    <n v="17012"/>
  </r>
  <r>
    <n v="2390"/>
    <s v="Aportes, donaciones, asignaciones y otros al Partido Ecologista Verde (PEV) por Aportes del Estado (art. 33 bis Ley N°18603)"/>
    <s v="34 Transparencia"/>
    <s v="34.01 Partidos Políticos"/>
    <s v="REVISAR"/>
    <s v="34.01.01.01 Aportes del Estado (art. 33 bis Ley N°18603)"/>
    <x v="32"/>
    <x v="93"/>
    <x v="345"/>
    <x v="1624"/>
    <s v="CLP"/>
    <s v="2016-2021"/>
    <m/>
    <m/>
    <s v="Consejo de Transparencia"/>
    <m/>
    <m/>
    <m/>
    <m/>
    <m/>
    <m/>
    <m/>
    <m/>
    <m/>
    <m/>
    <m/>
    <m/>
    <m/>
    <m/>
    <m/>
    <m/>
    <n v="0"/>
    <n v="43803515"/>
    <n v="52833715"/>
    <n v="48549641"/>
    <n v="259327598"/>
    <n v="181287875"/>
  </r>
  <r>
    <n v="2391"/>
    <s v="Aportes, donaciones, asignaciones y otros al Partido Ecologista Verde (PEV) por Asignaciones testamentarias"/>
    <s v="34 Transparencia"/>
    <s v="34.01 Partidos Políticos"/>
    <s v="REVISAR"/>
    <s v="34.01.01.02 Asignaciones testamentarias"/>
    <x v="32"/>
    <x v="93"/>
    <x v="345"/>
    <x v="1625"/>
    <s v="CLP"/>
    <s v="2016-2021"/>
    <m/>
    <m/>
    <s v="Consejo de Transparencia"/>
    <m/>
    <m/>
    <m/>
    <m/>
    <m/>
    <m/>
    <m/>
    <m/>
    <m/>
    <m/>
    <m/>
    <m/>
    <m/>
    <m/>
    <m/>
    <m/>
    <n v="0"/>
    <n v="0"/>
    <n v="0"/>
    <n v="0"/>
    <n v="0"/>
    <n v="0"/>
  </r>
  <r>
    <n v="2392"/>
    <s v="Aportes, donaciones, asignaciones y otros al Partido Ecologista Verde (PEV) por Cotizaciones"/>
    <s v="34 Transparencia"/>
    <s v="34.01 Partidos Políticos"/>
    <s v="REVISAR"/>
    <s v="34.01.01.03 Cotizaciones"/>
    <x v="32"/>
    <x v="93"/>
    <x v="345"/>
    <x v="1626"/>
    <s v="CLP"/>
    <s v="2016-2021"/>
    <m/>
    <m/>
    <s v="Consejo de Transparencia"/>
    <m/>
    <m/>
    <m/>
    <m/>
    <m/>
    <m/>
    <m/>
    <m/>
    <m/>
    <m/>
    <m/>
    <m/>
    <m/>
    <m/>
    <m/>
    <m/>
    <n v="0"/>
    <n v="0"/>
    <n v="0"/>
    <n v="310600"/>
    <n v="0"/>
    <n v="100000"/>
  </r>
  <r>
    <n v="2393"/>
    <s v="Aportes, donaciones, asignaciones y otros al Partido Ecologista Verde (PEV) por Donaciones"/>
    <s v="34 Transparencia"/>
    <s v="34.01 Partidos Políticos"/>
    <s v="REVISAR"/>
    <s v="34.01.01.04 Donaciones"/>
    <x v="32"/>
    <x v="93"/>
    <x v="345"/>
    <x v="1627"/>
    <s v="CLP"/>
    <s v="2016-2021"/>
    <m/>
    <m/>
    <s v="Consejo de Transparencia"/>
    <m/>
    <m/>
    <m/>
    <m/>
    <m/>
    <m/>
    <m/>
    <m/>
    <m/>
    <m/>
    <m/>
    <m/>
    <m/>
    <m/>
    <m/>
    <m/>
    <n v="0"/>
    <n v="0"/>
    <n v="0"/>
    <n v="0"/>
    <n v="0"/>
    <n v="0"/>
  </r>
  <r>
    <n v="2394"/>
    <s v="Aportes, donaciones, asignaciones y otros al Partido Ecologista Verde (PEV) por Frutos y productos de los Bienes Patrimoniales"/>
    <s v="34 Transparencia"/>
    <s v="34.01 Partidos Políticos"/>
    <s v="REVISAR"/>
    <s v="34.01.01.05 Frutos y productos de los Bienes Patrimoniales"/>
    <x v="32"/>
    <x v="93"/>
    <x v="345"/>
    <x v="1628"/>
    <s v="CLP"/>
    <s v="2016-2021"/>
    <m/>
    <m/>
    <s v="Consejo de Transparencia"/>
    <m/>
    <m/>
    <m/>
    <m/>
    <m/>
    <m/>
    <m/>
    <m/>
    <m/>
    <m/>
    <m/>
    <m/>
    <m/>
    <m/>
    <m/>
    <m/>
    <n v="0"/>
    <n v="0"/>
    <n v="0"/>
    <n v="0"/>
    <n v="0"/>
    <n v="0"/>
  </r>
  <r>
    <n v="2395"/>
    <s v="Aportes, donaciones, asignaciones y otros al Partido Ecologista Verde (PEV) por Otras Transferencias privadas"/>
    <s v="34 Transparencia"/>
    <s v="34.01 Partidos Políticos"/>
    <s v="REVISAR"/>
    <s v="34.01.01.06 Otras Transferencias privadas"/>
    <x v="32"/>
    <x v="93"/>
    <x v="345"/>
    <x v="1629"/>
    <s v="CLP"/>
    <s v="2016-2021"/>
    <m/>
    <m/>
    <s v="Consejo de Transparencia"/>
    <m/>
    <m/>
    <m/>
    <m/>
    <m/>
    <m/>
    <m/>
    <m/>
    <m/>
    <m/>
    <m/>
    <m/>
    <m/>
    <m/>
    <m/>
    <m/>
    <n v="0"/>
    <n v="270000"/>
    <n v="5925010"/>
    <n v="721390"/>
    <n v="0"/>
    <n v="0"/>
  </r>
  <r>
    <n v="2396"/>
    <s v="Aportes, donaciones, asignaciones y otros al Partido Ecologista Verde (PEV) por Otras Transferencias públicas"/>
    <s v="34 Transparencia"/>
    <s v="34.01 Partidos Políticos"/>
    <s v="REVISAR"/>
    <s v="34.01.01.07 Otras Transferencias públicas"/>
    <x v="32"/>
    <x v="93"/>
    <x v="345"/>
    <x v="1630"/>
    <s v="CLP"/>
    <s v="2016-2021"/>
    <m/>
    <m/>
    <s v="Consejo de Transparencia"/>
    <m/>
    <m/>
    <m/>
    <m/>
    <m/>
    <m/>
    <m/>
    <m/>
    <m/>
    <m/>
    <m/>
    <m/>
    <m/>
    <m/>
    <m/>
    <m/>
    <n v="0"/>
    <n v="0"/>
    <n v="57695490"/>
    <n v="158585876"/>
    <n v="0"/>
    <n v="0"/>
  </r>
  <r>
    <n v="2397"/>
    <s v="Aportes, donaciones, asignaciones y otros al Partido Evolución Política (Evópoli) por Aportes del Estado (art. 33 bis Ley N°18603)"/>
    <s v="34 Transparencia"/>
    <s v="34.01 Partidos Políticos"/>
    <s v="REVISAR"/>
    <s v="34.01.01.01 Aportes del Estado (art. 33 bis Ley N°18603)"/>
    <x v="32"/>
    <x v="93"/>
    <x v="346"/>
    <x v="1624"/>
    <s v="CLP"/>
    <s v="2016-2021"/>
    <m/>
    <m/>
    <s v="Consejo de Transparencia"/>
    <m/>
    <m/>
    <m/>
    <m/>
    <m/>
    <m/>
    <m/>
    <m/>
    <m/>
    <m/>
    <m/>
    <m/>
    <m/>
    <m/>
    <m/>
    <m/>
    <n v="0"/>
    <n v="20315988"/>
    <n v="80255459"/>
    <n v="605047386"/>
    <n v="404537330"/>
    <n v="328515361"/>
  </r>
  <r>
    <n v="2398"/>
    <s v="Aportes, donaciones, asignaciones y otros al Partido Evolución Política (Evópoli) por Asignaciones testamentarias"/>
    <s v="34 Transparencia"/>
    <s v="34.01 Partidos Políticos"/>
    <s v="REVISAR"/>
    <s v="34.01.01.02 Asignaciones testamentarias"/>
    <x v="32"/>
    <x v="93"/>
    <x v="346"/>
    <x v="1625"/>
    <s v="CLP"/>
    <s v="2016-2021"/>
    <m/>
    <m/>
    <s v="Consejo de Transparencia"/>
    <m/>
    <m/>
    <m/>
    <m/>
    <m/>
    <m/>
    <m/>
    <m/>
    <m/>
    <m/>
    <m/>
    <m/>
    <m/>
    <m/>
    <m/>
    <m/>
    <n v="0"/>
    <n v="0"/>
    <n v="0"/>
    <n v="0"/>
    <n v="0"/>
    <n v="0"/>
  </r>
  <r>
    <n v="2399"/>
    <s v="Aportes, donaciones, asignaciones y otros al Partido Evolución Política (Evópoli) por Cotizaciones"/>
    <s v="34 Transparencia"/>
    <s v="34.01 Partidos Políticos"/>
    <s v="REVISAR"/>
    <s v="34.01.01.03 Cotizaciones"/>
    <x v="32"/>
    <x v="93"/>
    <x v="346"/>
    <x v="1626"/>
    <s v="CLP"/>
    <s v="2016-2021"/>
    <m/>
    <m/>
    <s v="Consejo de Transparencia"/>
    <m/>
    <m/>
    <m/>
    <m/>
    <m/>
    <m/>
    <m/>
    <m/>
    <m/>
    <m/>
    <m/>
    <m/>
    <m/>
    <m/>
    <m/>
    <m/>
    <n v="0"/>
    <n v="0"/>
    <n v="201064352"/>
    <n v="120112362"/>
    <n v="235331700"/>
    <n v="383502167"/>
  </r>
  <r>
    <n v="2400"/>
    <s v="Aportes, donaciones, asignaciones y otros al Partido Evolución Política (Evópoli) por Donaciones"/>
    <s v="34 Transparencia"/>
    <s v="34.01 Partidos Políticos"/>
    <s v="REVISAR"/>
    <s v="34.01.01.04 Donaciones"/>
    <x v="32"/>
    <x v="93"/>
    <x v="346"/>
    <x v="1627"/>
    <s v="CLP"/>
    <s v="2016-2021"/>
    <m/>
    <m/>
    <s v="Consejo de Transparencia"/>
    <m/>
    <m/>
    <m/>
    <m/>
    <m/>
    <m/>
    <m/>
    <m/>
    <m/>
    <m/>
    <m/>
    <m/>
    <m/>
    <m/>
    <m/>
    <m/>
    <n v="0"/>
    <n v="0"/>
    <n v="251191037"/>
    <n v="22630428"/>
    <n v="0"/>
    <n v="0"/>
  </r>
  <r>
    <n v="2401"/>
    <s v="Aportes, donaciones, asignaciones y otros al Partido Evolución Política (Evópoli) por Frutos y productos de los Bienes Patrimoniales"/>
    <s v="34 Transparencia"/>
    <s v="34.01 Partidos Políticos"/>
    <s v="REVISAR"/>
    <s v="34.01.01.05 Frutos y productos de los Bienes Patrimoniales"/>
    <x v="32"/>
    <x v="93"/>
    <x v="346"/>
    <x v="1628"/>
    <s v="CLP"/>
    <s v="2016-2021"/>
    <m/>
    <m/>
    <s v="Consejo de Transparencia"/>
    <m/>
    <m/>
    <m/>
    <m/>
    <m/>
    <m/>
    <m/>
    <m/>
    <m/>
    <m/>
    <m/>
    <m/>
    <m/>
    <m/>
    <m/>
    <m/>
    <n v="0"/>
    <n v="0"/>
    <n v="0"/>
    <n v="0"/>
    <n v="0"/>
    <n v="0"/>
  </r>
  <r>
    <n v="2402"/>
    <s v="Aportes, donaciones, asignaciones y otros al Partido Evolución Política (Evópoli) por Otras Transferencias privadas"/>
    <s v="34 Transparencia"/>
    <s v="34.01 Partidos Políticos"/>
    <s v="REVISAR"/>
    <s v="34.01.01.06 Otras Transferencias privadas"/>
    <x v="32"/>
    <x v="93"/>
    <x v="346"/>
    <x v="1629"/>
    <s v="CLP"/>
    <s v="2016-2021"/>
    <m/>
    <m/>
    <s v="Consejo de Transparencia"/>
    <m/>
    <m/>
    <m/>
    <m/>
    <m/>
    <m/>
    <m/>
    <m/>
    <m/>
    <m/>
    <m/>
    <m/>
    <m/>
    <m/>
    <m/>
    <m/>
    <n v="0"/>
    <n v="96097653"/>
    <n v="109362945"/>
    <n v="3296538"/>
    <n v="0"/>
    <n v="0"/>
  </r>
  <r>
    <n v="2403"/>
    <s v="Aportes, donaciones, asignaciones y otros al Partido Evolución Política (Evópoli) por Otras Transferencias privadas (Plebiscito)"/>
    <s v="34 Transparencia"/>
    <s v="34.01 Partidos Políticos"/>
    <s v="REVISAR"/>
    <s v="34.01.01.09 Otras Transferencias privadas (Plebiscito)"/>
    <x v="32"/>
    <x v="93"/>
    <x v="346"/>
    <x v="1632"/>
    <s v="CLP"/>
    <s v="2016-2021"/>
    <m/>
    <m/>
    <s v="Consejo de Transparencia"/>
    <m/>
    <m/>
    <m/>
    <m/>
    <m/>
    <m/>
    <m/>
    <m/>
    <m/>
    <m/>
    <m/>
    <m/>
    <m/>
    <m/>
    <m/>
    <m/>
    <n v="0"/>
    <n v="0"/>
    <n v="0"/>
    <n v="0"/>
    <n v="0"/>
    <n v="1000000"/>
  </r>
  <r>
    <n v="2404"/>
    <s v="Aportes, donaciones, asignaciones y otros al Partido Evolución Política (Evópoli) por Otras Transferencias públicas"/>
    <s v="34 Transparencia"/>
    <s v="34.01 Partidos Políticos"/>
    <s v="REVISAR"/>
    <s v="34.01.01.07 Otras Transferencias públicas"/>
    <x v="32"/>
    <x v="93"/>
    <x v="346"/>
    <x v="1630"/>
    <s v="CLP"/>
    <s v="2016-2021"/>
    <m/>
    <m/>
    <s v="Consejo de Transparencia"/>
    <m/>
    <m/>
    <m/>
    <m/>
    <m/>
    <m/>
    <m/>
    <m/>
    <m/>
    <m/>
    <m/>
    <m/>
    <m/>
    <m/>
    <m/>
    <m/>
    <n v="0"/>
    <n v="0"/>
    <n v="0"/>
    <n v="0"/>
    <n v="0"/>
    <n v="0"/>
  </r>
  <r>
    <n v="2405"/>
    <s v="Aportes, donaciones, asignaciones y otros al Partido Federación Regionalista Verde Social  (FREVS) por Aportes del Estado (art. 33 bis Ley N°18603)"/>
    <s v="34 Transparencia"/>
    <s v="34.01 Partidos Políticos"/>
    <s v="REVISAR"/>
    <s v="34.01.01.01 Aportes del Estado (art. 33 bis Ley N°18603)"/>
    <x v="32"/>
    <x v="93"/>
    <x v="347"/>
    <x v="1624"/>
    <s v="CLP"/>
    <s v="2016-2021"/>
    <m/>
    <m/>
    <s v="Consejo de Transparencia"/>
    <m/>
    <m/>
    <m/>
    <m/>
    <m/>
    <m/>
    <m/>
    <m/>
    <m/>
    <m/>
    <m/>
    <m/>
    <m/>
    <m/>
    <m/>
    <m/>
    <n v="0"/>
    <n v="0"/>
    <n v="42225223"/>
    <n v="98984093"/>
    <n v="113861041"/>
    <n v="119308248"/>
  </r>
  <r>
    <n v="2406"/>
    <s v="Aportes, donaciones, asignaciones y otros al Partido Federación Regionalista Verde Social  (FREVS) por Asignaciones testamentarias"/>
    <s v="34 Transparencia"/>
    <s v="34.01 Partidos Políticos"/>
    <s v="REVISAR"/>
    <s v="34.01.01.02 Asignaciones testamentarias"/>
    <x v="32"/>
    <x v="93"/>
    <x v="347"/>
    <x v="1625"/>
    <s v="CLP"/>
    <s v="2016-2021"/>
    <m/>
    <m/>
    <s v="Consejo de Transparencia"/>
    <m/>
    <m/>
    <m/>
    <m/>
    <m/>
    <m/>
    <m/>
    <m/>
    <m/>
    <m/>
    <m/>
    <m/>
    <m/>
    <m/>
    <m/>
    <m/>
    <n v="0"/>
    <n v="0"/>
    <n v="0"/>
    <n v="0"/>
    <n v="0"/>
    <n v="0"/>
  </r>
  <r>
    <n v="2407"/>
    <s v="Aportes, donaciones, asignaciones y otros al Partido Federación Regionalista Verde Social  (FREVS) por Cotizaciones"/>
    <s v="34 Transparencia"/>
    <s v="34.01 Partidos Políticos"/>
    <s v="REVISAR"/>
    <s v="34.01.01.03 Cotizaciones"/>
    <x v="32"/>
    <x v="93"/>
    <x v="347"/>
    <x v="1626"/>
    <s v="CLP"/>
    <s v="2016-2021"/>
    <m/>
    <m/>
    <s v="Consejo de Transparencia"/>
    <m/>
    <m/>
    <m/>
    <m/>
    <m/>
    <m/>
    <m/>
    <m/>
    <m/>
    <m/>
    <m/>
    <m/>
    <m/>
    <m/>
    <m/>
    <m/>
    <n v="0"/>
    <n v="0"/>
    <n v="0"/>
    <n v="0"/>
    <n v="0"/>
    <n v="3331000"/>
  </r>
  <r>
    <n v="2408"/>
    <s v="Aportes, donaciones, asignaciones y otros al Partido Federación Regionalista Verde Social  (FREVS) por Donaciones"/>
    <s v="34 Transparencia"/>
    <s v="34.01 Partidos Políticos"/>
    <s v="REVISAR"/>
    <s v="34.01.01.04 Donaciones"/>
    <x v="32"/>
    <x v="93"/>
    <x v="347"/>
    <x v="1627"/>
    <s v="CLP"/>
    <s v="2016-2021"/>
    <m/>
    <m/>
    <s v="Consejo de Transparencia"/>
    <m/>
    <m/>
    <m/>
    <m/>
    <m/>
    <m/>
    <m/>
    <m/>
    <m/>
    <m/>
    <m/>
    <m/>
    <m/>
    <m/>
    <m/>
    <m/>
    <n v="0"/>
    <n v="0"/>
    <n v="0"/>
    <n v="0"/>
    <n v="0"/>
    <n v="0"/>
  </r>
  <r>
    <n v="2409"/>
    <s v="Aportes, donaciones, asignaciones y otros al Partido Federación Regionalista Verde Social  (FREVS) por Frutos y productos de los Bienes Patrimoniales"/>
    <s v="34 Transparencia"/>
    <s v="34.01 Partidos Políticos"/>
    <s v="REVISAR"/>
    <s v="34.01.01.05 Frutos y productos de los Bienes Patrimoniales"/>
    <x v="32"/>
    <x v="93"/>
    <x v="347"/>
    <x v="1628"/>
    <s v="CLP"/>
    <s v="2016-2021"/>
    <m/>
    <m/>
    <s v="Consejo de Transparencia"/>
    <m/>
    <m/>
    <m/>
    <m/>
    <m/>
    <m/>
    <m/>
    <m/>
    <m/>
    <m/>
    <m/>
    <m/>
    <m/>
    <m/>
    <m/>
    <m/>
    <n v="0"/>
    <n v="0"/>
    <n v="0"/>
    <n v="0"/>
    <n v="0"/>
    <n v="0"/>
  </r>
  <r>
    <n v="2410"/>
    <s v="Aportes, donaciones, asignaciones y otros al Partido Federación Regionalista Verde Social  (FREVS) por Otras Transferencias privadas"/>
    <s v="34 Transparencia"/>
    <s v="34.01 Partidos Políticos"/>
    <s v="REVISAR"/>
    <s v="34.01.01.06 Otras Transferencias privadas"/>
    <x v="32"/>
    <x v="93"/>
    <x v="347"/>
    <x v="1629"/>
    <s v="CLP"/>
    <s v="2016-2021"/>
    <m/>
    <m/>
    <s v="Consejo de Transparencia"/>
    <m/>
    <m/>
    <m/>
    <m/>
    <m/>
    <m/>
    <m/>
    <m/>
    <m/>
    <m/>
    <m/>
    <m/>
    <m/>
    <m/>
    <m/>
    <m/>
    <n v="0"/>
    <n v="0"/>
    <n v="0"/>
    <n v="0"/>
    <n v="0"/>
    <n v="0"/>
  </r>
  <r>
    <n v="2411"/>
    <s v="Aportes, donaciones, asignaciones y otros al Partido Federación Regionalista Verde Social  (FREVS) por Otras Transferencias públicas"/>
    <s v="34 Transparencia"/>
    <s v="34.01 Partidos Políticos"/>
    <s v="REVISAR"/>
    <s v="34.01.01.07 Otras Transferencias públicas"/>
    <x v="32"/>
    <x v="93"/>
    <x v="347"/>
    <x v="1630"/>
    <s v="CLP"/>
    <s v="2016-2021"/>
    <m/>
    <m/>
    <s v="Consejo de Transparencia"/>
    <m/>
    <m/>
    <m/>
    <m/>
    <m/>
    <m/>
    <m/>
    <m/>
    <m/>
    <m/>
    <m/>
    <m/>
    <m/>
    <m/>
    <m/>
    <m/>
    <n v="0"/>
    <n v="0"/>
    <n v="0"/>
    <n v="72920489"/>
    <n v="0"/>
    <n v="0"/>
  </r>
  <r>
    <n v="2412"/>
    <s v="Aportes, donaciones, asignaciones y otros al Partido Humanista (PH) por Aportes del Estado (art. 33 bis Ley N°18603)"/>
    <s v="34 Transparencia"/>
    <s v="34.01 Partidos Políticos"/>
    <s v="REVISAR"/>
    <s v="34.01.01.01 Aportes del Estado (art. 33 bis Ley N°18603)"/>
    <x v="32"/>
    <x v="93"/>
    <x v="348"/>
    <x v="1624"/>
    <s v="CLP"/>
    <s v="2016-2021"/>
    <m/>
    <m/>
    <s v="Consejo de Transparencia"/>
    <m/>
    <m/>
    <m/>
    <m/>
    <m/>
    <m/>
    <m/>
    <m/>
    <m/>
    <m/>
    <m/>
    <m/>
    <m/>
    <m/>
    <m/>
    <m/>
    <n v="0"/>
    <n v="0"/>
    <n v="67758831"/>
    <n v="164918726"/>
    <n v="301428022"/>
    <n v="303117186"/>
  </r>
  <r>
    <n v="2413"/>
    <s v="Aportes, donaciones, asignaciones y otros al Partido Humanista (PH) por Asignaciones testamentarias"/>
    <s v="34 Transparencia"/>
    <s v="34.01 Partidos Políticos"/>
    <s v="REVISAR"/>
    <s v="34.01.01.02 Asignaciones testamentarias"/>
    <x v="32"/>
    <x v="93"/>
    <x v="348"/>
    <x v="1625"/>
    <s v="CLP"/>
    <s v="2016-2021"/>
    <m/>
    <m/>
    <s v="Consejo de Transparencia"/>
    <m/>
    <m/>
    <m/>
    <m/>
    <m/>
    <m/>
    <m/>
    <m/>
    <m/>
    <m/>
    <m/>
    <m/>
    <m/>
    <m/>
    <m/>
    <m/>
    <n v="0"/>
    <n v="0"/>
    <n v="0"/>
    <n v="0"/>
    <n v="0"/>
    <n v="0"/>
  </r>
  <r>
    <n v="2414"/>
    <s v="Aportes, donaciones, asignaciones y otros al Partido Humanista (PH) por Cotizaciones"/>
    <s v="34 Transparencia"/>
    <s v="34.01 Partidos Políticos"/>
    <s v="REVISAR"/>
    <s v="34.01.01.03 Cotizaciones"/>
    <x v="32"/>
    <x v="93"/>
    <x v="348"/>
    <x v="1626"/>
    <s v="CLP"/>
    <s v="2016-2021"/>
    <m/>
    <m/>
    <s v="Consejo de Transparencia"/>
    <m/>
    <m/>
    <m/>
    <m/>
    <m/>
    <m/>
    <m/>
    <m/>
    <m/>
    <m/>
    <m/>
    <m/>
    <m/>
    <m/>
    <m/>
    <m/>
    <n v="0"/>
    <n v="0"/>
    <n v="5460000"/>
    <n v="12770635"/>
    <n v="24017703"/>
    <n v="8955300"/>
  </r>
  <r>
    <n v="2415"/>
    <s v="Aportes, donaciones, asignaciones y otros al Partido Humanista (PH) por Donaciones"/>
    <s v="34 Transparencia"/>
    <s v="34.01 Partidos Políticos"/>
    <s v="REVISAR"/>
    <s v="34.01.01.04 Donaciones"/>
    <x v="32"/>
    <x v="93"/>
    <x v="348"/>
    <x v="1627"/>
    <s v="CLP"/>
    <s v="2016-2021"/>
    <m/>
    <m/>
    <s v="Consejo de Transparencia"/>
    <m/>
    <m/>
    <m/>
    <m/>
    <m/>
    <m/>
    <m/>
    <m/>
    <m/>
    <m/>
    <m/>
    <m/>
    <m/>
    <m/>
    <m/>
    <m/>
    <n v="0"/>
    <n v="0"/>
    <n v="0"/>
    <n v="0"/>
    <n v="0"/>
    <n v="0"/>
  </r>
  <r>
    <n v="2416"/>
    <s v="Aportes, donaciones, asignaciones y otros al Partido Humanista (PH) por Frutos y productos de los Bienes Patrimoniales"/>
    <s v="34 Transparencia"/>
    <s v="34.01 Partidos Políticos"/>
    <s v="REVISAR"/>
    <s v="34.01.01.05 Frutos y productos de los Bienes Patrimoniales"/>
    <x v="32"/>
    <x v="93"/>
    <x v="348"/>
    <x v="1628"/>
    <s v="CLP"/>
    <s v="2016-2021"/>
    <m/>
    <m/>
    <s v="Consejo de Transparencia"/>
    <m/>
    <m/>
    <m/>
    <m/>
    <m/>
    <m/>
    <m/>
    <m/>
    <m/>
    <m/>
    <m/>
    <m/>
    <m/>
    <m/>
    <m/>
    <m/>
    <n v="0"/>
    <n v="0"/>
    <n v="3150000"/>
    <n v="2800000"/>
    <n v="2100000"/>
    <n v="40000000"/>
  </r>
  <r>
    <n v="2417"/>
    <s v="Aportes, donaciones, asignaciones y otros al Partido Humanista (PH) por Otras Transferencias privadas"/>
    <s v="34 Transparencia"/>
    <s v="34.01 Partidos Políticos"/>
    <s v="REVISAR"/>
    <s v="34.01.01.06 Otras Transferencias privadas"/>
    <x v="32"/>
    <x v="93"/>
    <x v="348"/>
    <x v="1629"/>
    <s v="CLP"/>
    <s v="2016-2021"/>
    <m/>
    <m/>
    <s v="Consejo de Transparencia"/>
    <m/>
    <m/>
    <m/>
    <m/>
    <m/>
    <m/>
    <m/>
    <m/>
    <m/>
    <m/>
    <m/>
    <m/>
    <m/>
    <m/>
    <m/>
    <m/>
    <n v="0"/>
    <n v="0"/>
    <n v="23600000"/>
    <n v="190795"/>
    <n v="0"/>
    <n v="0"/>
  </r>
  <r>
    <n v="2418"/>
    <s v="Aportes, donaciones, asignaciones y otros al Partido Humanista (PH) por Otras Transferencias públicas"/>
    <s v="34 Transparencia"/>
    <s v="34.01 Partidos Políticos"/>
    <s v="REVISAR"/>
    <s v="34.01.01.07 Otras Transferencias públicas"/>
    <x v="32"/>
    <x v="93"/>
    <x v="348"/>
    <x v="1630"/>
    <s v="CLP"/>
    <s v="2016-2021"/>
    <m/>
    <m/>
    <s v="Consejo de Transparencia"/>
    <m/>
    <m/>
    <m/>
    <m/>
    <m/>
    <m/>
    <m/>
    <m/>
    <m/>
    <m/>
    <m/>
    <m/>
    <m/>
    <m/>
    <m/>
    <m/>
    <n v="0"/>
    <n v="0"/>
    <n v="87921358"/>
    <n v="31249539"/>
    <n v="0"/>
    <n v="0"/>
  </r>
  <r>
    <n v="2419"/>
    <s v="Aportes, donaciones, asignaciones y otros al Partido Igualdad (PI) por Aportes del Estado (art. 33 bis Ley N°18603)"/>
    <s v="34 Transparencia"/>
    <s v="34.01 Partidos Políticos"/>
    <s v="REVISAR"/>
    <s v="34.01.01.01 Aportes del Estado (art. 33 bis Ley N°18603)"/>
    <x v="32"/>
    <x v="93"/>
    <x v="349"/>
    <x v="1624"/>
    <s v="CLP"/>
    <s v="2016-2021"/>
    <m/>
    <m/>
    <s v="Consejo de Transparencia"/>
    <m/>
    <m/>
    <m/>
    <m/>
    <m/>
    <m/>
    <m/>
    <m/>
    <m/>
    <m/>
    <m/>
    <m/>
    <m/>
    <m/>
    <m/>
    <m/>
    <n v="0"/>
    <n v="0"/>
    <n v="0"/>
    <n v="0"/>
    <n v="169302704"/>
    <n v="96243961"/>
  </r>
  <r>
    <n v="2420"/>
    <s v="Aportes, donaciones, asignaciones y otros al Partido Igualdad (PI) por Asignaciones testamentarias"/>
    <s v="34 Transparencia"/>
    <s v="34.01 Partidos Políticos"/>
    <s v="REVISAR"/>
    <s v="34.01.01.02 Asignaciones testamentarias"/>
    <x v="32"/>
    <x v="93"/>
    <x v="349"/>
    <x v="1625"/>
    <s v="CLP"/>
    <s v="2016-2021"/>
    <m/>
    <m/>
    <s v="Consejo de Transparencia"/>
    <m/>
    <m/>
    <m/>
    <m/>
    <m/>
    <m/>
    <m/>
    <m/>
    <m/>
    <m/>
    <m/>
    <m/>
    <m/>
    <m/>
    <m/>
    <m/>
    <n v="0"/>
    <n v="0"/>
    <n v="0"/>
    <n v="0"/>
    <n v="0"/>
    <n v="0"/>
  </r>
  <r>
    <n v="2421"/>
    <s v="Aportes, donaciones, asignaciones y otros al Partido Igualdad (PI) por Cotizaciones"/>
    <s v="34 Transparencia"/>
    <s v="34.01 Partidos Políticos"/>
    <s v="REVISAR"/>
    <s v="34.01.01.03 Cotizaciones"/>
    <x v="32"/>
    <x v="93"/>
    <x v="349"/>
    <x v="1626"/>
    <s v="CLP"/>
    <s v="2016-2021"/>
    <m/>
    <m/>
    <s v="Consejo de Transparencia"/>
    <m/>
    <m/>
    <m/>
    <m/>
    <m/>
    <m/>
    <m/>
    <m/>
    <m/>
    <m/>
    <m/>
    <m/>
    <m/>
    <m/>
    <m/>
    <m/>
    <n v="0"/>
    <n v="0"/>
    <n v="375000"/>
    <n v="520000"/>
    <n v="64000"/>
    <n v="0"/>
  </r>
  <r>
    <n v="2422"/>
    <s v="Aportes, donaciones, asignaciones y otros al Partido Igualdad (PI) por Donaciones"/>
    <s v="34 Transparencia"/>
    <s v="34.01 Partidos Políticos"/>
    <s v="REVISAR"/>
    <s v="34.01.01.04 Donaciones"/>
    <x v="32"/>
    <x v="93"/>
    <x v="349"/>
    <x v="1627"/>
    <s v="CLP"/>
    <s v="2016-2021"/>
    <m/>
    <m/>
    <s v="Consejo de Transparencia"/>
    <m/>
    <m/>
    <m/>
    <m/>
    <m/>
    <m/>
    <m/>
    <m/>
    <m/>
    <m/>
    <m/>
    <m/>
    <m/>
    <m/>
    <m/>
    <m/>
    <n v="0"/>
    <n v="0"/>
    <n v="0"/>
    <n v="0"/>
    <n v="0"/>
    <n v="0"/>
  </r>
  <r>
    <n v="2423"/>
    <s v="Aportes, donaciones, asignaciones y otros al Partido Igualdad (PI) por Donaciones de candidatos que no utilizaron montos"/>
    <s v="34 Transparencia"/>
    <s v="34.01 Partidos Políticos"/>
    <s v="REVISAR"/>
    <s v="34.01.01.10 Donaciones de candidatos que no utilizaron montos"/>
    <x v="32"/>
    <x v="93"/>
    <x v="349"/>
    <x v="1633"/>
    <s v="CLP"/>
    <s v="2016-2021"/>
    <m/>
    <m/>
    <s v="Consejo de Transparencia"/>
    <m/>
    <m/>
    <m/>
    <m/>
    <m/>
    <m/>
    <m/>
    <m/>
    <m/>
    <m/>
    <m/>
    <m/>
    <m/>
    <m/>
    <m/>
    <m/>
    <n v="0"/>
    <n v="0"/>
    <n v="0"/>
    <n v="0"/>
    <n v="0"/>
    <n v="0"/>
  </r>
  <r>
    <n v="2424"/>
    <s v="Aportes, donaciones, asignaciones y otros al Partido Igualdad (PI) por Frutos y productos de los Bienes Patrimoniales"/>
    <s v="34 Transparencia"/>
    <s v="34.01 Partidos Políticos"/>
    <s v="REVISAR"/>
    <s v="34.01.01.05 Frutos y productos de los Bienes Patrimoniales"/>
    <x v="32"/>
    <x v="93"/>
    <x v="349"/>
    <x v="1628"/>
    <s v="CLP"/>
    <s v="2016-2021"/>
    <m/>
    <m/>
    <s v="Consejo de Transparencia"/>
    <m/>
    <m/>
    <m/>
    <m/>
    <m/>
    <m/>
    <m/>
    <m/>
    <m/>
    <m/>
    <m/>
    <m/>
    <m/>
    <m/>
    <m/>
    <m/>
    <n v="0"/>
    <n v="0"/>
    <n v="0"/>
    <n v="0"/>
    <n v="0"/>
    <n v="0"/>
  </r>
  <r>
    <n v="2425"/>
    <s v="Aportes, donaciones, asignaciones y otros al Partido Igualdad (PI) por Otras Transferencias privadas"/>
    <s v="34 Transparencia"/>
    <s v="34.01 Partidos Políticos"/>
    <s v="REVISAR"/>
    <s v="34.01.01.06 Otras Transferencias privadas"/>
    <x v="32"/>
    <x v="93"/>
    <x v="349"/>
    <x v="1629"/>
    <s v="CLP"/>
    <s v="2016-2021"/>
    <m/>
    <m/>
    <s v="Consejo de Transparencia"/>
    <m/>
    <m/>
    <m/>
    <m/>
    <m/>
    <m/>
    <m/>
    <m/>
    <m/>
    <m/>
    <m/>
    <m/>
    <m/>
    <m/>
    <m/>
    <m/>
    <n v="0"/>
    <n v="0"/>
    <n v="0"/>
    <n v="440590"/>
    <n v="355094"/>
    <n v="0"/>
  </r>
  <r>
    <n v="2426"/>
    <s v="Aportes, donaciones, asignaciones y otros al Partido Igualdad (PI) por Otras Transferencias públicas"/>
    <s v="34 Transparencia"/>
    <s v="34.01 Partidos Políticos"/>
    <s v="REVISAR"/>
    <s v="34.01.01.07 Otras Transferencias públicas"/>
    <x v="32"/>
    <x v="93"/>
    <x v="349"/>
    <x v="1630"/>
    <s v="CLP"/>
    <s v="2016-2021"/>
    <m/>
    <m/>
    <s v="Consejo de Transparencia"/>
    <m/>
    <m/>
    <m/>
    <m/>
    <m/>
    <m/>
    <m/>
    <m/>
    <m/>
    <m/>
    <m/>
    <m/>
    <m/>
    <m/>
    <m/>
    <m/>
    <n v="0"/>
    <n v="0"/>
    <n v="69193008"/>
    <n v="119768731"/>
    <n v="0"/>
    <n v="0"/>
  </r>
  <r>
    <n v="2427"/>
    <s v="Aportes, donaciones, asignaciones y otros al Partido Igualdad (PI) por Otras Transferencias públicas (reembolso por campaña Convencional Constituyente para pagar deudas de esta campaña)"/>
    <s v="34 Transparencia"/>
    <s v="34.01 Partidos Políticos"/>
    <s v="REVISAR"/>
    <s v="34.01.01.11 Otras Transferencias públicas (reembolso por campaña Convencional Constituyente para pagar deudas de esta campaña)"/>
    <x v="32"/>
    <x v="93"/>
    <x v="349"/>
    <x v="1634"/>
    <s v="CLP"/>
    <s v="2016-2021"/>
    <m/>
    <m/>
    <s v="Consejo de Transparencia"/>
    <m/>
    <m/>
    <m/>
    <m/>
    <m/>
    <m/>
    <m/>
    <m/>
    <m/>
    <m/>
    <m/>
    <m/>
    <m/>
    <m/>
    <m/>
    <m/>
    <n v="0"/>
    <n v="0"/>
    <n v="0"/>
    <n v="0"/>
    <n v="0"/>
    <n v="0"/>
  </r>
  <r>
    <n v="2428"/>
    <s v="Aportes, donaciones, asignaciones y otros al Partido Izquierda Ciudadana por Aportes del Estado (art. 33 bis Ley N°18603)"/>
    <s v="34 Transparencia"/>
    <s v="34.01 Partidos Políticos"/>
    <s v="REVISAR"/>
    <s v="34.01.01.01 Aportes del Estado (art. 33 bis Ley N°18603)"/>
    <x v="32"/>
    <x v="93"/>
    <x v="350"/>
    <x v="1624"/>
    <s v="CLP"/>
    <s v="2016-2021"/>
    <m/>
    <m/>
    <s v="Consejo de Transparencia"/>
    <m/>
    <m/>
    <m/>
    <m/>
    <m/>
    <m/>
    <m/>
    <m/>
    <m/>
    <m/>
    <m/>
    <m/>
    <m/>
    <m/>
    <m/>
    <m/>
    <n v="0"/>
    <n v="0"/>
    <n v="8911191"/>
    <n v="8473385"/>
    <n v="0"/>
    <n v="0"/>
  </r>
  <r>
    <n v="2429"/>
    <s v="Aportes, donaciones, asignaciones y otros al Partido Izquierda Ciudadana por Asignaciones testamentarias"/>
    <s v="34 Transparencia"/>
    <s v="34.01 Partidos Políticos"/>
    <s v="REVISAR"/>
    <s v="34.01.01.02 Asignaciones testamentarias"/>
    <x v="32"/>
    <x v="93"/>
    <x v="350"/>
    <x v="1625"/>
    <s v="CLP"/>
    <s v="2016-2021"/>
    <m/>
    <m/>
    <s v="Consejo de Transparencia"/>
    <m/>
    <m/>
    <m/>
    <m/>
    <m/>
    <m/>
    <m/>
    <m/>
    <m/>
    <m/>
    <m/>
    <m/>
    <m/>
    <m/>
    <m/>
    <m/>
    <n v="0"/>
    <n v="0"/>
    <n v="0"/>
    <n v="0"/>
    <n v="0"/>
    <n v="0"/>
  </r>
  <r>
    <n v="2430"/>
    <s v="Aportes, donaciones, asignaciones y otros al Partido Izquierda Ciudadana por Cotizaciones"/>
    <s v="34 Transparencia"/>
    <s v="34.01 Partidos Políticos"/>
    <s v="REVISAR"/>
    <s v="34.01.01.03 Cotizaciones"/>
    <x v="32"/>
    <x v="93"/>
    <x v="350"/>
    <x v="1626"/>
    <s v="CLP"/>
    <s v="2016-2021"/>
    <m/>
    <m/>
    <s v="Consejo de Transparencia"/>
    <m/>
    <m/>
    <m/>
    <m/>
    <m/>
    <m/>
    <m/>
    <m/>
    <m/>
    <m/>
    <m/>
    <m/>
    <m/>
    <m/>
    <m/>
    <m/>
    <n v="0"/>
    <n v="0"/>
    <n v="0"/>
    <n v="0"/>
    <n v="0"/>
    <n v="0"/>
  </r>
  <r>
    <n v="2431"/>
    <s v="Aportes, donaciones, asignaciones y otros al Partido Izquierda Ciudadana por Donaciones"/>
    <s v="34 Transparencia"/>
    <s v="34.01 Partidos Políticos"/>
    <s v="REVISAR"/>
    <s v="34.01.01.04 Donaciones"/>
    <x v="32"/>
    <x v="93"/>
    <x v="350"/>
    <x v="1627"/>
    <s v="CLP"/>
    <s v="2016-2021"/>
    <m/>
    <m/>
    <s v="Consejo de Transparencia"/>
    <m/>
    <m/>
    <m/>
    <m/>
    <m/>
    <m/>
    <m/>
    <m/>
    <m/>
    <m/>
    <m/>
    <m/>
    <m/>
    <m/>
    <m/>
    <m/>
    <n v="0"/>
    <n v="0"/>
    <n v="0"/>
    <n v="0"/>
    <n v="0"/>
    <n v="0"/>
  </r>
  <r>
    <n v="2432"/>
    <s v="Aportes, donaciones, asignaciones y otros al Partido Izquierda Ciudadana por Frutos y productos de los Bienes Patrimoniales"/>
    <s v="34 Transparencia"/>
    <s v="34.01 Partidos Políticos"/>
    <s v="REVISAR"/>
    <s v="34.01.01.05 Frutos y productos de los Bienes Patrimoniales"/>
    <x v="32"/>
    <x v="93"/>
    <x v="350"/>
    <x v="1628"/>
    <s v="CLP"/>
    <s v="2016-2021"/>
    <m/>
    <m/>
    <s v="Consejo de Transparencia"/>
    <m/>
    <m/>
    <m/>
    <m/>
    <m/>
    <m/>
    <m/>
    <m/>
    <m/>
    <m/>
    <m/>
    <m/>
    <m/>
    <m/>
    <m/>
    <m/>
    <n v="0"/>
    <n v="0"/>
    <n v="0"/>
    <n v="0"/>
    <n v="0"/>
    <n v="0"/>
  </r>
  <r>
    <n v="2433"/>
    <s v="Aportes, donaciones, asignaciones y otros al Partido Izquierda Ciudadana por Otras Transferencias privadas"/>
    <s v="34 Transparencia"/>
    <s v="34.01 Partidos Políticos"/>
    <s v="REVISAR"/>
    <s v="34.01.01.06 Otras Transferencias privadas"/>
    <x v="32"/>
    <x v="93"/>
    <x v="350"/>
    <x v="1629"/>
    <s v="CLP"/>
    <s v="2016-2021"/>
    <m/>
    <m/>
    <s v="Consejo de Transparencia"/>
    <m/>
    <m/>
    <m/>
    <m/>
    <m/>
    <m/>
    <m/>
    <m/>
    <m/>
    <m/>
    <m/>
    <m/>
    <m/>
    <m/>
    <m/>
    <m/>
    <n v="0"/>
    <n v="0"/>
    <n v="0"/>
    <n v="0"/>
    <n v="0"/>
    <n v="0"/>
  </r>
  <r>
    <n v="2434"/>
    <s v="Aportes, donaciones, asignaciones y otros al Partido Izquierda Ciudadana por Otras Transferencias públicas"/>
    <s v="34 Transparencia"/>
    <s v="34.01 Partidos Políticos"/>
    <s v="REVISAR"/>
    <s v="34.01.01.07 Otras Transferencias públicas"/>
    <x v="32"/>
    <x v="93"/>
    <x v="350"/>
    <x v="1630"/>
    <s v="CLP"/>
    <s v="2016-2021"/>
    <m/>
    <m/>
    <s v="Consejo de Transparencia"/>
    <m/>
    <m/>
    <m/>
    <m/>
    <m/>
    <m/>
    <m/>
    <m/>
    <m/>
    <m/>
    <m/>
    <m/>
    <m/>
    <m/>
    <m/>
    <m/>
    <n v="0"/>
    <n v="0"/>
    <n v="0"/>
    <n v="0"/>
    <n v="0"/>
    <n v="0"/>
  </r>
  <r>
    <n v="2435"/>
    <s v="Aportes, donaciones, asignaciones y otros al Partido Liberal de Chile(PL) por Aportes del Estado (art. 33 bis Ley N°18603)"/>
    <s v="34 Transparencia"/>
    <s v="34.01 Partidos Políticos"/>
    <s v="REVISAR"/>
    <s v="34.01.01.01 Aportes del Estado (art. 33 bis Ley N°18603)"/>
    <x v="32"/>
    <x v="93"/>
    <x v="351"/>
    <x v="1624"/>
    <s v="CLP"/>
    <s v="2016-2021"/>
    <m/>
    <m/>
    <s v="Consejo de Transparencia"/>
    <m/>
    <m/>
    <m/>
    <m/>
    <m/>
    <m/>
    <m/>
    <m/>
    <m/>
    <m/>
    <m/>
    <m/>
    <m/>
    <m/>
    <m/>
    <m/>
    <n v="0"/>
    <n v="0"/>
    <n v="0"/>
    <n v="0"/>
    <n v="0"/>
    <n v="51848588"/>
  </r>
  <r>
    <n v="2436"/>
    <s v="Aportes, donaciones, asignaciones y otros al Partido Liberal de Chile(PL) por Asignaciones testamentarias"/>
    <s v="34 Transparencia"/>
    <s v="34.01 Partidos Políticos"/>
    <s v="REVISAR"/>
    <s v="34.01.01.02 Asignaciones testamentarias"/>
    <x v="32"/>
    <x v="93"/>
    <x v="351"/>
    <x v="1625"/>
    <s v="CLP"/>
    <s v="2016-2021"/>
    <m/>
    <m/>
    <s v="Consejo de Transparencia"/>
    <m/>
    <m/>
    <m/>
    <m/>
    <m/>
    <m/>
    <m/>
    <m/>
    <m/>
    <m/>
    <m/>
    <m/>
    <m/>
    <m/>
    <m/>
    <m/>
    <n v="0"/>
    <n v="0"/>
    <n v="0"/>
    <n v="0"/>
    <n v="0"/>
    <n v="0"/>
  </r>
  <r>
    <n v="2437"/>
    <s v="Aportes, donaciones, asignaciones y otros al Partido Liberal de Chile(PL) por Cotizaciones"/>
    <s v="34 Transparencia"/>
    <s v="34.01 Partidos Políticos"/>
    <s v="REVISAR"/>
    <s v="34.01.01.03 Cotizaciones"/>
    <x v="32"/>
    <x v="93"/>
    <x v="351"/>
    <x v="1626"/>
    <s v="CLP"/>
    <s v="2016-2021"/>
    <m/>
    <m/>
    <s v="Consejo de Transparencia"/>
    <m/>
    <m/>
    <m/>
    <m/>
    <m/>
    <m/>
    <m/>
    <m/>
    <m/>
    <m/>
    <m/>
    <m/>
    <m/>
    <m/>
    <m/>
    <m/>
    <n v="0"/>
    <n v="0"/>
    <n v="0"/>
    <n v="0"/>
    <n v="24423000"/>
    <n v="12476000"/>
  </r>
  <r>
    <n v="2438"/>
    <s v="Aportes, donaciones, asignaciones y otros al Partido Liberal de Chile(PL) por Donaciones"/>
    <s v="34 Transparencia"/>
    <s v="34.01 Partidos Políticos"/>
    <s v="REVISAR"/>
    <s v="34.01.01.04 Donaciones"/>
    <x v="32"/>
    <x v="93"/>
    <x v="351"/>
    <x v="1627"/>
    <s v="CLP"/>
    <s v="2016-2021"/>
    <m/>
    <m/>
    <s v="Consejo de Transparencia"/>
    <m/>
    <m/>
    <m/>
    <m/>
    <m/>
    <m/>
    <m/>
    <m/>
    <m/>
    <m/>
    <m/>
    <m/>
    <m/>
    <m/>
    <m/>
    <m/>
    <n v="0"/>
    <n v="0"/>
    <n v="0"/>
    <n v="0"/>
    <n v="0"/>
    <n v="0"/>
  </r>
  <r>
    <n v="2439"/>
    <s v="Aportes, donaciones, asignaciones y otros al Partido Liberal de Chile(PL) por Frutos y productos de los Bienes Patrimoniales"/>
    <s v="34 Transparencia"/>
    <s v="34.01 Partidos Políticos"/>
    <s v="REVISAR"/>
    <s v="34.01.01.05 Frutos y productos de los Bienes Patrimoniales"/>
    <x v="32"/>
    <x v="93"/>
    <x v="351"/>
    <x v="1628"/>
    <s v="CLP"/>
    <s v="2016-2021"/>
    <m/>
    <m/>
    <s v="Consejo de Transparencia"/>
    <m/>
    <m/>
    <m/>
    <m/>
    <m/>
    <m/>
    <m/>
    <m/>
    <m/>
    <m/>
    <m/>
    <m/>
    <m/>
    <m/>
    <m/>
    <m/>
    <n v="0"/>
    <n v="0"/>
    <n v="0"/>
    <n v="0"/>
    <n v="0"/>
    <n v="0"/>
  </r>
  <r>
    <n v="2440"/>
    <s v="Aportes, donaciones, asignaciones y otros al Partido Liberal de Chile(PL) por Otras Transferencias privadas"/>
    <s v="34 Transparencia"/>
    <s v="34.01 Partidos Políticos"/>
    <s v="REVISAR"/>
    <s v="34.01.01.06 Otras Transferencias privadas"/>
    <x v="32"/>
    <x v="93"/>
    <x v="351"/>
    <x v="1629"/>
    <s v="CLP"/>
    <s v="2016-2021"/>
    <m/>
    <m/>
    <s v="Consejo de Transparencia"/>
    <m/>
    <m/>
    <m/>
    <m/>
    <m/>
    <m/>
    <m/>
    <m/>
    <m/>
    <m/>
    <m/>
    <m/>
    <m/>
    <m/>
    <m/>
    <m/>
    <n v="0"/>
    <n v="0"/>
    <n v="0"/>
    <n v="0"/>
    <n v="0"/>
    <n v="0"/>
  </r>
  <r>
    <n v="2441"/>
    <s v="Aportes, donaciones, asignaciones y otros al Partido Liberal de Chile(PL) por Otras Transferencias públicas"/>
    <s v="34 Transparencia"/>
    <s v="34.01 Partidos Políticos"/>
    <s v="REVISAR"/>
    <s v="34.01.01.07 Otras Transferencias públicas"/>
    <x v="32"/>
    <x v="93"/>
    <x v="351"/>
    <x v="1630"/>
    <s v="CLP"/>
    <s v="2016-2021"/>
    <m/>
    <m/>
    <s v="Consejo de Transparencia"/>
    <m/>
    <m/>
    <m/>
    <m/>
    <m/>
    <m/>
    <m/>
    <m/>
    <m/>
    <m/>
    <m/>
    <m/>
    <m/>
    <m/>
    <m/>
    <m/>
    <n v="0"/>
    <n v="0"/>
    <n v="0"/>
    <n v="0"/>
    <n v="0"/>
    <n v="0"/>
  </r>
  <r>
    <n v="2442"/>
    <s v="Aportes, donaciones, asignaciones y otros al Partido Movimiento Independiente Regionalista Agrario y Social (MIRAS) por Aportes del Estado (art. 33 bis Ley N°18603)"/>
    <s v="34 Transparencia"/>
    <s v="34.01 Partidos Políticos"/>
    <s v="REVISAR"/>
    <s v="34.01.01.01 Aportes del Estado (art. 33 bis Ley N°18603)"/>
    <x v="32"/>
    <x v="93"/>
    <x v="352"/>
    <x v="1624"/>
    <s v="CLP"/>
    <s v="2016-2021"/>
    <m/>
    <m/>
    <s v="Consejo de Transparencia"/>
    <m/>
    <m/>
    <m/>
    <m/>
    <m/>
    <m/>
    <m/>
    <m/>
    <m/>
    <m/>
    <m/>
    <m/>
    <m/>
    <m/>
    <m/>
    <m/>
    <n v="0"/>
    <n v="9929544"/>
    <n v="0"/>
    <n v="0"/>
    <n v="0"/>
    <n v="0"/>
  </r>
  <r>
    <n v="2443"/>
    <s v="Aportes, donaciones, asignaciones y otros al Partido Movimiento Independiente Regionalista Agrario y Social (MIRAS) por Asignaciones testamentarias"/>
    <s v="34 Transparencia"/>
    <s v="34.01 Partidos Políticos"/>
    <s v="REVISAR"/>
    <s v="34.01.01.02 Asignaciones testamentarias"/>
    <x v="32"/>
    <x v="93"/>
    <x v="352"/>
    <x v="1625"/>
    <s v="CLP"/>
    <s v="2016-2021"/>
    <m/>
    <m/>
    <s v="Consejo de Transparencia"/>
    <m/>
    <m/>
    <m/>
    <m/>
    <m/>
    <m/>
    <m/>
    <m/>
    <m/>
    <m/>
    <m/>
    <m/>
    <m/>
    <m/>
    <m/>
    <m/>
    <n v="0"/>
    <n v="0"/>
    <n v="0"/>
    <n v="0"/>
    <n v="0"/>
    <n v="0"/>
  </r>
  <r>
    <n v="2444"/>
    <s v="Aportes, donaciones, asignaciones y otros al Partido Movimiento Independiente Regionalista Agrario y Social (MIRAS) por Cotizaciones"/>
    <s v="34 Transparencia"/>
    <s v="34.01 Partidos Políticos"/>
    <s v="REVISAR"/>
    <s v="34.01.01.03 Cotizaciones"/>
    <x v="32"/>
    <x v="93"/>
    <x v="352"/>
    <x v="1626"/>
    <s v="CLP"/>
    <s v="2016-2021"/>
    <m/>
    <m/>
    <s v="Consejo de Transparencia"/>
    <m/>
    <m/>
    <m/>
    <m/>
    <m/>
    <m/>
    <m/>
    <m/>
    <m/>
    <m/>
    <m/>
    <m/>
    <m/>
    <m/>
    <m/>
    <m/>
    <n v="0"/>
    <n v="0"/>
    <n v="0"/>
    <n v="0"/>
    <n v="0"/>
    <n v="0"/>
  </r>
  <r>
    <n v="2445"/>
    <s v="Aportes, donaciones, asignaciones y otros al Partido Movimiento Independiente Regionalista Agrario y Social (MIRAS) por Donaciones"/>
    <s v="34 Transparencia"/>
    <s v="34.01 Partidos Políticos"/>
    <s v="REVISAR"/>
    <s v="34.01.01.04 Donaciones"/>
    <x v="32"/>
    <x v="93"/>
    <x v="352"/>
    <x v="1627"/>
    <s v="CLP"/>
    <s v="2016-2021"/>
    <m/>
    <m/>
    <s v="Consejo de Transparencia"/>
    <m/>
    <m/>
    <m/>
    <m/>
    <m/>
    <m/>
    <m/>
    <m/>
    <m/>
    <m/>
    <m/>
    <m/>
    <m/>
    <m/>
    <m/>
    <m/>
    <n v="0"/>
    <n v="0"/>
    <n v="0"/>
    <n v="0"/>
    <n v="0"/>
    <n v="0"/>
  </r>
  <r>
    <n v="2446"/>
    <s v="Aportes, donaciones, asignaciones y otros al Partido Movimiento Independiente Regionalista Agrario y Social (MIRAS) por Frutos y productos de los Bienes Patrimoniales"/>
    <s v="34 Transparencia"/>
    <s v="34.01 Partidos Políticos"/>
    <s v="REVISAR"/>
    <s v="34.01.01.05 Frutos y productos de los Bienes Patrimoniales"/>
    <x v="32"/>
    <x v="93"/>
    <x v="352"/>
    <x v="1628"/>
    <s v="CLP"/>
    <s v="2016-2021"/>
    <m/>
    <m/>
    <s v="Consejo de Transparencia"/>
    <m/>
    <m/>
    <m/>
    <m/>
    <m/>
    <m/>
    <m/>
    <m/>
    <m/>
    <m/>
    <m/>
    <m/>
    <m/>
    <m/>
    <m/>
    <m/>
    <n v="0"/>
    <n v="0"/>
    <n v="0"/>
    <n v="0"/>
    <n v="0"/>
    <n v="0"/>
  </r>
  <r>
    <n v="2447"/>
    <s v="Aportes, donaciones, asignaciones y otros al Partido Movimiento Independiente Regionalista Agrario y Social (MIRAS) por Otras Transferencias privadas"/>
    <s v="34 Transparencia"/>
    <s v="34.01 Partidos Políticos"/>
    <s v="REVISAR"/>
    <s v="34.01.01.06 Otras Transferencias privadas"/>
    <x v="32"/>
    <x v="93"/>
    <x v="352"/>
    <x v="1629"/>
    <s v="CLP"/>
    <s v="2016-2021"/>
    <m/>
    <m/>
    <s v="Consejo de Transparencia"/>
    <m/>
    <m/>
    <m/>
    <m/>
    <m/>
    <m/>
    <m/>
    <m/>
    <m/>
    <m/>
    <m/>
    <m/>
    <m/>
    <m/>
    <m/>
    <m/>
    <n v="0"/>
    <n v="0"/>
    <n v="0"/>
    <n v="0"/>
    <n v="0"/>
    <n v="0"/>
  </r>
  <r>
    <n v="2448"/>
    <s v="Aportes, donaciones, asignaciones y otros al Partido Movimiento Independiente Regionalista Agrario y Social (MIRAS) por Otras Transferencias públicas"/>
    <s v="34 Transparencia"/>
    <s v="34.01 Partidos Políticos"/>
    <s v="REVISAR"/>
    <s v="34.01.01.07 Otras Transferencias públicas"/>
    <x v="32"/>
    <x v="93"/>
    <x v="352"/>
    <x v="1630"/>
    <s v="CLP"/>
    <s v="2016-2021"/>
    <m/>
    <m/>
    <s v="Consejo de Transparencia"/>
    <m/>
    <m/>
    <m/>
    <m/>
    <m/>
    <m/>
    <m/>
    <m/>
    <m/>
    <m/>
    <m/>
    <m/>
    <m/>
    <m/>
    <m/>
    <m/>
    <n v="0"/>
    <n v="7241839"/>
    <n v="0"/>
    <n v="0"/>
    <n v="0"/>
    <n v="0"/>
  </r>
  <r>
    <n v="2449"/>
    <s v="Aportes, donaciones, asignaciones y otros al Partido Nuevo Tiempo por Aportes del Estado (art. 33 bis Ley N°18603)"/>
    <s v="34 Transparencia"/>
    <s v="34.01 Partidos Políticos"/>
    <s v="REVISAR"/>
    <s v="34.01.01.01 Aportes del Estado (art. 33 bis Ley N°18603)"/>
    <x v="32"/>
    <x v="93"/>
    <x v="353"/>
    <x v="1624"/>
    <s v="CLP"/>
    <s v="2016-2021"/>
    <m/>
    <m/>
    <s v="Consejo de Transparencia"/>
    <m/>
    <m/>
    <m/>
    <m/>
    <m/>
    <m/>
    <m/>
    <m/>
    <m/>
    <m/>
    <m/>
    <m/>
    <m/>
    <m/>
    <m/>
    <m/>
    <n v="0"/>
    <n v="0"/>
    <n v="0"/>
    <n v="0"/>
    <n v="0"/>
    <n v="0"/>
  </r>
  <r>
    <n v="2450"/>
    <s v="Aportes, donaciones, asignaciones y otros al Partido Nuevo Tiempo por Asignaciones testamentarias"/>
    <s v="34 Transparencia"/>
    <s v="34.01 Partidos Políticos"/>
    <s v="REVISAR"/>
    <s v="34.01.01.02 Asignaciones testamentarias"/>
    <x v="32"/>
    <x v="93"/>
    <x v="353"/>
    <x v="1625"/>
    <s v="CLP"/>
    <s v="2016-2021"/>
    <m/>
    <m/>
    <s v="Consejo de Transparencia"/>
    <m/>
    <m/>
    <m/>
    <m/>
    <m/>
    <m/>
    <m/>
    <m/>
    <m/>
    <m/>
    <m/>
    <m/>
    <m/>
    <m/>
    <m/>
    <m/>
    <n v="0"/>
    <n v="0"/>
    <n v="0"/>
    <n v="0"/>
    <n v="0"/>
    <n v="0"/>
  </r>
  <r>
    <n v="2451"/>
    <s v="Aportes, donaciones, asignaciones y otros al Partido Nuevo Tiempo por Cotizaciones"/>
    <s v="34 Transparencia"/>
    <s v="34.01 Partidos Políticos"/>
    <s v="REVISAR"/>
    <s v="34.01.01.03 Cotizaciones"/>
    <x v="32"/>
    <x v="93"/>
    <x v="353"/>
    <x v="1626"/>
    <s v="CLP"/>
    <s v="2016-2021"/>
    <m/>
    <m/>
    <s v="Consejo de Transparencia"/>
    <m/>
    <m/>
    <m/>
    <m/>
    <m/>
    <m/>
    <m/>
    <m/>
    <m/>
    <m/>
    <m/>
    <m/>
    <m/>
    <m/>
    <m/>
    <m/>
    <n v="0"/>
    <n v="0"/>
    <n v="0"/>
    <n v="0"/>
    <n v="0"/>
    <n v="0"/>
  </r>
  <r>
    <n v="2452"/>
    <s v="Aportes, donaciones, asignaciones y otros al Partido Nuevo Tiempo por Donaciones"/>
    <s v="34 Transparencia"/>
    <s v="34.01 Partidos Políticos"/>
    <s v="REVISAR"/>
    <s v="34.01.01.04 Donaciones"/>
    <x v="32"/>
    <x v="93"/>
    <x v="353"/>
    <x v="1627"/>
    <s v="CLP"/>
    <s v="2016-2021"/>
    <m/>
    <m/>
    <s v="Consejo de Transparencia"/>
    <m/>
    <m/>
    <m/>
    <m/>
    <m/>
    <m/>
    <m/>
    <m/>
    <m/>
    <m/>
    <m/>
    <m/>
    <m/>
    <m/>
    <m/>
    <m/>
    <n v="0"/>
    <n v="0"/>
    <n v="0"/>
    <n v="0"/>
    <n v="0"/>
    <n v="0"/>
  </r>
  <r>
    <n v="2453"/>
    <s v="Aportes, donaciones, asignaciones y otros al Partido Nuevo Tiempo por Frutos y productos de los Bienes Patrimoniales"/>
    <s v="34 Transparencia"/>
    <s v="34.01 Partidos Políticos"/>
    <s v="REVISAR"/>
    <s v="34.01.01.05 Frutos y productos de los Bienes Patrimoniales"/>
    <x v="32"/>
    <x v="93"/>
    <x v="353"/>
    <x v="1628"/>
    <s v="CLP"/>
    <s v="2016-2021"/>
    <m/>
    <m/>
    <s v="Consejo de Transparencia"/>
    <m/>
    <m/>
    <m/>
    <m/>
    <m/>
    <m/>
    <m/>
    <m/>
    <m/>
    <m/>
    <m/>
    <m/>
    <m/>
    <m/>
    <m/>
    <m/>
    <n v="0"/>
    <n v="0"/>
    <n v="0"/>
    <n v="0"/>
    <n v="0"/>
    <n v="0"/>
  </r>
  <r>
    <n v="2454"/>
    <s v="Aportes, donaciones, asignaciones y otros al Partido Nuevo Tiempo por Otras Transferencias privadas"/>
    <s v="34 Transparencia"/>
    <s v="34.01 Partidos Políticos"/>
    <s v="REVISAR"/>
    <s v="34.01.01.06 Otras Transferencias privadas"/>
    <x v="32"/>
    <x v="93"/>
    <x v="353"/>
    <x v="1629"/>
    <s v="CLP"/>
    <s v="2016-2021"/>
    <m/>
    <m/>
    <s v="Consejo de Transparencia"/>
    <m/>
    <m/>
    <m/>
    <m/>
    <m/>
    <m/>
    <m/>
    <m/>
    <m/>
    <m/>
    <m/>
    <m/>
    <m/>
    <m/>
    <m/>
    <m/>
    <n v="0"/>
    <n v="0"/>
    <n v="0"/>
    <n v="0"/>
    <n v="0"/>
    <n v="0"/>
  </r>
  <r>
    <n v="2455"/>
    <s v="Aportes, donaciones, asignaciones y otros al Partido Nuevo Tiempo por Otras Transferencias públicas"/>
    <s v="34 Transparencia"/>
    <s v="34.01 Partidos Políticos"/>
    <s v="REVISAR"/>
    <s v="34.01.01.07 Otras Transferencias públicas"/>
    <x v="32"/>
    <x v="93"/>
    <x v="353"/>
    <x v="1630"/>
    <s v="CLP"/>
    <s v="2016-2021"/>
    <m/>
    <m/>
    <s v="Consejo de Transparencia"/>
    <m/>
    <m/>
    <m/>
    <m/>
    <m/>
    <m/>
    <m/>
    <m/>
    <m/>
    <m/>
    <m/>
    <m/>
    <m/>
    <m/>
    <m/>
    <m/>
    <n v="0"/>
    <n v="0"/>
    <n v="0"/>
    <n v="0"/>
    <n v="0"/>
    <n v="0"/>
  </r>
  <r>
    <n v="2456"/>
    <s v="Aportes, donaciones, asignaciones y otros al Partido Político Comunes por Aportes del Estado (art. 33 bis Ley N°18603)"/>
    <s v="34 Transparencia"/>
    <s v="34.01 Partidos Políticos"/>
    <s v="REVISAR"/>
    <s v="34.01.01.01 Aportes del Estado (art. 33 bis Ley N°18603)"/>
    <x v="32"/>
    <x v="93"/>
    <x v="354"/>
    <x v="1624"/>
    <s v="CLP"/>
    <s v="2016-2021"/>
    <m/>
    <m/>
    <s v="Consejo de Transparencia"/>
    <m/>
    <m/>
    <m/>
    <m/>
    <m/>
    <m/>
    <m/>
    <m/>
    <m/>
    <m/>
    <m/>
    <m/>
    <m/>
    <m/>
    <m/>
    <m/>
    <n v="0"/>
    <n v="13051304"/>
    <n v="29990895"/>
    <n v="49994100"/>
    <n v="31025634"/>
    <n v="127408597"/>
  </r>
  <r>
    <n v="2457"/>
    <s v="Aportes, donaciones, asignaciones y otros al Partido Político Comunes por Asignaciones testamentarias"/>
    <s v="34 Transparencia"/>
    <s v="34.01 Partidos Políticos"/>
    <s v="REVISAR"/>
    <s v="34.01.01.02 Asignaciones testamentarias"/>
    <x v="32"/>
    <x v="93"/>
    <x v="354"/>
    <x v="1625"/>
    <s v="CLP"/>
    <s v="2016-2021"/>
    <m/>
    <m/>
    <s v="Consejo de Transparencia"/>
    <m/>
    <m/>
    <m/>
    <m/>
    <m/>
    <m/>
    <m/>
    <m/>
    <m/>
    <m/>
    <m/>
    <m/>
    <m/>
    <m/>
    <m/>
    <m/>
    <n v="0"/>
    <n v="0"/>
    <n v="0"/>
    <n v="0"/>
    <n v="0"/>
    <n v="0"/>
  </r>
  <r>
    <n v="2458"/>
    <s v="Aportes, donaciones, asignaciones y otros al Partido Político Comunes por Cotizaciones"/>
    <s v="34 Transparencia"/>
    <s v="34.01 Partidos Políticos"/>
    <s v="REVISAR"/>
    <s v="34.01.01.03 Cotizaciones"/>
    <x v="32"/>
    <x v="93"/>
    <x v="354"/>
    <x v="1626"/>
    <s v="CLP"/>
    <s v="2016-2021"/>
    <m/>
    <m/>
    <s v="Consejo de Transparencia"/>
    <m/>
    <m/>
    <m/>
    <m/>
    <m/>
    <m/>
    <m/>
    <m/>
    <m/>
    <m/>
    <m/>
    <m/>
    <m/>
    <m/>
    <m/>
    <m/>
    <n v="0"/>
    <n v="0"/>
    <n v="0"/>
    <n v="0"/>
    <n v="20598854"/>
    <n v="23314600"/>
  </r>
  <r>
    <n v="2459"/>
    <s v="Aportes, donaciones, asignaciones y otros al Partido Político Comunes por Donaciones"/>
    <s v="34 Transparencia"/>
    <s v="34.01 Partidos Políticos"/>
    <s v="REVISAR"/>
    <s v="34.01.01.04 Donaciones"/>
    <x v="32"/>
    <x v="93"/>
    <x v="354"/>
    <x v="1627"/>
    <s v="CLP"/>
    <s v="2016-2021"/>
    <m/>
    <m/>
    <s v="Consejo de Transparencia"/>
    <m/>
    <m/>
    <m/>
    <m/>
    <m/>
    <m/>
    <m/>
    <m/>
    <m/>
    <m/>
    <m/>
    <m/>
    <m/>
    <m/>
    <m/>
    <m/>
    <n v="0"/>
    <n v="525757"/>
    <n v="550000"/>
    <n v="0"/>
    <n v="0"/>
    <n v="0"/>
  </r>
  <r>
    <n v="2460"/>
    <s v="Aportes, donaciones, asignaciones y otros al Partido Político Comunes por Frutos y productos de los Bienes Patrimoniales"/>
    <s v="34 Transparencia"/>
    <s v="34.01 Partidos Políticos"/>
    <s v="REVISAR"/>
    <s v="34.01.01.05 Frutos y productos de los Bienes Patrimoniales"/>
    <x v="32"/>
    <x v="93"/>
    <x v="354"/>
    <x v="1628"/>
    <s v="CLP"/>
    <s v="2016-2021"/>
    <m/>
    <m/>
    <s v="Consejo de Transparencia"/>
    <m/>
    <m/>
    <m/>
    <m/>
    <m/>
    <m/>
    <m/>
    <m/>
    <m/>
    <m/>
    <m/>
    <m/>
    <m/>
    <m/>
    <m/>
    <m/>
    <n v="0"/>
    <n v="0"/>
    <n v="0"/>
    <n v="0"/>
    <n v="0"/>
    <n v="0"/>
  </r>
  <r>
    <n v="2461"/>
    <s v="Aportes, donaciones, asignaciones y otros al Partido Político Comunes por Otras Transferencias privadas"/>
    <s v="34 Transparencia"/>
    <s v="34.01 Partidos Políticos"/>
    <s v="REVISAR"/>
    <s v="34.01.01.06 Otras Transferencias privadas"/>
    <x v="32"/>
    <x v="93"/>
    <x v="354"/>
    <x v="1629"/>
    <s v="CLP"/>
    <s v="2016-2021"/>
    <m/>
    <m/>
    <s v="Consejo de Transparencia"/>
    <m/>
    <m/>
    <m/>
    <m/>
    <m/>
    <m/>
    <m/>
    <m/>
    <m/>
    <m/>
    <m/>
    <m/>
    <m/>
    <m/>
    <m/>
    <m/>
    <n v="0"/>
    <n v="0"/>
    <n v="0"/>
    <n v="0"/>
    <n v="0"/>
    <n v="0"/>
  </r>
  <r>
    <n v="2462"/>
    <s v="Aportes, donaciones, asignaciones y otros al Partido Político Comunes por Otras Transferencias publicas"/>
    <s v="34 Transparencia"/>
    <s v="34.01 Partidos Políticos"/>
    <s v="REVISAR"/>
    <s v="34.01.01.08 Otras Transferencias publicas"/>
    <x v="32"/>
    <x v="93"/>
    <x v="354"/>
    <x v="1631"/>
    <s v="CLP"/>
    <s v="2016-2021"/>
    <m/>
    <m/>
    <s v="Consejo de Transparencia"/>
    <m/>
    <m/>
    <m/>
    <m/>
    <m/>
    <m/>
    <m/>
    <m/>
    <m/>
    <m/>
    <m/>
    <m/>
    <m/>
    <m/>
    <m/>
    <m/>
    <n v="0"/>
    <n v="0"/>
    <n v="0"/>
    <n v="0"/>
    <n v="0"/>
    <n v="0"/>
  </r>
  <r>
    <n v="2463"/>
    <s v="Aportes, donaciones, asignaciones y otros al Partido Político Comunes por Otras Transferencias públicas"/>
    <s v="34 Transparencia"/>
    <s v="34.01 Partidos Políticos"/>
    <s v="REVISAR"/>
    <s v="34.01.01.07 Otras Transferencias públicas"/>
    <x v="32"/>
    <x v="93"/>
    <x v="354"/>
    <x v="1630"/>
    <s v="CLP"/>
    <s v="2016-2021"/>
    <m/>
    <m/>
    <s v="Consejo de Transparencia"/>
    <m/>
    <m/>
    <m/>
    <m/>
    <m/>
    <m/>
    <m/>
    <m/>
    <m/>
    <m/>
    <m/>
    <m/>
    <m/>
    <m/>
    <m/>
    <m/>
    <n v="0"/>
    <n v="0"/>
    <n v="2994982"/>
    <n v="0"/>
    <n v="0"/>
    <n v="0"/>
  </r>
  <r>
    <n v="2464"/>
    <s v="Aportes, donaciones, asignaciones y otros al Partido Por la Democracia (PPD) por Aportes del Estado (art. 33 bis Ley N°18603)"/>
    <s v="34 Transparencia"/>
    <s v="34.01 Partidos Políticos"/>
    <s v="REVISAR"/>
    <s v="34.01.01.01 Aportes del Estado (art. 33 bis Ley N°18603)"/>
    <x v="32"/>
    <x v="93"/>
    <x v="355"/>
    <x v="1624"/>
    <s v="CLP"/>
    <s v="2016-2021"/>
    <m/>
    <m/>
    <s v="Consejo de Transparencia"/>
    <m/>
    <m/>
    <m/>
    <m/>
    <m/>
    <m/>
    <m/>
    <m/>
    <m/>
    <m/>
    <m/>
    <m/>
    <m/>
    <m/>
    <m/>
    <m/>
    <n v="0"/>
    <n v="180540306"/>
    <n v="735458893"/>
    <n v="498501620"/>
    <n v="426596445"/>
    <n v="440363053"/>
  </r>
  <r>
    <n v="2465"/>
    <s v="Aportes, donaciones, asignaciones y otros al Partido Por la Democracia (PPD) por Asignaciones testamentarias"/>
    <s v="34 Transparencia"/>
    <s v="34.01 Partidos Políticos"/>
    <s v="REVISAR"/>
    <s v="34.01.01.02 Asignaciones testamentarias"/>
    <x v="32"/>
    <x v="93"/>
    <x v="355"/>
    <x v="1625"/>
    <s v="CLP"/>
    <s v="2016-2021"/>
    <m/>
    <m/>
    <s v="Consejo de Transparencia"/>
    <m/>
    <m/>
    <m/>
    <m/>
    <m/>
    <m/>
    <m/>
    <m/>
    <m/>
    <m/>
    <m/>
    <m/>
    <m/>
    <m/>
    <m/>
    <m/>
    <n v="0"/>
    <n v="0"/>
    <n v="0"/>
    <n v="0"/>
    <n v="0"/>
    <n v="0"/>
  </r>
  <r>
    <n v="2466"/>
    <s v="Aportes, donaciones, asignaciones y otros al Partido Por la Democracia (PPD) por Cotizaciones"/>
    <s v="34 Transparencia"/>
    <s v="34.01 Partidos Políticos"/>
    <s v="REVISAR"/>
    <s v="34.01.01.03 Cotizaciones"/>
    <x v="32"/>
    <x v="93"/>
    <x v="355"/>
    <x v="1626"/>
    <s v="CLP"/>
    <s v="2016-2021"/>
    <m/>
    <m/>
    <s v="Consejo de Transparencia"/>
    <m/>
    <m/>
    <m/>
    <m/>
    <m/>
    <m/>
    <m/>
    <m/>
    <m/>
    <m/>
    <m/>
    <m/>
    <m/>
    <m/>
    <m/>
    <m/>
    <n v="0"/>
    <n v="22408753"/>
    <n v="94608533"/>
    <n v="30897570"/>
    <n v="27032988"/>
    <n v="96136350"/>
  </r>
  <r>
    <n v="2467"/>
    <s v="Aportes, donaciones, asignaciones y otros al Partido Por la Democracia (PPD) por Donaciones"/>
    <s v="34 Transparencia"/>
    <s v="34.01 Partidos Políticos"/>
    <s v="REVISAR"/>
    <s v="34.01.01.04 Donaciones"/>
    <x v="32"/>
    <x v="93"/>
    <x v="355"/>
    <x v="1627"/>
    <s v="CLP"/>
    <s v="2016-2021"/>
    <m/>
    <m/>
    <s v="Consejo de Transparencia"/>
    <m/>
    <m/>
    <m/>
    <m/>
    <m/>
    <m/>
    <m/>
    <m/>
    <m/>
    <m/>
    <m/>
    <m/>
    <m/>
    <m/>
    <m/>
    <m/>
    <n v="0"/>
    <n v="0"/>
    <n v="0"/>
    <n v="0"/>
    <n v="0"/>
    <n v="0"/>
  </r>
  <r>
    <n v="2468"/>
    <s v="Aportes, donaciones, asignaciones y otros al Partido Por la Democracia (PPD) por Frutos y productos de los Bienes Patrimoniales"/>
    <s v="34 Transparencia"/>
    <s v="34.01 Partidos Políticos"/>
    <s v="REVISAR"/>
    <s v="34.01.01.05 Frutos y productos de los Bienes Patrimoniales"/>
    <x v="32"/>
    <x v="93"/>
    <x v="355"/>
    <x v="1628"/>
    <s v="CLP"/>
    <s v="2016-2021"/>
    <m/>
    <m/>
    <s v="Consejo de Transparencia"/>
    <m/>
    <m/>
    <m/>
    <m/>
    <m/>
    <m/>
    <m/>
    <m/>
    <m/>
    <m/>
    <m/>
    <m/>
    <m/>
    <m/>
    <m/>
    <m/>
    <n v="0"/>
    <n v="0"/>
    <n v="0"/>
    <n v="0"/>
    <n v="0"/>
    <n v="0"/>
  </r>
  <r>
    <n v="2469"/>
    <s v="Aportes, donaciones, asignaciones y otros al Partido Por la Democracia (PPD) por Otras Transferencias privadas"/>
    <s v="34 Transparencia"/>
    <s v="34.01 Partidos Políticos"/>
    <s v="REVISAR"/>
    <s v="34.01.01.06 Otras Transferencias privadas"/>
    <x v="32"/>
    <x v="93"/>
    <x v="355"/>
    <x v="1629"/>
    <s v="CLP"/>
    <s v="2016-2021"/>
    <m/>
    <m/>
    <s v="Consejo de Transparencia"/>
    <m/>
    <m/>
    <m/>
    <m/>
    <m/>
    <m/>
    <m/>
    <m/>
    <m/>
    <m/>
    <m/>
    <m/>
    <m/>
    <m/>
    <m/>
    <m/>
    <n v="0"/>
    <n v="0"/>
    <n v="0"/>
    <n v="1003597"/>
    <n v="0"/>
    <n v="200000"/>
  </r>
  <r>
    <n v="2470"/>
    <s v="Aportes, donaciones, asignaciones y otros al Partido Por la Democracia (PPD) por Otras Transferencias públicas"/>
    <s v="34 Transparencia"/>
    <s v="34.01 Partidos Políticos"/>
    <s v="REVISAR"/>
    <s v="34.01.01.07 Otras Transferencias públicas"/>
    <x v="32"/>
    <x v="93"/>
    <x v="355"/>
    <x v="1630"/>
    <s v="CLP"/>
    <s v="2016-2021"/>
    <m/>
    <m/>
    <s v="Consejo de Transparencia"/>
    <m/>
    <m/>
    <m/>
    <m/>
    <m/>
    <m/>
    <m/>
    <m/>
    <m/>
    <m/>
    <m/>
    <m/>
    <m/>
    <m/>
    <m/>
    <m/>
    <n v="0"/>
    <n v="0"/>
    <n v="0"/>
    <n v="338112799"/>
    <n v="0"/>
    <n v="0"/>
  </r>
  <r>
    <n v="2471"/>
    <s v="Aportes, donaciones, asignaciones y otros al Partido Progresista de Chile por Aportes del Estado (art. 33 bis Ley N°18603)"/>
    <s v="34 Transparencia"/>
    <s v="34.01 Partidos Políticos"/>
    <s v="REVISAR"/>
    <s v="34.01.01.01 Aportes del Estado (art. 33 bis Ley N°18603)"/>
    <x v="32"/>
    <x v="93"/>
    <x v="356"/>
    <x v="1624"/>
    <s v="CLP"/>
    <s v="2016-2021"/>
    <m/>
    <m/>
    <s v="Consejo de Transparencia"/>
    <m/>
    <m/>
    <m/>
    <m/>
    <m/>
    <m/>
    <m/>
    <m/>
    <m/>
    <m/>
    <m/>
    <m/>
    <m/>
    <m/>
    <m/>
    <m/>
    <n v="0"/>
    <n v="0"/>
    <n v="0"/>
    <n v="176777589"/>
    <n v="293541076"/>
    <n v="295297497"/>
  </r>
  <r>
    <n v="2472"/>
    <s v="Aportes, donaciones, asignaciones y otros al Partido Progresista de Chile por Asignaciones testamentarias"/>
    <s v="34 Transparencia"/>
    <s v="34.01 Partidos Políticos"/>
    <s v="REVISAR"/>
    <s v="34.01.01.02 Asignaciones testamentarias"/>
    <x v="32"/>
    <x v="93"/>
    <x v="356"/>
    <x v="1625"/>
    <s v="CLP"/>
    <s v="2016-2021"/>
    <m/>
    <m/>
    <s v="Consejo de Transparencia"/>
    <m/>
    <m/>
    <m/>
    <m/>
    <m/>
    <m/>
    <m/>
    <m/>
    <m/>
    <m/>
    <m/>
    <m/>
    <m/>
    <m/>
    <m/>
    <m/>
    <n v="0"/>
    <n v="0"/>
    <n v="0"/>
    <n v="0"/>
    <n v="0"/>
    <n v="0"/>
  </r>
  <r>
    <n v="2473"/>
    <s v="Aportes, donaciones, asignaciones y otros al Partido Progresista de Chile por Cotizaciones"/>
    <s v="34 Transparencia"/>
    <s v="34.01 Partidos Políticos"/>
    <s v="REVISAR"/>
    <s v="34.01.01.03 Cotizaciones"/>
    <x v="32"/>
    <x v="93"/>
    <x v="356"/>
    <x v="1626"/>
    <s v="CLP"/>
    <s v="2016-2021"/>
    <m/>
    <m/>
    <s v="Consejo de Transparencia"/>
    <m/>
    <m/>
    <m/>
    <m/>
    <m/>
    <m/>
    <m/>
    <m/>
    <m/>
    <m/>
    <m/>
    <m/>
    <m/>
    <m/>
    <m/>
    <m/>
    <n v="0"/>
    <n v="0"/>
    <n v="0"/>
    <n v="5475789"/>
    <n v="2825000"/>
    <n v="3063270"/>
  </r>
  <r>
    <n v="2474"/>
    <s v="Aportes, donaciones, asignaciones y otros al Partido Progresista de Chile por Donaciones"/>
    <s v="34 Transparencia"/>
    <s v="34.01 Partidos Políticos"/>
    <s v="REVISAR"/>
    <s v="34.01.01.04 Donaciones"/>
    <x v="32"/>
    <x v="93"/>
    <x v="356"/>
    <x v="1627"/>
    <s v="CLP"/>
    <s v="2016-2021"/>
    <m/>
    <m/>
    <s v="Consejo de Transparencia"/>
    <m/>
    <m/>
    <m/>
    <m/>
    <m/>
    <m/>
    <m/>
    <m/>
    <m/>
    <m/>
    <m/>
    <m/>
    <m/>
    <m/>
    <m/>
    <m/>
    <n v="0"/>
    <n v="0"/>
    <n v="0"/>
    <n v="0"/>
    <n v="0"/>
    <n v="0"/>
  </r>
  <r>
    <n v="2475"/>
    <s v="Aportes, donaciones, asignaciones y otros al Partido Progresista de Chile por Frutos y productos de los Bienes Patrimoniales"/>
    <s v="34 Transparencia"/>
    <s v="34.01 Partidos Políticos"/>
    <s v="REVISAR"/>
    <s v="34.01.01.05 Frutos y productos de los Bienes Patrimoniales"/>
    <x v="32"/>
    <x v="93"/>
    <x v="356"/>
    <x v="1628"/>
    <s v="CLP"/>
    <s v="2016-2021"/>
    <m/>
    <m/>
    <s v="Consejo de Transparencia"/>
    <m/>
    <m/>
    <m/>
    <m/>
    <m/>
    <m/>
    <m/>
    <m/>
    <m/>
    <m/>
    <m/>
    <m/>
    <m/>
    <m/>
    <m/>
    <m/>
    <n v="0"/>
    <n v="0"/>
    <n v="0"/>
    <n v="0"/>
    <n v="0"/>
    <n v="0"/>
  </r>
  <r>
    <n v="2476"/>
    <s v="Aportes, donaciones, asignaciones y otros al Partido Progresista de Chile por Otras Transferencias privadas"/>
    <s v="34 Transparencia"/>
    <s v="34.01 Partidos Políticos"/>
    <s v="REVISAR"/>
    <s v="34.01.01.06 Otras Transferencias privadas"/>
    <x v="32"/>
    <x v="93"/>
    <x v="356"/>
    <x v="1629"/>
    <s v="CLP"/>
    <s v="2016-2021"/>
    <m/>
    <m/>
    <s v="Consejo de Transparencia"/>
    <m/>
    <m/>
    <m/>
    <m/>
    <m/>
    <m/>
    <m/>
    <m/>
    <m/>
    <m/>
    <m/>
    <m/>
    <m/>
    <m/>
    <m/>
    <m/>
    <n v="0"/>
    <n v="0"/>
    <n v="0"/>
    <n v="0"/>
    <n v="0"/>
    <n v="0"/>
  </r>
  <r>
    <n v="2477"/>
    <s v="Aportes, donaciones, asignaciones y otros al Partido Progresista de Chile por Otras Transferencias públicas"/>
    <s v="34 Transparencia"/>
    <s v="34.01 Partidos Políticos"/>
    <s v="REVISAR"/>
    <s v="34.01.01.07 Otras Transferencias públicas"/>
    <x v="32"/>
    <x v="93"/>
    <x v="356"/>
    <x v="1630"/>
    <s v="CLP"/>
    <s v="2016-2021"/>
    <m/>
    <m/>
    <s v="Consejo de Transparencia"/>
    <m/>
    <m/>
    <m/>
    <m/>
    <m/>
    <m/>
    <m/>
    <m/>
    <m/>
    <m/>
    <m/>
    <m/>
    <m/>
    <m/>
    <m/>
    <m/>
    <n v="0"/>
    <n v="0"/>
    <n v="0"/>
    <n v="113308615"/>
    <n v="0"/>
    <n v="0"/>
  </r>
  <r>
    <n v="2478"/>
    <s v="Aportes, donaciones, asignaciones y otros al Partido Radical de Chile por Aportes del Estado (art. 33 bis Ley N°18603)"/>
    <s v="34 Transparencia"/>
    <s v="34.01 Partidos Políticos"/>
    <s v="REVISAR"/>
    <s v="34.01.01.01 Aportes del Estado (art. 33 bis Ley N°18603)"/>
    <x v="32"/>
    <x v="93"/>
    <x v="357"/>
    <x v="1624"/>
    <s v="CLP"/>
    <s v="2016-2021"/>
    <m/>
    <m/>
    <s v="Consejo de Transparencia"/>
    <m/>
    <m/>
    <m/>
    <m/>
    <m/>
    <m/>
    <m/>
    <m/>
    <m/>
    <m/>
    <m/>
    <m/>
    <m/>
    <m/>
    <m/>
    <m/>
    <n v="0"/>
    <n v="0"/>
    <n v="462684632"/>
    <n v="216559497"/>
    <n v="287785949"/>
    <n v="215386218"/>
  </r>
  <r>
    <n v="2479"/>
    <s v="Aportes, donaciones, asignaciones y otros al Partido Radical de Chile por Asignaciones testamentarias"/>
    <s v="34 Transparencia"/>
    <s v="34.01 Partidos Políticos"/>
    <s v="REVISAR"/>
    <s v="34.01.01.02 Asignaciones testamentarias"/>
    <x v="32"/>
    <x v="93"/>
    <x v="357"/>
    <x v="1625"/>
    <s v="CLP"/>
    <s v="2016-2021"/>
    <m/>
    <m/>
    <s v="Consejo de Transparencia"/>
    <m/>
    <m/>
    <m/>
    <m/>
    <m/>
    <m/>
    <m/>
    <m/>
    <m/>
    <m/>
    <m/>
    <m/>
    <m/>
    <m/>
    <m/>
    <m/>
    <n v="0"/>
    <n v="0"/>
    <n v="0"/>
    <n v="0"/>
    <n v="0"/>
    <n v="0"/>
  </r>
  <r>
    <n v="2480"/>
    <s v="Aportes, donaciones, asignaciones y otros al Partido Radical de Chile por Cotizaciones"/>
    <s v="34 Transparencia"/>
    <s v="34.01 Partidos Políticos"/>
    <s v="REVISAR"/>
    <s v="34.01.01.03 Cotizaciones"/>
    <x v="32"/>
    <x v="93"/>
    <x v="357"/>
    <x v="1626"/>
    <s v="CLP"/>
    <s v="2016-2021"/>
    <m/>
    <m/>
    <s v="Consejo de Transparencia"/>
    <m/>
    <m/>
    <m/>
    <m/>
    <m/>
    <m/>
    <m/>
    <m/>
    <m/>
    <m/>
    <m/>
    <m/>
    <m/>
    <m/>
    <m/>
    <m/>
    <n v="0"/>
    <n v="0"/>
    <n v="13460652"/>
    <n v="1487000"/>
    <n v="1000000"/>
    <n v="0"/>
  </r>
  <r>
    <n v="2481"/>
    <s v="Aportes, donaciones, asignaciones y otros al Partido Radical de Chile por Donaciones"/>
    <s v="34 Transparencia"/>
    <s v="34.01 Partidos Políticos"/>
    <s v="REVISAR"/>
    <s v="34.01.01.04 Donaciones"/>
    <x v="32"/>
    <x v="93"/>
    <x v="357"/>
    <x v="1627"/>
    <s v="CLP"/>
    <s v="2016-2021"/>
    <m/>
    <m/>
    <s v="Consejo de Transparencia"/>
    <m/>
    <m/>
    <m/>
    <m/>
    <m/>
    <m/>
    <m/>
    <m/>
    <m/>
    <m/>
    <m/>
    <m/>
    <m/>
    <m/>
    <m/>
    <m/>
    <n v="0"/>
    <n v="0"/>
    <n v="0"/>
    <n v="0"/>
    <n v="0"/>
    <n v="13000000"/>
  </r>
  <r>
    <n v="2482"/>
    <s v="Aportes, donaciones, asignaciones y otros al Partido Radical de Chile por Frutos y productos de los Bienes Patrimoniales"/>
    <s v="34 Transparencia"/>
    <s v="34.01 Partidos Políticos"/>
    <s v="REVISAR"/>
    <s v="34.01.01.05 Frutos y productos de los Bienes Patrimoniales"/>
    <x v="32"/>
    <x v="93"/>
    <x v="357"/>
    <x v="1628"/>
    <s v="CLP"/>
    <s v="2016-2021"/>
    <m/>
    <m/>
    <s v="Consejo de Transparencia"/>
    <m/>
    <m/>
    <m/>
    <m/>
    <m/>
    <m/>
    <m/>
    <m/>
    <m/>
    <m/>
    <m/>
    <m/>
    <m/>
    <m/>
    <m/>
    <m/>
    <n v="0"/>
    <n v="0"/>
    <n v="7550000"/>
    <n v="3450000"/>
    <n v="0"/>
    <n v="0"/>
  </r>
  <r>
    <n v="2483"/>
    <s v="Aportes, donaciones, asignaciones y otros al Partido Radical de Chile por Frutos y productos de los Bienes Patrimoniales (Arriendo)"/>
    <s v="34 Transparencia"/>
    <s v="34.01 Partidos Políticos"/>
    <s v="REVISAR"/>
    <s v="34.01.01.14 Frutos y productos de los Bienes Patrimoniales (Arriendo)"/>
    <x v="32"/>
    <x v="93"/>
    <x v="357"/>
    <x v="1635"/>
    <s v="CLP"/>
    <s v="2016-2021"/>
    <m/>
    <m/>
    <s v="Consejo de Transparencia"/>
    <m/>
    <m/>
    <m/>
    <m/>
    <m/>
    <m/>
    <m/>
    <m/>
    <m/>
    <m/>
    <m/>
    <m/>
    <m/>
    <m/>
    <m/>
    <m/>
    <n v="0"/>
    <n v="0"/>
    <n v="0"/>
    <n v="3480000"/>
    <n v="2700000"/>
    <n v="40000000"/>
  </r>
  <r>
    <n v="2484"/>
    <s v="Aportes, donaciones, asignaciones y otros al Partido Radical de Chile por Otras Transferencias privadas"/>
    <s v="34 Transparencia"/>
    <s v="34.01 Partidos Políticos"/>
    <s v="REVISAR"/>
    <s v="34.01.01.06 Otras Transferencias privadas"/>
    <x v="32"/>
    <x v="93"/>
    <x v="357"/>
    <x v="1629"/>
    <s v="CLP"/>
    <s v="2016-2021"/>
    <m/>
    <m/>
    <s v="Consejo de Transparencia"/>
    <m/>
    <m/>
    <m/>
    <m/>
    <m/>
    <m/>
    <m/>
    <m/>
    <m/>
    <m/>
    <m/>
    <m/>
    <m/>
    <m/>
    <m/>
    <m/>
    <n v="0"/>
    <n v="0"/>
    <n v="20000000"/>
    <n v="1049780"/>
    <n v="0"/>
    <n v="0"/>
  </r>
  <r>
    <n v="2485"/>
    <s v="Aportes, donaciones, asignaciones y otros al Partido Radical de Chile por Otras Transferencias públicas"/>
    <s v="34 Transparencia"/>
    <s v="34.01 Partidos Políticos"/>
    <s v="REVISAR"/>
    <s v="34.01.01.07 Otras Transferencias públicas"/>
    <x v="32"/>
    <x v="93"/>
    <x v="357"/>
    <x v="1630"/>
    <s v="CLP"/>
    <s v="2016-2021"/>
    <m/>
    <m/>
    <s v="Consejo de Transparencia"/>
    <m/>
    <m/>
    <m/>
    <m/>
    <m/>
    <m/>
    <m/>
    <m/>
    <m/>
    <m/>
    <m/>
    <m/>
    <m/>
    <m/>
    <m/>
    <m/>
    <n v="0"/>
    <n v="0"/>
    <n v="136033"/>
    <n v="133866411"/>
    <n v="0"/>
    <n v="0"/>
  </r>
  <r>
    <n v="2486"/>
    <s v="Aportes, donaciones, asignaciones y otros al Partido Regionalista Independiente Demócrata (PRI) por Aportes del Estado (art. 33 bis Ley N°18603)"/>
    <s v="34 Transparencia"/>
    <s v="34.01 Partidos Políticos"/>
    <s v="REVISAR"/>
    <s v="34.01.01.01 Aportes del Estado (art. 33 bis Ley N°18603)"/>
    <x v="32"/>
    <x v="93"/>
    <x v="358"/>
    <x v="1624"/>
    <s v="CLP"/>
    <s v="2016-2021"/>
    <m/>
    <m/>
    <s v="Consejo de Transparencia"/>
    <m/>
    <m/>
    <m/>
    <m/>
    <m/>
    <m/>
    <m/>
    <m/>
    <m/>
    <m/>
    <m/>
    <m/>
    <m/>
    <m/>
    <m/>
    <m/>
    <n v="0"/>
    <n v="0"/>
    <n v="0"/>
    <n v="0"/>
    <n v="43043042"/>
    <n v="17743085"/>
  </r>
  <r>
    <n v="2487"/>
    <s v="Aportes, donaciones, asignaciones y otros al Partido Regionalista Independiente Demócrata (PRI) por Asignaciones testamentarias"/>
    <s v="34 Transparencia"/>
    <s v="34.01 Partidos Políticos"/>
    <s v="REVISAR"/>
    <s v="34.01.01.02 Asignaciones testamentarias"/>
    <x v="32"/>
    <x v="93"/>
    <x v="358"/>
    <x v="1625"/>
    <s v="CLP"/>
    <s v="2016-2021"/>
    <m/>
    <m/>
    <s v="Consejo de Transparencia"/>
    <m/>
    <m/>
    <m/>
    <m/>
    <m/>
    <m/>
    <m/>
    <m/>
    <m/>
    <m/>
    <m/>
    <m/>
    <m/>
    <m/>
    <m/>
    <m/>
    <n v="0"/>
    <n v="0"/>
    <n v="0"/>
    <n v="0"/>
    <n v="0"/>
    <n v="0"/>
  </r>
  <r>
    <n v="2488"/>
    <s v="Aportes, donaciones, asignaciones y otros al Partido Regionalista Independiente Demócrata (PRI) por Cotizaciones"/>
    <s v="34 Transparencia"/>
    <s v="34.01 Partidos Políticos"/>
    <s v="REVISAR"/>
    <s v="34.01.01.03 Cotizaciones"/>
    <x v="32"/>
    <x v="93"/>
    <x v="358"/>
    <x v="1626"/>
    <s v="CLP"/>
    <s v="2016-2021"/>
    <m/>
    <m/>
    <s v="Consejo de Transparencia"/>
    <m/>
    <m/>
    <m/>
    <m/>
    <m/>
    <m/>
    <m/>
    <m/>
    <m/>
    <m/>
    <m/>
    <m/>
    <m/>
    <m/>
    <m/>
    <m/>
    <n v="0"/>
    <n v="0"/>
    <n v="0"/>
    <n v="0"/>
    <n v="5049351"/>
    <n v="9380000"/>
  </r>
  <r>
    <n v="2489"/>
    <s v="Aportes, donaciones, asignaciones y otros al Partido Regionalista Independiente Demócrata (PRI) por Donaciones"/>
    <s v="34 Transparencia"/>
    <s v="34.01 Partidos Políticos"/>
    <s v="REVISAR"/>
    <s v="34.01.01.04 Donaciones"/>
    <x v="32"/>
    <x v="93"/>
    <x v="358"/>
    <x v="1627"/>
    <s v="CLP"/>
    <s v="2016-2021"/>
    <m/>
    <m/>
    <s v="Consejo de Transparencia"/>
    <m/>
    <m/>
    <m/>
    <m/>
    <m/>
    <m/>
    <m/>
    <m/>
    <m/>
    <m/>
    <m/>
    <m/>
    <m/>
    <m/>
    <m/>
    <m/>
    <n v="0"/>
    <n v="0"/>
    <n v="0"/>
    <n v="0"/>
    <n v="0"/>
    <n v="2038290"/>
  </r>
  <r>
    <n v="2490"/>
    <s v="Aportes, donaciones, asignaciones y otros al Partido Regionalista Independiente Demócrata (PRI) por Frutos y productos de los Bienes Patrimoniales"/>
    <s v="34 Transparencia"/>
    <s v="34.01 Partidos Políticos"/>
    <s v="REVISAR"/>
    <s v="34.01.01.05 Frutos y productos de los Bienes Patrimoniales"/>
    <x v="32"/>
    <x v="93"/>
    <x v="358"/>
    <x v="1628"/>
    <s v="CLP"/>
    <s v="2016-2021"/>
    <m/>
    <m/>
    <s v="Consejo de Transparencia"/>
    <m/>
    <m/>
    <m/>
    <m/>
    <m/>
    <m/>
    <m/>
    <m/>
    <m/>
    <m/>
    <m/>
    <m/>
    <m/>
    <m/>
    <m/>
    <m/>
    <n v="0"/>
    <n v="0"/>
    <n v="0"/>
    <n v="0"/>
    <n v="0"/>
    <n v="0"/>
  </r>
  <r>
    <n v="2491"/>
    <s v="Aportes, donaciones, asignaciones y otros al Partido Regionalista Independiente Demócrata (PRI) por Otras Transferencias privadas"/>
    <s v="34 Transparencia"/>
    <s v="34.01 Partidos Políticos"/>
    <s v="REVISAR"/>
    <s v="34.01.01.06 Otras Transferencias privadas"/>
    <x v="32"/>
    <x v="93"/>
    <x v="358"/>
    <x v="1629"/>
    <s v="CLP"/>
    <s v="2016-2021"/>
    <m/>
    <m/>
    <s v="Consejo de Transparencia"/>
    <m/>
    <m/>
    <m/>
    <m/>
    <m/>
    <m/>
    <m/>
    <m/>
    <m/>
    <m/>
    <m/>
    <m/>
    <m/>
    <m/>
    <m/>
    <m/>
    <n v="0"/>
    <n v="0"/>
    <n v="0"/>
    <n v="0"/>
    <n v="0"/>
    <n v="0"/>
  </r>
  <r>
    <n v="2492"/>
    <s v="Aportes, donaciones, asignaciones y otros al Partido Regionalista Independiente Demócrata (PRI) por Otras Transferencias públicas"/>
    <s v="34 Transparencia"/>
    <s v="34.01 Partidos Políticos"/>
    <s v="REVISAR"/>
    <s v="34.01.01.07 Otras Transferencias públicas"/>
    <x v="32"/>
    <x v="93"/>
    <x v="358"/>
    <x v="1630"/>
    <s v="CLP"/>
    <s v="2016-2021"/>
    <m/>
    <m/>
    <s v="Consejo de Transparencia"/>
    <m/>
    <m/>
    <m/>
    <m/>
    <m/>
    <m/>
    <m/>
    <m/>
    <m/>
    <m/>
    <m/>
    <m/>
    <m/>
    <m/>
    <m/>
    <m/>
    <n v="0"/>
    <n v="0"/>
    <n v="0"/>
    <n v="0"/>
    <n v="8993"/>
    <n v="0"/>
  </r>
  <r>
    <n v="2493"/>
    <s v="Aportes, donaciones, asignaciones y otros al Partido Renovación Nacional (RN) por Aportes del Estado (art. 33 bis Ley N°18603)"/>
    <s v="34 Transparencia"/>
    <s v="34.01 Partidos Políticos"/>
    <s v="REVISAR"/>
    <s v="34.01.01.01 Aportes del Estado (art. 33 bis Ley N°18603)"/>
    <x v="32"/>
    <x v="93"/>
    <x v="359"/>
    <x v="1624"/>
    <s v="CLP"/>
    <s v="2016-2021"/>
    <m/>
    <m/>
    <s v="Consejo de Transparencia"/>
    <m/>
    <m/>
    <m/>
    <m/>
    <m/>
    <m/>
    <m/>
    <m/>
    <m/>
    <m/>
    <m/>
    <m/>
    <m/>
    <m/>
    <m/>
    <m/>
    <n v="0"/>
    <n v="229690541"/>
    <n v="934695707"/>
    <n v="1031655925"/>
    <n v="1078555812"/>
    <n v="841050475"/>
  </r>
  <r>
    <n v="2494"/>
    <s v="Aportes, donaciones, asignaciones y otros al Partido Renovación Nacional (RN) por Asignaciones testamentarias"/>
    <s v="34 Transparencia"/>
    <s v="34.01 Partidos Políticos"/>
    <s v="REVISAR"/>
    <s v="34.01.01.02 Asignaciones testamentarias"/>
    <x v="32"/>
    <x v="93"/>
    <x v="359"/>
    <x v="1625"/>
    <s v="CLP"/>
    <s v="2016-2021"/>
    <m/>
    <m/>
    <s v="Consejo de Transparencia"/>
    <m/>
    <m/>
    <m/>
    <m/>
    <m/>
    <m/>
    <m/>
    <m/>
    <m/>
    <m/>
    <m/>
    <m/>
    <m/>
    <m/>
    <m/>
    <m/>
    <n v="0"/>
    <n v="0"/>
    <n v="0"/>
    <n v="0"/>
    <n v="0"/>
    <n v="0"/>
  </r>
  <r>
    <n v="2495"/>
    <s v="Aportes, donaciones, asignaciones y otros al Partido Renovación Nacional (RN) por Cotizaciones"/>
    <s v="34 Transparencia"/>
    <s v="34.01 Partidos Políticos"/>
    <s v="REVISAR"/>
    <s v="34.01.01.03 Cotizaciones"/>
    <x v="32"/>
    <x v="93"/>
    <x v="359"/>
    <x v="1626"/>
    <s v="CLP"/>
    <s v="2016-2021"/>
    <m/>
    <m/>
    <s v="Consejo de Transparencia"/>
    <m/>
    <m/>
    <m/>
    <m/>
    <m/>
    <m/>
    <m/>
    <m/>
    <m/>
    <m/>
    <m/>
    <m/>
    <m/>
    <m/>
    <m/>
    <m/>
    <n v="0"/>
    <n v="36490839"/>
    <n v="54989213"/>
    <n v="120647478"/>
    <n v="108165051"/>
    <n v="79250190"/>
  </r>
  <r>
    <n v="2496"/>
    <s v="Aportes, donaciones, asignaciones y otros al Partido Renovación Nacional (RN) por Donaciones"/>
    <s v="34 Transparencia"/>
    <s v="34.01 Partidos Políticos"/>
    <s v="REVISAR"/>
    <s v="34.01.01.04 Donaciones"/>
    <x v="32"/>
    <x v="93"/>
    <x v="359"/>
    <x v="1627"/>
    <s v="CLP"/>
    <s v="2016-2021"/>
    <m/>
    <m/>
    <s v="Consejo de Transparencia"/>
    <m/>
    <m/>
    <m/>
    <m/>
    <m/>
    <m/>
    <m/>
    <m/>
    <m/>
    <m/>
    <m/>
    <m/>
    <m/>
    <m/>
    <m/>
    <m/>
    <n v="0"/>
    <n v="0"/>
    <n v="0"/>
    <n v="0"/>
    <n v="0"/>
    <n v="0"/>
  </r>
  <r>
    <n v="2497"/>
    <s v="Aportes, donaciones, asignaciones y otros al Partido Renovación Nacional (RN) por Frutos y productos de los Bienes Patrimoniales"/>
    <s v="34 Transparencia"/>
    <s v="34.01 Partidos Políticos"/>
    <s v="REVISAR"/>
    <s v="34.01.01.05 Frutos y productos de los Bienes Patrimoniales"/>
    <x v="32"/>
    <x v="93"/>
    <x v="359"/>
    <x v="1628"/>
    <s v="CLP"/>
    <s v="2016-2021"/>
    <m/>
    <m/>
    <s v="Consejo de Transparencia"/>
    <m/>
    <m/>
    <m/>
    <m/>
    <m/>
    <m/>
    <m/>
    <m/>
    <m/>
    <m/>
    <m/>
    <m/>
    <m/>
    <m/>
    <m/>
    <m/>
    <n v="0"/>
    <n v="2190756"/>
    <n v="249675254"/>
    <n v="21102156"/>
    <n v="21611682"/>
    <n v="10555084"/>
  </r>
  <r>
    <n v="2498"/>
    <s v="Aportes, donaciones, asignaciones y otros al Partido Renovación Nacional (RN) por Otras Transferencias privadas"/>
    <s v="34 Transparencia"/>
    <s v="34.01 Partidos Políticos"/>
    <s v="REVISAR"/>
    <s v="34.01.01.06 Otras Transferencias privadas"/>
    <x v="32"/>
    <x v="93"/>
    <x v="359"/>
    <x v="1629"/>
    <s v="CLP"/>
    <s v="2016-2021"/>
    <m/>
    <m/>
    <s v="Consejo de Transparencia"/>
    <m/>
    <m/>
    <m/>
    <m/>
    <m/>
    <m/>
    <m/>
    <m/>
    <m/>
    <m/>
    <m/>
    <m/>
    <m/>
    <m/>
    <m/>
    <m/>
    <n v="0"/>
    <n v="0"/>
    <n v="0"/>
    <n v="157023"/>
    <n v="0"/>
    <n v="149322121"/>
  </r>
  <r>
    <n v="2499"/>
    <s v="Aportes, donaciones, asignaciones y otros al Partido Renovación Nacional (RN) por Otras Transferencias públicas"/>
    <s v="34 Transparencia"/>
    <s v="34.01 Partidos Políticos"/>
    <s v="REVISAR"/>
    <s v="34.01.01.07 Otras Transferencias públicas"/>
    <x v="32"/>
    <x v="93"/>
    <x v="359"/>
    <x v="1630"/>
    <s v="CLP"/>
    <s v="2016-2021"/>
    <m/>
    <m/>
    <s v="Consejo de Transparencia"/>
    <m/>
    <m/>
    <m/>
    <m/>
    <m/>
    <m/>
    <m/>
    <m/>
    <m/>
    <m/>
    <m/>
    <m/>
    <m/>
    <m/>
    <m/>
    <m/>
    <n v="0"/>
    <n v="0"/>
    <n v="341553481"/>
    <n v="551421543"/>
    <n v="1007312"/>
    <n v="223739"/>
  </r>
  <r>
    <n v="2500"/>
    <s v="Aportes, donaciones, asignaciones y otros al Partido Republicano de Chile por Aportes del Estado (art. 33 bis Ley N°18603)"/>
    <s v="34 Transparencia"/>
    <s v="34.01 Partidos Políticos"/>
    <s v="REVISAR"/>
    <s v="34.01.01.01 Aportes del Estado (art. 33 bis Ley N°18603)"/>
    <x v="32"/>
    <x v="93"/>
    <x v="360"/>
    <x v="1624"/>
    <s v="CLP"/>
    <s v="2016-2021"/>
    <m/>
    <m/>
    <s v="Consejo de Transparencia"/>
    <m/>
    <m/>
    <m/>
    <m/>
    <m/>
    <m/>
    <m/>
    <m/>
    <m/>
    <m/>
    <m/>
    <m/>
    <m/>
    <m/>
    <m/>
    <m/>
    <n v="0"/>
    <n v="0"/>
    <n v="0"/>
    <n v="0"/>
    <n v="0"/>
    <n v="0"/>
  </r>
  <r>
    <n v="2501"/>
    <s v="Aportes, donaciones, asignaciones y otros al Partido Republicano de Chile por Asignaciones testamentarias"/>
    <s v="34 Transparencia"/>
    <s v="34.01 Partidos Políticos"/>
    <s v="REVISAR"/>
    <s v="34.01.01.02 Asignaciones testamentarias"/>
    <x v="32"/>
    <x v="93"/>
    <x v="360"/>
    <x v="1625"/>
    <s v="CLP"/>
    <s v="2016-2021"/>
    <m/>
    <m/>
    <s v="Consejo de Transparencia"/>
    <m/>
    <m/>
    <m/>
    <m/>
    <m/>
    <m/>
    <m/>
    <m/>
    <m/>
    <m/>
    <m/>
    <m/>
    <m/>
    <m/>
    <m/>
    <m/>
    <n v="0"/>
    <n v="0"/>
    <n v="0"/>
    <n v="0"/>
    <n v="0"/>
    <n v="0"/>
  </r>
  <r>
    <n v="2502"/>
    <s v="Aportes, donaciones, asignaciones y otros al Partido Republicano de Chile por Cotizaciones"/>
    <s v="34 Transparencia"/>
    <s v="34.01 Partidos Políticos"/>
    <s v="REVISAR"/>
    <s v="34.01.01.03 Cotizaciones"/>
    <x v="32"/>
    <x v="93"/>
    <x v="360"/>
    <x v="1626"/>
    <s v="CLP"/>
    <s v="2016-2021"/>
    <m/>
    <m/>
    <s v="Consejo de Transparencia"/>
    <m/>
    <m/>
    <m/>
    <m/>
    <m/>
    <m/>
    <m/>
    <m/>
    <m/>
    <m/>
    <m/>
    <m/>
    <m/>
    <m/>
    <m/>
    <m/>
    <n v="0"/>
    <n v="0"/>
    <n v="0"/>
    <n v="0"/>
    <n v="0"/>
    <n v="59447841"/>
  </r>
  <r>
    <n v="2503"/>
    <s v="Aportes, donaciones, asignaciones y otros al Partido Republicano de Chile por Donaciones"/>
    <s v="34 Transparencia"/>
    <s v="34.01 Partidos Políticos"/>
    <s v="REVISAR"/>
    <s v="34.01.01.04 Donaciones"/>
    <x v="32"/>
    <x v="93"/>
    <x v="360"/>
    <x v="1627"/>
    <s v="CLP"/>
    <s v="2016-2021"/>
    <m/>
    <m/>
    <s v="Consejo de Transparencia"/>
    <m/>
    <m/>
    <m/>
    <m/>
    <m/>
    <m/>
    <m/>
    <m/>
    <m/>
    <m/>
    <m/>
    <m/>
    <m/>
    <m/>
    <m/>
    <m/>
    <n v="0"/>
    <n v="0"/>
    <n v="0"/>
    <n v="0"/>
    <n v="0"/>
    <n v="0"/>
  </r>
  <r>
    <n v="2504"/>
    <s v="Aportes, donaciones, asignaciones y otros al Partido Republicano de Chile por Frutos y productos de los Bienes Patrimoniales"/>
    <s v="34 Transparencia"/>
    <s v="34.01 Partidos Políticos"/>
    <s v="REVISAR"/>
    <s v="34.01.01.05 Frutos y productos de los Bienes Patrimoniales"/>
    <x v="32"/>
    <x v="93"/>
    <x v="360"/>
    <x v="1628"/>
    <s v="CLP"/>
    <s v="2016-2021"/>
    <m/>
    <m/>
    <s v="Consejo de Transparencia"/>
    <m/>
    <m/>
    <m/>
    <m/>
    <m/>
    <m/>
    <m/>
    <m/>
    <m/>
    <m/>
    <m/>
    <m/>
    <m/>
    <m/>
    <m/>
    <m/>
    <n v="0"/>
    <n v="0"/>
    <n v="0"/>
    <n v="0"/>
    <n v="0"/>
    <n v="0"/>
  </r>
  <r>
    <n v="2505"/>
    <s v="Aportes, donaciones, asignaciones y otros al Partido Republicano de Chile por Otras Transferencias privadas"/>
    <s v="34 Transparencia"/>
    <s v="34.01 Partidos Políticos"/>
    <s v="REVISAR"/>
    <s v="34.01.01.06 Otras Transferencias privadas"/>
    <x v="32"/>
    <x v="93"/>
    <x v="360"/>
    <x v="1629"/>
    <s v="CLP"/>
    <s v="2016-2021"/>
    <m/>
    <m/>
    <s v="Consejo de Transparencia"/>
    <m/>
    <m/>
    <m/>
    <m/>
    <m/>
    <m/>
    <m/>
    <m/>
    <m/>
    <m/>
    <m/>
    <m/>
    <m/>
    <m/>
    <m/>
    <m/>
    <n v="0"/>
    <n v="0"/>
    <n v="0"/>
    <n v="0"/>
    <n v="0"/>
    <n v="0"/>
  </r>
  <r>
    <n v="2506"/>
    <s v="Aportes, donaciones, asignaciones y otros al Partido Republicano de Chile por Otras Transferencias públicas"/>
    <s v="34 Transparencia"/>
    <s v="34.01 Partidos Políticos"/>
    <s v="REVISAR"/>
    <s v="34.01.01.07 Otras Transferencias públicas"/>
    <x v="32"/>
    <x v="93"/>
    <x v="360"/>
    <x v="1630"/>
    <s v="CLP"/>
    <s v="2016-2021"/>
    <m/>
    <m/>
    <s v="Consejo de Transparencia"/>
    <m/>
    <m/>
    <m/>
    <m/>
    <m/>
    <m/>
    <m/>
    <m/>
    <m/>
    <m/>
    <m/>
    <m/>
    <m/>
    <m/>
    <m/>
    <m/>
    <n v="0"/>
    <n v="0"/>
    <n v="0"/>
    <n v="0"/>
    <n v="0"/>
    <n v="0"/>
  </r>
  <r>
    <n v="2507"/>
    <s v="Aportes, donaciones, asignaciones y otros al Partido Revolución Democrática (RD) por Aportes del Estado (art. 33 bis Ley N°18603)"/>
    <s v="34 Transparencia"/>
    <s v="34.01 Partidos Políticos"/>
    <s v="REVISAR"/>
    <s v="34.01.01.01 Aportes del Estado (art. 33 bis Ley N°18603)"/>
    <x v="32"/>
    <x v="93"/>
    <x v="361"/>
    <x v="1624"/>
    <s v="CLP"/>
    <s v="2016-2021"/>
    <m/>
    <m/>
    <s v="Consejo de Transparencia"/>
    <m/>
    <m/>
    <m/>
    <m/>
    <m/>
    <m/>
    <m/>
    <m/>
    <m/>
    <m/>
    <m/>
    <m/>
    <m/>
    <m/>
    <m/>
    <m/>
    <n v="0"/>
    <n v="18961486"/>
    <n v="82224545"/>
    <n v="114378687"/>
    <n v="461995207"/>
    <n v="477176802"/>
  </r>
  <r>
    <n v="2508"/>
    <s v="Aportes, donaciones, asignaciones y otros al Partido Revolución Democrática (RD) por Asignaciones testamentarias"/>
    <s v="34 Transparencia"/>
    <s v="34.01 Partidos Políticos"/>
    <s v="REVISAR"/>
    <s v="34.01.01.02 Asignaciones testamentarias"/>
    <x v="32"/>
    <x v="93"/>
    <x v="361"/>
    <x v="1625"/>
    <s v="CLP"/>
    <s v="2016-2021"/>
    <m/>
    <m/>
    <s v="Consejo de Transparencia"/>
    <m/>
    <m/>
    <m/>
    <m/>
    <m/>
    <m/>
    <m/>
    <m/>
    <m/>
    <m/>
    <m/>
    <m/>
    <m/>
    <m/>
    <m/>
    <m/>
    <n v="0"/>
    <n v="0"/>
    <n v="0"/>
    <n v="0"/>
    <n v="0"/>
    <n v="0"/>
  </r>
  <r>
    <n v="2509"/>
    <s v="Aportes, donaciones, asignaciones y otros al Partido Revolución Democrática (RD) por Cotizaciones"/>
    <s v="34 Transparencia"/>
    <s v="34.01 Partidos Políticos"/>
    <s v="REVISAR"/>
    <s v="34.01.01.03 Cotizaciones"/>
    <x v="32"/>
    <x v="93"/>
    <x v="361"/>
    <x v="1626"/>
    <s v="CLP"/>
    <s v="2016-2021"/>
    <m/>
    <m/>
    <s v="Consejo de Transparencia"/>
    <m/>
    <m/>
    <m/>
    <m/>
    <m/>
    <m/>
    <m/>
    <m/>
    <m/>
    <m/>
    <m/>
    <m/>
    <m/>
    <m/>
    <m/>
    <m/>
    <n v="0"/>
    <n v="13796532"/>
    <n v="41914003"/>
    <n v="104411107"/>
    <n v="89449109"/>
    <n v="100007283"/>
  </r>
  <r>
    <n v="2510"/>
    <s v="Aportes, donaciones, asignaciones y otros al Partido Revolución Democrática (RD) por Donaciones"/>
    <s v="34 Transparencia"/>
    <s v="34.01 Partidos Políticos"/>
    <s v="REVISAR"/>
    <s v="34.01.01.04 Donaciones"/>
    <x v="32"/>
    <x v="93"/>
    <x v="361"/>
    <x v="1627"/>
    <s v="CLP"/>
    <s v="2016-2021"/>
    <m/>
    <m/>
    <s v="Consejo de Transparencia"/>
    <m/>
    <m/>
    <m/>
    <m/>
    <m/>
    <m/>
    <m/>
    <m/>
    <m/>
    <m/>
    <m/>
    <m/>
    <m/>
    <m/>
    <m/>
    <m/>
    <n v="0"/>
    <n v="12626400"/>
    <n v="879311"/>
    <n v="312000"/>
    <n v="414881"/>
    <n v="215394"/>
  </r>
  <r>
    <n v="2511"/>
    <s v="Aportes, donaciones, asignaciones y otros al Partido Revolución Democrática (RD) por Frutos y productos de los Bienes Patrimoniales"/>
    <s v="34 Transparencia"/>
    <s v="34.01 Partidos Políticos"/>
    <s v="REVISAR"/>
    <s v="34.01.01.05 Frutos y productos de los Bienes Patrimoniales"/>
    <x v="32"/>
    <x v="93"/>
    <x v="361"/>
    <x v="1628"/>
    <s v="CLP"/>
    <s v="2016-2021"/>
    <m/>
    <m/>
    <s v="Consejo de Transparencia"/>
    <m/>
    <m/>
    <m/>
    <m/>
    <m/>
    <m/>
    <m/>
    <m/>
    <m/>
    <m/>
    <m/>
    <m/>
    <m/>
    <m/>
    <m/>
    <m/>
    <n v="0"/>
    <n v="0"/>
    <n v="0"/>
    <n v="0"/>
    <n v="20430862"/>
    <n v="916843"/>
  </r>
  <r>
    <n v="2512"/>
    <s v="Aportes, donaciones, asignaciones y otros al Partido Revolución Democrática (RD) por Otras Transferencias privadas"/>
    <s v="34 Transparencia"/>
    <s v="34.01 Partidos Políticos"/>
    <s v="REVISAR"/>
    <s v="34.01.01.06 Otras Transferencias privadas"/>
    <x v="32"/>
    <x v="93"/>
    <x v="361"/>
    <x v="1629"/>
    <s v="CLP"/>
    <s v="2016-2021"/>
    <m/>
    <m/>
    <s v="Consejo de Transparencia"/>
    <m/>
    <m/>
    <m/>
    <m/>
    <m/>
    <m/>
    <m/>
    <m/>
    <m/>
    <m/>
    <m/>
    <m/>
    <m/>
    <m/>
    <m/>
    <m/>
    <n v="0"/>
    <n v="0"/>
    <n v="0"/>
    <n v="0"/>
    <n v="4936974"/>
    <n v="68566101"/>
  </r>
  <r>
    <n v="2513"/>
    <s v="Aportes, donaciones, asignaciones y otros al Partido Revolución Democrática (RD) por Otras Transferencias publicas"/>
    <s v="34 Transparencia"/>
    <s v="34.01 Partidos Políticos"/>
    <s v="REVISAR"/>
    <s v="34.01.01.08 Otras Transferencias publicas"/>
    <x v="32"/>
    <x v="93"/>
    <x v="361"/>
    <x v="1631"/>
    <s v="CLP"/>
    <s v="2016-2021"/>
    <m/>
    <m/>
    <s v="Consejo de Transparencia"/>
    <m/>
    <m/>
    <m/>
    <m/>
    <m/>
    <m/>
    <m/>
    <m/>
    <m/>
    <m/>
    <m/>
    <m/>
    <m/>
    <m/>
    <m/>
    <m/>
    <n v="0"/>
    <n v="0"/>
    <n v="0"/>
    <n v="200821623"/>
    <n v="0"/>
    <n v="0"/>
  </r>
  <r>
    <n v="2514"/>
    <s v="Aportes, donaciones, asignaciones y otros al Partido Revolución Democrática (RD) por Otras Transferencias públicas"/>
    <s v="34 Transparencia"/>
    <s v="34.01 Partidos Políticos"/>
    <s v="REVISAR"/>
    <s v="34.01.01.07 Otras Transferencias públicas"/>
    <x v="32"/>
    <x v="93"/>
    <x v="361"/>
    <x v="1630"/>
    <s v="CLP"/>
    <s v="2016-2021"/>
    <m/>
    <m/>
    <s v="Consejo de Transparencia"/>
    <m/>
    <m/>
    <m/>
    <m/>
    <m/>
    <m/>
    <m/>
    <m/>
    <m/>
    <m/>
    <m/>
    <m/>
    <m/>
    <m/>
    <m/>
    <m/>
    <n v="0"/>
    <n v="0"/>
    <n v="9630026"/>
    <n v="56639820"/>
    <n v="0"/>
    <n v="0"/>
  </r>
  <r>
    <n v="2515"/>
    <s v="Aportes, donaciones, asignaciones y otros al Partido Socialista de Chile PS por Aportes del Estado (art. 33 bis Ley N°18603)"/>
    <s v="34 Transparencia"/>
    <s v="34.01 Partidos Políticos"/>
    <s v="REVISAR"/>
    <s v="34.01.01.01 Aportes del Estado (art. 33 bis Ley N°18603)"/>
    <x v="32"/>
    <x v="93"/>
    <x v="362"/>
    <x v="1624"/>
    <s v="CLP"/>
    <s v="2016-2021"/>
    <m/>
    <m/>
    <s v="Consejo de Transparencia"/>
    <m/>
    <m/>
    <m/>
    <m/>
    <m/>
    <m/>
    <m/>
    <m/>
    <m/>
    <m/>
    <m/>
    <m/>
    <m/>
    <m/>
    <m/>
    <m/>
    <n v="0"/>
    <n v="0"/>
    <n v="983152337"/>
    <n v="651713978"/>
    <n v="628296217"/>
    <n v="640691829"/>
  </r>
  <r>
    <n v="2516"/>
    <s v="Aportes, donaciones, asignaciones y otros al Partido Socialista de Chile PS por Asignaciones testamentarias"/>
    <s v="34 Transparencia"/>
    <s v="34.01 Partidos Políticos"/>
    <s v="REVISAR"/>
    <s v="34.01.01.02 Asignaciones testamentarias"/>
    <x v="32"/>
    <x v="93"/>
    <x v="362"/>
    <x v="1625"/>
    <s v="CLP"/>
    <s v="2016-2021"/>
    <m/>
    <m/>
    <s v="Consejo de Transparencia"/>
    <m/>
    <m/>
    <m/>
    <m/>
    <m/>
    <m/>
    <m/>
    <m/>
    <m/>
    <m/>
    <m/>
    <m/>
    <m/>
    <m/>
    <m/>
    <m/>
    <n v="0"/>
    <n v="0"/>
    <n v="0"/>
    <n v="0"/>
    <n v="0"/>
    <n v="0"/>
  </r>
  <r>
    <n v="2517"/>
    <s v="Aportes, donaciones, asignaciones y otros al Partido Socialista de Chile PS por Cotizaciones"/>
    <s v="34 Transparencia"/>
    <s v="34.01 Partidos Políticos"/>
    <s v="REVISAR"/>
    <s v="34.01.01.03 Cotizaciones"/>
    <x v="32"/>
    <x v="93"/>
    <x v="362"/>
    <x v="1626"/>
    <s v="CLP"/>
    <s v="2016-2021"/>
    <m/>
    <m/>
    <s v="Consejo de Transparencia"/>
    <m/>
    <m/>
    <m/>
    <m/>
    <m/>
    <m/>
    <m/>
    <m/>
    <m/>
    <m/>
    <m/>
    <m/>
    <m/>
    <m/>
    <m/>
    <m/>
    <n v="0"/>
    <n v="0"/>
    <n v="183142139"/>
    <n v="104856000"/>
    <n v="101361700"/>
    <n v="52633100"/>
  </r>
  <r>
    <n v="2518"/>
    <s v="Aportes, donaciones, asignaciones y otros al Partido Socialista de Chile PS por Donaciones"/>
    <s v="34 Transparencia"/>
    <s v="34.01 Partidos Políticos"/>
    <s v="REVISAR"/>
    <s v="34.01.01.04 Donaciones"/>
    <x v="32"/>
    <x v="93"/>
    <x v="362"/>
    <x v="1627"/>
    <s v="CLP"/>
    <s v="2016-2021"/>
    <m/>
    <m/>
    <s v="Consejo de Transparencia"/>
    <m/>
    <m/>
    <m/>
    <m/>
    <m/>
    <m/>
    <m/>
    <m/>
    <m/>
    <m/>
    <m/>
    <m/>
    <m/>
    <m/>
    <m/>
    <m/>
    <n v="0"/>
    <n v="0"/>
    <n v="0"/>
    <n v="0"/>
    <n v="3000"/>
    <n v="0"/>
  </r>
  <r>
    <n v="2519"/>
    <s v="Aportes, donaciones, asignaciones y otros al Partido Socialista de Chile PS por Elecciones parlamentarias y cores"/>
    <s v="34 Transparencia"/>
    <s v="34.01 Partidos Políticos"/>
    <s v="REVISAR"/>
    <s v="34.01.01.15 Elecciones parlamentarias y cores"/>
    <x v="32"/>
    <x v="93"/>
    <x v="362"/>
    <x v="1636"/>
    <s v="CLP"/>
    <s v="2016-2021"/>
    <m/>
    <m/>
    <s v="Consejo de Transparencia"/>
    <m/>
    <m/>
    <m/>
    <m/>
    <m/>
    <m/>
    <m/>
    <m/>
    <m/>
    <m/>
    <m/>
    <m/>
    <m/>
    <m/>
    <m/>
    <m/>
    <n v="0"/>
    <n v="0"/>
    <n v="0"/>
    <n v="0"/>
    <n v="1280058"/>
    <n v="0"/>
  </r>
  <r>
    <n v="2520"/>
    <s v="Aportes, donaciones, asignaciones y otros al Partido Socialista de Chile PS por Frutos y productos de los Bienes Patrimoniales"/>
    <s v="34 Transparencia"/>
    <s v="34.01 Partidos Políticos"/>
    <s v="REVISAR"/>
    <s v="34.01.01.05 Frutos y productos de los Bienes Patrimoniales"/>
    <x v="32"/>
    <x v="93"/>
    <x v="362"/>
    <x v="1628"/>
    <s v="CLP"/>
    <s v="2016-2021"/>
    <m/>
    <m/>
    <s v="Consejo de Transparencia"/>
    <m/>
    <m/>
    <m/>
    <m/>
    <m/>
    <m/>
    <m/>
    <m/>
    <m/>
    <m/>
    <m/>
    <m/>
    <m/>
    <m/>
    <m/>
    <m/>
    <n v="0"/>
    <n v="0"/>
    <n v="933502051"/>
    <n v="187555000"/>
    <n v="812561437"/>
    <n v="575000000"/>
  </r>
  <r>
    <n v="2521"/>
    <s v="Aportes, donaciones, asignaciones y otros al Partido Socialista de Chile PS por Otras Transferencias privadas"/>
    <s v="34 Transparencia"/>
    <s v="34.01 Partidos Políticos"/>
    <s v="REVISAR"/>
    <s v="34.01.01.06 Otras Transferencias privadas"/>
    <x v="32"/>
    <x v="93"/>
    <x v="362"/>
    <x v="1629"/>
    <s v="CLP"/>
    <s v="2016-2021"/>
    <m/>
    <m/>
    <s v="Consejo de Transparencia"/>
    <m/>
    <m/>
    <m/>
    <m/>
    <m/>
    <m/>
    <m/>
    <m/>
    <m/>
    <m/>
    <m/>
    <m/>
    <m/>
    <m/>
    <m/>
    <m/>
    <n v="0"/>
    <n v="0"/>
    <n v="1846313632"/>
    <n v="0"/>
    <n v="0"/>
    <n v="0"/>
  </r>
  <r>
    <n v="2522"/>
    <s v="Aportes, donaciones, asignaciones y otros al Partido Socialista de Chile PS por Otras Transferencias públicas"/>
    <s v="34 Transparencia"/>
    <s v="34.01 Partidos Políticos"/>
    <s v="REVISAR"/>
    <s v="34.01.01.07 Otras Transferencias públicas"/>
    <x v="32"/>
    <x v="93"/>
    <x v="362"/>
    <x v="1630"/>
    <s v="CLP"/>
    <s v="2016-2021"/>
    <m/>
    <m/>
    <s v="Consejo de Transparencia"/>
    <m/>
    <m/>
    <m/>
    <m/>
    <m/>
    <m/>
    <m/>
    <m/>
    <m/>
    <m/>
    <m/>
    <m/>
    <m/>
    <m/>
    <m/>
    <m/>
    <n v="0"/>
    <n v="0"/>
    <n v="0"/>
    <n v="0"/>
    <n v="0"/>
    <n v="0"/>
  </r>
  <r>
    <n v="2523"/>
    <s v="Aportes, donaciones, asignaciones y otros al Partido Socialista de Chile PS por Rendimientos procedentes de las actividades del Partido"/>
    <s v="34 Transparencia"/>
    <s v="34.01 Partidos Políticos"/>
    <s v="REVISAR"/>
    <s v="34.01.01.16 Rendimientos procedentes de las actividades del Partido"/>
    <x v="32"/>
    <x v="93"/>
    <x v="362"/>
    <x v="1607"/>
    <s v="CLP"/>
    <s v="2016-2021"/>
    <m/>
    <m/>
    <s v="Consejo de Transparencia"/>
    <m/>
    <m/>
    <m/>
    <m/>
    <m/>
    <m/>
    <m/>
    <m/>
    <m/>
    <m/>
    <m/>
    <m/>
    <m/>
    <m/>
    <m/>
    <m/>
    <n v="0"/>
    <n v="0"/>
    <n v="0"/>
    <n v="0"/>
    <n v="454772263"/>
    <n v="97265847"/>
  </r>
  <r>
    <n v="2524"/>
    <s v="Aportes, donaciones, asignaciones y otros al Partido Todos por Aportes del Estado (art. 33 bis Ley N°18603)"/>
    <s v="34 Transparencia"/>
    <s v="34.01 Partidos Políticos"/>
    <s v="REVISAR"/>
    <s v="34.01.01.01 Aportes del Estado (art. 33 bis Ley N°18603)"/>
    <x v="32"/>
    <x v="93"/>
    <x v="363"/>
    <x v="1624"/>
    <s v="CLP"/>
    <s v="2016-2021"/>
    <m/>
    <m/>
    <s v="Consejo de Transparencia"/>
    <m/>
    <m/>
    <m/>
    <m/>
    <m/>
    <m/>
    <m/>
    <m/>
    <m/>
    <m/>
    <m/>
    <m/>
    <m/>
    <m/>
    <m/>
    <m/>
    <n v="0"/>
    <n v="0"/>
    <n v="23948243"/>
    <n v="0"/>
    <n v="0"/>
    <n v="0"/>
  </r>
  <r>
    <n v="2525"/>
    <s v="Aportes, donaciones, asignaciones y otros al Partido Todos por Asignaciones testamentarias"/>
    <s v="34 Transparencia"/>
    <s v="34.01 Partidos Políticos"/>
    <s v="REVISAR"/>
    <s v="34.01.01.02 Asignaciones testamentarias"/>
    <x v="32"/>
    <x v="93"/>
    <x v="363"/>
    <x v="1625"/>
    <s v="CLP"/>
    <s v="2016-2021"/>
    <m/>
    <m/>
    <s v="Consejo de Transparencia"/>
    <m/>
    <m/>
    <m/>
    <m/>
    <m/>
    <m/>
    <m/>
    <m/>
    <m/>
    <m/>
    <m/>
    <m/>
    <m/>
    <m/>
    <m/>
    <m/>
    <n v="0"/>
    <n v="0"/>
    <n v="0"/>
    <n v="0"/>
    <n v="0"/>
    <n v="0"/>
  </r>
  <r>
    <n v="2526"/>
    <s v="Aportes, donaciones, asignaciones y otros al Partido Todos por Cotizaciones"/>
    <s v="34 Transparencia"/>
    <s v="34.01 Partidos Políticos"/>
    <s v="REVISAR"/>
    <s v="34.01.01.03 Cotizaciones"/>
    <x v="32"/>
    <x v="93"/>
    <x v="363"/>
    <x v="1626"/>
    <s v="CLP"/>
    <s v="2016-2021"/>
    <m/>
    <m/>
    <s v="Consejo de Transparencia"/>
    <m/>
    <m/>
    <m/>
    <m/>
    <m/>
    <m/>
    <m/>
    <m/>
    <m/>
    <m/>
    <m/>
    <m/>
    <m/>
    <m/>
    <m/>
    <m/>
    <n v="0"/>
    <n v="5020069"/>
    <n v="5999395"/>
    <n v="0"/>
    <n v="0"/>
    <n v="0"/>
  </r>
  <r>
    <n v="2527"/>
    <s v="Aportes, donaciones, asignaciones y otros al Partido Todos por Donaciones"/>
    <s v="34 Transparencia"/>
    <s v="34.01 Partidos Políticos"/>
    <s v="REVISAR"/>
    <s v="34.01.01.04 Donaciones"/>
    <x v="32"/>
    <x v="93"/>
    <x v="363"/>
    <x v="1627"/>
    <s v="CLP"/>
    <s v="2016-2021"/>
    <m/>
    <m/>
    <s v="Consejo de Transparencia"/>
    <m/>
    <m/>
    <m/>
    <m/>
    <m/>
    <m/>
    <m/>
    <m/>
    <m/>
    <m/>
    <m/>
    <m/>
    <m/>
    <m/>
    <m/>
    <m/>
    <n v="0"/>
    <n v="0"/>
    <n v="30804773"/>
    <n v="0"/>
    <n v="0"/>
    <n v="0"/>
  </r>
  <r>
    <n v="2528"/>
    <s v="Aportes, donaciones, asignaciones y otros al Partido Todos por Frutos y productos de los Bienes Patrimoniales"/>
    <s v="34 Transparencia"/>
    <s v="34.01 Partidos Políticos"/>
    <s v="REVISAR"/>
    <s v="34.01.01.05 Frutos y productos de los Bienes Patrimoniales"/>
    <x v="32"/>
    <x v="93"/>
    <x v="363"/>
    <x v="1628"/>
    <s v="CLP"/>
    <s v="2016-2021"/>
    <m/>
    <m/>
    <s v="Consejo de Transparencia"/>
    <m/>
    <m/>
    <m/>
    <m/>
    <m/>
    <m/>
    <m/>
    <m/>
    <m/>
    <m/>
    <m/>
    <m/>
    <m/>
    <m/>
    <m/>
    <m/>
    <n v="0"/>
    <n v="0"/>
    <n v="0"/>
    <n v="0"/>
    <n v="0"/>
    <n v="0"/>
  </r>
  <r>
    <n v="2529"/>
    <s v="Aportes, donaciones, asignaciones y otros al Partido Todos por Otras Transferencias privadas"/>
    <s v="34 Transparencia"/>
    <s v="34.01 Partidos Políticos"/>
    <s v="REVISAR"/>
    <s v="34.01.01.06 Otras Transferencias privadas"/>
    <x v="32"/>
    <x v="93"/>
    <x v="363"/>
    <x v="1629"/>
    <s v="CLP"/>
    <s v="2016-2021"/>
    <m/>
    <m/>
    <s v="Consejo de Transparencia"/>
    <m/>
    <m/>
    <m/>
    <m/>
    <m/>
    <m/>
    <m/>
    <m/>
    <m/>
    <m/>
    <m/>
    <m/>
    <m/>
    <m/>
    <m/>
    <m/>
    <n v="0"/>
    <n v="0"/>
    <n v="0"/>
    <n v="0"/>
    <n v="0"/>
    <n v="0"/>
  </r>
  <r>
    <n v="2530"/>
    <s v="Aportes, donaciones, asignaciones y otros al Partido Todos por Otras Transferencias públicas"/>
    <s v="34 Transparencia"/>
    <s v="34.01 Partidos Políticos"/>
    <s v="REVISAR"/>
    <s v="34.01.01.07 Otras Transferencias públicas"/>
    <x v="32"/>
    <x v="93"/>
    <x v="363"/>
    <x v="1630"/>
    <s v="CLP"/>
    <s v="2016-2021"/>
    <m/>
    <m/>
    <s v="Consejo de Transparencia"/>
    <m/>
    <m/>
    <m/>
    <m/>
    <m/>
    <m/>
    <m/>
    <m/>
    <m/>
    <m/>
    <m/>
    <m/>
    <m/>
    <m/>
    <m/>
    <m/>
    <n v="0"/>
    <n v="0"/>
    <n v="0"/>
    <n v="0"/>
    <n v="0"/>
    <n v="0"/>
  </r>
  <r>
    <n v="2531"/>
    <s v="Aportes, donaciones, asignaciones y otros al Partido Unión Demócrata Independiente - UDI por Aportes del Estado (art. 33 bis Ley N°18603)"/>
    <s v="34 Transparencia"/>
    <s v="34.01 Partidos Políticos"/>
    <s v="REVISAR"/>
    <s v="34.01.01.01 Aportes del Estado (art. 33 bis Ley N°18603)"/>
    <x v="32"/>
    <x v="93"/>
    <x v="364"/>
    <x v="1624"/>
    <s v="CLP"/>
    <s v="2016-2021"/>
    <m/>
    <m/>
    <s v="Consejo de Transparencia"/>
    <m/>
    <m/>
    <m/>
    <m/>
    <m/>
    <m/>
    <m/>
    <m/>
    <m/>
    <m/>
    <m/>
    <m/>
    <m/>
    <m/>
    <m/>
    <m/>
    <n v="0"/>
    <n v="1558888097"/>
    <n v="1242479241"/>
    <n v="1035476881"/>
    <n v="967229751"/>
    <n v="1004351106"/>
  </r>
  <r>
    <n v="2532"/>
    <s v="Aportes, donaciones, asignaciones y otros al Partido Unión Demócrata Independiente - UDI por Asignaciones testamentarias"/>
    <s v="34 Transparencia"/>
    <s v="34.01 Partidos Políticos"/>
    <s v="REVISAR"/>
    <s v="34.01.01.02 Asignaciones testamentarias"/>
    <x v="32"/>
    <x v="93"/>
    <x v="364"/>
    <x v="1625"/>
    <s v="CLP"/>
    <s v="2016-2021"/>
    <m/>
    <m/>
    <s v="Consejo de Transparencia"/>
    <m/>
    <m/>
    <m/>
    <m/>
    <m/>
    <m/>
    <m/>
    <m/>
    <m/>
    <m/>
    <m/>
    <m/>
    <m/>
    <m/>
    <m/>
    <m/>
    <n v="0"/>
    <n v="0"/>
    <n v="0"/>
    <n v="0"/>
    <n v="0"/>
    <n v="0"/>
  </r>
  <r>
    <n v="2533"/>
    <s v="Aportes, donaciones, asignaciones y otros al Partido Unión Demócrata Independiente - UDI por Cotizaciones"/>
    <s v="34 Transparencia"/>
    <s v="34.01 Partidos Políticos"/>
    <s v="REVISAR"/>
    <s v="34.01.01.03 Cotizaciones"/>
    <x v="32"/>
    <x v="93"/>
    <x v="364"/>
    <x v="1626"/>
    <s v="CLP"/>
    <s v="2016-2021"/>
    <m/>
    <m/>
    <s v="Consejo de Transparencia"/>
    <m/>
    <m/>
    <m/>
    <m/>
    <m/>
    <m/>
    <m/>
    <m/>
    <m/>
    <m/>
    <m/>
    <m/>
    <m/>
    <m/>
    <m/>
    <m/>
    <n v="0"/>
    <n v="0"/>
    <n v="74348634"/>
    <n v="132554226"/>
    <n v="145560157"/>
    <n v="213305722"/>
  </r>
  <r>
    <n v="2534"/>
    <s v="Aportes, donaciones, asignaciones y otros al Partido Unión Demócrata Independiente - UDI por Donaciones"/>
    <s v="34 Transparencia"/>
    <s v="34.01 Partidos Políticos"/>
    <s v="REVISAR"/>
    <s v="34.01.01.04 Donaciones"/>
    <x v="32"/>
    <x v="93"/>
    <x v="364"/>
    <x v="1627"/>
    <s v="CLP"/>
    <s v="2016-2021"/>
    <m/>
    <m/>
    <s v="Consejo de Transparencia"/>
    <m/>
    <m/>
    <m/>
    <m/>
    <m/>
    <m/>
    <m/>
    <m/>
    <m/>
    <m/>
    <m/>
    <m/>
    <m/>
    <m/>
    <m/>
    <m/>
    <n v="0"/>
    <n v="0"/>
    <n v="0"/>
    <n v="0"/>
    <n v="0"/>
    <n v="0"/>
  </r>
  <r>
    <n v="2535"/>
    <s v="Aportes, donaciones, asignaciones y otros al Partido Unión Demócrata Independiente - UDI por Frutos y productos de los Bienes Patrimoniales"/>
    <s v="34 Transparencia"/>
    <s v="34.01 Partidos Políticos"/>
    <s v="REVISAR"/>
    <s v="34.01.01.05 Frutos y productos de los Bienes Patrimoniales"/>
    <x v="32"/>
    <x v="93"/>
    <x v="364"/>
    <x v="1628"/>
    <s v="CLP"/>
    <s v="2016-2021"/>
    <m/>
    <m/>
    <s v="Consejo de Transparencia"/>
    <m/>
    <m/>
    <m/>
    <m/>
    <m/>
    <m/>
    <m/>
    <m/>
    <m/>
    <m/>
    <m/>
    <m/>
    <m/>
    <m/>
    <m/>
    <m/>
    <n v="0"/>
    <n v="0"/>
    <n v="0"/>
    <n v="0"/>
    <n v="0"/>
    <n v="0"/>
  </r>
  <r>
    <n v="2536"/>
    <s v="Aportes, donaciones, asignaciones y otros al Partido Unión Demócrata Independiente - UDI por Ingresos militantes"/>
    <s v="34 Transparencia"/>
    <s v="34.01 Partidos Políticos"/>
    <s v="REVISAR"/>
    <s v="34.01.01.17 Ingresos militantes"/>
    <x v="32"/>
    <x v="93"/>
    <x v="364"/>
    <x v="1637"/>
    <s v="CLP"/>
    <s v="2016-2021"/>
    <m/>
    <m/>
    <s v="Consejo de Transparencia"/>
    <m/>
    <m/>
    <m/>
    <m/>
    <m/>
    <m/>
    <m/>
    <m/>
    <m/>
    <m/>
    <m/>
    <m/>
    <m/>
    <m/>
    <m/>
    <m/>
    <n v="0"/>
    <n v="166262013"/>
    <n v="0"/>
    <n v="0"/>
    <n v="0"/>
    <n v="0"/>
  </r>
  <r>
    <n v="2537"/>
    <s v="Aportes, donaciones, asignaciones y otros al Partido Unión Demócrata Independiente - UDI por Otras Transferencias privadas"/>
    <s v="34 Transparencia"/>
    <s v="34.01 Partidos Políticos"/>
    <s v="REVISAR"/>
    <s v="34.01.01.06 Otras Transferencias privadas"/>
    <x v="32"/>
    <x v="93"/>
    <x v="364"/>
    <x v="1629"/>
    <s v="CLP"/>
    <s v="2016-2021"/>
    <m/>
    <m/>
    <s v="Consejo de Transparencia"/>
    <m/>
    <m/>
    <m/>
    <m/>
    <m/>
    <m/>
    <m/>
    <m/>
    <m/>
    <m/>
    <m/>
    <m/>
    <m/>
    <m/>
    <m/>
    <m/>
    <n v="0"/>
    <n v="0"/>
    <n v="0"/>
    <n v="0"/>
    <n v="0"/>
    <n v="0"/>
  </r>
  <r>
    <n v="2538"/>
    <s v="Aportes, donaciones, asignaciones y otros al Partido Unión Demócrata Independiente - UDI por Otras Transferencias públicas"/>
    <s v="34 Transparencia"/>
    <s v="34.01 Partidos Políticos"/>
    <s v="REVISAR"/>
    <s v="34.01.01.07 Otras Transferencias públicas"/>
    <x v="32"/>
    <x v="93"/>
    <x v="364"/>
    <x v="1630"/>
    <s v="CLP"/>
    <s v="2016-2021"/>
    <m/>
    <m/>
    <s v="Consejo de Transparencia"/>
    <m/>
    <m/>
    <m/>
    <m/>
    <m/>
    <m/>
    <m/>
    <m/>
    <m/>
    <m/>
    <m/>
    <m/>
    <m/>
    <m/>
    <m/>
    <m/>
    <n v="0"/>
    <n v="0"/>
    <n v="34005689"/>
    <n v="861593319"/>
    <n v="0"/>
    <n v="0"/>
  </r>
  <r>
    <n v="2539"/>
    <s v="Aportes, donaciones, asignaciones y otros al Partido Unión Patriótica por Aportes del Estado (art. 33 bis Ley N°18603)"/>
    <s v="34 Transparencia"/>
    <s v="34.01 Partidos Políticos"/>
    <s v="REVISAR"/>
    <s v="34.01.01.01 Aportes del Estado (art. 33 bis Ley N°18603)"/>
    <x v="32"/>
    <x v="93"/>
    <x v="365"/>
    <x v="1624"/>
    <s v="CLP"/>
    <s v="2016-2021"/>
    <m/>
    <m/>
    <s v="Consejo de Transparencia"/>
    <m/>
    <m/>
    <m/>
    <m/>
    <m/>
    <m/>
    <m/>
    <m/>
    <m/>
    <m/>
    <m/>
    <m/>
    <m/>
    <m/>
    <m/>
    <m/>
    <n v="0"/>
    <n v="0"/>
    <n v="0"/>
    <n v="0"/>
    <n v="0"/>
    <n v="11133518"/>
  </r>
  <r>
    <n v="2540"/>
    <s v="Aportes, donaciones, asignaciones y otros al Partido Unión Patriótica por Asignaciones testamentarias"/>
    <s v="34 Transparencia"/>
    <s v="34.01 Partidos Políticos"/>
    <s v="REVISAR"/>
    <s v="34.01.01.02 Asignaciones testamentarias"/>
    <x v="32"/>
    <x v="93"/>
    <x v="365"/>
    <x v="1625"/>
    <s v="CLP"/>
    <s v="2016-2021"/>
    <m/>
    <m/>
    <s v="Consejo de Transparencia"/>
    <m/>
    <m/>
    <m/>
    <m/>
    <m/>
    <m/>
    <m/>
    <m/>
    <m/>
    <m/>
    <m/>
    <m/>
    <m/>
    <m/>
    <m/>
    <m/>
    <n v="0"/>
    <n v="0"/>
    <n v="0"/>
    <n v="0"/>
    <n v="0"/>
    <n v="0"/>
  </r>
  <r>
    <n v="2541"/>
    <s v="Aportes, donaciones, asignaciones y otros al Partido Unión Patriótica por Cotizaciones"/>
    <s v="34 Transparencia"/>
    <s v="34.01 Partidos Políticos"/>
    <s v="REVISAR"/>
    <s v="34.01.01.03 Cotizaciones"/>
    <x v="32"/>
    <x v="93"/>
    <x v="365"/>
    <x v="1626"/>
    <s v="CLP"/>
    <s v="2016-2021"/>
    <m/>
    <m/>
    <s v="Consejo de Transparencia"/>
    <m/>
    <m/>
    <m/>
    <m/>
    <m/>
    <m/>
    <m/>
    <m/>
    <m/>
    <m/>
    <m/>
    <m/>
    <m/>
    <m/>
    <m/>
    <m/>
    <n v="0"/>
    <n v="0"/>
    <n v="0"/>
    <n v="0"/>
    <n v="0"/>
    <n v="0"/>
  </r>
  <r>
    <n v="2542"/>
    <s v="Aportes, donaciones, asignaciones y otros al Partido Unión Patriótica por Donaciones"/>
    <s v="34 Transparencia"/>
    <s v="34.01 Partidos Políticos"/>
    <s v="REVISAR"/>
    <s v="34.01.01.04 Donaciones"/>
    <x v="32"/>
    <x v="93"/>
    <x v="365"/>
    <x v="1627"/>
    <s v="CLP"/>
    <s v="2016-2021"/>
    <m/>
    <m/>
    <s v="Consejo de Transparencia"/>
    <m/>
    <m/>
    <m/>
    <m/>
    <m/>
    <m/>
    <m/>
    <m/>
    <m/>
    <m/>
    <m/>
    <m/>
    <m/>
    <m/>
    <m/>
    <m/>
    <n v="0"/>
    <n v="0"/>
    <n v="0"/>
    <n v="0"/>
    <n v="0"/>
    <n v="0"/>
  </r>
  <r>
    <n v="2543"/>
    <s v="Aportes, donaciones, asignaciones y otros al Partido Unión Patriótica por Frutos y productos de los Bienes Patrimoniales"/>
    <s v="34 Transparencia"/>
    <s v="34.01 Partidos Políticos"/>
    <s v="REVISAR"/>
    <s v="34.01.01.05 Frutos y productos de los Bienes Patrimoniales"/>
    <x v="32"/>
    <x v="93"/>
    <x v="365"/>
    <x v="1628"/>
    <s v="CLP"/>
    <s v="2016-2021"/>
    <m/>
    <m/>
    <s v="Consejo de Transparencia"/>
    <m/>
    <m/>
    <m/>
    <m/>
    <m/>
    <m/>
    <m/>
    <m/>
    <m/>
    <m/>
    <m/>
    <m/>
    <m/>
    <m/>
    <m/>
    <m/>
    <n v="0"/>
    <n v="0"/>
    <n v="0"/>
    <n v="0"/>
    <n v="0"/>
    <n v="0"/>
  </r>
  <r>
    <n v="2544"/>
    <s v="Aportes, donaciones, asignaciones y otros al Partido Unión Patriótica por Otras Transferencias privadas"/>
    <s v="34 Transparencia"/>
    <s v="34.01 Partidos Políticos"/>
    <s v="REVISAR"/>
    <s v="34.01.01.06 Otras Transferencias privadas"/>
    <x v="32"/>
    <x v="93"/>
    <x v="365"/>
    <x v="1629"/>
    <s v="CLP"/>
    <s v="2016-2021"/>
    <m/>
    <m/>
    <s v="Consejo de Transparencia"/>
    <m/>
    <m/>
    <m/>
    <m/>
    <m/>
    <m/>
    <m/>
    <m/>
    <m/>
    <m/>
    <m/>
    <m/>
    <m/>
    <m/>
    <m/>
    <m/>
    <n v="0"/>
    <n v="0"/>
    <n v="0"/>
    <n v="0"/>
    <n v="0"/>
    <n v="0"/>
  </r>
  <r>
    <n v="2545"/>
    <s v="Aportes, donaciones, asignaciones y otros al Partido Unión Patriótica por Otras Transferencias públicas"/>
    <s v="34 Transparencia"/>
    <s v="34.01 Partidos Políticos"/>
    <s v="REVISAR"/>
    <s v="34.01.01.07 Otras Transferencias públicas"/>
    <x v="32"/>
    <x v="93"/>
    <x v="365"/>
    <x v="1630"/>
    <s v="CLP"/>
    <s v="2016-2021"/>
    <m/>
    <m/>
    <s v="Consejo de Transparencia"/>
    <m/>
    <m/>
    <m/>
    <m/>
    <m/>
    <m/>
    <m/>
    <m/>
    <m/>
    <m/>
    <m/>
    <m/>
    <m/>
    <m/>
    <m/>
    <m/>
    <n v="0"/>
    <n v="0"/>
    <n v="0"/>
    <n v="0"/>
    <n v="0"/>
    <n v="0"/>
  </r>
  <r>
    <n v="2546"/>
    <s v="Ingresos del Partido Amplitud"/>
    <s v="34 Transparencia"/>
    <s v="34.01 Partidos Políticos"/>
    <s v="34.01.01 Ingresos Partido"/>
    <s v="34.01.01.18 Partido Amplitud"/>
    <x v="32"/>
    <x v="93"/>
    <x v="366"/>
    <x v="1638"/>
    <s v="CLP"/>
    <s v="2016-2021"/>
    <m/>
    <m/>
    <s v="Consejo de Transparencia"/>
    <m/>
    <m/>
    <m/>
    <m/>
    <m/>
    <m/>
    <m/>
    <m/>
    <m/>
    <m/>
    <m/>
    <m/>
    <m/>
    <m/>
    <m/>
    <m/>
    <m/>
    <n v="154878880"/>
    <n v="9778664"/>
    <m/>
    <m/>
    <m/>
  </r>
  <r>
    <n v="2547"/>
    <s v="Ingresos del Partido ANDHA Chile"/>
    <s v="34 Transparencia"/>
    <s v="34.01 Partidos Políticos"/>
    <s v="34.01.01 Ingresos Partido"/>
    <s v="34.01.01.19 Partido ANDHA Chile"/>
    <x v="32"/>
    <x v="93"/>
    <x v="366"/>
    <x v="1639"/>
    <s v="CLP"/>
    <s v="2016-2021"/>
    <m/>
    <m/>
    <s v="Consejo de Transparencia"/>
    <m/>
    <m/>
    <m/>
    <m/>
    <m/>
    <m/>
    <m/>
    <m/>
    <m/>
    <m/>
    <m/>
    <m/>
    <m/>
    <m/>
    <m/>
    <m/>
    <m/>
    <n v="11748912"/>
    <m/>
    <m/>
    <m/>
    <m/>
  </r>
  <r>
    <n v="2548"/>
    <s v="Ingresos del Partido Ciudadanos"/>
    <s v="34 Transparencia"/>
    <s v="34.01 Partidos Políticos"/>
    <s v="34.01.01 Ingresos Partido"/>
    <s v="34.01.01.20 Partido Ciudadanos"/>
    <x v="32"/>
    <x v="93"/>
    <x v="366"/>
    <x v="1640"/>
    <s v="CLP"/>
    <s v="2016-2021"/>
    <m/>
    <m/>
    <s v="Consejo de Transparencia"/>
    <m/>
    <m/>
    <m/>
    <m/>
    <m/>
    <m/>
    <m/>
    <m/>
    <m/>
    <m/>
    <m/>
    <m/>
    <m/>
    <m/>
    <m/>
    <m/>
    <n v="5300000"/>
    <n v="79145272"/>
    <n v="92621694"/>
    <n v="64233456"/>
    <n v="43081742"/>
    <n v="31690497"/>
  </r>
  <r>
    <n v="2549"/>
    <s v="Ingresos del Partido Comunista de Chile (PCCH)"/>
    <s v="34 Transparencia"/>
    <s v="34.01 Partidos Políticos"/>
    <s v="34.01.01 Ingresos Partido"/>
    <s v="34.01.01.21 Partido Comunista de Chile (PCCH)"/>
    <x v="32"/>
    <x v="93"/>
    <x v="366"/>
    <x v="1641"/>
    <s v="CLP"/>
    <s v="2016-2021"/>
    <m/>
    <m/>
    <s v="Consejo de Transparencia"/>
    <m/>
    <m/>
    <m/>
    <m/>
    <m/>
    <m/>
    <m/>
    <m/>
    <m/>
    <m/>
    <m/>
    <m/>
    <m/>
    <m/>
    <m/>
    <m/>
    <n v="134968992"/>
    <n v="722959810"/>
    <n v="1152038483"/>
    <n v="1515849338"/>
    <n v="862257828"/>
    <n v="968128828"/>
  </r>
  <r>
    <n v="2550"/>
    <s v="Ingresos del Partido Conservador Cristiano"/>
    <s v="34 Transparencia"/>
    <s v="34.01 Partidos Políticos"/>
    <s v="34.01.01 Ingresos Partido"/>
    <s v="34.01.01.22 Partido Conservador Cristiano"/>
    <x v="32"/>
    <x v="93"/>
    <x v="366"/>
    <x v="1642"/>
    <s v="CLP"/>
    <s v="2016-2021"/>
    <m/>
    <m/>
    <s v="Consejo de Transparencia"/>
    <m/>
    <m/>
    <m/>
    <m/>
    <m/>
    <m/>
    <m/>
    <m/>
    <m/>
    <m/>
    <m/>
    <m/>
    <m/>
    <m/>
    <m/>
    <m/>
    <m/>
    <m/>
    <m/>
    <m/>
    <n v="500000"/>
    <n v="12037497"/>
  </r>
  <r>
    <n v="2551"/>
    <s v="Ingresos del Partido Convergencia Social"/>
    <s v="34 Transparencia"/>
    <s v="34.01 Partidos Políticos"/>
    <s v="34.01.01 Ingresos Partido"/>
    <s v="34.01.01.23 Partido Convergencia Social"/>
    <x v="32"/>
    <x v="93"/>
    <x v="366"/>
    <x v="1643"/>
    <s v="CLP"/>
    <s v="2016-2021"/>
    <m/>
    <m/>
    <s v="Consejo de Transparencia"/>
    <m/>
    <m/>
    <m/>
    <m/>
    <m/>
    <m/>
    <m/>
    <m/>
    <m/>
    <m/>
    <m/>
    <m/>
    <m/>
    <m/>
    <m/>
    <m/>
    <m/>
    <m/>
    <m/>
    <m/>
    <n v="196331688"/>
    <n v="124324409"/>
  </r>
  <r>
    <n v="2552"/>
    <s v="Ingresos del Partido de Trabajadores Revolucionarios (PTR)"/>
    <s v="34 Transparencia"/>
    <s v="34.01 Partidos Políticos"/>
    <s v="34.01.01 Ingresos Partido"/>
    <s v="34.01.01.24 Partido de Trabajadores Revolucionarios (PTR)"/>
    <x v="32"/>
    <x v="93"/>
    <x v="366"/>
    <x v="1644"/>
    <s v="CLP"/>
    <s v="2016-2021"/>
    <m/>
    <m/>
    <s v="Consejo de Transparencia"/>
    <m/>
    <m/>
    <m/>
    <m/>
    <m/>
    <m/>
    <m/>
    <m/>
    <m/>
    <m/>
    <m/>
    <m/>
    <m/>
    <m/>
    <m/>
    <m/>
    <m/>
    <m/>
    <n v="0"/>
    <n v="29021215"/>
    <n v="24060450"/>
    <n v="28191599"/>
  </r>
  <r>
    <n v="2553"/>
    <s v="Ingresos del Partido Demócrata Cristiano (PDC)"/>
    <s v="34 Transparencia"/>
    <s v="34.01 Partidos Políticos"/>
    <s v="34.01.01 Ingresos Partido"/>
    <s v="34.01.01.25 Partido Demócrata Cristiano (PDC)"/>
    <x v="32"/>
    <x v="93"/>
    <x v="366"/>
    <x v="1645"/>
    <s v="CLP"/>
    <s v="2016-2021"/>
    <m/>
    <m/>
    <s v="Consejo de Transparencia"/>
    <m/>
    <m/>
    <m/>
    <m/>
    <m/>
    <m/>
    <m/>
    <m/>
    <m/>
    <m/>
    <m/>
    <m/>
    <m/>
    <m/>
    <m/>
    <m/>
    <m/>
    <n v="1359473931"/>
    <n v="1043887271"/>
    <n v="975599396"/>
    <n v="2521734636"/>
    <n v="352635805"/>
  </r>
  <r>
    <n v="2554"/>
    <s v="Ingresos del Partido Ecologista Verde (PEV)"/>
    <s v="34 Transparencia"/>
    <s v="34.01 Partidos Políticos"/>
    <s v="34.01.01 Ingresos Partido"/>
    <s v="34.01.01.26 Partido Ecologista Verde (PEV)"/>
    <x v="32"/>
    <x v="93"/>
    <x v="366"/>
    <x v="1646"/>
    <s v="CLP"/>
    <s v="2016-2021"/>
    <m/>
    <m/>
    <s v="Consejo de Transparencia"/>
    <m/>
    <m/>
    <m/>
    <m/>
    <m/>
    <m/>
    <m/>
    <m/>
    <m/>
    <m/>
    <m/>
    <m/>
    <m/>
    <m/>
    <m/>
    <m/>
    <m/>
    <n v="53113725"/>
    <n v="205456626"/>
    <n v="259327598"/>
    <n v="181387875"/>
    <n v="93897035"/>
  </r>
  <r>
    <n v="2555"/>
    <s v="Ingresos del Partido Evolución Política (Evópoli)"/>
    <s v="34 Transparencia"/>
    <s v="34.01 Partidos Políticos"/>
    <s v="34.01.01 Ingresos Partido"/>
    <s v="34.01.01.27 Partido Evolución Política (Evópoli)"/>
    <x v="32"/>
    <x v="93"/>
    <x v="366"/>
    <x v="1647"/>
    <s v="CLP"/>
    <s v="2016-2021"/>
    <m/>
    <m/>
    <s v="Consejo de Transparencia"/>
    <m/>
    <m/>
    <m/>
    <m/>
    <m/>
    <m/>
    <m/>
    <m/>
    <m/>
    <m/>
    <m/>
    <m/>
    <m/>
    <m/>
    <m/>
    <m/>
    <n v="116413641"/>
    <n v="735094631"/>
    <n v="1495572024"/>
    <n v="639869030"/>
    <n v="713017529"/>
    <n v="343474617"/>
  </r>
  <r>
    <n v="2556"/>
    <s v="Ingresos del Partido Federación Regionalista Verde Social  (FREVS)"/>
    <s v="34 Transparencia"/>
    <s v="34.01 Partidos Políticos"/>
    <s v="34.01.01 Ingresos Partido"/>
    <s v="34.01.01.28 Partido Federación Regionalista Verde Social  (FREVS)"/>
    <x v="32"/>
    <x v="93"/>
    <x v="366"/>
    <x v="1648"/>
    <s v="CLP"/>
    <s v="2016-2021"/>
    <m/>
    <m/>
    <s v="Consejo de Transparencia"/>
    <m/>
    <m/>
    <m/>
    <m/>
    <m/>
    <m/>
    <m/>
    <m/>
    <m/>
    <m/>
    <m/>
    <m/>
    <m/>
    <m/>
    <m/>
    <m/>
    <m/>
    <n v="42225223"/>
    <n v="171904587"/>
    <n v="283819787"/>
    <n v="248665192"/>
    <n v="37651591"/>
  </r>
  <r>
    <n v="2557"/>
    <s v="Ingresos del Partido Humanista (PH)"/>
    <s v="34 Transparencia"/>
    <s v="34.01 Partidos Políticos"/>
    <s v="34.01.01 Ingresos Partido"/>
    <s v="34.01.01.29 Partido Humanista (PH)"/>
    <x v="32"/>
    <x v="93"/>
    <x v="366"/>
    <x v="1649"/>
    <s v="CLP"/>
    <s v="2016-2021"/>
    <m/>
    <m/>
    <s v="Consejo de Transparencia"/>
    <m/>
    <m/>
    <m/>
    <m/>
    <m/>
    <m/>
    <m/>
    <m/>
    <m/>
    <m/>
    <m/>
    <m/>
    <m/>
    <m/>
    <m/>
    <m/>
    <n v="0"/>
    <n v="181080634"/>
    <n v="1325611564"/>
    <n v="1819882376"/>
    <n v="279097779"/>
    <n v="370652363"/>
  </r>
  <r>
    <n v="2558"/>
    <s v="Ingresos del Partido Igualdad (PI)"/>
    <s v="34 Transparencia"/>
    <s v="34.01 Partidos Políticos"/>
    <s v="34.01.01 Ingresos Partido"/>
    <s v="34.01.01.30 Partido Igualdad (PI)"/>
    <x v="32"/>
    <x v="93"/>
    <x v="366"/>
    <x v="1650"/>
    <s v="CLP"/>
    <s v="2016-2021"/>
    <m/>
    <m/>
    <s v="Consejo de Transparencia"/>
    <m/>
    <m/>
    <m/>
    <m/>
    <m/>
    <m/>
    <m/>
    <m/>
    <m/>
    <m/>
    <m/>
    <m/>
    <m/>
    <m/>
    <m/>
    <m/>
    <m/>
    <n v="101236166"/>
    <n v="120729321"/>
    <n v="169721798"/>
    <n v="96243961"/>
    <n v="99788504"/>
  </r>
  <r>
    <n v="2559"/>
    <s v="Ingresos del Partido Izquierda Ciudadana"/>
    <s v="34 Transparencia"/>
    <s v="34.01 Partidos Políticos"/>
    <s v="34.01.01 Ingresos Partido"/>
    <s v="34.01.01.31 Partido Izquierda Ciudadana"/>
    <x v="32"/>
    <x v="93"/>
    <x v="366"/>
    <x v="1651"/>
    <s v="CLP"/>
    <s v="2016-2021"/>
    <m/>
    <m/>
    <s v="Consejo de Transparencia"/>
    <m/>
    <m/>
    <m/>
    <m/>
    <m/>
    <m/>
    <m/>
    <m/>
    <m/>
    <m/>
    <m/>
    <m/>
    <m/>
    <m/>
    <m/>
    <m/>
    <m/>
    <n v="42352478"/>
    <n v="33687945"/>
    <m/>
    <m/>
    <m/>
  </r>
  <r>
    <n v="2560"/>
    <s v="Ingresos del Partido Liberal de Chile(PL)"/>
    <s v="34 Transparencia"/>
    <s v="34.01 Partidos Políticos"/>
    <s v="34.01.01 Ingresos Partido"/>
    <s v="34.01.01.32 Partido Liberal de Chile(PL)"/>
    <x v="32"/>
    <x v="93"/>
    <x v="366"/>
    <x v="1652"/>
    <s v="CLP"/>
    <s v="2016-2021"/>
    <m/>
    <m/>
    <s v="Consejo de Transparencia"/>
    <m/>
    <m/>
    <m/>
    <m/>
    <m/>
    <m/>
    <m/>
    <m/>
    <m/>
    <m/>
    <m/>
    <m/>
    <m/>
    <m/>
    <m/>
    <m/>
    <m/>
    <m/>
    <m/>
    <n v="68363420"/>
    <n v="64324588"/>
    <n v="30589219"/>
  </r>
  <r>
    <n v="2561"/>
    <s v="Ingresos del Partido Nuevo Tiempo"/>
    <s v="34 Transparencia"/>
    <s v="34.01 Partidos Políticos"/>
    <s v="34.01.01 Ingresos Partido"/>
    <s v="34.01.01.33 Partido Nuevo Tiempo"/>
    <x v="32"/>
    <x v="93"/>
    <x v="366"/>
    <x v="1653"/>
    <s v="CLP"/>
    <s v="2016-2021"/>
    <m/>
    <m/>
    <s v="Consejo de Transparencia"/>
    <m/>
    <m/>
    <m/>
    <m/>
    <m/>
    <m/>
    <m/>
    <m/>
    <m/>
    <m/>
    <m/>
    <m/>
    <m/>
    <m/>
    <m/>
    <m/>
    <m/>
    <m/>
    <m/>
    <m/>
    <m/>
    <n v="11025631"/>
  </r>
  <r>
    <n v="2562"/>
    <s v="Ingresos del Partido Pais"/>
    <s v="34 Transparencia"/>
    <s v="34.01 Partidos Políticos"/>
    <s v="34.01.01 Ingresos Partido"/>
    <s v="34.01.01.34 Partido Pais"/>
    <x v="32"/>
    <x v="93"/>
    <x v="366"/>
    <x v="1654"/>
    <s v="CLP"/>
    <s v="2016-2021"/>
    <m/>
    <m/>
    <s v="Consejo de Transparencia"/>
    <m/>
    <m/>
    <m/>
    <m/>
    <m/>
    <m/>
    <m/>
    <m/>
    <m/>
    <m/>
    <m/>
    <m/>
    <m/>
    <m/>
    <m/>
    <m/>
    <m/>
    <n v="200000"/>
    <n v="0"/>
    <m/>
    <m/>
    <m/>
  </r>
  <r>
    <n v="2563"/>
    <s v="Ingresos del Partido Político Comunes"/>
    <s v="34 Transparencia"/>
    <s v="34.01 Partidos Políticos"/>
    <s v="34.01.01 Ingresos Partido"/>
    <s v="34.01.01.35 Partido Político Comunes"/>
    <x v="32"/>
    <x v="93"/>
    <x v="366"/>
    <x v="1655"/>
    <s v="CLP"/>
    <s v="2016-2021"/>
    <m/>
    <m/>
    <s v="Consejo de Transparencia"/>
    <m/>
    <m/>
    <m/>
    <m/>
    <m/>
    <m/>
    <m/>
    <m/>
    <m/>
    <m/>
    <m/>
    <m/>
    <m/>
    <m/>
    <m/>
    <m/>
    <n v="13071304"/>
    <n v="30540895"/>
    <n v="49994100"/>
    <n v="181365878"/>
    <n v="150693197"/>
    <n v="38795933"/>
  </r>
  <r>
    <n v="2564"/>
    <s v="Ingresos del Partido Por la Democracia (PPD)"/>
    <s v="34 Transparencia"/>
    <s v="34.01 Partidos Políticos"/>
    <s v="34.01.01 Ingresos Partido"/>
    <s v="34.01.01.36 Partido Por la Democracia (PPD)"/>
    <x v="32"/>
    <x v="93"/>
    <x v="366"/>
    <x v="1656"/>
    <s v="CLP"/>
    <s v="2016-2021"/>
    <m/>
    <m/>
    <s v="Consejo de Transparencia"/>
    <m/>
    <m/>
    <m/>
    <m/>
    <m/>
    <m/>
    <m/>
    <m/>
    <m/>
    <m/>
    <m/>
    <m/>
    <m/>
    <m/>
    <m/>
    <m/>
    <n v="202949059"/>
    <n v="830067426"/>
    <n v="529399190"/>
    <n v="453629433"/>
    <n v="536499403"/>
    <n v="389217194"/>
  </r>
  <r>
    <n v="2565"/>
    <s v="Ingresos del Partido Progresista de Chile"/>
    <s v="34 Transparencia"/>
    <s v="34.01 Partidos Políticos"/>
    <s v="34.01.01 Ingresos Partido"/>
    <s v="34.01.01.37 Partido Progresista de Chile"/>
    <x v="32"/>
    <x v="93"/>
    <x v="366"/>
    <x v="1657"/>
    <s v="CLP"/>
    <s v="2016-2021"/>
    <m/>
    <m/>
    <s v="Consejo de Transparencia"/>
    <m/>
    <m/>
    <m/>
    <m/>
    <m/>
    <m/>
    <m/>
    <m/>
    <m/>
    <m/>
    <m/>
    <m/>
    <m/>
    <m/>
    <m/>
    <m/>
    <m/>
    <m/>
    <n v="295561993"/>
    <n v="296366076"/>
    <n v="298370767"/>
    <n v="151418178"/>
  </r>
  <r>
    <n v="2566"/>
    <s v="Ingresos del Partido Radical de Chile"/>
    <s v="34 Transparencia"/>
    <s v="34.01 Partidos Políticos"/>
    <s v="34.01.01 Ingresos Partido"/>
    <s v="34.01.01.38 Partido Radical de Chile"/>
    <x v="32"/>
    <x v="93"/>
    <x v="366"/>
    <x v="1658"/>
    <s v="CLP"/>
    <s v="2016-2021"/>
    <m/>
    <m/>
    <s v="Consejo de Transparencia"/>
    <m/>
    <m/>
    <m/>
    <m/>
    <m/>
    <m/>
    <m/>
    <m/>
    <m/>
    <m/>
    <m/>
    <m/>
    <m/>
    <m/>
    <m/>
    <m/>
    <n v="254570713"/>
    <n v="1129711719"/>
    <n v="743005496"/>
    <n v="729149392"/>
    <n v="827765448"/>
    <n v="12432498"/>
  </r>
  <r>
    <n v="2567"/>
    <s v="Ingresos del Partido Regionalista Independiente Demócrata (PRI)"/>
    <s v="34 Transparencia"/>
    <s v="34.01 Partidos Políticos"/>
    <s v="34.01.01 Ingresos Partido"/>
    <s v="34.01.01.39 Partido Regionalista Independiente Demócrata (PRI)"/>
    <x v="32"/>
    <x v="93"/>
    <x v="366"/>
    <x v="1659"/>
    <s v="CLP"/>
    <s v="2016-2021"/>
    <m/>
    <m/>
    <s v="Consejo de Transparencia"/>
    <m/>
    <m/>
    <m/>
    <m/>
    <m/>
    <m/>
    <m/>
    <m/>
    <m/>
    <m/>
    <m/>
    <m/>
    <m/>
    <m/>
    <m/>
    <m/>
    <m/>
    <m/>
    <m/>
    <n v="48465728"/>
    <n v="64247106"/>
    <n v="81432132"/>
  </r>
  <r>
    <n v="2568"/>
    <s v="Ingresos del Partido Renovación Nacional (RN)"/>
    <s v="34 Transparencia"/>
    <s v="34.01 Partidos Políticos"/>
    <s v="34.01.01 Ingresos Partido"/>
    <s v="34.01.01.40 Partido Renovación Nacional (RN)"/>
    <x v="32"/>
    <x v="93"/>
    <x v="366"/>
    <x v="1660"/>
    <s v="CLP"/>
    <s v="2016-2021"/>
    <m/>
    <m/>
    <s v="Consejo de Transparencia"/>
    <m/>
    <m/>
    <m/>
    <m/>
    <m/>
    <m/>
    <m/>
    <m/>
    <m/>
    <m/>
    <m/>
    <m/>
    <m/>
    <m/>
    <m/>
    <m/>
    <n v="268372136"/>
    <n v="1589862203"/>
    <n v="1725144625"/>
    <n v="1211823909"/>
    <n v="2160499892"/>
    <n v="2745736050"/>
  </r>
  <r>
    <n v="2569"/>
    <s v="Ingresos del Partido Republicano de Chile"/>
    <s v="34 Transparencia"/>
    <s v="34.01 Partidos Políticos"/>
    <s v="34.01.01 Ingresos Partido"/>
    <s v="34.01.01.41 Partido Republicano de Chile"/>
    <x v="32"/>
    <x v="93"/>
    <x v="366"/>
    <x v="1661"/>
    <s v="CLP"/>
    <s v="2016-2021"/>
    <m/>
    <m/>
    <s v="Consejo de Transparencia"/>
    <m/>
    <m/>
    <m/>
    <m/>
    <m/>
    <m/>
    <m/>
    <m/>
    <m/>
    <m/>
    <m/>
    <m/>
    <m/>
    <m/>
    <m/>
    <m/>
    <m/>
    <m/>
    <m/>
    <m/>
    <n v="85973909"/>
    <n v="757276569"/>
  </r>
  <r>
    <n v="2570"/>
    <s v="Ingresos del Partido Revolución Democrática (RD)"/>
    <s v="34 Transparencia"/>
    <s v="34.01 Partidos Políticos"/>
    <s v="34.01.01 Ingresos Partido"/>
    <s v="34.01.01.42 Partido Revolución Democrática (RD)"/>
    <x v="32"/>
    <x v="93"/>
    <x v="366"/>
    <x v="1662"/>
    <s v="CLP"/>
    <s v="2016-2021"/>
    <m/>
    <m/>
    <s v="Consejo de Transparencia"/>
    <m/>
    <m/>
    <m/>
    <m/>
    <m/>
    <m/>
    <m/>
    <m/>
    <m/>
    <m/>
    <m/>
    <m/>
    <m/>
    <m/>
    <m/>
    <m/>
    <m/>
    <n v="572200939"/>
    <n v="778483149"/>
    <n v="1490859718"/>
    <n v="1709660117"/>
    <n v="848734027"/>
  </r>
  <r>
    <n v="2571"/>
    <s v="Ingresos del Partido Socialista de Chile PS"/>
    <s v="34 Transparencia"/>
    <s v="34.01 Partidos Políticos"/>
    <s v="34.01.01 Ingresos Partido"/>
    <s v="34.01.01.43 Partido Socialista de Chile PS"/>
    <x v="32"/>
    <x v="93"/>
    <x v="366"/>
    <x v="1663"/>
    <s v="CLP"/>
    <s v="2016-2021"/>
    <m/>
    <m/>
    <s v="Consejo de Transparencia"/>
    <m/>
    <m/>
    <m/>
    <m/>
    <m/>
    <m/>
    <m/>
    <m/>
    <m/>
    <m/>
    <m/>
    <m/>
    <m/>
    <m/>
    <m/>
    <m/>
    <n v="1668203355"/>
    <n v="1782226091"/>
    <n v="1775963942"/>
    <n v="3997025428"/>
    <n v="2733261492"/>
    <n v="2739631564"/>
  </r>
  <r>
    <n v="2572"/>
    <s v="Ingresos del Partido Todos"/>
    <s v="34 Transparencia"/>
    <s v="34.01 Partidos Políticos"/>
    <s v="34.01.01 Ingresos Partido"/>
    <s v="34.01.01.44 Partido Todos"/>
    <x v="32"/>
    <x v="93"/>
    <x v="366"/>
    <x v="1664"/>
    <s v="CLP"/>
    <s v="2016-2021"/>
    <m/>
    <m/>
    <s v="Consejo de Transparencia"/>
    <m/>
    <m/>
    <m/>
    <m/>
    <m/>
    <m/>
    <m/>
    <m/>
    <m/>
    <m/>
    <m/>
    <m/>
    <m/>
    <m/>
    <m/>
    <m/>
    <n v="5049611"/>
    <n v="196262934"/>
    <n v="0"/>
    <m/>
    <m/>
    <m/>
  </r>
  <r>
    <n v="2573"/>
    <s v="Ingresos del Partido Unión Demócrata Independiente - UDI"/>
    <s v="34 Transparencia"/>
    <s v="34.01 Partidos Políticos"/>
    <s v="34.01.01 Ingresos Partido"/>
    <s v="34.01.01.45 Partido Unión Demócrata Independiente - UDI"/>
    <x v="32"/>
    <x v="93"/>
    <x v="366"/>
    <x v="1665"/>
    <s v="CLP"/>
    <s v="2016-2021"/>
    <m/>
    <m/>
    <s v="Consejo de Transparencia"/>
    <m/>
    <m/>
    <m/>
    <m/>
    <m/>
    <m/>
    <m/>
    <m/>
    <m/>
    <m/>
    <m/>
    <m/>
    <m/>
    <m/>
    <m/>
    <m/>
    <m/>
    <n v="1350833564"/>
    <n v="2826925596"/>
    <n v="1114116851"/>
    <n v="3119108221"/>
    <n v="809019688"/>
  </r>
  <r>
    <n v="2574"/>
    <s v="Ingresos del Partido Unión Patriótica"/>
    <s v="34 Transparencia"/>
    <s v="34.01 Partidos Políticos"/>
    <s v="34.01.01 Ingresos Partido"/>
    <s v="34.01.01.46 Partido Unión Patriótica"/>
    <x v="32"/>
    <x v="93"/>
    <x v="366"/>
    <x v="1666"/>
    <s v="CLP"/>
    <s v="2016-2021"/>
    <m/>
    <m/>
    <s v="Consejo de Transparencia"/>
    <m/>
    <m/>
    <m/>
    <m/>
    <m/>
    <m/>
    <m/>
    <m/>
    <m/>
    <m/>
    <m/>
    <m/>
    <m/>
    <m/>
    <m/>
    <m/>
    <m/>
    <m/>
    <m/>
    <m/>
    <n v="11383518"/>
    <m/>
  </r>
  <r>
    <n v="2575"/>
    <s v="Aportes, donaciones, asignaciones y otros al Partido Amplitud"/>
    <s v="34 Transparencia"/>
    <s v="34.01 Partidos Políticos"/>
    <s v="34.01.02 Aportes, donaciones, asignaciones y otros"/>
    <s v="34.01.01.18 Partido Amplitud"/>
    <x v="32"/>
    <x v="93"/>
    <x v="367"/>
    <x v="1638"/>
    <s v="CLP"/>
    <s v="2016-2021"/>
    <m/>
    <m/>
    <s v="Consejo de Transparencia"/>
    <m/>
    <m/>
    <m/>
    <m/>
    <m/>
    <m/>
    <m/>
    <m/>
    <m/>
    <m/>
    <m/>
    <m/>
    <m/>
    <m/>
    <m/>
    <m/>
    <m/>
    <n v="46330513"/>
    <n v="9778664"/>
    <m/>
    <m/>
    <m/>
  </r>
  <r>
    <n v="2576"/>
    <s v="Aportes, donaciones, asignaciones y otros al Partido Ciudadanos"/>
    <s v="34 Transparencia"/>
    <s v="34.01 Partidos Políticos"/>
    <s v="34.01.02 Aportes, donaciones, asignaciones y otros"/>
    <s v="34.01.01.20 Partido Ciudadanos"/>
    <x v="32"/>
    <x v="93"/>
    <x v="367"/>
    <x v="1640"/>
    <s v="CLP"/>
    <s v="2016-2021"/>
    <m/>
    <m/>
    <s v="Consejo de Transparencia"/>
    <m/>
    <m/>
    <m/>
    <m/>
    <m/>
    <m/>
    <m/>
    <m/>
    <m/>
    <m/>
    <m/>
    <m/>
    <m/>
    <m/>
    <m/>
    <m/>
    <n v="5300000"/>
    <n v="89159714"/>
    <n v="72755786"/>
    <n v="64233456"/>
    <n v="43081742"/>
    <n v="31690497"/>
  </r>
  <r>
    <n v="2577"/>
    <s v="Aportes, donaciones, asignaciones y otros al Partido Comunista de Chile (PCCH)"/>
    <s v="34 Transparencia"/>
    <s v="34.01 Partidos Políticos"/>
    <s v="34.01.02 Aportes, donaciones, asignaciones y otros"/>
    <s v="34.01.01.21 Partido Comunista de Chile (PCCH)"/>
    <x v="32"/>
    <x v="93"/>
    <x v="367"/>
    <x v="1641"/>
    <s v="CLP"/>
    <s v="2016-2021"/>
    <m/>
    <m/>
    <s v="Consejo de Transparencia"/>
    <m/>
    <m/>
    <m/>
    <m/>
    <m/>
    <m/>
    <m/>
    <m/>
    <m/>
    <m/>
    <m/>
    <m/>
    <m/>
    <m/>
    <m/>
    <m/>
    <n v="575845264"/>
    <n v="554213874"/>
    <n v="1765110257"/>
    <n v="673350725"/>
    <n v="602047277"/>
    <n v="436695173"/>
  </r>
  <r>
    <n v="2578"/>
    <s v="Aportes, donaciones, asignaciones y otros al Partido Conservador Cristiano"/>
    <s v="34 Transparencia"/>
    <s v="34.01 Partidos Políticos"/>
    <s v="34.01.02 Aportes, donaciones, asignaciones y otros"/>
    <s v="34.01.01.22 Partido Conservador Cristiano"/>
    <x v="32"/>
    <x v="93"/>
    <x v="367"/>
    <x v="1642"/>
    <s v="CLP"/>
    <s v="2016-2021"/>
    <m/>
    <m/>
    <s v="Consejo de Transparencia"/>
    <m/>
    <m/>
    <m/>
    <m/>
    <m/>
    <m/>
    <m/>
    <m/>
    <m/>
    <m/>
    <m/>
    <m/>
    <m/>
    <m/>
    <m/>
    <m/>
    <m/>
    <m/>
    <m/>
    <m/>
    <n v="1000000"/>
    <n v="8444291"/>
  </r>
  <r>
    <n v="2579"/>
    <s v="Aportes, donaciones, asignaciones y otros al Partido Convergencia Social"/>
    <s v="34 Transparencia"/>
    <s v="34.01 Partidos Políticos"/>
    <s v="34.01.02 Aportes, donaciones, asignaciones y otros"/>
    <s v="34.01.01.23 Partido Convergencia Social"/>
    <x v="32"/>
    <x v="93"/>
    <x v="367"/>
    <x v="1643"/>
    <s v="CLP"/>
    <s v="2016-2021"/>
    <m/>
    <m/>
    <s v="Consejo de Transparencia"/>
    <m/>
    <m/>
    <m/>
    <m/>
    <m/>
    <m/>
    <m/>
    <m/>
    <m/>
    <m/>
    <m/>
    <m/>
    <m/>
    <m/>
    <m/>
    <m/>
    <m/>
    <m/>
    <m/>
    <m/>
    <n v="60560065"/>
    <n v="52577167"/>
  </r>
  <r>
    <n v="2580"/>
    <s v="Aportes, donaciones, asignaciones y otros al Partido de Trabajadores Revolucionarios (PTR)"/>
    <s v="34 Transparencia"/>
    <s v="34.01 Partidos Políticos"/>
    <s v="34.01.02 Aportes, donaciones, asignaciones y otros"/>
    <s v="34.01.01.24 Partido de Trabajadores Revolucionarios (PTR)"/>
    <x v="32"/>
    <x v="93"/>
    <x v="367"/>
    <x v="1644"/>
    <s v="CLP"/>
    <s v="2016-2021"/>
    <m/>
    <m/>
    <s v="Consejo de Transparencia"/>
    <m/>
    <m/>
    <m/>
    <m/>
    <m/>
    <m/>
    <m/>
    <m/>
    <m/>
    <m/>
    <m/>
    <m/>
    <m/>
    <m/>
    <m/>
    <m/>
    <m/>
    <m/>
    <n v="2100000"/>
    <n v="28911477"/>
    <n v="32225750"/>
    <n v="18003189"/>
  </r>
  <r>
    <n v="2581"/>
    <s v="Aportes, donaciones, asignaciones y otros al Partido Demócrata Cristiano (PDC)"/>
    <s v="34 Transparencia"/>
    <s v="34.01 Partidos Políticos"/>
    <s v="34.01.02 Aportes, donaciones, asignaciones y otros"/>
    <s v="34.01.01.25 Partido Demócrata Cristiano (PDC)"/>
    <x v="32"/>
    <x v="93"/>
    <x v="367"/>
    <x v="1645"/>
    <s v="CLP"/>
    <s v="2016-2021"/>
    <m/>
    <m/>
    <s v="Consejo de Transparencia"/>
    <m/>
    <m/>
    <m/>
    <m/>
    <m/>
    <m/>
    <m/>
    <m/>
    <m/>
    <m/>
    <m/>
    <m/>
    <m/>
    <m/>
    <m/>
    <m/>
    <m/>
    <n v="1376939275"/>
    <n v="1043887271"/>
    <n v="975599396"/>
    <n v="1393218210"/>
    <n v="1809470768"/>
  </r>
  <r>
    <n v="2582"/>
    <s v="Aportes, donaciones, asignaciones y otros al Partido Ecologista Verde (PEV)"/>
    <s v="34 Transparencia"/>
    <s v="34.01 Partidos Políticos"/>
    <s v="34.01.02 Aportes, donaciones, asignaciones y otros"/>
    <s v="34.01.01.26 Partido Ecologista Verde (PEV)"/>
    <x v="32"/>
    <x v="93"/>
    <x v="367"/>
    <x v="1646"/>
    <s v="CLP"/>
    <s v="2016-2021"/>
    <m/>
    <m/>
    <s v="Consejo de Transparencia"/>
    <m/>
    <m/>
    <m/>
    <m/>
    <m/>
    <m/>
    <m/>
    <m/>
    <m/>
    <m/>
    <m/>
    <m/>
    <m/>
    <m/>
    <m/>
    <m/>
    <n v="44073515"/>
    <n v="116454215"/>
    <n v="208167507"/>
    <n v="259327598"/>
    <n v="181387875"/>
    <n v="286393907"/>
  </r>
  <r>
    <n v="2583"/>
    <s v="Aportes, donaciones, asignaciones y otros al Partido Evolución Política (Evópoli)"/>
    <s v="34 Transparencia"/>
    <s v="34.01 Partidos Políticos"/>
    <s v="34.01.02 Aportes, donaciones, asignaciones y otros"/>
    <s v="34.01.01.27 Partido Evolución Política (Evópoli)"/>
    <x v="32"/>
    <x v="93"/>
    <x v="367"/>
    <x v="1647"/>
    <s v="CLP"/>
    <s v="2016-2021"/>
    <m/>
    <m/>
    <s v="Consejo de Transparencia"/>
    <m/>
    <m/>
    <m/>
    <m/>
    <m/>
    <m/>
    <m/>
    <m/>
    <m/>
    <m/>
    <m/>
    <m/>
    <m/>
    <m/>
    <m/>
    <m/>
    <n v="116413641"/>
    <n v="641873793"/>
    <n v="751086714"/>
    <n v="639869030"/>
    <n v="713017528"/>
    <n v="343474617"/>
  </r>
  <r>
    <n v="2584"/>
    <s v="Aportes, donaciones, asignaciones y otros al Partido Federación Regionalista Verde Social  (FREVS)"/>
    <s v="34 Transparencia"/>
    <s v="34.01 Partidos Políticos"/>
    <s v="34.01.02 Aportes, donaciones, asignaciones y otros"/>
    <s v="34.01.01.28 Partido Federación Regionalista Verde Social  (FREVS)"/>
    <x v="32"/>
    <x v="93"/>
    <x v="367"/>
    <x v="1648"/>
    <s v="CLP"/>
    <s v="2016-2021"/>
    <m/>
    <m/>
    <s v="Consejo de Transparencia"/>
    <m/>
    <m/>
    <m/>
    <m/>
    <m/>
    <m/>
    <m/>
    <m/>
    <m/>
    <m/>
    <m/>
    <m/>
    <m/>
    <m/>
    <m/>
    <m/>
    <m/>
    <n v="42225223"/>
    <n v="171904582"/>
    <n v="113861041"/>
    <n v="122639248"/>
    <n v="365027349"/>
  </r>
  <r>
    <n v="2585"/>
    <s v="Aportes, donaciones, asignaciones y otros al Partido Humanista (PH)"/>
    <s v="34 Transparencia"/>
    <s v="34.01 Partidos Políticos"/>
    <s v="34.01.02 Aportes, donaciones, asignaciones y otros"/>
    <s v="34.01.01.29 Partido Humanista (PH)"/>
    <x v="32"/>
    <x v="93"/>
    <x v="367"/>
    <x v="1649"/>
    <s v="CLP"/>
    <s v="2016-2021"/>
    <m/>
    <m/>
    <s v="Consejo de Transparencia"/>
    <m/>
    <m/>
    <m/>
    <m/>
    <m/>
    <m/>
    <m/>
    <m/>
    <m/>
    <m/>
    <m/>
    <m/>
    <m/>
    <m/>
    <m/>
    <m/>
    <n v="0"/>
    <n v="187890189"/>
    <n v="211929695"/>
    <n v="327545725"/>
    <n v="352072486"/>
    <n v="370652363"/>
  </r>
  <r>
    <n v="2586"/>
    <s v="Aportes, donaciones, asignaciones y otros al Partido Igualdad (PI)"/>
    <s v="34 Transparencia"/>
    <s v="34.01 Partidos Políticos"/>
    <s v="34.01.02 Aportes, donaciones, asignaciones y otros"/>
    <s v="34.01.01.30 Partido Igualdad (PI)"/>
    <x v="32"/>
    <x v="93"/>
    <x v="367"/>
    <x v="1650"/>
    <s v="CLP"/>
    <s v="2016-2021"/>
    <m/>
    <m/>
    <s v="Consejo de Transparencia"/>
    <m/>
    <m/>
    <m/>
    <m/>
    <m/>
    <m/>
    <m/>
    <m/>
    <m/>
    <m/>
    <m/>
    <m/>
    <m/>
    <m/>
    <m/>
    <m/>
    <m/>
    <n v="69568008"/>
    <n v="120729321"/>
    <n v="169721798"/>
    <n v="96243961"/>
    <n v="174733601"/>
  </r>
  <r>
    <n v="2587"/>
    <s v="Aportes, donaciones, asignaciones y otros al Partido Izquierda Ciudadana"/>
    <s v="34 Transparencia"/>
    <s v="34.01 Partidos Políticos"/>
    <s v="34.01.02 Aportes, donaciones, asignaciones y otros"/>
    <s v="34.01.01.31 Partido Izquierda Ciudadana"/>
    <x v="32"/>
    <x v="93"/>
    <x v="367"/>
    <x v="1651"/>
    <s v="CLP"/>
    <s v="2016-2021"/>
    <m/>
    <m/>
    <s v="Consejo de Transparencia"/>
    <m/>
    <m/>
    <m/>
    <m/>
    <m/>
    <m/>
    <m/>
    <m/>
    <m/>
    <m/>
    <m/>
    <m/>
    <m/>
    <m/>
    <m/>
    <m/>
    <m/>
    <n v="8911191"/>
    <n v="8473385"/>
    <m/>
    <m/>
    <m/>
  </r>
  <r>
    <n v="2588"/>
    <s v="Aportes, donaciones, asignaciones y otros al Partido Liberal de Chile(PL)"/>
    <s v="34 Transparencia"/>
    <s v="34.01 Partidos Políticos"/>
    <s v="34.01.02 Aportes, donaciones, asignaciones y otros"/>
    <s v="34.01.01.32 Partido Liberal de Chile(PL)"/>
    <x v="32"/>
    <x v="93"/>
    <x v="367"/>
    <x v="1652"/>
    <s v="CLP"/>
    <s v="2016-2021"/>
    <m/>
    <m/>
    <s v="Consejo de Transparencia"/>
    <m/>
    <m/>
    <m/>
    <m/>
    <m/>
    <m/>
    <m/>
    <m/>
    <m/>
    <m/>
    <m/>
    <m/>
    <m/>
    <m/>
    <m/>
    <m/>
    <m/>
    <m/>
    <m/>
    <n v="24423000"/>
    <n v="64324588"/>
    <n v="30589219"/>
  </r>
  <r>
    <n v="2589"/>
    <s v="Aportes, donaciones, asignaciones y otros al Partido Movimiento Independiente Regionalista Agrario y Social (MIRAS)"/>
    <s v="34 Transparencia"/>
    <s v="34.01 Partidos Políticos"/>
    <s v="34.01.02 Aportes, donaciones, asignaciones y otros"/>
    <s v="34.01.02.35 Partido Movimiento Independiente Regionalista Agrario y Social (MIRAS)"/>
    <x v="32"/>
    <x v="93"/>
    <x v="367"/>
    <x v="1667"/>
    <s v="CLP"/>
    <s v="2016-2021"/>
    <m/>
    <m/>
    <s v="Consejo de Transparencia"/>
    <m/>
    <m/>
    <m/>
    <m/>
    <m/>
    <m/>
    <m/>
    <m/>
    <m/>
    <m/>
    <m/>
    <m/>
    <m/>
    <m/>
    <m/>
    <m/>
    <n v="17171383"/>
    <m/>
    <m/>
    <m/>
    <m/>
    <m/>
  </r>
  <r>
    <n v="2590"/>
    <s v="Aportes, donaciones, asignaciones y otros al Partido Nuevo Tiempo"/>
    <s v="34 Transparencia"/>
    <s v="34.01 Partidos Políticos"/>
    <s v="34.01.02 Aportes, donaciones, asignaciones y otros"/>
    <s v="34.01.01.33 Partido Nuevo Tiempo"/>
    <x v="32"/>
    <x v="93"/>
    <x v="367"/>
    <x v="1653"/>
    <s v="CLP"/>
    <s v="2016-2021"/>
    <m/>
    <m/>
    <s v="Consejo de Transparencia"/>
    <m/>
    <m/>
    <m/>
    <m/>
    <m/>
    <m/>
    <m/>
    <m/>
    <m/>
    <m/>
    <m/>
    <m/>
    <m/>
    <m/>
    <m/>
    <m/>
    <m/>
    <m/>
    <m/>
    <m/>
    <m/>
    <n v="11588151"/>
  </r>
  <r>
    <n v="2591"/>
    <s v="Aportes, donaciones, asignaciones y otros al Partido Político Comunes"/>
    <s v="34 Transparencia"/>
    <s v="34.01 Partidos Políticos"/>
    <s v="34.01.02 Aportes, donaciones, asignaciones y otros"/>
    <s v="34.01.01.35 Partido Político Comunes"/>
    <x v="32"/>
    <x v="93"/>
    <x v="367"/>
    <x v="1655"/>
    <s v="CLP"/>
    <s v="2016-2021"/>
    <m/>
    <m/>
    <s v="Consejo de Transparencia"/>
    <m/>
    <m/>
    <m/>
    <m/>
    <m/>
    <m/>
    <m/>
    <m/>
    <m/>
    <m/>
    <m/>
    <m/>
    <m/>
    <m/>
    <m/>
    <m/>
    <n v="13577061"/>
    <n v="33535877"/>
    <n v="49994100"/>
    <n v="51624488"/>
    <n v="150723197"/>
    <n v="38795933"/>
  </r>
  <r>
    <n v="2592"/>
    <s v="Aportes, donaciones, asignaciones y otros al Partido Por la Democracia (PPD)"/>
    <s v="34 Transparencia"/>
    <s v="34.01 Partidos Políticos"/>
    <s v="34.01.02 Aportes, donaciones, asignaciones y otros"/>
    <s v="34.01.01.36 Partido Por la Democracia (PPD)"/>
    <x v="32"/>
    <x v="93"/>
    <x v="367"/>
    <x v="1656"/>
    <s v="CLP"/>
    <s v="2016-2021"/>
    <m/>
    <m/>
    <s v="Consejo de Transparencia"/>
    <m/>
    <m/>
    <m/>
    <m/>
    <m/>
    <m/>
    <m/>
    <m/>
    <m/>
    <m/>
    <m/>
    <m/>
    <m/>
    <m/>
    <m/>
    <m/>
    <n v="202949059"/>
    <n v="830067426"/>
    <n v="868515586"/>
    <n v="453629433"/>
    <n v="536699403"/>
    <n v="265146639"/>
  </r>
  <r>
    <n v="2593"/>
    <s v="Aportes, donaciones, asignaciones y otros al Partido Progresista de Chile"/>
    <s v="34 Transparencia"/>
    <s v="34.01 Partidos Políticos"/>
    <s v="34.01.02 Aportes, donaciones, asignaciones y otros"/>
    <s v="34.01.01.37 Partido Progresista de Chile"/>
    <x v="32"/>
    <x v="93"/>
    <x v="367"/>
    <x v="1657"/>
    <s v="CLP"/>
    <s v="2016-2021"/>
    <m/>
    <m/>
    <s v="Consejo de Transparencia"/>
    <m/>
    <m/>
    <m/>
    <m/>
    <m/>
    <m/>
    <m/>
    <m/>
    <m/>
    <m/>
    <m/>
    <m/>
    <m/>
    <m/>
    <m/>
    <m/>
    <m/>
    <m/>
    <n v="295561993"/>
    <n v="296366076"/>
    <n v="298360767"/>
    <n v="219706219"/>
  </r>
  <r>
    <n v="2594"/>
    <s v="Aportes, donaciones, asignaciones y otros al Partido Radical de Chile"/>
    <s v="34 Transparencia"/>
    <s v="34.01 Partidos Políticos"/>
    <s v="34.01.02 Aportes, donaciones, asignaciones y otros"/>
    <s v="34.01.01.38 Partido Radical de Chile"/>
    <x v="32"/>
    <x v="93"/>
    <x v="367"/>
    <x v="1658"/>
    <s v="CLP"/>
    <s v="2016-2021"/>
    <m/>
    <m/>
    <s v="Consejo de Transparencia"/>
    <m/>
    <m/>
    <m/>
    <m/>
    <m/>
    <m/>
    <m/>
    <m/>
    <m/>
    <m/>
    <m/>
    <m/>
    <m/>
    <m/>
    <m/>
    <m/>
    <m/>
    <n v="503831317"/>
    <n v="359892688"/>
    <n v="291485949"/>
    <n v="268386218"/>
    <n v="10932498"/>
  </r>
  <r>
    <n v="2595"/>
    <s v="Aportes, donaciones, asignaciones y otros al Partido Regionalista Independiente Demócrata (PRI)"/>
    <s v="34 Transparencia"/>
    <s v="34.01 Partidos Políticos"/>
    <s v="34.01.02 Aportes, donaciones, asignaciones y otros"/>
    <s v="34.01.01.39 Partido Regionalista Independiente Demócrata (PRI)"/>
    <x v="32"/>
    <x v="93"/>
    <x v="367"/>
    <x v="1659"/>
    <s v="CLP"/>
    <s v="2016-2021"/>
    <m/>
    <m/>
    <s v="Consejo de Transparencia"/>
    <m/>
    <m/>
    <m/>
    <m/>
    <m/>
    <m/>
    <m/>
    <m/>
    <m/>
    <m/>
    <m/>
    <m/>
    <m/>
    <m/>
    <m/>
    <m/>
    <m/>
    <m/>
    <m/>
    <n v="48101386"/>
    <n v="29161375"/>
    <n v="81432132"/>
  </r>
  <r>
    <n v="2596"/>
    <s v="Aportes, donaciones, asignaciones y otros al Partido Renovación Nacional (RN)"/>
    <s v="34 Transparencia"/>
    <s v="34.01 Partidos Políticos"/>
    <s v="34.01.02 Aportes, donaciones, asignaciones y otros"/>
    <s v="34.01.01.40 Partido Renovación Nacional (RN)"/>
    <x v="32"/>
    <x v="93"/>
    <x v="367"/>
    <x v="1660"/>
    <s v="CLP"/>
    <s v="2016-2021"/>
    <m/>
    <m/>
    <s v="Consejo de Transparencia"/>
    <m/>
    <m/>
    <m/>
    <m/>
    <m/>
    <m/>
    <m/>
    <m/>
    <m/>
    <m/>
    <m/>
    <m/>
    <m/>
    <m/>
    <m/>
    <m/>
    <n v="268372136"/>
    <n v="1580913655"/>
    <n v="1724984125"/>
    <n v="1209339857"/>
    <n v="1080401609"/>
    <n v="2745736050"/>
  </r>
  <r>
    <n v="2597"/>
    <s v="Aportes, donaciones, asignaciones y otros al Partido Republicano de Chile"/>
    <s v="34 Transparencia"/>
    <s v="34.01 Partidos Políticos"/>
    <s v="34.01.02 Aportes, donaciones, asignaciones y otros"/>
    <s v="34.01.01.41 Partido Republicano de Chile"/>
    <x v="32"/>
    <x v="93"/>
    <x v="367"/>
    <x v="1661"/>
    <s v="CLP"/>
    <s v="2016-2021"/>
    <m/>
    <m/>
    <s v="Consejo de Transparencia"/>
    <m/>
    <m/>
    <m/>
    <m/>
    <m/>
    <m/>
    <m/>
    <m/>
    <m/>
    <m/>
    <m/>
    <m/>
    <m/>
    <m/>
    <m/>
    <m/>
    <m/>
    <m/>
    <m/>
    <m/>
    <n v="59447841"/>
    <n v="380162777"/>
  </r>
  <r>
    <n v="2598"/>
    <s v="Aportes, donaciones, asignaciones y otros al Partido Revolución Democrática (RD)"/>
    <s v="34 Transparencia"/>
    <s v="34.01 Partidos Políticos"/>
    <s v="34.01.02 Aportes, donaciones, asignaciones y otros"/>
    <s v="34.01.01.42 Partido Revolución Democrática (RD)"/>
    <x v="32"/>
    <x v="93"/>
    <x v="367"/>
    <x v="1662"/>
    <s v="CLP"/>
    <s v="2016-2021"/>
    <m/>
    <m/>
    <s v="Consejo de Transparencia"/>
    <m/>
    <m/>
    <m/>
    <m/>
    <m/>
    <m/>
    <m/>
    <m/>
    <m/>
    <m/>
    <m/>
    <m/>
    <m/>
    <m/>
    <m/>
    <m/>
    <n v="45384418"/>
    <n v="134647885"/>
    <n v="476563237"/>
    <n v="577227033"/>
    <n v="646882423"/>
    <n v="284681356"/>
  </r>
  <r>
    <n v="2599"/>
    <s v="Aportes, donaciones, asignaciones y otros al Partido Socialista de Chile PS"/>
    <s v="34 Transparencia"/>
    <s v="34.01 Partidos Políticos"/>
    <s v="34.01.02 Aportes, donaciones, asignaciones y otros"/>
    <s v="34.01.01.43 Partido Socialista de Chile PS"/>
    <x v="32"/>
    <x v="93"/>
    <x v="367"/>
    <x v="1663"/>
    <s v="CLP"/>
    <s v="2016-2021"/>
    <m/>
    <m/>
    <s v="Consejo de Transparencia"/>
    <m/>
    <m/>
    <m/>
    <m/>
    <m/>
    <m/>
    <m/>
    <m/>
    <m/>
    <m/>
    <m/>
    <m/>
    <m/>
    <m/>
    <m/>
    <m/>
    <m/>
    <n v="3946110159"/>
    <n v="944124978"/>
    <n v="1998274675"/>
    <n v="1365590776"/>
    <n v="1369940782"/>
  </r>
  <r>
    <n v="2600"/>
    <s v="Aportes, donaciones, asignaciones y otros al Partido Todos"/>
    <s v="34 Transparencia"/>
    <s v="34.01 Partidos Políticos"/>
    <s v="34.01.02 Aportes, donaciones, asignaciones y otros"/>
    <s v="34.01.01.44 Partido Todos"/>
    <x v="32"/>
    <x v="93"/>
    <x v="367"/>
    <x v="1664"/>
    <s v="CLP"/>
    <s v="2016-2021"/>
    <m/>
    <m/>
    <s v="Consejo de Transparencia"/>
    <m/>
    <m/>
    <m/>
    <m/>
    <m/>
    <m/>
    <m/>
    <m/>
    <m/>
    <m/>
    <m/>
    <m/>
    <m/>
    <m/>
    <m/>
    <m/>
    <n v="5020069"/>
    <n v="60752411"/>
    <n v="0"/>
    <m/>
    <m/>
    <m/>
  </r>
  <r>
    <n v="2601"/>
    <s v="Aportes, donaciones, asignaciones y otros al Partido Unión Demócrata Independiente - UDI"/>
    <s v="34 Transparencia"/>
    <s v="34.01 Partidos Políticos"/>
    <s v="34.01.02 Aportes, donaciones, asignaciones y otros"/>
    <s v="34.01.01.45 Partido Unión Demócrata Independiente - UDI"/>
    <x v="32"/>
    <x v="93"/>
    <x v="367"/>
    <x v="1665"/>
    <s v="CLP"/>
    <s v="2016-2021"/>
    <m/>
    <m/>
    <s v="Consejo de Transparencia"/>
    <m/>
    <m/>
    <m/>
    <m/>
    <m/>
    <m/>
    <m/>
    <m/>
    <m/>
    <m/>
    <m/>
    <m/>
    <m/>
    <m/>
    <m/>
    <m/>
    <n v="1725150110"/>
    <n v="1350833564"/>
    <n v="2029624426"/>
    <n v="1112789908"/>
    <n v="1217656828"/>
    <n v="2344104792"/>
  </r>
  <r>
    <n v="2602"/>
    <s v="Aportes, donaciones, asignaciones y otros al Partido Unión Patriótica"/>
    <s v="34 Transparencia"/>
    <s v="34.01 Partidos Políticos"/>
    <s v="34.01.02 Aportes, donaciones, asignaciones y otros"/>
    <s v="34.01.01.46 Partido Unión Patriótica"/>
    <x v="32"/>
    <x v="93"/>
    <x v="367"/>
    <x v="1666"/>
    <s v="CLP"/>
    <s v="2016-2021"/>
    <m/>
    <m/>
    <s v="Consejo de Transparencia"/>
    <m/>
    <m/>
    <m/>
    <m/>
    <m/>
    <m/>
    <m/>
    <m/>
    <m/>
    <m/>
    <m/>
    <m/>
    <m/>
    <m/>
    <m/>
    <m/>
    <m/>
    <m/>
    <m/>
    <m/>
    <n v="11133518"/>
    <n v="250000"/>
  </r>
  <r>
    <n v="2603"/>
    <s v="Cantidad de personas matriculadas en carreras del área de Acuicultura"/>
    <s v="08 Educación"/>
    <s v="08.03 Admisión Universitaria"/>
    <s v="08.03.20 Matrículas"/>
    <s v="01.02.03.01 Acuicultura"/>
    <x v="9"/>
    <x v="92"/>
    <x v="308"/>
    <x v="162"/>
    <s v="N° de personas"/>
    <s v="2012-2020"/>
    <m/>
    <m/>
    <s v="Departamento de Evaluación, Medición y Registro Educacional (DEMRE)"/>
    <m/>
    <m/>
    <m/>
    <m/>
    <m/>
    <m/>
    <m/>
    <m/>
    <m/>
    <m/>
    <m/>
    <m/>
    <n v="0"/>
    <n v="5"/>
    <n v="1"/>
    <n v="1"/>
    <n v="0"/>
    <n v="1"/>
    <n v="1"/>
    <n v="1"/>
    <n v="1"/>
    <m/>
  </r>
  <r>
    <n v="2604"/>
    <s v="Cantidad de personas matriculadas en carreras del área de Administración"/>
    <s v="08 Educación"/>
    <s v="08.03 Admisión Universitaria"/>
    <s v="08.03.20 Matrículas"/>
    <s v="08.03.20.44 Administración"/>
    <x v="9"/>
    <x v="92"/>
    <x v="308"/>
    <x v="1668"/>
    <s v="N° de personas"/>
    <s v="2012-2020"/>
    <m/>
    <m/>
    <s v="Departamento de Evaluación, Medición y Registro Educacional (DEMRE)"/>
    <m/>
    <m/>
    <m/>
    <m/>
    <m/>
    <m/>
    <m/>
    <m/>
    <m/>
    <m/>
    <m/>
    <m/>
    <n v="685"/>
    <n v="718"/>
    <n v="771"/>
    <n v="692"/>
    <n v="800"/>
    <n v="837"/>
    <n v="1279"/>
    <n v="1436"/>
    <n v="1317"/>
    <m/>
  </r>
  <r>
    <n v="2605"/>
    <s v="Cantidad de personas matriculadas en carreras del área de Administración de Empresas"/>
    <s v="08 Educación"/>
    <s v="08.03 Admisión Universitaria"/>
    <s v="08.03.20 Matrículas"/>
    <s v="08.03.20.45 Administración de Empresas"/>
    <x v="9"/>
    <x v="92"/>
    <x v="308"/>
    <x v="1669"/>
    <s v="N° de personas"/>
    <s v="2012-2020"/>
    <m/>
    <m/>
    <s v="Departamento de Evaluación, Medición y Registro Educacional (DEMRE)"/>
    <m/>
    <m/>
    <m/>
    <m/>
    <m/>
    <m/>
    <m/>
    <m/>
    <m/>
    <m/>
    <m/>
    <m/>
    <n v="0"/>
    <n v="9"/>
    <n v="9"/>
    <n v="6"/>
    <n v="12"/>
    <n v="11"/>
    <n v="14"/>
    <n v="7"/>
    <n v="10"/>
    <m/>
  </r>
  <r>
    <n v="2606"/>
    <s v="Cantidad de personas matriculadas en carreras del área de Agroindustria"/>
    <s v="08 Educación"/>
    <s v="08.03 Admisión Universitaria"/>
    <s v="08.03.20 Matrículas"/>
    <s v="08.03.20.46 Agroindustria"/>
    <x v="9"/>
    <x v="92"/>
    <x v="308"/>
    <x v="1670"/>
    <s v="N° de personas"/>
    <s v="2012-2020"/>
    <m/>
    <m/>
    <s v="Departamento de Evaluación, Medición y Registro Educacional (DEMRE)"/>
    <m/>
    <m/>
    <m/>
    <m/>
    <m/>
    <m/>
    <m/>
    <m/>
    <m/>
    <m/>
    <m/>
    <m/>
    <n v="0"/>
    <n v="0"/>
    <n v="0"/>
    <n v="0"/>
    <n v="0"/>
    <n v="0"/>
    <n v="0"/>
    <n v="0"/>
    <n v="0"/>
    <m/>
  </r>
  <r>
    <n v="2607"/>
    <s v="Cantidad de personas matriculadas en carreras del área de Agronomía"/>
    <s v="08 Educación"/>
    <s v="08.03 Admisión Universitaria"/>
    <s v="08.03.20 Matrículas"/>
    <s v="08.03.20.47 Agronomía"/>
    <x v="9"/>
    <x v="92"/>
    <x v="308"/>
    <x v="1671"/>
    <s v="N° de personas"/>
    <s v="2012-2020"/>
    <m/>
    <m/>
    <s v="Departamento de Evaluación, Medición y Registro Educacional (DEMRE)"/>
    <m/>
    <m/>
    <m/>
    <m/>
    <m/>
    <m/>
    <m/>
    <m/>
    <m/>
    <m/>
    <m/>
    <m/>
    <n v="957"/>
    <n v="951"/>
    <n v="936"/>
    <n v="1002"/>
    <n v="1032"/>
    <n v="1013"/>
    <n v="1020"/>
    <n v="987"/>
    <n v="890"/>
    <m/>
  </r>
  <r>
    <n v="2608"/>
    <s v="Cantidad de personas matriculadas en carreras del área de Alimentos"/>
    <s v="08 Educación"/>
    <s v="08.03 Admisión Universitaria"/>
    <s v="08.03.20 Matrículas"/>
    <s v="08.03.20.48 Alimentos"/>
    <x v="9"/>
    <x v="92"/>
    <x v="308"/>
    <x v="1672"/>
    <s v="N° de personas"/>
    <s v="2012-2020"/>
    <m/>
    <m/>
    <s v="Departamento de Evaluación, Medición y Registro Educacional (DEMRE)"/>
    <m/>
    <m/>
    <m/>
    <m/>
    <m/>
    <m/>
    <m/>
    <m/>
    <m/>
    <m/>
    <m/>
    <m/>
    <n v="0"/>
    <n v="0"/>
    <n v="0"/>
    <n v="0"/>
    <n v="0"/>
    <n v="0"/>
    <n v="0"/>
    <n v="0"/>
    <n v="0"/>
    <m/>
  </r>
  <r>
    <n v="2609"/>
    <s v="Cantidad de personas matriculadas en carreras del área de Análisis"/>
    <s v="08 Educación"/>
    <s v="08.03 Admisión Universitaria"/>
    <s v="08.03.20 Matrículas"/>
    <s v="08.03.20.49 Análisis"/>
    <x v="9"/>
    <x v="92"/>
    <x v="308"/>
    <x v="1673"/>
    <s v="N° de personas"/>
    <s v="2012-2020"/>
    <m/>
    <m/>
    <s v="Departamento de Evaluación, Medición y Registro Educacional (DEMRE)"/>
    <m/>
    <m/>
    <m/>
    <m/>
    <m/>
    <m/>
    <m/>
    <m/>
    <m/>
    <m/>
    <m/>
    <m/>
    <n v="51"/>
    <n v="55"/>
    <n v="57"/>
    <n v="61"/>
    <n v="36"/>
    <n v="39"/>
    <n v="44"/>
    <n v="41"/>
    <n v="39"/>
    <m/>
  </r>
  <r>
    <n v="2610"/>
    <s v="Cantidad de personas matriculadas en carreras del área de Animación"/>
    <s v="08 Educación"/>
    <s v="08.03 Admisión Universitaria"/>
    <s v="08.03.20 Matrículas"/>
    <s v="08.03.20.50 Animación"/>
    <x v="9"/>
    <x v="92"/>
    <x v="308"/>
    <x v="1674"/>
    <s v="N° de personas"/>
    <s v="2012-2020"/>
    <m/>
    <m/>
    <s v="Departamento de Evaluación, Medición y Registro Educacional (DEMRE)"/>
    <m/>
    <m/>
    <m/>
    <m/>
    <m/>
    <m/>
    <m/>
    <m/>
    <m/>
    <m/>
    <m/>
    <m/>
    <n v="17"/>
    <n v="22"/>
    <n v="30"/>
    <n v="31"/>
    <n v="32"/>
    <n v="30"/>
    <n v="46"/>
    <n v="72"/>
    <n v="103"/>
    <m/>
  </r>
  <r>
    <n v="2611"/>
    <s v="Cantidad de personas matriculadas en carreras del área de Antropología"/>
    <s v="08 Educación"/>
    <s v="08.03 Admisión Universitaria"/>
    <s v="08.03.20 Matrículas"/>
    <s v="08.03.20.51 Antropología"/>
    <x v="9"/>
    <x v="92"/>
    <x v="308"/>
    <x v="1675"/>
    <s v="N° de personas"/>
    <s v="2012-2020"/>
    <m/>
    <m/>
    <s v="Departamento de Evaluación, Medición y Registro Educacional (DEMRE)"/>
    <m/>
    <m/>
    <m/>
    <m/>
    <m/>
    <m/>
    <m/>
    <m/>
    <m/>
    <m/>
    <m/>
    <m/>
    <n v="298"/>
    <n v="315"/>
    <n v="311"/>
    <n v="328"/>
    <n v="348"/>
    <n v="345"/>
    <n v="365"/>
    <n v="425"/>
    <n v="405"/>
    <m/>
  </r>
  <r>
    <n v="2612"/>
    <s v="Cantidad de personas matriculadas en carreras del área de Arqueología"/>
    <s v="08 Educación"/>
    <s v="08.03 Admisión Universitaria"/>
    <s v="08.03.20 Matrículas"/>
    <s v="08.03.20.52 Arqueología"/>
    <x v="9"/>
    <x v="92"/>
    <x v="308"/>
    <x v="1676"/>
    <s v="N° de personas"/>
    <s v="2012-2020"/>
    <m/>
    <m/>
    <s v="Departamento de Evaluación, Medición y Registro Educacional (DEMRE)"/>
    <m/>
    <m/>
    <m/>
    <m/>
    <m/>
    <m/>
    <m/>
    <m/>
    <m/>
    <m/>
    <m/>
    <m/>
    <n v="0"/>
    <n v="25"/>
    <n v="33"/>
    <n v="48"/>
    <n v="47"/>
    <n v="52"/>
    <n v="48"/>
    <n v="86"/>
    <n v="60"/>
    <m/>
  </r>
  <r>
    <n v="2613"/>
    <s v="Cantidad de personas matriculadas en carreras del área de Arquitectura"/>
    <s v="08 Educación"/>
    <s v="08.03 Admisión Universitaria"/>
    <s v="08.03.20 Matrículas"/>
    <s v="08.03.20.53 Arquitectura"/>
    <x v="9"/>
    <x v="92"/>
    <x v="308"/>
    <x v="1677"/>
    <s v="N° de personas"/>
    <s v="2012-2020"/>
    <m/>
    <m/>
    <s v="Departamento de Evaluación, Medición y Registro Educacional (DEMRE)"/>
    <m/>
    <m/>
    <m/>
    <m/>
    <m/>
    <m/>
    <m/>
    <m/>
    <m/>
    <m/>
    <m/>
    <m/>
    <n v="1794"/>
    <n v="1784"/>
    <n v="1811"/>
    <n v="1863"/>
    <n v="2026"/>
    <n v="2086"/>
    <n v="2442"/>
    <n v="2542"/>
    <n v="2530"/>
    <m/>
  </r>
  <r>
    <n v="2614"/>
    <s v="Cantidad de personas matriculadas en carreras del área de Artes"/>
    <s v="08 Educación"/>
    <s v="08.03 Admisión Universitaria"/>
    <s v="08.03.20 Matrículas"/>
    <s v="08.03.20.54 Artes"/>
    <x v="9"/>
    <x v="92"/>
    <x v="308"/>
    <x v="1678"/>
    <s v="N° de personas"/>
    <s v="2012-2020"/>
    <m/>
    <m/>
    <s v="Departamento de Evaluación, Medición y Registro Educacional (DEMRE)"/>
    <m/>
    <m/>
    <m/>
    <m/>
    <m/>
    <m/>
    <m/>
    <m/>
    <m/>
    <m/>
    <m/>
    <m/>
    <n v="851"/>
    <n v="1010"/>
    <n v="964"/>
    <n v="1099"/>
    <n v="1112"/>
    <n v="1090"/>
    <n v="1187"/>
    <n v="1405"/>
    <n v="1353"/>
    <m/>
  </r>
  <r>
    <n v="2615"/>
    <s v="Cantidad de personas matriculadas en carreras del área de Astrofísica"/>
    <s v="08 Educación"/>
    <s v="08.03 Admisión Universitaria"/>
    <s v="08.03.20 Matrículas"/>
    <s v="08.03.20.55 Astrofísica"/>
    <x v="9"/>
    <x v="92"/>
    <x v="308"/>
    <x v="1679"/>
    <s v="N° de personas"/>
    <s v="2012-2020"/>
    <m/>
    <m/>
    <s v="Departamento de Evaluación, Medición y Registro Educacional (DEMRE)"/>
    <m/>
    <m/>
    <m/>
    <m/>
    <m/>
    <m/>
    <m/>
    <m/>
    <m/>
    <m/>
    <m/>
    <m/>
    <n v="0"/>
    <n v="0"/>
    <n v="0"/>
    <n v="0"/>
    <n v="0"/>
    <n v="0"/>
    <n v="0"/>
    <n v="0"/>
    <n v="47"/>
    <m/>
  </r>
  <r>
    <n v="2616"/>
    <s v="Cantidad de personas matriculadas en carreras del área de Astronomía"/>
    <s v="08 Educación"/>
    <s v="08.03 Admisión Universitaria"/>
    <s v="08.03.20 Matrículas"/>
    <s v="08.03.20.56 Astronomía"/>
    <x v="9"/>
    <x v="92"/>
    <x v="308"/>
    <x v="1680"/>
    <s v="N° de personas"/>
    <s v="2012-2020"/>
    <m/>
    <m/>
    <s v="Departamento de Evaluación, Medición y Registro Educacional (DEMRE)"/>
    <m/>
    <m/>
    <m/>
    <m/>
    <m/>
    <m/>
    <m/>
    <m/>
    <m/>
    <m/>
    <m/>
    <m/>
    <n v="91"/>
    <n v="115"/>
    <n v="125"/>
    <n v="118"/>
    <n v="136"/>
    <n v="130"/>
    <n v="152"/>
    <n v="158"/>
    <n v="189"/>
    <m/>
  </r>
  <r>
    <n v="2617"/>
    <s v="Cantidad de personas matriculadas en carreras del área de Auditoría"/>
    <s v="08 Educación"/>
    <s v="08.03 Admisión Universitaria"/>
    <s v="08.03.20 Matrículas"/>
    <s v="08.03.20.57 Auditoría"/>
    <x v="9"/>
    <x v="92"/>
    <x v="308"/>
    <x v="1681"/>
    <s v="N° de personas"/>
    <s v="2012-2020"/>
    <m/>
    <m/>
    <s v="Departamento de Evaluación, Medición y Registro Educacional (DEMRE)"/>
    <m/>
    <m/>
    <m/>
    <m/>
    <m/>
    <m/>
    <m/>
    <m/>
    <m/>
    <m/>
    <m/>
    <m/>
    <n v="416"/>
    <n v="562"/>
    <n v="451"/>
    <n v="532"/>
    <n v="587"/>
    <n v="573"/>
    <n v="707"/>
    <n v="646"/>
    <n v="630"/>
    <m/>
  </r>
  <r>
    <n v="2618"/>
    <s v="Cantidad de personas matriculadas en carreras del área de Automatización y Control"/>
    <s v="08 Educación"/>
    <s v="08.03 Admisión Universitaria"/>
    <s v="08.03.20 Matrículas"/>
    <s v="08.03.20.58 Automatización y Control"/>
    <x v="9"/>
    <x v="92"/>
    <x v="308"/>
    <x v="1682"/>
    <s v="N° de personas"/>
    <s v="2012-2020"/>
    <m/>
    <m/>
    <s v="Departamento de Evaluación, Medición y Registro Educacional (DEMRE)"/>
    <m/>
    <m/>
    <m/>
    <m/>
    <m/>
    <m/>
    <m/>
    <m/>
    <m/>
    <m/>
    <m/>
    <m/>
    <n v="22"/>
    <n v="37"/>
    <n v="41"/>
    <n v="50"/>
    <n v="52"/>
    <n v="52"/>
    <n v="44"/>
    <n v="34"/>
    <n v="25"/>
    <m/>
  </r>
  <r>
    <n v="2619"/>
    <s v="Cantidad de personas matriculadas en carreras del área de Bibliotecología"/>
    <s v="08 Educación"/>
    <s v="08.03 Admisión Universitaria"/>
    <s v="08.03.20 Matrículas"/>
    <s v="08.03.20.59 Bibliotecología"/>
    <x v="9"/>
    <x v="92"/>
    <x v="308"/>
    <x v="1683"/>
    <s v="N° de personas"/>
    <s v="2012-2020"/>
    <m/>
    <m/>
    <s v="Departamento de Evaluación, Medición y Registro Educacional (DEMRE)"/>
    <m/>
    <m/>
    <m/>
    <m/>
    <m/>
    <m/>
    <m/>
    <m/>
    <m/>
    <m/>
    <m/>
    <m/>
    <n v="31"/>
    <n v="47"/>
    <n v="52"/>
    <n v="73"/>
    <n v="71"/>
    <n v="70"/>
    <n v="72"/>
    <n v="66"/>
    <n v="41"/>
    <m/>
  </r>
  <r>
    <n v="2620"/>
    <s v="Cantidad de personas matriculadas en carreras del área de Biblioteconomía"/>
    <s v="08 Educación"/>
    <s v="08.03 Admisión Universitaria"/>
    <s v="08.03.20 Matrículas"/>
    <s v="08.03.20.60 Biblioteconomía"/>
    <x v="9"/>
    <x v="92"/>
    <x v="308"/>
    <x v="1684"/>
    <s v="N° de personas"/>
    <s v="2012-2020"/>
    <m/>
    <m/>
    <s v="Departamento de Evaluación, Medición y Registro Educacional (DEMRE)"/>
    <m/>
    <m/>
    <m/>
    <m/>
    <m/>
    <m/>
    <m/>
    <m/>
    <m/>
    <m/>
    <m/>
    <m/>
    <n v="7"/>
    <n v="1"/>
    <n v="0"/>
    <n v="0"/>
    <n v="0"/>
    <n v="0"/>
    <n v="0"/>
    <n v="0"/>
    <n v="0"/>
    <m/>
  </r>
  <r>
    <n v="2621"/>
    <s v="Cantidad de personas matriculadas en carreras del área de Biología"/>
    <s v="08 Educación"/>
    <s v="08.03 Admisión Universitaria"/>
    <s v="08.03.20 Matrículas"/>
    <s v="08.03.20.61 Biología"/>
    <x v="9"/>
    <x v="92"/>
    <x v="308"/>
    <x v="1685"/>
    <s v="N° de personas"/>
    <s v="2012-2020"/>
    <m/>
    <m/>
    <s v="Departamento de Evaluación, Medición y Registro Educacional (DEMRE)"/>
    <m/>
    <m/>
    <m/>
    <m/>
    <m/>
    <m/>
    <m/>
    <m/>
    <m/>
    <m/>
    <m/>
    <m/>
    <n v="437"/>
    <n v="403"/>
    <n v="422"/>
    <n v="423"/>
    <n v="475"/>
    <n v="478"/>
    <n v="495"/>
    <n v="520"/>
    <n v="549"/>
    <m/>
  </r>
  <r>
    <n v="2622"/>
    <s v="Cantidad de personas matriculadas en carreras del área de Bioquímica"/>
    <s v="08 Educación"/>
    <s v="08.03 Admisión Universitaria"/>
    <s v="08.03.20 Matrículas"/>
    <s v="08.03.20.62 Bioquímica"/>
    <x v="9"/>
    <x v="92"/>
    <x v="308"/>
    <x v="1686"/>
    <s v="N° de personas"/>
    <s v="2012-2020"/>
    <m/>
    <m/>
    <s v="Departamento de Evaluación, Medición y Registro Educacional (DEMRE)"/>
    <m/>
    <m/>
    <m/>
    <m/>
    <m/>
    <m/>
    <m/>
    <m/>
    <m/>
    <m/>
    <m/>
    <m/>
    <n v="367"/>
    <n v="349"/>
    <n v="351"/>
    <n v="359"/>
    <n v="393"/>
    <n v="373"/>
    <n v="467"/>
    <n v="486"/>
    <n v="488"/>
    <m/>
  </r>
  <r>
    <n v="2623"/>
    <s v="Cantidad de personas matriculadas en carreras del área de Biotecnología"/>
    <s v="08 Educación"/>
    <s v="08.03 Admisión Universitaria"/>
    <s v="08.03.20 Matrículas"/>
    <s v="08.03.20.63 Biotecnología"/>
    <x v="9"/>
    <x v="92"/>
    <x v="308"/>
    <x v="1687"/>
    <s v="N° de personas"/>
    <s v="2012-2020"/>
    <m/>
    <m/>
    <s v="Departamento de Evaluación, Medición y Registro Educacional (DEMRE)"/>
    <m/>
    <m/>
    <m/>
    <m/>
    <m/>
    <m/>
    <m/>
    <m/>
    <m/>
    <m/>
    <m/>
    <m/>
    <n v="70"/>
    <n v="63"/>
    <n v="67"/>
    <n v="87"/>
    <n v="99"/>
    <n v="79"/>
    <n v="73"/>
    <n v="77"/>
    <n v="83"/>
    <m/>
  </r>
  <r>
    <n v="2624"/>
    <s v="Cantidad de personas matriculadas en carreras del área de Cartografía"/>
    <s v="08 Educación"/>
    <s v="08.03 Admisión Universitaria"/>
    <s v="08.03.20 Matrículas"/>
    <s v="08.03.20.64 Cartografía"/>
    <x v="9"/>
    <x v="92"/>
    <x v="308"/>
    <x v="1688"/>
    <s v="N° de personas"/>
    <s v="2012-2020"/>
    <m/>
    <m/>
    <s v="Departamento de Evaluación, Medición y Registro Educacional (DEMRE)"/>
    <m/>
    <m/>
    <m/>
    <m/>
    <m/>
    <m/>
    <m/>
    <m/>
    <m/>
    <m/>
    <m/>
    <m/>
    <n v="8"/>
    <n v="15"/>
    <n v="12"/>
    <n v="21"/>
    <n v="25"/>
    <n v="6"/>
    <n v="11"/>
    <n v="0"/>
    <n v="0"/>
    <m/>
  </r>
  <r>
    <n v="2625"/>
    <s v="Cantidad de personas matriculadas en carreras del área de Castellano y Comunicación"/>
    <s v="08 Educación"/>
    <s v="08.03 Admisión Universitaria"/>
    <s v="08.03.20 Matrículas"/>
    <s v="08.03.20.65 Castellano y Comunicación"/>
    <x v="9"/>
    <x v="92"/>
    <x v="308"/>
    <x v="1689"/>
    <s v="N° de personas"/>
    <s v="2012-2020"/>
    <m/>
    <m/>
    <s v="Departamento de Evaluación, Medición y Registro Educacional (DEMRE)"/>
    <m/>
    <m/>
    <m/>
    <m/>
    <m/>
    <m/>
    <m/>
    <m/>
    <m/>
    <m/>
    <m/>
    <m/>
    <n v="24"/>
    <n v="21"/>
    <n v="14"/>
    <n v="19"/>
    <n v="18"/>
    <n v="24"/>
    <n v="18"/>
    <n v="14"/>
    <n v="0"/>
    <m/>
  </r>
  <r>
    <n v="2626"/>
    <s v="Cantidad de personas matriculadas en carreras del área de Ciencia Política"/>
    <s v="08 Educación"/>
    <s v="08.03 Admisión Universitaria"/>
    <s v="08.03.20 Matrículas"/>
    <s v="08.03.20.66 Ciencia Política"/>
    <x v="9"/>
    <x v="92"/>
    <x v="308"/>
    <x v="1690"/>
    <s v="N° de personas"/>
    <s v="2012-2020"/>
    <m/>
    <m/>
    <s v="Departamento de Evaluación, Medición y Registro Educacional (DEMRE)"/>
    <m/>
    <m/>
    <m/>
    <m/>
    <m/>
    <m/>
    <m/>
    <m/>
    <m/>
    <m/>
    <m/>
    <m/>
    <n v="353"/>
    <n v="380"/>
    <n v="339"/>
    <n v="355"/>
    <n v="338"/>
    <n v="353"/>
    <n v="423"/>
    <n v="449"/>
    <n v="441"/>
    <m/>
  </r>
  <r>
    <n v="2627"/>
    <s v="Cantidad de personas matriculadas en carreras del área de Ciencias"/>
    <s v="08 Educación"/>
    <s v="08.03 Admisión Universitaria"/>
    <s v="08.03.20 Matrículas"/>
    <s v="08.03.20.67 Ciencias"/>
    <x v="9"/>
    <x v="92"/>
    <x v="308"/>
    <x v="1691"/>
    <s v="N° de personas"/>
    <s v="2012-2020"/>
    <m/>
    <m/>
    <s v="Departamento de Evaluación, Medición y Registro Educacional (DEMRE)"/>
    <m/>
    <m/>
    <m/>
    <m/>
    <m/>
    <m/>
    <m/>
    <m/>
    <m/>
    <m/>
    <m/>
    <m/>
    <n v="1911"/>
    <n v="1940"/>
    <n v="2115"/>
    <n v="2286"/>
    <n v="2428"/>
    <n v="2524"/>
    <n v="2577"/>
    <n v="2660"/>
    <n v="2575"/>
    <m/>
  </r>
  <r>
    <n v="2628"/>
    <s v="Cantidad de personas matriculadas en carreras del área de Comunicación"/>
    <s v="08 Educación"/>
    <s v="08.03 Admisión Universitaria"/>
    <s v="08.03.20 Matrículas"/>
    <s v="08.03.20.68 Comunicación"/>
    <x v="9"/>
    <x v="92"/>
    <x v="308"/>
    <x v="1692"/>
    <s v="N° de personas"/>
    <s v="2012-2020"/>
    <m/>
    <m/>
    <s v="Departamento de Evaluación, Medición y Registro Educacional (DEMRE)"/>
    <m/>
    <m/>
    <m/>
    <m/>
    <m/>
    <m/>
    <m/>
    <m/>
    <m/>
    <m/>
    <m/>
    <m/>
    <n v="6"/>
    <n v="9"/>
    <n v="0"/>
    <n v="0"/>
    <n v="0"/>
    <n v="0"/>
    <n v="8"/>
    <n v="12"/>
    <n v="13"/>
    <m/>
  </r>
  <r>
    <n v="2629"/>
    <s v="Cantidad de personas matriculadas en carreras del área de Construcción"/>
    <s v="08 Educación"/>
    <s v="08.03 Admisión Universitaria"/>
    <s v="08.03.20 Matrículas"/>
    <s v="08.03.20.69 Construcción"/>
    <x v="9"/>
    <x v="92"/>
    <x v="308"/>
    <x v="1693"/>
    <s v="N° de personas"/>
    <s v="2012-2020"/>
    <m/>
    <m/>
    <s v="Departamento de Evaluación, Medición y Registro Educacional (DEMRE)"/>
    <m/>
    <m/>
    <m/>
    <m/>
    <m/>
    <m/>
    <m/>
    <m/>
    <m/>
    <m/>
    <m/>
    <m/>
    <n v="544"/>
    <n v="501"/>
    <n v="469"/>
    <n v="461"/>
    <n v="464"/>
    <n v="500"/>
    <n v="513"/>
    <n v="436"/>
    <n v="326"/>
    <m/>
  </r>
  <r>
    <n v="2630"/>
    <s v="Cantidad de personas matriculadas en carreras del área de Contador Auditor"/>
    <s v="08 Educación"/>
    <s v="08.03 Admisión Universitaria"/>
    <s v="08.03.20 Matrículas"/>
    <s v="08.03.20.70 Contador Auditor"/>
    <x v="9"/>
    <x v="92"/>
    <x v="308"/>
    <x v="1694"/>
    <s v="N° de personas"/>
    <s v="2012-2020"/>
    <m/>
    <m/>
    <s v="Departamento de Evaluación, Medición y Registro Educacional (DEMRE)"/>
    <m/>
    <m/>
    <m/>
    <m/>
    <m/>
    <m/>
    <m/>
    <m/>
    <m/>
    <m/>
    <m/>
    <m/>
    <n v="803"/>
    <n v="820"/>
    <n v="890"/>
    <n v="1010"/>
    <n v="1193"/>
    <n v="1169"/>
    <n v="1327"/>
    <n v="1341"/>
    <n v="1190"/>
    <m/>
  </r>
  <r>
    <n v="2631"/>
    <s v="Cantidad de personas matriculadas en carreras del área de Control"/>
    <s v="08 Educación"/>
    <s v="08.03 Admisión Universitaria"/>
    <s v="08.03.20 Matrículas"/>
    <s v="08.03.20.71 Control"/>
    <x v="9"/>
    <x v="92"/>
    <x v="308"/>
    <x v="1695"/>
    <s v="N° de personas"/>
    <s v="2012-2020"/>
    <m/>
    <m/>
    <s v="Departamento de Evaluación, Medición y Registro Educacional (DEMRE)"/>
    <m/>
    <m/>
    <m/>
    <m/>
    <m/>
    <m/>
    <m/>
    <m/>
    <m/>
    <m/>
    <m/>
    <m/>
    <n v="60"/>
    <n v="64"/>
    <n v="50"/>
    <n v="39"/>
    <n v="41"/>
    <n v="39"/>
    <n v="41"/>
    <n v="25"/>
    <n v="27"/>
    <m/>
  </r>
  <r>
    <n v="2632"/>
    <s v="Cantidad de personas matriculadas en carreras del área de Creación"/>
    <s v="08 Educación"/>
    <s v="08.03 Admisión Universitaria"/>
    <s v="08.03.20 Matrículas"/>
    <s v="08.03.20.72 Creación"/>
    <x v="9"/>
    <x v="92"/>
    <x v="308"/>
    <x v="1696"/>
    <s v="N° de personas"/>
    <s v="2012-2020"/>
    <m/>
    <m/>
    <s v="Departamento de Evaluación, Medición y Registro Educacional (DEMRE)"/>
    <m/>
    <m/>
    <m/>
    <m/>
    <m/>
    <m/>
    <m/>
    <m/>
    <m/>
    <m/>
    <m/>
    <m/>
    <n v="0"/>
    <n v="0"/>
    <n v="0"/>
    <n v="0"/>
    <n v="0"/>
    <n v="0"/>
    <n v="28"/>
    <n v="34"/>
    <n v="35"/>
    <m/>
  </r>
  <r>
    <n v="2633"/>
    <s v="Cantidad de personas matriculadas en carreras del área de Derecho"/>
    <s v="08 Educación"/>
    <s v="08.03 Admisión Universitaria"/>
    <s v="08.03.20 Matrículas"/>
    <s v="08.03.20.73 Derecho"/>
    <x v="9"/>
    <x v="92"/>
    <x v="308"/>
    <x v="1697"/>
    <s v="N° de personas"/>
    <s v="2012-2020"/>
    <m/>
    <m/>
    <s v="Departamento de Evaluación, Medición y Registro Educacional (DEMRE)"/>
    <m/>
    <m/>
    <m/>
    <m/>
    <m/>
    <m/>
    <m/>
    <m/>
    <m/>
    <m/>
    <m/>
    <m/>
    <n v="3811"/>
    <n v="4091"/>
    <n v="4187"/>
    <n v="4191"/>
    <n v="4348"/>
    <n v="4468"/>
    <n v="6260"/>
    <n v="6568"/>
    <n v="6322"/>
    <m/>
  </r>
  <r>
    <n v="2634"/>
    <s v="Cantidad de personas matriculadas en carreras del área de Dibujante"/>
    <s v="08 Educación"/>
    <s v="08.03 Admisión Universitaria"/>
    <s v="08.03.20 Matrículas"/>
    <s v="08.03.20.74 Dibujante"/>
    <x v="9"/>
    <x v="92"/>
    <x v="308"/>
    <x v="1698"/>
    <s v="N° de personas"/>
    <s v="2012-2020"/>
    <m/>
    <m/>
    <s v="Departamento de Evaluación, Medición y Registro Educacional (DEMRE)"/>
    <m/>
    <m/>
    <m/>
    <m/>
    <m/>
    <m/>
    <m/>
    <m/>
    <m/>
    <m/>
    <m/>
    <m/>
    <n v="54"/>
    <n v="58"/>
    <n v="53"/>
    <n v="61"/>
    <n v="59"/>
    <n v="52"/>
    <n v="38"/>
    <n v="34"/>
    <n v="15"/>
    <m/>
  </r>
  <r>
    <n v="2635"/>
    <s v="Cantidad de personas matriculadas en carreras del área de Dirección"/>
    <s v="08 Educación"/>
    <s v="08.03 Admisión Universitaria"/>
    <s v="08.03.20 Matrículas"/>
    <s v="08.03.20.75 Dirección"/>
    <x v="9"/>
    <x v="92"/>
    <x v="308"/>
    <x v="1699"/>
    <s v="N° de personas"/>
    <s v="2012-2020"/>
    <m/>
    <m/>
    <s v="Departamento de Evaluación, Medición y Registro Educacional (DEMRE)"/>
    <m/>
    <m/>
    <m/>
    <m/>
    <m/>
    <m/>
    <m/>
    <m/>
    <m/>
    <m/>
    <m/>
    <m/>
    <n v="0"/>
    <n v="0"/>
    <n v="26"/>
    <n v="42"/>
    <n v="49"/>
    <n v="42"/>
    <n v="53"/>
    <n v="52"/>
    <n v="42"/>
    <m/>
  </r>
  <r>
    <n v="2636"/>
    <s v="Cantidad de personas matriculadas en carreras del área de Diseño"/>
    <s v="08 Educación"/>
    <s v="08.03 Admisión Universitaria"/>
    <s v="08.03.20 Matrículas"/>
    <s v="08.03.20.76 Diseño"/>
    <x v="9"/>
    <x v="92"/>
    <x v="308"/>
    <x v="1700"/>
    <s v="N° de personas"/>
    <s v="2012-2020"/>
    <m/>
    <m/>
    <s v="Departamento de Evaluación, Medición y Registro Educacional (DEMRE)"/>
    <m/>
    <m/>
    <m/>
    <m/>
    <m/>
    <m/>
    <m/>
    <m/>
    <m/>
    <m/>
    <m/>
    <m/>
    <n v="1156"/>
    <n v="1289"/>
    <n v="1313"/>
    <n v="1424"/>
    <n v="1555"/>
    <n v="1477"/>
    <n v="1552"/>
    <n v="1502"/>
    <n v="1487"/>
    <m/>
  </r>
  <r>
    <n v="2637"/>
    <s v="Cantidad de personas matriculadas en carreras del área de Ecología"/>
    <s v="08 Educación"/>
    <s v="08.03 Admisión Universitaria"/>
    <s v="08.03.20 Matrículas"/>
    <s v="08.03.20.77 Ecología"/>
    <x v="9"/>
    <x v="92"/>
    <x v="308"/>
    <x v="1701"/>
    <s v="N° de personas"/>
    <s v="2012-2020"/>
    <m/>
    <m/>
    <s v="Departamento de Evaluación, Medición y Registro Educacional (DEMRE)"/>
    <m/>
    <m/>
    <m/>
    <m/>
    <m/>
    <m/>
    <m/>
    <m/>
    <m/>
    <m/>
    <m/>
    <m/>
    <n v="0"/>
    <n v="0"/>
    <n v="0"/>
    <n v="0"/>
    <n v="0"/>
    <n v="0"/>
    <n v="0"/>
    <n v="0"/>
    <n v="0"/>
    <m/>
  </r>
  <r>
    <n v="2638"/>
    <s v="Cantidad de personas matriculadas en carreras del área de Economía"/>
    <s v="08 Educación"/>
    <s v="08.03 Admisión Universitaria"/>
    <s v="08.03.20 Matrículas"/>
    <s v="08.03.20.78 Economía"/>
    <x v="9"/>
    <x v="92"/>
    <x v="308"/>
    <x v="1702"/>
    <s v="N° de personas"/>
    <s v="2012-2020"/>
    <m/>
    <m/>
    <s v="Departamento de Evaluación, Medición y Registro Educacional (DEMRE)"/>
    <m/>
    <m/>
    <m/>
    <m/>
    <m/>
    <m/>
    <m/>
    <m/>
    <m/>
    <m/>
    <m/>
    <m/>
    <n v="78"/>
    <n v="106"/>
    <n v="143"/>
    <n v="146"/>
    <n v="91"/>
    <n v="115"/>
    <n v="99"/>
    <n v="115"/>
    <n v="137"/>
    <m/>
  </r>
  <r>
    <n v="2639"/>
    <s v="Cantidad de personas matriculadas en carreras del área de Ecoturismo"/>
    <s v="08 Educación"/>
    <s v="08.03 Admisión Universitaria"/>
    <s v="08.03.20 Matrículas"/>
    <s v="08.03.20.79 Ecoturismo"/>
    <x v="9"/>
    <x v="92"/>
    <x v="308"/>
    <x v="1703"/>
    <s v="N° de personas"/>
    <s v="2012-2020"/>
    <m/>
    <m/>
    <s v="Departamento de Evaluación, Medición y Registro Educacional (DEMRE)"/>
    <m/>
    <m/>
    <m/>
    <m/>
    <m/>
    <m/>
    <m/>
    <m/>
    <m/>
    <m/>
    <m/>
    <m/>
    <n v="67"/>
    <n v="94"/>
    <n v="92"/>
    <n v="105"/>
    <n v="139"/>
    <n v="142"/>
    <n v="156"/>
    <n v="115"/>
    <n v="92"/>
    <m/>
  </r>
  <r>
    <n v="2640"/>
    <s v="Cantidad de personas matriculadas en carreras del área de Educación"/>
    <s v="08 Educación"/>
    <s v="08.03 Admisión Universitaria"/>
    <s v="08.03.20 Matrículas"/>
    <s v="08.03.20.80 Educación"/>
    <x v="9"/>
    <x v="92"/>
    <x v="308"/>
    <x v="1704"/>
    <s v="N° de personas"/>
    <s v="2012-2020"/>
    <m/>
    <m/>
    <s v="Departamento de Evaluación, Medición y Registro Educacional (DEMRE)"/>
    <m/>
    <m/>
    <m/>
    <m/>
    <m/>
    <m/>
    <m/>
    <m/>
    <m/>
    <m/>
    <m/>
    <m/>
    <n v="9"/>
    <n v="23"/>
    <n v="31"/>
    <n v="23"/>
    <n v="28"/>
    <n v="35"/>
    <n v="38"/>
    <n v="36"/>
    <n v="49"/>
    <m/>
  </r>
  <r>
    <n v="2641"/>
    <s v="Cantidad de personas matriculadas en carreras del área de Electricidad"/>
    <s v="08 Educación"/>
    <s v="08.03 Admisión Universitaria"/>
    <s v="08.03.20 Matrículas"/>
    <s v="08.03.20.81 Electricidad"/>
    <x v="9"/>
    <x v="92"/>
    <x v="308"/>
    <x v="1705"/>
    <s v="N° de personas"/>
    <s v="2012-2020"/>
    <m/>
    <m/>
    <s v="Departamento de Evaluación, Medición y Registro Educacional (DEMRE)"/>
    <m/>
    <m/>
    <m/>
    <m/>
    <m/>
    <m/>
    <m/>
    <m/>
    <m/>
    <m/>
    <m/>
    <m/>
    <n v="107"/>
    <n v="117"/>
    <n v="114"/>
    <n v="123"/>
    <n v="131"/>
    <n v="121"/>
    <n v="101"/>
    <n v="105"/>
    <n v="77"/>
    <m/>
  </r>
  <r>
    <n v="2642"/>
    <s v="Cantidad de personas matriculadas en carreras del área de Electrónica"/>
    <s v="08 Educación"/>
    <s v="08.03 Admisión Universitaria"/>
    <s v="08.03.20 Matrículas"/>
    <s v="08.03.20.82 Electrónica"/>
    <x v="9"/>
    <x v="92"/>
    <x v="308"/>
    <x v="1706"/>
    <s v="N° de personas"/>
    <s v="2012-2020"/>
    <m/>
    <m/>
    <s v="Departamento de Evaluación, Medición y Registro Educacional (DEMRE)"/>
    <m/>
    <m/>
    <m/>
    <m/>
    <m/>
    <m/>
    <m/>
    <m/>
    <m/>
    <m/>
    <m/>
    <m/>
    <n v="96"/>
    <n v="92"/>
    <n v="92"/>
    <n v="91"/>
    <n v="105"/>
    <n v="91"/>
    <n v="88"/>
    <n v="71"/>
    <n v="40"/>
    <m/>
  </r>
  <r>
    <n v="2643"/>
    <s v="Cantidad de personas matriculadas en carreras del área de Energía"/>
    <s v="08 Educación"/>
    <s v="08.03 Admisión Universitaria"/>
    <s v="08.03.20 Matrículas"/>
    <s v="08.03.20.83 Energía"/>
    <x v="9"/>
    <x v="92"/>
    <x v="308"/>
    <x v="260"/>
    <s v="N° de personas"/>
    <s v="2012-2020"/>
    <m/>
    <m/>
    <s v="Departamento de Evaluación, Medición y Registro Educacional (DEMRE)"/>
    <m/>
    <m/>
    <m/>
    <m/>
    <m/>
    <m/>
    <m/>
    <m/>
    <m/>
    <m/>
    <m/>
    <m/>
    <n v="0"/>
    <n v="0"/>
    <n v="0"/>
    <n v="0"/>
    <n v="11"/>
    <n v="46"/>
    <n v="45"/>
    <n v="30"/>
    <n v="21"/>
    <m/>
  </r>
  <r>
    <n v="2644"/>
    <s v="Cantidad de personas matriculadas en carreras del área de Enfermería"/>
    <s v="08 Educación"/>
    <s v="08.03 Admisión Universitaria"/>
    <s v="08.03.20 Matrículas"/>
    <s v="08.03.20.84 Enfermería"/>
    <x v="9"/>
    <x v="92"/>
    <x v="308"/>
    <x v="1707"/>
    <s v="N° de personas"/>
    <s v="2012-2020"/>
    <m/>
    <m/>
    <s v="Departamento de Evaluación, Medición y Registro Educacional (DEMRE)"/>
    <m/>
    <m/>
    <m/>
    <m/>
    <m/>
    <m/>
    <m/>
    <m/>
    <m/>
    <m/>
    <m/>
    <m/>
    <n v="2494"/>
    <n v="2756"/>
    <n v="2836"/>
    <n v="2774"/>
    <n v="2753"/>
    <n v="2889"/>
    <n v="3884"/>
    <n v="4108"/>
    <n v="4066"/>
    <m/>
  </r>
  <r>
    <n v="2645"/>
    <s v="Cantidad de personas matriculadas en carreras del área de Envases y Embalajes"/>
    <s v="08 Educación"/>
    <s v="08.03 Admisión Universitaria"/>
    <s v="08.03.20 Matrículas"/>
    <s v="08.03.20.85 Envases y Embalajes"/>
    <x v="9"/>
    <x v="92"/>
    <x v="308"/>
    <x v="1708"/>
    <s v="N° de personas"/>
    <s v="2012-2020"/>
    <m/>
    <m/>
    <s v="Departamento de Evaluación, Medición y Registro Educacional (DEMRE)"/>
    <m/>
    <m/>
    <m/>
    <m/>
    <m/>
    <m/>
    <m/>
    <m/>
    <m/>
    <m/>
    <m/>
    <m/>
    <n v="0"/>
    <n v="0"/>
    <n v="0"/>
    <n v="0"/>
    <n v="0"/>
    <n v="0"/>
    <n v="0"/>
    <n v="0"/>
    <n v="0"/>
    <m/>
  </r>
  <r>
    <n v="2646"/>
    <s v="Cantidad de personas matriculadas en carreras del área de Estadísticas"/>
    <s v="08 Educación"/>
    <s v="08.03 Admisión Universitaria"/>
    <s v="08.03.20 Matrículas"/>
    <s v="08.03.20.86 Estadísticas"/>
    <x v="9"/>
    <x v="92"/>
    <x v="308"/>
    <x v="1709"/>
    <s v="N° de personas"/>
    <s v="2012-2020"/>
    <m/>
    <m/>
    <s v="Departamento de Evaluación, Medición y Registro Educacional (DEMRE)"/>
    <m/>
    <m/>
    <m/>
    <m/>
    <m/>
    <m/>
    <m/>
    <m/>
    <m/>
    <m/>
    <m/>
    <m/>
    <n v="16"/>
    <n v="9"/>
    <n v="10"/>
    <n v="9"/>
    <n v="16"/>
    <n v="16"/>
    <n v="46"/>
    <n v="51"/>
    <n v="40"/>
    <m/>
  </r>
  <r>
    <n v="2647"/>
    <s v="Cantidad de personas matriculadas en carreras del área de Estudios Internacionales"/>
    <s v="08 Educación"/>
    <s v="08.03 Admisión Universitaria"/>
    <s v="08.03.20 Matrículas"/>
    <s v="08.03.20.87 Estudios Internacionales"/>
    <x v="9"/>
    <x v="92"/>
    <x v="308"/>
    <x v="1710"/>
    <s v="N° de personas"/>
    <s v="2012-2020"/>
    <m/>
    <m/>
    <s v="Departamento de Evaluación, Medición y Registro Educacional (DEMRE)"/>
    <m/>
    <m/>
    <m/>
    <m/>
    <m/>
    <m/>
    <m/>
    <m/>
    <m/>
    <m/>
    <m/>
    <m/>
    <n v="47"/>
    <n v="45"/>
    <n v="46"/>
    <n v="49"/>
    <n v="46"/>
    <n v="41"/>
    <n v="90"/>
    <n v="100"/>
    <n v="94"/>
    <m/>
  </r>
  <r>
    <n v="2648"/>
    <s v="Cantidad de personas matriculadas en carreras del área de Estudios Pastorales"/>
    <s v="08 Educación"/>
    <s v="08.03 Admisión Universitaria"/>
    <s v="08.03.20 Matrículas"/>
    <s v="08.03.20.88 Estudios Pastorales"/>
    <x v="9"/>
    <x v="92"/>
    <x v="308"/>
    <x v="1711"/>
    <s v="N° de personas"/>
    <s v="2012-2020"/>
    <m/>
    <m/>
    <s v="Departamento de Evaluación, Medición y Registro Educacional (DEMRE)"/>
    <m/>
    <m/>
    <m/>
    <m/>
    <m/>
    <m/>
    <m/>
    <m/>
    <m/>
    <m/>
    <m/>
    <m/>
    <n v="0"/>
    <n v="0"/>
    <n v="0"/>
    <n v="0"/>
    <n v="0"/>
    <n v="0"/>
    <n v="0"/>
    <n v="0"/>
    <n v="0"/>
    <m/>
  </r>
  <r>
    <n v="2649"/>
    <s v="Cantidad de personas matriculadas en carreras del área de Filosofía"/>
    <s v="08 Educación"/>
    <s v="08.03 Admisión Universitaria"/>
    <s v="08.03.20 Matrículas"/>
    <s v="08.03.20.89 Filosofía"/>
    <x v="9"/>
    <x v="92"/>
    <x v="308"/>
    <x v="1712"/>
    <s v="N° de personas"/>
    <s v="2012-2020"/>
    <m/>
    <m/>
    <s v="Departamento de Evaluación, Medición y Registro Educacional (DEMRE)"/>
    <m/>
    <m/>
    <m/>
    <m/>
    <m/>
    <m/>
    <m/>
    <m/>
    <m/>
    <m/>
    <m/>
    <m/>
    <n v="99"/>
    <n v="162"/>
    <n v="167"/>
    <n v="162"/>
    <n v="188"/>
    <n v="193"/>
    <n v="208"/>
    <n v="216"/>
    <n v="202"/>
    <m/>
  </r>
  <r>
    <n v="2650"/>
    <s v="Cantidad de personas matriculadas en carreras del área de Física"/>
    <s v="08 Educación"/>
    <s v="08.03 Admisión Universitaria"/>
    <s v="08.03.20 Matrículas"/>
    <s v="08.03.20.90 Física"/>
    <x v="9"/>
    <x v="92"/>
    <x v="308"/>
    <x v="1713"/>
    <s v="N° de personas"/>
    <s v="2012-2020"/>
    <m/>
    <m/>
    <s v="Departamento de Evaluación, Medición y Registro Educacional (DEMRE)"/>
    <m/>
    <m/>
    <m/>
    <m/>
    <m/>
    <m/>
    <m/>
    <m/>
    <m/>
    <m/>
    <m/>
    <m/>
    <n v="19"/>
    <n v="22"/>
    <n v="18"/>
    <n v="28"/>
    <n v="41"/>
    <n v="41"/>
    <n v="46"/>
    <n v="51"/>
    <n v="46"/>
    <m/>
  </r>
  <r>
    <n v="2651"/>
    <s v="Cantidad de personas matriculadas en carreras del área de Fonoaudiología"/>
    <s v="08 Educación"/>
    <s v="08.03 Admisión Universitaria"/>
    <s v="08.03.20 Matrículas"/>
    <s v="08.03.20.91 Fonoaudiología"/>
    <x v="9"/>
    <x v="92"/>
    <x v="308"/>
    <x v="1714"/>
    <s v="N° de personas"/>
    <s v="2012-2020"/>
    <m/>
    <m/>
    <s v="Departamento de Evaluación, Medición y Registro Educacional (DEMRE)"/>
    <m/>
    <m/>
    <m/>
    <m/>
    <m/>
    <m/>
    <m/>
    <m/>
    <m/>
    <m/>
    <m/>
    <m/>
    <n v="959"/>
    <n v="936"/>
    <n v="1159"/>
    <n v="1148"/>
    <n v="1182"/>
    <n v="1159"/>
    <n v="1628"/>
    <n v="1498"/>
    <n v="1330"/>
    <m/>
  </r>
  <r>
    <n v="2652"/>
    <s v="Cantidad de personas matriculadas en carreras del área de Forestal"/>
    <s v="08 Educación"/>
    <s v="08.03 Admisión Universitaria"/>
    <s v="08.03.20 Matrículas"/>
    <s v="08.03.20.92 Forestal"/>
    <x v="9"/>
    <x v="92"/>
    <x v="308"/>
    <x v="1715"/>
    <s v="N° de personas"/>
    <s v="2012-2020"/>
    <m/>
    <m/>
    <s v="Departamento de Evaluación, Medición y Registro Educacional (DEMRE)"/>
    <m/>
    <m/>
    <m/>
    <m/>
    <m/>
    <m/>
    <m/>
    <m/>
    <m/>
    <m/>
    <m/>
    <m/>
    <n v="0"/>
    <n v="0"/>
    <n v="0"/>
    <n v="0"/>
    <n v="0"/>
    <n v="0"/>
    <n v="0"/>
    <n v="0"/>
    <n v="0"/>
    <m/>
  </r>
  <r>
    <n v="2653"/>
    <s v="Cantidad de personas matriculadas en carreras del área de General"/>
    <s v="08 Educación"/>
    <s v="08.03 Admisión Universitaria"/>
    <s v="08.03.20 Matrículas"/>
    <s v="08.03.20.93 General"/>
    <x v="9"/>
    <x v="92"/>
    <x v="308"/>
    <x v="1716"/>
    <s v="N° de personas"/>
    <s v="2012-2020"/>
    <m/>
    <m/>
    <s v="Departamento de Evaluación, Medición y Registro Educacional (DEMRE)"/>
    <m/>
    <m/>
    <m/>
    <m/>
    <m/>
    <m/>
    <m/>
    <m/>
    <m/>
    <m/>
    <m/>
    <m/>
    <n v="417"/>
    <n v="349"/>
    <n v="336"/>
    <n v="329"/>
    <n v="339"/>
    <n v="341"/>
    <n v="310"/>
    <n v="310"/>
    <n v="321"/>
    <m/>
  </r>
  <r>
    <n v="2654"/>
    <s v="Cantidad de personas matriculadas en carreras del área de Geofísica"/>
    <s v="08 Educación"/>
    <s v="08.03 Admisión Universitaria"/>
    <s v="08.03.20 Matrículas"/>
    <s v="08.03.20.94 Geofísica"/>
    <x v="9"/>
    <x v="92"/>
    <x v="308"/>
    <x v="1717"/>
    <s v="N° de personas"/>
    <s v="2012-2020"/>
    <m/>
    <m/>
    <s v="Departamento de Evaluación, Medición y Registro Educacional (DEMRE)"/>
    <m/>
    <m/>
    <m/>
    <m/>
    <m/>
    <m/>
    <m/>
    <m/>
    <m/>
    <m/>
    <m/>
    <m/>
    <n v="38"/>
    <n v="37"/>
    <n v="37"/>
    <n v="37"/>
    <n v="37"/>
    <n v="35"/>
    <n v="39"/>
    <n v="36"/>
    <n v="37"/>
    <m/>
  </r>
  <r>
    <n v="2655"/>
    <s v="Cantidad de personas matriculadas en carreras del área de Geografía"/>
    <s v="08 Educación"/>
    <s v="08.03 Admisión Universitaria"/>
    <s v="08.03.20 Matrículas"/>
    <s v="08.03.20.95 Geografía"/>
    <x v="9"/>
    <x v="92"/>
    <x v="308"/>
    <x v="1718"/>
    <s v="N° de personas"/>
    <s v="2012-2020"/>
    <m/>
    <m/>
    <s v="Departamento de Evaluación, Medición y Registro Educacional (DEMRE)"/>
    <m/>
    <m/>
    <m/>
    <m/>
    <m/>
    <m/>
    <m/>
    <m/>
    <m/>
    <m/>
    <m/>
    <m/>
    <n v="345"/>
    <n v="344"/>
    <n v="297"/>
    <n v="333"/>
    <n v="376"/>
    <n v="339"/>
    <n v="327"/>
    <n v="345"/>
    <n v="262"/>
    <m/>
  </r>
  <r>
    <n v="2656"/>
    <s v="Cantidad de personas matriculadas en carreras del área de Geología"/>
    <s v="08 Educación"/>
    <s v="08.03 Admisión Universitaria"/>
    <s v="08.03.20 Matrículas"/>
    <s v="08.03.20.96 Geología"/>
    <x v="9"/>
    <x v="92"/>
    <x v="308"/>
    <x v="1719"/>
    <s v="N° de personas"/>
    <s v="2012-2020"/>
    <m/>
    <m/>
    <s v="Departamento de Evaluación, Medición y Registro Educacional (DEMRE)"/>
    <m/>
    <m/>
    <m/>
    <m/>
    <m/>
    <m/>
    <m/>
    <m/>
    <m/>
    <m/>
    <m/>
    <m/>
    <n v="506"/>
    <n v="684"/>
    <n v="788"/>
    <n v="678"/>
    <n v="651"/>
    <n v="555"/>
    <n v="577"/>
    <n v="590"/>
    <n v="541"/>
    <m/>
  </r>
  <r>
    <n v="2657"/>
    <s v="Cantidad de personas matriculadas en carreras del área de Gestión"/>
    <s v="08 Educación"/>
    <s v="08.03 Admisión Universitaria"/>
    <s v="08.03.20 Matrículas"/>
    <s v="08.03.20.97 Gestión"/>
    <x v="9"/>
    <x v="92"/>
    <x v="308"/>
    <x v="1720"/>
    <s v="N° de personas"/>
    <s v="2012-2020"/>
    <m/>
    <m/>
    <s v="Departamento de Evaluación, Medición y Registro Educacional (DEMRE)"/>
    <m/>
    <m/>
    <m/>
    <m/>
    <m/>
    <m/>
    <m/>
    <m/>
    <m/>
    <m/>
    <m/>
    <m/>
    <n v="37"/>
    <n v="33"/>
    <n v="36"/>
    <n v="37"/>
    <n v="43"/>
    <n v="43"/>
    <n v="50"/>
    <n v="52"/>
    <n v="48"/>
    <m/>
  </r>
  <r>
    <n v="2658"/>
    <s v="Cantidad de personas matriculadas en carreras del área de Gestión de Calidad"/>
    <s v="08 Educación"/>
    <s v="08.03 Admisión Universitaria"/>
    <s v="08.03.20 Matrículas"/>
    <s v="08.03.20.98 Gestión de Calidad"/>
    <x v="9"/>
    <x v="92"/>
    <x v="308"/>
    <x v="1721"/>
    <s v="N° de personas"/>
    <s v="2012-2020"/>
    <m/>
    <m/>
    <s v="Departamento de Evaluación, Medición y Registro Educacional (DEMRE)"/>
    <m/>
    <m/>
    <m/>
    <m/>
    <m/>
    <m/>
    <m/>
    <m/>
    <m/>
    <m/>
    <m/>
    <m/>
    <n v="0"/>
    <n v="0"/>
    <n v="0"/>
    <n v="23"/>
    <n v="14"/>
    <n v="16"/>
    <n v="15"/>
    <n v="9"/>
    <n v="3"/>
    <m/>
  </r>
  <r>
    <n v="2659"/>
    <s v="Cantidad de personas matriculadas en carreras del área de Gestión de Información"/>
    <s v="08 Educación"/>
    <s v="08.03 Admisión Universitaria"/>
    <s v="08.03.20 Matrículas"/>
    <s v="08.03.20.99 Gestión de Información"/>
    <x v="9"/>
    <x v="92"/>
    <x v="308"/>
    <x v="1722"/>
    <s v="N° de personas"/>
    <s v="2012-2020"/>
    <m/>
    <m/>
    <s v="Departamento de Evaluación, Medición y Registro Educacional (DEMRE)"/>
    <m/>
    <m/>
    <m/>
    <m/>
    <m/>
    <m/>
    <m/>
    <m/>
    <m/>
    <m/>
    <m/>
    <m/>
    <n v="11"/>
    <n v="19"/>
    <n v="18"/>
    <n v="20"/>
    <n v="25"/>
    <n v="24"/>
    <n v="23"/>
    <n v="21"/>
    <n v="24"/>
    <m/>
  </r>
  <r>
    <n v="2660"/>
    <s v="Cantidad de personas matriculadas en carreras del área de Historia"/>
    <s v="08 Educación"/>
    <s v="08.03 Admisión Universitaria"/>
    <s v="08.03.20 Matrículas"/>
    <s v="08.03.20.100 Historia"/>
    <x v="9"/>
    <x v="92"/>
    <x v="308"/>
    <x v="1723"/>
    <s v="N° de personas"/>
    <s v="2012-2020"/>
    <m/>
    <m/>
    <s v="Departamento de Evaluación, Medición y Registro Educacional (DEMRE)"/>
    <m/>
    <m/>
    <m/>
    <m/>
    <m/>
    <m/>
    <m/>
    <m/>
    <m/>
    <m/>
    <m/>
    <m/>
    <n v="406"/>
    <n v="387"/>
    <n v="374"/>
    <n v="384"/>
    <n v="400"/>
    <n v="397"/>
    <n v="453"/>
    <n v="473"/>
    <n v="395"/>
    <m/>
  </r>
  <r>
    <n v="2661"/>
    <s v="Cantidad de personas matriculadas en carreras del área de Humanidades"/>
    <s v="08 Educación"/>
    <s v="08.03 Admisión Universitaria"/>
    <s v="08.03.20 Matrículas"/>
    <s v="08.03.20.101 Humanidades"/>
    <x v="9"/>
    <x v="92"/>
    <x v="308"/>
    <x v="1724"/>
    <s v="N° de personas"/>
    <s v="2012-2020"/>
    <m/>
    <m/>
    <s v="Departamento de Evaluación, Medición y Registro Educacional (DEMRE)"/>
    <m/>
    <m/>
    <m/>
    <m/>
    <m/>
    <m/>
    <m/>
    <m/>
    <m/>
    <m/>
    <m/>
    <m/>
    <n v="252"/>
    <n v="309"/>
    <n v="288"/>
    <n v="268"/>
    <n v="290"/>
    <n v="285"/>
    <n v="248"/>
    <n v="236"/>
    <n v="205"/>
    <m/>
  </r>
  <r>
    <n v="2662"/>
    <s v="Cantidad de personas matriculadas en carreras del área de Industrial"/>
    <s v="08 Educación"/>
    <s v="08.03 Admisión Universitaria"/>
    <s v="08.03.20 Matrículas"/>
    <s v="02.01.01.10 Industrial"/>
    <x v="9"/>
    <x v="92"/>
    <x v="308"/>
    <x v="936"/>
    <s v="N° de personas"/>
    <s v="2012-2020"/>
    <m/>
    <m/>
    <s v="Departamento de Evaluación, Medición y Registro Educacional (DEMRE)"/>
    <m/>
    <m/>
    <m/>
    <m/>
    <m/>
    <m/>
    <m/>
    <m/>
    <m/>
    <m/>
    <m/>
    <m/>
    <n v="0"/>
    <n v="0"/>
    <n v="0"/>
    <n v="0"/>
    <n v="0"/>
    <n v="0"/>
    <n v="0"/>
    <n v="0"/>
    <n v="0"/>
    <m/>
  </r>
  <r>
    <n v="2663"/>
    <s v="Cantidad de personas matriculadas en carreras del área de Industrias"/>
    <s v="08 Educación"/>
    <s v="08.03 Admisión Universitaria"/>
    <s v="08.03.20 Matrículas"/>
    <s v="08.03.20.103 Industrias"/>
    <x v="9"/>
    <x v="92"/>
    <x v="308"/>
    <x v="1725"/>
    <s v="N° de personas"/>
    <s v="2012-2020"/>
    <m/>
    <m/>
    <s v="Departamento de Evaluación, Medición y Registro Educacional (DEMRE)"/>
    <m/>
    <m/>
    <m/>
    <m/>
    <m/>
    <m/>
    <m/>
    <m/>
    <m/>
    <m/>
    <m/>
    <m/>
    <n v="0"/>
    <n v="0"/>
    <n v="0"/>
    <n v="0"/>
    <n v="0"/>
    <n v="0"/>
    <n v="0"/>
    <n v="0"/>
    <n v="0"/>
    <m/>
  </r>
  <r>
    <n v="2664"/>
    <s v="Cantidad de personas matriculadas en carreras del área de Informática"/>
    <s v="08 Educación"/>
    <s v="08.03 Admisión Universitaria"/>
    <s v="08.03.20 Matrículas"/>
    <s v="08.03.20.104 Informática"/>
    <x v="9"/>
    <x v="92"/>
    <x v="308"/>
    <x v="1726"/>
    <s v="N° de personas"/>
    <s v="2012-2020"/>
    <m/>
    <m/>
    <s v="Departamento de Evaluación, Medición y Registro Educacional (DEMRE)"/>
    <m/>
    <m/>
    <m/>
    <m/>
    <m/>
    <m/>
    <m/>
    <m/>
    <m/>
    <m/>
    <m/>
    <m/>
    <n v="102"/>
    <n v="100"/>
    <n v="95"/>
    <n v="107"/>
    <n v="116"/>
    <n v="111"/>
    <n v="111"/>
    <n v="104"/>
    <n v="89"/>
    <m/>
  </r>
  <r>
    <n v="2665"/>
    <s v="Cantidad de personas matriculadas en carreras del área de Ingeniería"/>
    <s v="08 Educación"/>
    <s v="08.03 Admisión Universitaria"/>
    <s v="08.03.20 Matrículas"/>
    <s v="08.03.20.105 Ingeniería"/>
    <x v="9"/>
    <x v="92"/>
    <x v="308"/>
    <x v="1727"/>
    <s v="N° de personas"/>
    <s v="2012-2020"/>
    <m/>
    <m/>
    <s v="Departamento de Evaluación, Medición y Registro Educacional (DEMRE)"/>
    <m/>
    <m/>
    <m/>
    <m/>
    <m/>
    <m/>
    <m/>
    <m/>
    <m/>
    <m/>
    <m/>
    <m/>
    <n v="24851"/>
    <n v="26835"/>
    <n v="27173"/>
    <n v="27714"/>
    <n v="28005"/>
    <n v="27484"/>
    <n v="30244"/>
    <n v="30157"/>
    <n v="28290"/>
    <m/>
  </r>
  <r>
    <n v="2666"/>
    <s v="Cantidad de personas matriculadas en carreras del área de Inglés"/>
    <s v="08 Educación"/>
    <s v="08.03 Admisión Universitaria"/>
    <s v="08.03.20 Matrículas"/>
    <s v="08.03.20.106 Inglés"/>
    <x v="9"/>
    <x v="92"/>
    <x v="308"/>
    <x v="1728"/>
    <s v="N° de personas"/>
    <s v="2012-2020"/>
    <m/>
    <m/>
    <s v="Departamento de Evaluación, Medición y Registro Educacional (DEMRE)"/>
    <m/>
    <m/>
    <m/>
    <m/>
    <m/>
    <m/>
    <m/>
    <m/>
    <m/>
    <m/>
    <m/>
    <m/>
    <n v="25"/>
    <n v="19"/>
    <n v="24"/>
    <n v="25"/>
    <n v="28"/>
    <n v="34"/>
    <n v="32"/>
    <n v="35"/>
    <n v="33"/>
    <m/>
  </r>
  <r>
    <n v="2667"/>
    <s v="Cantidad de personas matriculadas en carreras del área de Kinesiología"/>
    <s v="08 Educación"/>
    <s v="08.03 Admisión Universitaria"/>
    <s v="08.03.20 Matrículas"/>
    <s v="08.03.20.107 Kinesiología"/>
    <x v="9"/>
    <x v="92"/>
    <x v="308"/>
    <x v="1729"/>
    <s v="N° de personas"/>
    <s v="2012-2020"/>
    <m/>
    <m/>
    <s v="Departamento de Evaluación, Medición y Registro Educacional (DEMRE)"/>
    <m/>
    <m/>
    <m/>
    <m/>
    <m/>
    <m/>
    <m/>
    <m/>
    <m/>
    <m/>
    <m/>
    <m/>
    <n v="1907"/>
    <n v="1937"/>
    <n v="1934"/>
    <n v="1858"/>
    <n v="2072"/>
    <n v="2062"/>
    <n v="2796"/>
    <n v="2728"/>
    <n v="2594"/>
    <m/>
  </r>
  <r>
    <n v="2668"/>
    <s v="Cantidad de personas matriculadas en carreras del área de Lengua y Literatura"/>
    <s v="08 Educación"/>
    <s v="08.03 Admisión Universitaria"/>
    <s v="08.03.20 Matrículas"/>
    <s v="08.03.20.108 Lengua y Literatura"/>
    <x v="9"/>
    <x v="92"/>
    <x v="308"/>
    <x v="1730"/>
    <s v="N° de personas"/>
    <s v="2012-2020"/>
    <m/>
    <m/>
    <s v="Departamento de Evaluación, Medición y Registro Educacional (DEMRE)"/>
    <m/>
    <m/>
    <m/>
    <m/>
    <m/>
    <m/>
    <m/>
    <m/>
    <m/>
    <m/>
    <m/>
    <m/>
    <n v="329"/>
    <n v="382"/>
    <n v="396"/>
    <n v="392"/>
    <n v="394"/>
    <n v="390"/>
    <n v="395"/>
    <n v="399"/>
    <n v="385"/>
    <m/>
  </r>
  <r>
    <n v="2669"/>
    <s v="Cantidad de personas matriculadas en carreras del área de Literatura"/>
    <s v="08 Educación"/>
    <s v="08.03 Admisión Universitaria"/>
    <s v="08.03.20 Matrículas"/>
    <s v="08.03.20.109 Literatura"/>
    <x v="9"/>
    <x v="92"/>
    <x v="308"/>
    <x v="1731"/>
    <s v="N° de personas"/>
    <s v="2012-2020"/>
    <m/>
    <m/>
    <s v="Departamento de Evaluación, Medición y Registro Educacional (DEMRE)"/>
    <m/>
    <m/>
    <m/>
    <m/>
    <m/>
    <m/>
    <m/>
    <m/>
    <m/>
    <m/>
    <m/>
    <m/>
    <n v="49"/>
    <n v="49"/>
    <n v="49"/>
    <n v="68"/>
    <n v="83"/>
    <n v="98"/>
    <n v="106"/>
    <n v="113"/>
    <n v="103"/>
    <m/>
  </r>
  <r>
    <n v="2670"/>
    <s v="Cantidad de personas matriculadas en carreras del área de Mantención"/>
    <s v="08 Educación"/>
    <s v="08.03 Admisión Universitaria"/>
    <s v="08.03.20 Matrículas"/>
    <s v="08.03.20.110 Mantención"/>
    <x v="9"/>
    <x v="92"/>
    <x v="308"/>
    <x v="1732"/>
    <s v="N° de personas"/>
    <s v="2012-2020"/>
    <m/>
    <m/>
    <s v="Departamento de Evaluación, Medición y Registro Educacional (DEMRE)"/>
    <m/>
    <m/>
    <m/>
    <m/>
    <m/>
    <m/>
    <m/>
    <m/>
    <m/>
    <m/>
    <m/>
    <m/>
    <n v="52"/>
    <n v="60"/>
    <n v="92"/>
    <n v="97"/>
    <n v="115"/>
    <n v="144"/>
    <n v="151"/>
    <n v="138"/>
    <n v="101"/>
    <m/>
  </r>
  <r>
    <n v="2671"/>
    <s v="Cantidad de personas matriculadas en carreras del área de Matemáticas"/>
    <s v="08 Educación"/>
    <s v="08.03 Admisión Universitaria"/>
    <s v="08.03.20 Matrículas"/>
    <s v="08.03.20.111 Matemáticas"/>
    <x v="9"/>
    <x v="92"/>
    <x v="308"/>
    <x v="1733"/>
    <s v="N° de personas"/>
    <s v="2012-2020"/>
    <m/>
    <m/>
    <s v="Departamento de Evaluación, Medición y Registro Educacional (DEMRE)"/>
    <m/>
    <m/>
    <m/>
    <m/>
    <m/>
    <m/>
    <m/>
    <m/>
    <m/>
    <m/>
    <m/>
    <m/>
    <n v="261"/>
    <n v="257"/>
    <n v="250"/>
    <n v="293"/>
    <n v="308"/>
    <n v="331"/>
    <n v="350"/>
    <n v="264"/>
    <n v="232"/>
    <m/>
  </r>
  <r>
    <n v="2672"/>
    <s v="Cantidad de personas matriculadas en carreras del área de Matricería"/>
    <s v="08 Educación"/>
    <s v="08.03 Admisión Universitaria"/>
    <s v="08.03.20 Matrículas"/>
    <s v="08.03.20.112 Matricería"/>
    <x v="9"/>
    <x v="92"/>
    <x v="308"/>
    <x v="1734"/>
    <s v="N° de personas"/>
    <s v="2012-2020"/>
    <m/>
    <m/>
    <s v="Departamento de Evaluación, Medición y Registro Educacional (DEMRE)"/>
    <m/>
    <m/>
    <m/>
    <m/>
    <m/>
    <m/>
    <m/>
    <m/>
    <m/>
    <m/>
    <m/>
    <m/>
    <n v="26"/>
    <n v="32"/>
    <n v="18"/>
    <n v="27"/>
    <n v="22"/>
    <n v="7"/>
    <n v="11"/>
    <n v="12"/>
    <n v="3"/>
    <m/>
  </r>
  <r>
    <n v="2673"/>
    <s v="Cantidad de personas matriculadas en carreras del área de Mecánica"/>
    <s v="08 Educación"/>
    <s v="08.03 Admisión Universitaria"/>
    <s v="08.03.20 Matrículas"/>
    <s v="08.03.20.113 Mecánica"/>
    <x v="9"/>
    <x v="92"/>
    <x v="308"/>
    <x v="1735"/>
    <s v="N° de personas"/>
    <s v="2012-2020"/>
    <m/>
    <m/>
    <s v="Departamento de Evaluación, Medición y Registro Educacional (DEMRE)"/>
    <m/>
    <m/>
    <m/>
    <m/>
    <m/>
    <m/>
    <m/>
    <m/>
    <m/>
    <m/>
    <m/>
    <m/>
    <n v="158"/>
    <n v="155"/>
    <n v="154"/>
    <n v="172"/>
    <n v="187"/>
    <n v="185"/>
    <n v="182"/>
    <n v="181"/>
    <n v="77"/>
    <m/>
  </r>
  <r>
    <n v="2674"/>
    <s v="Cantidad de personas matriculadas en carreras del área de Medicina"/>
    <s v="08 Educación"/>
    <s v="08.03 Admisión Universitaria"/>
    <s v="08.03.20 Matrículas"/>
    <s v="08.03.20.114 Medicina"/>
    <x v="9"/>
    <x v="92"/>
    <x v="308"/>
    <x v="1736"/>
    <s v="N° de personas"/>
    <s v="2012-2020"/>
    <m/>
    <m/>
    <s v="Departamento de Evaluación, Medición y Registro Educacional (DEMRE)"/>
    <m/>
    <m/>
    <m/>
    <m/>
    <m/>
    <m/>
    <m/>
    <m/>
    <m/>
    <m/>
    <m/>
    <m/>
    <n v="4622"/>
    <n v="4673"/>
    <n v="4820"/>
    <n v="4952"/>
    <n v="5039"/>
    <n v="5068"/>
    <n v="7686"/>
    <n v="8094"/>
    <n v="8211"/>
    <m/>
  </r>
  <r>
    <n v="2675"/>
    <s v="Cantidad de personas matriculadas en carreras del área de Metalurgia"/>
    <s v="08 Educación"/>
    <s v="08.03 Admisión Universitaria"/>
    <s v="08.03.20 Matrículas"/>
    <s v="08.03.20.115 Metalurgia"/>
    <x v="9"/>
    <x v="92"/>
    <x v="308"/>
    <x v="1737"/>
    <s v="N° de personas"/>
    <s v="2012-2020"/>
    <m/>
    <m/>
    <s v="Departamento de Evaluación, Medición y Registro Educacional (DEMRE)"/>
    <m/>
    <m/>
    <m/>
    <m/>
    <m/>
    <m/>
    <m/>
    <m/>
    <m/>
    <m/>
    <m/>
    <m/>
    <n v="0"/>
    <n v="0"/>
    <n v="0"/>
    <n v="0"/>
    <n v="0"/>
    <n v="0"/>
    <n v="0"/>
    <n v="1"/>
    <n v="0"/>
    <m/>
  </r>
  <r>
    <n v="2676"/>
    <s v="Cantidad de personas matriculadas en carreras del área de Meteorología"/>
    <s v="08 Educación"/>
    <s v="08.03 Admisión Universitaria"/>
    <s v="08.03.20 Matrículas"/>
    <s v="08.03.20.116 Meteorología"/>
    <x v="9"/>
    <x v="92"/>
    <x v="308"/>
    <x v="1738"/>
    <s v="N° de personas"/>
    <s v="2012-2020"/>
    <m/>
    <m/>
    <s v="Departamento de Evaluación, Medición y Registro Educacional (DEMRE)"/>
    <m/>
    <m/>
    <m/>
    <m/>
    <m/>
    <m/>
    <m/>
    <m/>
    <m/>
    <m/>
    <m/>
    <m/>
    <n v="1"/>
    <n v="0"/>
    <n v="2"/>
    <n v="0"/>
    <n v="0"/>
    <n v="0"/>
    <n v="0"/>
    <n v="0"/>
    <n v="0"/>
    <m/>
  </r>
  <r>
    <n v="2677"/>
    <s v="Cantidad de personas matriculadas en carreras del área de Minas"/>
    <s v="08 Educación"/>
    <s v="08.03 Admisión Universitaria"/>
    <s v="08.03.20 Matrículas"/>
    <s v="08.03.20.117 Minas"/>
    <x v="9"/>
    <x v="92"/>
    <x v="308"/>
    <x v="1739"/>
    <s v="N° de personas"/>
    <s v="2012-2020"/>
    <m/>
    <m/>
    <s v="Departamento de Evaluación, Medición y Registro Educacional (DEMRE)"/>
    <m/>
    <m/>
    <m/>
    <m/>
    <m/>
    <m/>
    <m/>
    <m/>
    <m/>
    <m/>
    <m/>
    <m/>
    <n v="0"/>
    <n v="15"/>
    <n v="17"/>
    <n v="19"/>
    <n v="12"/>
    <n v="0"/>
    <n v="0"/>
    <n v="0"/>
    <n v="0"/>
    <m/>
  </r>
  <r>
    <n v="2678"/>
    <s v="Cantidad de personas matriculadas en carreras del área de Minería y Metalurgia"/>
    <s v="08 Educación"/>
    <s v="08.03 Admisión Universitaria"/>
    <s v="08.03.20 Matrículas"/>
    <s v="08.03.20.118 Minería y Metalurgia"/>
    <x v="9"/>
    <x v="92"/>
    <x v="308"/>
    <x v="1740"/>
    <s v="N° de personas"/>
    <s v="2012-2020"/>
    <m/>
    <m/>
    <s v="Departamento de Evaluación, Medición y Registro Educacional (DEMRE)"/>
    <m/>
    <m/>
    <m/>
    <m/>
    <m/>
    <m/>
    <m/>
    <m/>
    <m/>
    <m/>
    <m/>
    <m/>
    <n v="89"/>
    <n v="92"/>
    <n v="90"/>
    <n v="80"/>
    <n v="83"/>
    <n v="78"/>
    <n v="84"/>
    <n v="74"/>
    <n v="39"/>
    <m/>
  </r>
  <r>
    <n v="2679"/>
    <s v="Cantidad de personas matriculadas en carreras del área de Monitoreo"/>
    <s v="08 Educación"/>
    <s v="08.03 Admisión Universitaria"/>
    <s v="08.03.20 Matrículas"/>
    <s v="08.03.20.119 Monitoreo"/>
    <x v="9"/>
    <x v="92"/>
    <x v="308"/>
    <x v="1741"/>
    <s v="N° de personas"/>
    <s v="2012-2020"/>
    <m/>
    <m/>
    <s v="Departamento de Evaluación, Medición y Registro Educacional (DEMRE)"/>
    <m/>
    <m/>
    <m/>
    <m/>
    <m/>
    <m/>
    <m/>
    <m/>
    <m/>
    <m/>
    <m/>
    <m/>
    <n v="0"/>
    <n v="0"/>
    <n v="0"/>
    <n v="0"/>
    <n v="0"/>
    <n v="0"/>
    <n v="0"/>
    <n v="0"/>
    <n v="0"/>
    <m/>
  </r>
  <r>
    <n v="2680"/>
    <s v="Cantidad de personas matriculadas en carreras del área de Obras Civiles"/>
    <s v="08 Educación"/>
    <s v="08.03 Admisión Universitaria"/>
    <s v="08.03.20 Matrículas"/>
    <s v="08.03.20.120 Obras Civiles"/>
    <x v="9"/>
    <x v="92"/>
    <x v="308"/>
    <x v="1742"/>
    <s v="N° de personas"/>
    <s v="2012-2020"/>
    <m/>
    <m/>
    <s v="Departamento de Evaluación, Medición y Registro Educacional (DEMRE)"/>
    <m/>
    <m/>
    <m/>
    <m/>
    <m/>
    <m/>
    <m/>
    <m/>
    <m/>
    <m/>
    <m/>
    <m/>
    <n v="0"/>
    <n v="0"/>
    <n v="0"/>
    <n v="0"/>
    <n v="0"/>
    <n v="0"/>
    <n v="0"/>
    <n v="0"/>
    <n v="0"/>
    <m/>
  </r>
  <r>
    <n v="2681"/>
    <s v="Cantidad de personas matriculadas en carreras del área de Obstetricia"/>
    <s v="08 Educación"/>
    <s v="08.03 Admisión Universitaria"/>
    <s v="08.03.20 Matrículas"/>
    <s v="08.03.20.121 Obstetricia"/>
    <x v="9"/>
    <x v="92"/>
    <x v="308"/>
    <x v="1743"/>
    <s v="N° de personas"/>
    <s v="2012-2020"/>
    <m/>
    <m/>
    <s v="Departamento de Evaluación, Medición y Registro Educacional (DEMRE)"/>
    <m/>
    <m/>
    <m/>
    <m/>
    <m/>
    <m/>
    <m/>
    <m/>
    <m/>
    <m/>
    <m/>
    <m/>
    <n v="0"/>
    <n v="0"/>
    <n v="0"/>
    <n v="0"/>
    <n v="0"/>
    <n v="13"/>
    <n v="16"/>
    <n v="17"/>
    <n v="17"/>
    <m/>
  </r>
  <r>
    <n v="2682"/>
    <s v="Cantidad de personas matriculadas en carreras del área de Oceanografía"/>
    <s v="08 Educación"/>
    <s v="08.03 Admisión Universitaria"/>
    <s v="08.03.20 Matrículas"/>
    <s v="08.03.20.122 Oceanografía"/>
    <x v="9"/>
    <x v="92"/>
    <x v="308"/>
    <x v="1744"/>
    <s v="N° de personas"/>
    <s v="2012-2020"/>
    <m/>
    <m/>
    <s v="Departamento de Evaluación, Medición y Registro Educacional (DEMRE)"/>
    <m/>
    <m/>
    <m/>
    <m/>
    <m/>
    <m/>
    <m/>
    <m/>
    <m/>
    <m/>
    <m/>
    <m/>
    <n v="21"/>
    <n v="7"/>
    <n v="14"/>
    <n v="8"/>
    <n v="20"/>
    <n v="23"/>
    <n v="26"/>
    <n v="23"/>
    <n v="21"/>
    <m/>
  </r>
  <r>
    <n v="2683"/>
    <s v="Cantidad de personas matriculadas en carreras del área de Odontología"/>
    <s v="08 Educación"/>
    <s v="08.03 Admisión Universitaria"/>
    <s v="08.03.20 Matrículas"/>
    <s v="08.03.20.123 Odontología"/>
    <x v="9"/>
    <x v="92"/>
    <x v="308"/>
    <x v="1745"/>
    <s v="N° de personas"/>
    <s v="2012-2020"/>
    <m/>
    <m/>
    <s v="Departamento de Evaluación, Medición y Registro Educacional (DEMRE)"/>
    <m/>
    <m/>
    <m/>
    <m/>
    <m/>
    <m/>
    <m/>
    <m/>
    <m/>
    <m/>
    <m/>
    <m/>
    <n v="1705"/>
    <n v="1633"/>
    <n v="1657"/>
    <n v="1559"/>
    <n v="1629"/>
    <n v="1519"/>
    <n v="1857"/>
    <n v="1862"/>
    <n v="1854"/>
    <m/>
  </r>
  <r>
    <n v="2684"/>
    <s v="Cantidad de personas matriculadas en carreras del área de Óptico"/>
    <s v="08 Educación"/>
    <s v="08.03 Admisión Universitaria"/>
    <s v="08.03.20 Matrículas"/>
    <s v="08.03.20.124 Óptico"/>
    <x v="9"/>
    <x v="92"/>
    <x v="308"/>
    <x v="1746"/>
    <s v="N° de personas"/>
    <s v="2012-2020"/>
    <m/>
    <m/>
    <s v="Departamento de Evaluación, Medición y Registro Educacional (DEMRE)"/>
    <m/>
    <m/>
    <m/>
    <m/>
    <m/>
    <m/>
    <m/>
    <m/>
    <m/>
    <m/>
    <m/>
    <m/>
    <n v="0"/>
    <n v="0"/>
    <n v="0"/>
    <n v="0"/>
    <n v="0"/>
    <n v="0"/>
    <n v="0"/>
    <n v="0"/>
    <n v="0"/>
    <m/>
  </r>
  <r>
    <n v="2685"/>
    <s v="Cantidad de personas matriculadas en carreras del área de Pedagogía"/>
    <s v="08 Educación"/>
    <s v="08.03 Admisión Universitaria"/>
    <s v="08.03.20 Matrículas"/>
    <s v="08.03.20.125 Pedagogía"/>
    <x v="9"/>
    <x v="92"/>
    <x v="308"/>
    <x v="1747"/>
    <s v="N° de personas"/>
    <s v="2012-2020"/>
    <m/>
    <m/>
    <s v="Departamento de Evaluación, Medición y Registro Educacional (DEMRE)"/>
    <m/>
    <m/>
    <m/>
    <m/>
    <m/>
    <m/>
    <m/>
    <m/>
    <m/>
    <m/>
    <m/>
    <m/>
    <n v="8236"/>
    <n v="8001"/>
    <n v="7564"/>
    <n v="8152"/>
    <n v="8417"/>
    <n v="9822"/>
    <n v="12352"/>
    <n v="12497"/>
    <n v="11249"/>
    <m/>
  </r>
  <r>
    <n v="2686"/>
    <s v="Cantidad de personas matriculadas en carreras del área de Periodismo"/>
    <s v="08 Educación"/>
    <s v="08.03 Admisión Universitaria"/>
    <s v="08.03.20 Matrículas"/>
    <s v="08.03.20.126 Periodismo"/>
    <x v="9"/>
    <x v="92"/>
    <x v="308"/>
    <x v="1748"/>
    <s v="N° de personas"/>
    <s v="2012-2020"/>
    <m/>
    <m/>
    <s v="Departamento de Evaluación, Medición y Registro Educacional (DEMRE)"/>
    <m/>
    <m/>
    <m/>
    <m/>
    <m/>
    <m/>
    <m/>
    <m/>
    <m/>
    <m/>
    <m/>
    <m/>
    <n v="938"/>
    <n v="1024"/>
    <n v="1096"/>
    <n v="1195"/>
    <n v="1281"/>
    <n v="1318"/>
    <n v="1376"/>
    <n v="1474"/>
    <n v="1305"/>
    <m/>
  </r>
  <r>
    <n v="2687"/>
    <s v="Cantidad de personas matriculadas en carreras del área de Piloto"/>
    <s v="08 Educación"/>
    <s v="08.03 Admisión Universitaria"/>
    <s v="08.03.20 Matrículas"/>
    <s v="08.03.20.127 Piloto"/>
    <x v="9"/>
    <x v="92"/>
    <x v="308"/>
    <x v="1749"/>
    <s v="N° de personas"/>
    <s v="2012-2020"/>
    <m/>
    <m/>
    <s v="Departamento de Evaluación, Medición y Registro Educacional (DEMRE)"/>
    <m/>
    <m/>
    <m/>
    <m/>
    <m/>
    <m/>
    <m/>
    <m/>
    <m/>
    <m/>
    <m/>
    <m/>
    <n v="35"/>
    <n v="27"/>
    <n v="18"/>
    <n v="51"/>
    <n v="45"/>
    <n v="0"/>
    <n v="0"/>
    <n v="0"/>
    <n v="0"/>
    <m/>
  </r>
  <r>
    <n v="2688"/>
    <s v="Cantidad de personas matriculadas en carreras del área de Preparación Física"/>
    <s v="08 Educación"/>
    <s v="08.03 Admisión Universitaria"/>
    <s v="08.03.20 Matrículas"/>
    <s v="08.03.20.128 Preparación Física"/>
    <x v="9"/>
    <x v="92"/>
    <x v="308"/>
    <x v="1750"/>
    <s v="N° de personas"/>
    <s v="2012-2020"/>
    <m/>
    <m/>
    <s v="Departamento de Evaluación, Medición y Registro Educacional (DEMRE)"/>
    <m/>
    <m/>
    <m/>
    <m/>
    <m/>
    <m/>
    <m/>
    <m/>
    <m/>
    <m/>
    <m/>
    <m/>
    <n v="0"/>
    <n v="5"/>
    <n v="7"/>
    <n v="3"/>
    <n v="8"/>
    <n v="8"/>
    <n v="11"/>
    <n v="19"/>
    <n v="15"/>
    <m/>
  </r>
  <r>
    <n v="2689"/>
    <s v="Cantidad de personas matriculadas en carreras del área de Prevención de Riesgos"/>
    <s v="08 Educación"/>
    <s v="08.03 Admisión Universitaria"/>
    <s v="08.03.20 Matrículas"/>
    <s v="08.03.20.129 Prevención de Riesgos"/>
    <x v="9"/>
    <x v="92"/>
    <x v="308"/>
    <x v="1751"/>
    <s v="N° de personas"/>
    <s v="2012-2020"/>
    <m/>
    <m/>
    <s v="Departamento de Evaluación, Medición y Registro Educacional (DEMRE)"/>
    <m/>
    <m/>
    <m/>
    <m/>
    <m/>
    <m/>
    <m/>
    <m/>
    <m/>
    <m/>
    <m/>
    <m/>
    <n v="100"/>
    <n v="115"/>
    <n v="98"/>
    <n v="89"/>
    <n v="55"/>
    <n v="30"/>
    <n v="3"/>
    <n v="0"/>
    <n v="0"/>
    <m/>
  </r>
  <r>
    <n v="2690"/>
    <s v="Cantidad de personas matriculadas en carreras del área de Producción"/>
    <s v="08 Educación"/>
    <s v="08.03 Admisión Universitaria"/>
    <s v="08.03.20 Matrículas"/>
    <s v="08.03.20.130 Producción"/>
    <x v="9"/>
    <x v="92"/>
    <x v="308"/>
    <x v="1752"/>
    <s v="N° de personas"/>
    <s v="2012-2020"/>
    <m/>
    <m/>
    <s v="Departamento de Evaluación, Medición y Registro Educacional (DEMRE)"/>
    <m/>
    <m/>
    <m/>
    <m/>
    <m/>
    <m/>
    <m/>
    <m/>
    <m/>
    <m/>
    <m/>
    <m/>
    <n v="0"/>
    <n v="1"/>
    <n v="2"/>
    <n v="4"/>
    <n v="6"/>
    <n v="3"/>
    <n v="2"/>
    <n v="36"/>
    <n v="33"/>
    <m/>
  </r>
  <r>
    <n v="2691"/>
    <s v="Cantidad de personas matriculadas en carreras del área de Proyecto"/>
    <s v="08 Educación"/>
    <s v="08.03 Admisión Universitaria"/>
    <s v="08.03.20 Matrículas"/>
    <s v="08.03.20.131 Proyecto"/>
    <x v="9"/>
    <x v="92"/>
    <x v="308"/>
    <x v="1753"/>
    <s v="N° de personas"/>
    <s v="2012-2020"/>
    <m/>
    <m/>
    <s v="Departamento de Evaluación, Medición y Registro Educacional (DEMRE)"/>
    <m/>
    <m/>
    <m/>
    <m/>
    <m/>
    <m/>
    <m/>
    <m/>
    <m/>
    <m/>
    <m/>
    <m/>
    <n v="47"/>
    <n v="39"/>
    <n v="30"/>
    <n v="27"/>
    <n v="27"/>
    <n v="23"/>
    <n v="15"/>
    <n v="12"/>
    <n v="3"/>
    <m/>
  </r>
  <r>
    <n v="2692"/>
    <s v="Cantidad de personas matriculadas en carreras del área de Proyecto y Diseño"/>
    <s v="08 Educación"/>
    <s v="08.03 Admisión Universitaria"/>
    <s v="08.03.20 Matrículas"/>
    <s v="08.03.20.132 Proyecto y Diseño"/>
    <x v="9"/>
    <x v="92"/>
    <x v="308"/>
    <x v="1754"/>
    <s v="N° de personas"/>
    <s v="2012-2020"/>
    <m/>
    <m/>
    <s v="Departamento de Evaluación, Medición y Registro Educacional (DEMRE)"/>
    <m/>
    <m/>
    <m/>
    <m/>
    <m/>
    <m/>
    <m/>
    <m/>
    <m/>
    <m/>
    <m/>
    <m/>
    <n v="30"/>
    <n v="38"/>
    <n v="29"/>
    <n v="32"/>
    <n v="21"/>
    <n v="16"/>
    <n v="11"/>
    <n v="6"/>
    <n v="3"/>
    <m/>
  </r>
  <r>
    <n v="2693"/>
    <s v="Cantidad de personas matriculadas en carreras del área de Psicología"/>
    <s v="08 Educación"/>
    <s v="08.03 Admisión Universitaria"/>
    <s v="08.03.20 Matrículas"/>
    <s v="08.03.20.133 Psicología"/>
    <x v="9"/>
    <x v="92"/>
    <x v="308"/>
    <x v="1755"/>
    <s v="N° de personas"/>
    <s v="2012-2020"/>
    <m/>
    <m/>
    <s v="Departamento de Evaluación, Medición y Registro Educacional (DEMRE)"/>
    <m/>
    <m/>
    <m/>
    <m/>
    <m/>
    <m/>
    <m/>
    <m/>
    <m/>
    <m/>
    <m/>
    <m/>
    <n v="2229"/>
    <n v="2269"/>
    <n v="2581"/>
    <n v="2758"/>
    <n v="2796"/>
    <n v="2938"/>
    <n v="4656"/>
    <n v="4990"/>
    <n v="4985"/>
    <m/>
  </r>
  <r>
    <n v="2694"/>
    <s v="Cantidad de personas matriculadas en carreras del área de Psicopedagogía"/>
    <s v="08 Educación"/>
    <s v="08.03 Admisión Universitaria"/>
    <s v="08.03.20 Matrículas"/>
    <s v="08.03.20.134 Psicopedagogía"/>
    <x v="9"/>
    <x v="92"/>
    <x v="308"/>
    <x v="1756"/>
    <s v="N° de personas"/>
    <s v="2012-2020"/>
    <m/>
    <m/>
    <s v="Departamento de Evaluación, Medición y Registro Educacional (DEMRE)"/>
    <m/>
    <m/>
    <m/>
    <m/>
    <m/>
    <m/>
    <m/>
    <m/>
    <m/>
    <m/>
    <m/>
    <m/>
    <n v="72"/>
    <n v="118"/>
    <n v="120"/>
    <n v="110"/>
    <n v="100"/>
    <n v="102"/>
    <n v="71"/>
    <n v="91"/>
    <n v="48"/>
    <m/>
  </r>
  <r>
    <n v="2695"/>
    <s v="Cantidad de personas matriculadas en carreras del área de Publicidad"/>
    <s v="08 Educación"/>
    <s v="08.03 Admisión Universitaria"/>
    <s v="08.03.20 Matrículas"/>
    <s v="08.03.20.135 Publicidad"/>
    <x v="9"/>
    <x v="92"/>
    <x v="308"/>
    <x v="1757"/>
    <s v="N° de personas"/>
    <s v="2012-2020"/>
    <m/>
    <m/>
    <s v="Departamento de Evaluación, Medición y Registro Educacional (DEMRE)"/>
    <m/>
    <m/>
    <m/>
    <m/>
    <m/>
    <m/>
    <m/>
    <m/>
    <m/>
    <m/>
    <m/>
    <m/>
    <n v="193"/>
    <n v="235"/>
    <n v="260"/>
    <n v="285"/>
    <n v="273"/>
    <n v="274"/>
    <n v="391"/>
    <n v="448"/>
    <n v="420"/>
    <m/>
  </r>
  <r>
    <n v="2696"/>
    <s v="Cantidad de personas matriculadas en carreras del área de Química"/>
    <s v="08 Educación"/>
    <s v="08.03 Admisión Universitaria"/>
    <s v="08.03.20 Matrículas"/>
    <s v="08.03.20.136 Química"/>
    <x v="9"/>
    <x v="92"/>
    <x v="308"/>
    <x v="1758"/>
    <s v="N° de personas"/>
    <s v="2012-2020"/>
    <m/>
    <m/>
    <s v="Departamento de Evaluación, Medición y Registro Educacional (DEMRE)"/>
    <m/>
    <m/>
    <m/>
    <m/>
    <m/>
    <m/>
    <m/>
    <m/>
    <m/>
    <m/>
    <m/>
    <m/>
    <n v="399"/>
    <n v="348"/>
    <n v="434"/>
    <n v="415"/>
    <n v="427"/>
    <n v="467"/>
    <n v="440"/>
    <n v="440"/>
    <n v="398"/>
    <m/>
  </r>
  <r>
    <n v="2697"/>
    <s v="Cantidad de personas matriculadas en carreras del área de Química y Farmacia"/>
    <s v="08 Educación"/>
    <s v="08.03 Admisión Universitaria"/>
    <s v="08.03.20 Matrículas"/>
    <s v="08.03.20.137 Química y Farmacia"/>
    <x v="9"/>
    <x v="92"/>
    <x v="308"/>
    <x v="1759"/>
    <s v="N° de personas"/>
    <s v="2012-2020"/>
    <m/>
    <m/>
    <s v="Departamento de Evaluación, Medición y Registro Educacional (DEMRE)"/>
    <m/>
    <m/>
    <m/>
    <m/>
    <m/>
    <m/>
    <m/>
    <m/>
    <m/>
    <m/>
    <m/>
    <m/>
    <n v="608"/>
    <n v="694"/>
    <n v="734"/>
    <n v="741"/>
    <n v="810"/>
    <n v="814"/>
    <n v="1304"/>
    <n v="1485"/>
    <n v="1536"/>
    <m/>
  </r>
  <r>
    <n v="2698"/>
    <s v="Cantidad de personas matriculadas en carreras del área de Recursos"/>
    <s v="08 Educación"/>
    <s v="08.03 Admisión Universitaria"/>
    <s v="08.03.20 Matrículas"/>
    <s v="08.03.20.138 Recursos"/>
    <x v="9"/>
    <x v="92"/>
    <x v="308"/>
    <x v="1760"/>
    <s v="N° de personas"/>
    <s v="2012-2020"/>
    <m/>
    <m/>
    <s v="Departamento de Evaluación, Medición y Registro Educacional (DEMRE)"/>
    <m/>
    <m/>
    <m/>
    <m/>
    <m/>
    <m/>
    <m/>
    <m/>
    <m/>
    <m/>
    <m/>
    <m/>
    <n v="0"/>
    <n v="0"/>
    <n v="0"/>
    <n v="0"/>
    <n v="0"/>
    <n v="0"/>
    <n v="0"/>
    <n v="0"/>
    <n v="0"/>
    <m/>
  </r>
  <r>
    <n v="2699"/>
    <s v="Cantidad de personas matriculadas en carreras del área de Relaciones Públicas"/>
    <s v="08 Educación"/>
    <s v="08.03 Admisión Universitaria"/>
    <s v="08.03.20 Matrículas"/>
    <s v="08.03.20.139 Relaciones Públicas"/>
    <x v="9"/>
    <x v="92"/>
    <x v="308"/>
    <x v="1761"/>
    <s v="N° de personas"/>
    <s v="2012-2020"/>
    <m/>
    <m/>
    <s v="Departamento de Evaluación, Medición y Registro Educacional (DEMRE)"/>
    <m/>
    <m/>
    <m/>
    <m/>
    <m/>
    <m/>
    <m/>
    <m/>
    <m/>
    <m/>
    <m/>
    <m/>
    <n v="0"/>
    <n v="0"/>
    <n v="0"/>
    <n v="0"/>
    <n v="0"/>
    <n v="0"/>
    <n v="52"/>
    <n v="47"/>
    <n v="28"/>
    <m/>
  </r>
  <r>
    <n v="2700"/>
    <s v="Cantidad de personas matriculadas en carreras del área de Robótica"/>
    <s v="08 Educación"/>
    <s v="08.03 Admisión Universitaria"/>
    <s v="08.03.20 Matrículas"/>
    <s v="08.03.20.140 Robótica"/>
    <x v="9"/>
    <x v="92"/>
    <x v="308"/>
    <x v="1762"/>
    <s v="N° de personas"/>
    <s v="2012-2020"/>
    <m/>
    <m/>
    <s v="Departamento de Evaluación, Medición y Registro Educacional (DEMRE)"/>
    <m/>
    <m/>
    <m/>
    <m/>
    <m/>
    <m/>
    <m/>
    <m/>
    <m/>
    <m/>
    <m/>
    <m/>
    <n v="0"/>
    <n v="0"/>
    <n v="10"/>
    <n v="12"/>
    <n v="20"/>
    <n v="24"/>
    <n v="16"/>
    <n v="16"/>
    <n v="7"/>
    <m/>
  </r>
  <r>
    <n v="2701"/>
    <s v="Cantidad de personas matriculadas en carreras del área de Servicio Social"/>
    <s v="08 Educación"/>
    <s v="08.03 Admisión Universitaria"/>
    <s v="08.03.20 Matrículas"/>
    <s v="08.03.20.141 Servicio Social"/>
    <x v="9"/>
    <x v="92"/>
    <x v="308"/>
    <x v="1763"/>
    <s v="N° de personas"/>
    <s v="2012-2020"/>
    <m/>
    <m/>
    <s v="Departamento de Evaluación, Medición y Registro Educacional (DEMRE)"/>
    <m/>
    <m/>
    <m/>
    <m/>
    <m/>
    <m/>
    <m/>
    <m/>
    <m/>
    <m/>
    <m/>
    <m/>
    <n v="0"/>
    <n v="0"/>
    <n v="0"/>
    <n v="0"/>
    <n v="0"/>
    <n v="0"/>
    <n v="0"/>
    <n v="0"/>
    <n v="0"/>
    <m/>
  </r>
  <r>
    <n v="2702"/>
    <s v="Cantidad de personas matriculadas en carreras del área de Sistemas Computacionales"/>
    <s v="08 Educación"/>
    <s v="08.03 Admisión Universitaria"/>
    <s v="08.03.20 Matrículas"/>
    <s v="08.03.20.142 Sistemas Computacionales"/>
    <x v="9"/>
    <x v="92"/>
    <x v="308"/>
    <x v="1764"/>
    <s v="N° de personas"/>
    <s v="2012-2020"/>
    <m/>
    <m/>
    <s v="Departamento de Evaluación, Medición y Registro Educacional (DEMRE)"/>
    <m/>
    <m/>
    <m/>
    <m/>
    <m/>
    <m/>
    <m/>
    <m/>
    <m/>
    <m/>
    <m/>
    <m/>
    <n v="0"/>
    <n v="0"/>
    <n v="0"/>
    <n v="0"/>
    <n v="0"/>
    <n v="0"/>
    <n v="0"/>
    <n v="0"/>
    <n v="0"/>
    <m/>
  </r>
  <r>
    <n v="2703"/>
    <s v="Cantidad de personas matriculadas en carreras del área de Socieconomía"/>
    <s v="08 Educación"/>
    <s v="08.03 Admisión Universitaria"/>
    <s v="08.03.20 Matrículas"/>
    <s v="08.03.20.143 Socieconomía"/>
    <x v="9"/>
    <x v="92"/>
    <x v="308"/>
    <x v="1765"/>
    <s v="N° de personas"/>
    <s v="2012-2020"/>
    <m/>
    <m/>
    <s v="Departamento de Evaluación, Medición y Registro Educacional (DEMRE)"/>
    <m/>
    <m/>
    <m/>
    <m/>
    <m/>
    <m/>
    <m/>
    <m/>
    <m/>
    <m/>
    <m/>
    <m/>
    <n v="0"/>
    <n v="15"/>
    <n v="8"/>
    <n v="0"/>
    <n v="0"/>
    <n v="0"/>
    <n v="0"/>
    <n v="0"/>
    <n v="0"/>
    <m/>
  </r>
  <r>
    <n v="2704"/>
    <s v="Cantidad de personas matriculadas en carreras del área de Sociología"/>
    <s v="08 Educación"/>
    <s v="08.03 Admisión Universitaria"/>
    <s v="08.03.20 Matrículas"/>
    <s v="08.03.20.144 Sociología"/>
    <x v="9"/>
    <x v="92"/>
    <x v="308"/>
    <x v="1766"/>
    <s v="N° de personas"/>
    <s v="2012-2020"/>
    <m/>
    <m/>
    <s v="Departamento de Evaluación, Medición y Registro Educacional (DEMRE)"/>
    <m/>
    <m/>
    <m/>
    <m/>
    <m/>
    <m/>
    <m/>
    <m/>
    <m/>
    <m/>
    <m/>
    <m/>
    <n v="517"/>
    <n v="531"/>
    <n v="575"/>
    <n v="592"/>
    <n v="622"/>
    <n v="642"/>
    <n v="659"/>
    <n v="757"/>
    <n v="652"/>
    <m/>
  </r>
  <r>
    <n v="2705"/>
    <s v="Cantidad de personas matriculadas en carreras del área de Teatro"/>
    <s v="08 Educación"/>
    <s v="08.03 Admisión Universitaria"/>
    <s v="08.03.20 Matrículas"/>
    <s v="08.03.20.145 Teatro"/>
    <x v="9"/>
    <x v="92"/>
    <x v="308"/>
    <x v="1767"/>
    <s v="N° de personas"/>
    <s v="2012-2020"/>
    <m/>
    <m/>
    <s v="Departamento de Evaluación, Medición y Registro Educacional (DEMRE)"/>
    <m/>
    <m/>
    <m/>
    <m/>
    <m/>
    <m/>
    <m/>
    <m/>
    <m/>
    <m/>
    <m/>
    <m/>
    <n v="92"/>
    <n v="84"/>
    <n v="85"/>
    <n v="92"/>
    <n v="102"/>
    <n v="99"/>
    <n v="92"/>
    <n v="97"/>
    <n v="97"/>
    <m/>
  </r>
  <r>
    <n v="2706"/>
    <s v="Cantidad de personas matriculadas en carreras del área de Tecnología"/>
    <s v="08 Educación"/>
    <s v="08.03 Admisión Universitaria"/>
    <s v="08.03.20 Matrículas"/>
    <s v="08.03.20.146 Tecnología"/>
    <x v="9"/>
    <x v="92"/>
    <x v="308"/>
    <x v="1768"/>
    <s v="N° de personas"/>
    <s v="2012-2020"/>
    <m/>
    <m/>
    <s v="Departamento de Evaluación, Medición y Registro Educacional (DEMRE)"/>
    <m/>
    <m/>
    <m/>
    <m/>
    <m/>
    <m/>
    <m/>
    <m/>
    <m/>
    <m/>
    <m/>
    <m/>
    <n v="413"/>
    <n v="512"/>
    <n v="511"/>
    <n v="541"/>
    <n v="390"/>
    <n v="385"/>
    <n v="394"/>
    <n v="450"/>
    <n v="225"/>
    <m/>
  </r>
  <r>
    <n v="2707"/>
    <s v="Cantidad de personas matriculadas en carreras del área de Tecnología Médica"/>
    <s v="08 Educación"/>
    <s v="08.03 Admisión Universitaria"/>
    <s v="08.03.20 Matrículas"/>
    <s v="08.03.20.147 Tecnología Médica"/>
    <x v="9"/>
    <x v="92"/>
    <x v="308"/>
    <x v="1769"/>
    <s v="N° de personas"/>
    <s v="2012-2020"/>
    <m/>
    <m/>
    <s v="Departamento de Evaluación, Medición y Registro Educacional (DEMRE)"/>
    <m/>
    <m/>
    <m/>
    <m/>
    <m/>
    <m/>
    <m/>
    <m/>
    <m/>
    <m/>
    <m/>
    <m/>
    <n v="1383"/>
    <n v="1421"/>
    <n v="1418"/>
    <n v="1429"/>
    <n v="1524"/>
    <n v="1528"/>
    <n v="1976"/>
    <n v="2257"/>
    <n v="2178"/>
    <m/>
  </r>
  <r>
    <n v="2708"/>
    <s v="Cantidad de personas matriculadas en carreras del área de Telecomunaciónes"/>
    <s v="08 Educación"/>
    <s v="08.03 Admisión Universitaria"/>
    <s v="08.03.20 Matrículas"/>
    <s v="08.03.20.148 Telecomunaciónes"/>
    <x v="9"/>
    <x v="92"/>
    <x v="308"/>
    <x v="1770"/>
    <s v="N° de personas"/>
    <s v="2012-2020"/>
    <m/>
    <m/>
    <s v="Departamento de Evaluación, Medición y Registro Educacional (DEMRE)"/>
    <m/>
    <m/>
    <m/>
    <m/>
    <m/>
    <m/>
    <m/>
    <m/>
    <m/>
    <m/>
    <m/>
    <m/>
    <n v="56"/>
    <n v="48"/>
    <n v="54"/>
    <n v="53"/>
    <n v="54"/>
    <n v="81"/>
    <n v="59"/>
    <n v="41"/>
    <n v="33"/>
    <m/>
  </r>
  <r>
    <n v="2709"/>
    <s v="Cantidad de personas matriculadas en carreras del área de Teología"/>
    <s v="08 Educación"/>
    <s v="08.03 Admisión Universitaria"/>
    <s v="08.03.20 Matrículas"/>
    <s v="08.03.20.149 Teología"/>
    <x v="9"/>
    <x v="92"/>
    <x v="308"/>
    <x v="1771"/>
    <s v="N° de personas"/>
    <s v="2012-2020"/>
    <m/>
    <m/>
    <s v="Departamento de Evaluación, Medición y Registro Educacional (DEMRE)"/>
    <m/>
    <m/>
    <m/>
    <m/>
    <m/>
    <m/>
    <m/>
    <m/>
    <m/>
    <m/>
    <m/>
    <m/>
    <n v="4"/>
    <n v="5"/>
    <n v="5"/>
    <n v="6"/>
    <n v="3"/>
    <n v="4"/>
    <n v="2"/>
    <n v="2"/>
    <n v="1"/>
    <m/>
  </r>
  <r>
    <n v="2710"/>
    <s v="Cantidad de personas matriculadas en carreras del área de Terapia Ocupacional"/>
    <s v="08 Educación"/>
    <s v="08.03 Admisión Universitaria"/>
    <s v="08.03.20 Matrículas"/>
    <s v="08.03.20.150 Terapia Ocupacional"/>
    <x v="9"/>
    <x v="92"/>
    <x v="308"/>
    <x v="1772"/>
    <s v="N° de personas"/>
    <s v="2012-2020"/>
    <m/>
    <m/>
    <s v="Departamento de Evaluación, Medición y Registro Educacional (DEMRE)"/>
    <m/>
    <m/>
    <m/>
    <m/>
    <m/>
    <m/>
    <m/>
    <m/>
    <m/>
    <m/>
    <m/>
    <m/>
    <n v="639"/>
    <n v="715"/>
    <n v="802"/>
    <n v="767"/>
    <n v="842"/>
    <n v="900"/>
    <n v="1734"/>
    <n v="1750"/>
    <n v="1667"/>
    <m/>
  </r>
  <r>
    <n v="2711"/>
    <s v="Cantidad de personas matriculadas en carreras del área de Topografía"/>
    <s v="08 Educación"/>
    <s v="08.03 Admisión Universitaria"/>
    <s v="08.03.20 Matrículas"/>
    <s v="08.03.20.151 Topografía"/>
    <x v="9"/>
    <x v="92"/>
    <x v="308"/>
    <x v="1773"/>
    <s v="N° de personas"/>
    <s v="2012-2020"/>
    <m/>
    <m/>
    <s v="Departamento de Evaluación, Medición y Registro Educacional (DEMRE)"/>
    <m/>
    <m/>
    <m/>
    <m/>
    <m/>
    <m/>
    <m/>
    <m/>
    <m/>
    <m/>
    <m/>
    <m/>
    <n v="0"/>
    <n v="0"/>
    <n v="7"/>
    <n v="14"/>
    <n v="14"/>
    <n v="7"/>
    <n v="12"/>
    <n v="9"/>
    <n v="2"/>
    <m/>
  </r>
  <r>
    <n v="2712"/>
    <s v="Cantidad de personas matriculadas en carreras del área de Trabajo Social"/>
    <s v="08 Educación"/>
    <s v="08.03 Admisión Universitaria"/>
    <s v="08.03.20 Matrículas"/>
    <s v="08.03.20.152 Trabajo Social"/>
    <x v="9"/>
    <x v="92"/>
    <x v="308"/>
    <x v="1774"/>
    <s v="N° de personas"/>
    <s v="2012-2020"/>
    <m/>
    <m/>
    <s v="Departamento de Evaluación, Medición y Registro Educacional (DEMRE)"/>
    <m/>
    <m/>
    <m/>
    <m/>
    <m/>
    <m/>
    <m/>
    <m/>
    <m/>
    <m/>
    <m/>
    <m/>
    <n v="963"/>
    <n v="933"/>
    <n v="912"/>
    <n v="1009"/>
    <n v="1123"/>
    <n v="1223"/>
    <n v="1599"/>
    <n v="1817"/>
    <n v="1770"/>
    <m/>
  </r>
  <r>
    <n v="2713"/>
    <s v="Cantidad de personas matriculadas en carreras del área de Traducción"/>
    <s v="08 Educación"/>
    <s v="08.03 Admisión Universitaria"/>
    <s v="08.03.20 Matrículas"/>
    <s v="08.03.20.153 Traducción"/>
    <x v="9"/>
    <x v="92"/>
    <x v="308"/>
    <x v="1775"/>
    <s v="N° de personas"/>
    <s v="2012-2020"/>
    <m/>
    <m/>
    <s v="Departamento de Evaluación, Medición y Registro Educacional (DEMRE)"/>
    <m/>
    <m/>
    <m/>
    <m/>
    <m/>
    <m/>
    <m/>
    <m/>
    <m/>
    <m/>
    <m/>
    <m/>
    <n v="302"/>
    <n v="274"/>
    <n v="272"/>
    <n v="292"/>
    <n v="326"/>
    <n v="310"/>
    <n v="323"/>
    <n v="336"/>
    <n v="324"/>
    <m/>
  </r>
  <r>
    <n v="2714"/>
    <s v="Cantidad de personas matriculadas en carreras del área de Turismo"/>
    <s v="08 Educación"/>
    <s v="08.03 Admisión Universitaria"/>
    <s v="08.03.20 Matrículas"/>
    <s v="08.03.20.154 Turismo"/>
    <x v="9"/>
    <x v="92"/>
    <x v="308"/>
    <x v="1776"/>
    <s v="N° de personas"/>
    <s v="2012-2020"/>
    <m/>
    <m/>
    <s v="Departamento de Evaluación, Medición y Registro Educacional (DEMRE)"/>
    <m/>
    <m/>
    <m/>
    <m/>
    <m/>
    <m/>
    <m/>
    <m/>
    <m/>
    <m/>
    <m/>
    <m/>
    <n v="0"/>
    <n v="1"/>
    <n v="7"/>
    <n v="6"/>
    <n v="9"/>
    <n v="13"/>
    <n v="8"/>
    <n v="12"/>
    <n v="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CF2256-8A4C-43DE-8557-6F2BB0D1B7B7}" name="TablaDinámica1" cacheId="12"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E2464" firstHeaderRow="1" firstDataRow="1" firstDataCol="4"/>
  <pivotFields count="37">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3">
        <item x="18"/>
        <item x="0"/>
        <item x="31"/>
        <item x="3"/>
        <item x="29"/>
        <item x="4"/>
        <item x="5"/>
        <item x="6"/>
        <item x="7"/>
        <item x="9"/>
        <item x="25"/>
        <item x="10"/>
        <item x="14"/>
        <item x="11"/>
        <item x="30"/>
        <item x="2"/>
        <item x="12"/>
        <item x="13"/>
        <item x="27"/>
        <item x="1"/>
        <item x="15"/>
        <item x="17"/>
        <item x="19"/>
        <item x="26"/>
        <item x="20"/>
        <item x="21"/>
        <item x="8"/>
        <item x="22"/>
        <item x="32"/>
        <item x="23"/>
        <item x="24"/>
        <item x="16"/>
        <item x="28"/>
      </items>
      <extLst>
        <ext xmlns:x14="http://schemas.microsoft.com/office/spreadsheetml/2009/9/main" uri="{2946ED86-A175-432a-8AC1-64E0C546D7DE}">
          <x14:pivotField fillDownLabels="1"/>
        </ext>
      </extLst>
    </pivotField>
    <pivotField axis="axisRow" compact="0" outline="0" showAll="0" defaultSubtotal="0">
      <items count="94">
        <item x="83"/>
        <item x="24"/>
        <item x="92"/>
        <item x="28"/>
        <item x="17"/>
        <item x="55"/>
        <item x="81"/>
        <item x="84"/>
        <item x="7"/>
        <item x="51"/>
        <item x="52"/>
        <item x="22"/>
        <item x="76"/>
        <item x="35"/>
        <item x="14"/>
        <item x="15"/>
        <item x="75"/>
        <item x="65"/>
        <item x="13"/>
        <item x="10"/>
        <item x="69"/>
        <item x="57"/>
        <item x="8"/>
        <item x="1"/>
        <item x="59"/>
        <item x="60"/>
        <item x="18"/>
        <item x="44"/>
        <item x="38"/>
        <item x="37"/>
        <item x="43"/>
        <item x="4"/>
        <item x="88"/>
        <item x="72"/>
        <item x="87"/>
        <item x="21"/>
        <item x="26"/>
        <item x="6"/>
        <item x="73"/>
        <item x="5"/>
        <item x="74"/>
        <item x="19"/>
        <item x="64"/>
        <item x="45"/>
        <item x="36"/>
        <item x="20"/>
        <item x="27"/>
        <item x="34"/>
        <item x="11"/>
        <item x="3"/>
        <item x="2"/>
        <item x="91"/>
        <item x="58"/>
        <item x="25"/>
        <item x="49"/>
        <item x="16"/>
        <item x="29"/>
        <item x="31"/>
        <item x="33"/>
        <item x="32"/>
        <item x="93"/>
        <item x="71"/>
        <item x="39"/>
        <item x="41"/>
        <item x="86"/>
        <item x="0"/>
        <item x="46"/>
        <item x="66"/>
        <item x="89"/>
        <item x="30"/>
        <item x="23"/>
        <item x="90"/>
        <item x="85"/>
        <item x="56"/>
        <item x="67"/>
        <item x="68"/>
        <item x="12"/>
        <item x="47"/>
        <item x="42"/>
        <item x="79"/>
        <item x="78"/>
        <item x="77"/>
        <item x="80"/>
        <item x="50"/>
        <item x="61"/>
        <item x="82"/>
        <item x="40"/>
        <item x="70"/>
        <item x="54"/>
        <item x="53"/>
        <item x="62"/>
        <item x="63"/>
        <item x="9"/>
        <item x="48"/>
      </items>
      <extLst>
        <ext xmlns:x14="http://schemas.microsoft.com/office/spreadsheetml/2009/9/main" uri="{2946ED86-A175-432a-8AC1-64E0C546D7DE}">
          <x14:pivotField fillDownLabels="1"/>
        </ext>
      </extLst>
    </pivotField>
    <pivotField axis="axisRow" compact="0" outline="0" showAll="0" defaultSubtotal="0">
      <items count="368">
        <item x="72"/>
        <item x="253"/>
        <item x="7"/>
        <item x="279"/>
        <item x="262"/>
        <item x="191"/>
        <item x="226"/>
        <item x="83"/>
        <item x="16"/>
        <item x="22"/>
        <item x="190"/>
        <item x="296"/>
        <item x="36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24"/>
        <item x="2"/>
        <item x="96"/>
        <item x="285"/>
        <item x="194"/>
        <item x="281"/>
        <item x="267"/>
        <item x="55"/>
        <item x="305"/>
        <item x="30"/>
        <item x="9"/>
        <item x="280"/>
        <item x="94"/>
        <item x="12"/>
        <item x="147"/>
        <item x="108"/>
        <item x="109"/>
        <item x="225"/>
        <item x="25"/>
        <item x="63"/>
        <item x="151"/>
        <item x="5"/>
        <item x="92"/>
        <item x="73"/>
        <item x="143"/>
        <item x="183"/>
        <item x="184"/>
        <item x="142"/>
        <item x="43"/>
        <item x="261"/>
        <item x="248"/>
        <item x="251"/>
        <item x="249"/>
        <item x="250"/>
        <item x="11"/>
        <item x="265"/>
        <item x="295"/>
        <item x="95"/>
        <item x="13"/>
        <item x="263"/>
        <item x="110"/>
        <item x="229"/>
        <item x="206"/>
        <item x="36"/>
        <item x="90"/>
        <item x="208"/>
        <item x="87"/>
        <item x="266"/>
        <item x="93"/>
        <item x="244"/>
        <item x="291"/>
        <item x="203"/>
        <item x="209"/>
        <item x="210"/>
        <item x="198"/>
        <item x="207"/>
        <item x="223"/>
        <item x="219"/>
        <item x="204"/>
        <item x="199"/>
        <item x="214"/>
        <item x="217"/>
        <item x="200"/>
        <item x="197"/>
        <item x="196"/>
        <item x="211"/>
        <item x="201"/>
        <item x="220"/>
        <item x="216"/>
        <item x="221"/>
        <item x="215"/>
        <item x="218"/>
        <item x="202"/>
        <item x="212"/>
        <item x="222"/>
        <item x="81"/>
        <item x="205"/>
        <item x="26"/>
        <item x="299"/>
        <item x="284"/>
        <item x="60"/>
        <item x="27"/>
        <item x="272"/>
        <item x="269"/>
        <item x="273"/>
        <item x="289"/>
        <item x="31"/>
        <item x="213"/>
        <item x="246"/>
        <item x="245"/>
        <item x="40"/>
        <item x="48"/>
        <item x="278"/>
        <item x="75"/>
        <item x="91"/>
        <item x="46"/>
        <item x="88"/>
        <item x="70"/>
        <item x="67"/>
        <item x="293"/>
        <item x="115"/>
        <item x="79"/>
        <item x="80"/>
        <item x="0"/>
        <item x="243"/>
        <item x="152"/>
        <item x="148"/>
        <item x="1"/>
        <item x="32"/>
        <item x="276"/>
        <item x="6"/>
        <item x="59"/>
        <item x="129"/>
        <item x="116"/>
        <item x="117"/>
        <item x="118"/>
        <item x="119"/>
        <item x="288"/>
        <item x="145"/>
        <item x="247"/>
        <item x="14"/>
        <item x="240"/>
        <item x="239"/>
        <item x="242"/>
        <item x="241"/>
        <item x="238"/>
        <item x="271"/>
        <item x="10"/>
        <item x="277"/>
        <item x="300"/>
        <item x="17"/>
        <item x="366"/>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47"/>
        <item x="133"/>
        <item x="106"/>
        <item x="19"/>
        <item x="256"/>
        <item x="230"/>
        <item x="74"/>
        <item x="82"/>
        <item x="181"/>
        <item x="57"/>
        <item x="68"/>
        <item x="182"/>
        <item x="286"/>
        <item x="308"/>
        <item x="130"/>
        <item x="120"/>
        <item x="121"/>
        <item x="65"/>
        <item x="131"/>
        <item x="122"/>
        <item x="123"/>
        <item x="124"/>
        <item x="8"/>
        <item x="160"/>
        <item x="161"/>
        <item x="162"/>
        <item x="163"/>
        <item x="164"/>
        <item x="165"/>
        <item x="166"/>
        <item x="167"/>
        <item x="168"/>
        <item x="175"/>
        <item x="176"/>
        <item x="169"/>
        <item x="170"/>
        <item x="171"/>
        <item x="172"/>
        <item x="173"/>
        <item x="174"/>
        <item x="177"/>
        <item x="178"/>
        <item x="179"/>
        <item x="180"/>
        <item x="158"/>
        <item x="159"/>
        <item x="84"/>
        <item x="283"/>
        <item x="71"/>
        <item x="134"/>
        <item x="144"/>
        <item x="157"/>
        <item x="234"/>
        <item x="303"/>
        <item x="156"/>
        <item x="195"/>
        <item x="135"/>
        <item x="264"/>
        <item x="188"/>
        <item x="193"/>
        <item x="257"/>
        <item x="23"/>
        <item x="20"/>
        <item x="35"/>
        <item x="33"/>
        <item x="136"/>
        <item x="137"/>
        <item x="39"/>
        <item x="89"/>
        <item x="287"/>
        <item x="58"/>
        <item x="111"/>
        <item x="3"/>
        <item x="254"/>
        <item x="255"/>
        <item x="85"/>
        <item x="45"/>
        <item x="132"/>
        <item x="125"/>
        <item x="126"/>
        <item x="127"/>
        <item x="153"/>
        <item x="138"/>
        <item x="149"/>
        <item x="259"/>
        <item x="260"/>
        <item x="4"/>
        <item x="112"/>
        <item x="28"/>
        <item x="187"/>
        <item x="189"/>
        <item x="103"/>
        <item x="105"/>
        <item x="104"/>
        <item x="102"/>
        <item x="227"/>
        <item x="228"/>
        <item x="141"/>
        <item x="282"/>
        <item x="113"/>
        <item x="270"/>
        <item x="99"/>
        <item x="307"/>
        <item x="15"/>
        <item x="49"/>
        <item x="50"/>
        <item x="292"/>
        <item x="78"/>
        <item x="37"/>
        <item x="54"/>
        <item x="66"/>
        <item x="62"/>
        <item x="233"/>
        <item x="64"/>
        <item x="306"/>
        <item x="98"/>
        <item x="302"/>
        <item x="51"/>
        <item x="237"/>
        <item x="29"/>
        <item x="235"/>
        <item x="290"/>
        <item x="298"/>
        <item x="304"/>
        <item x="258"/>
        <item x="44"/>
        <item x="42"/>
        <item x="76"/>
        <item x="294"/>
        <item x="297"/>
        <item x="268"/>
        <item x="86"/>
        <item x="185"/>
        <item x="150"/>
        <item x="101"/>
        <item x="100"/>
        <item x="114"/>
        <item x="146"/>
        <item x="154"/>
        <item x="155"/>
        <item x="139"/>
        <item x="128"/>
        <item x="231"/>
        <item x="232"/>
        <item x="140"/>
        <item x="77"/>
        <item x="52"/>
        <item x="34"/>
        <item x="38"/>
        <item x="18"/>
        <item x="61"/>
        <item x="56"/>
        <item x="252"/>
        <item x="107"/>
        <item x="224"/>
        <item x="21"/>
        <item x="301"/>
        <item x="192"/>
        <item x="53"/>
        <item x="274"/>
        <item x="186"/>
        <item x="275"/>
        <item x="236"/>
        <item x="41"/>
        <item x="69"/>
        <item x="97"/>
      </items>
      <extLst>
        <ext xmlns:x14="http://schemas.microsoft.com/office/spreadsheetml/2009/9/main" uri="{2946ED86-A175-432a-8AC1-64E0C546D7DE}">
          <x14:pivotField fillDownLabels="1"/>
        </ext>
      </extLst>
    </pivotField>
    <pivotField axis="axisRow" compact="0" outline="0" showAll="0" defaultSubtotal="0">
      <items count="1777">
        <item x="307"/>
        <item x="311"/>
        <item x="308"/>
        <item x="309"/>
        <item x="310"/>
        <item x="334"/>
        <item x="335"/>
        <item x="336"/>
        <item x="337"/>
        <item x="338"/>
        <item x="339"/>
        <item x="340"/>
        <item x="272"/>
        <item x="273"/>
        <item x="274"/>
        <item x="341"/>
        <item x="1062"/>
        <item x="342"/>
        <item x="343"/>
        <item x="344"/>
        <item x="345"/>
        <item x="346"/>
        <item x="347"/>
        <item x="348"/>
        <item x="349"/>
        <item x="350"/>
        <item x="351"/>
        <item x="352"/>
        <item x="353"/>
        <item x="287"/>
        <item x="947"/>
        <item x="977"/>
        <item x="948"/>
        <item x="354"/>
        <item x="212"/>
        <item x="288"/>
        <item x="289"/>
        <item x="1001"/>
        <item x="162"/>
        <item x="158"/>
        <item x="159"/>
        <item x="165"/>
        <item x="160"/>
        <item x="161"/>
        <item x="163"/>
        <item x="164"/>
        <item x="1668"/>
        <item x="1669"/>
        <item x="355"/>
        <item x="356"/>
        <item x="357"/>
        <item x="358"/>
        <item x="868"/>
        <item x="259"/>
        <item x="1670"/>
        <item x="1671"/>
        <item x="949"/>
        <item x="950"/>
        <item x="887"/>
        <item x="1121"/>
        <item x="951"/>
        <item x="1066"/>
        <item x="856"/>
        <item x="1256"/>
        <item x="1509"/>
        <item x="1672"/>
        <item x="359"/>
        <item x="360"/>
        <item x="361"/>
        <item x="362"/>
        <item x="1365"/>
        <item x="1217"/>
        <item x="1197"/>
        <item x="202"/>
        <item x="363"/>
        <item x="364"/>
        <item x="365"/>
        <item x="366"/>
        <item x="367"/>
        <item x="368"/>
        <item x="369"/>
        <item x="370"/>
        <item x="855"/>
        <item x="1673"/>
        <item x="1429"/>
        <item x="1221"/>
        <item x="1408"/>
        <item x="1135"/>
        <item x="1674"/>
        <item x="1462"/>
        <item x="371"/>
        <item x="1181"/>
        <item x="1675"/>
        <item x="1353"/>
        <item x="372"/>
        <item x="952"/>
        <item x="373"/>
        <item x="1604"/>
        <item x="1624"/>
        <item x="1609"/>
        <item x="46"/>
        <item x="374"/>
        <item x="375"/>
        <item x="376"/>
        <item x="377"/>
        <item x="378"/>
        <item x="379"/>
        <item x="380"/>
        <item x="381"/>
        <item x="382"/>
        <item x="383"/>
        <item x="1346"/>
        <item x="1136"/>
        <item x="1067"/>
        <item x="1529"/>
        <item x="1194"/>
        <item x="1676"/>
        <item x="1677"/>
        <item x="384"/>
        <item x="385"/>
        <item x="978"/>
        <item x="1678"/>
        <item x="953"/>
        <item x="1625"/>
        <item x="386"/>
        <item x="387"/>
        <item x="388"/>
        <item x="389"/>
        <item x="1679"/>
        <item x="1680"/>
        <item x="1182"/>
        <item x="1535"/>
        <item x="888"/>
        <item x="1063"/>
        <item x="1064"/>
        <item x="390"/>
        <item x="391"/>
        <item x="392"/>
        <item x="393"/>
        <item x="1681"/>
        <item x="1068"/>
        <item x="1069"/>
        <item x="1682"/>
        <item x="394"/>
        <item x="72"/>
        <item x="979"/>
        <item x="1534"/>
        <item x="889"/>
        <item x="1190"/>
        <item x="1013"/>
        <item x="1053"/>
        <item x="1560"/>
        <item x="52"/>
        <item x="1070"/>
        <item x="928"/>
        <item x="954"/>
        <item x="1683"/>
        <item x="1684"/>
        <item x="395"/>
        <item x="1187"/>
        <item x="1685"/>
        <item x="1686"/>
        <item x="1687"/>
        <item x="1071"/>
        <item x="1072"/>
        <item x="955"/>
        <item x="302"/>
        <item x="1043"/>
        <item x="1505"/>
        <item x="1367"/>
        <item x="231"/>
        <item x="232"/>
        <item x="1246"/>
        <item x="1461"/>
        <item x="1354"/>
        <item x="1206"/>
        <item x="1420"/>
        <item x="1212"/>
        <item x="1251"/>
        <item x="1506"/>
        <item x="1242"/>
        <item x="396"/>
        <item x="1530"/>
        <item x="1199"/>
        <item x="1073"/>
        <item x="1226"/>
        <item x="9"/>
        <item x="5"/>
        <item x="7"/>
        <item x="1347"/>
        <item x="869"/>
        <item x="397"/>
        <item x="1388"/>
        <item x="227"/>
        <item x="1035"/>
        <item x="1036"/>
        <item x="1037"/>
        <item x="1038"/>
        <item x="1039"/>
        <item x="1040"/>
        <item x="1041"/>
        <item x="1042"/>
        <item x="823"/>
        <item x="824"/>
        <item x="825"/>
        <item x="826"/>
        <item x="842"/>
        <item x="827"/>
        <item x="843"/>
        <item x="844"/>
        <item x="828"/>
        <item x="845"/>
        <item x="829"/>
        <item x="846"/>
        <item x="830"/>
        <item x="831"/>
        <item x="847"/>
        <item x="832"/>
        <item x="848"/>
        <item x="833"/>
        <item x="834"/>
        <item x="835"/>
        <item x="849"/>
        <item x="838"/>
        <item x="850"/>
        <item x="851"/>
        <item x="852"/>
        <item x="853"/>
        <item x="854"/>
        <item x="839"/>
        <item x="840"/>
        <item x="841"/>
        <item x="1257"/>
        <item x="1688"/>
        <item x="1234"/>
        <item x="1177"/>
        <item x="47"/>
        <item x="205"/>
        <item x="1689"/>
        <item x="398"/>
        <item x="1428"/>
        <item x="1262"/>
        <item x="1313"/>
        <item x="399"/>
        <item x="400"/>
        <item x="401"/>
        <item x="980"/>
        <item x="956"/>
        <item x="957"/>
        <item x="206"/>
        <item x="402"/>
        <item x="75"/>
        <item x="76"/>
        <item x="207"/>
        <item x="208"/>
        <item x="77"/>
        <item x="939"/>
        <item x="1467"/>
        <item x="1468"/>
        <item x="203"/>
        <item x="1445"/>
        <item x="1314"/>
        <item x="897"/>
        <item x="1214"/>
        <item x="1295"/>
        <item x="1335"/>
        <item x="1455"/>
        <item x="1366"/>
        <item x="1371"/>
        <item x="1296"/>
        <item x="1074"/>
        <item x="958"/>
        <item x="1407"/>
        <item x="1430"/>
        <item x="1690"/>
        <item x="1691"/>
        <item x="1451"/>
        <item x="929"/>
        <item x="204"/>
        <item x="70"/>
        <item x="3"/>
        <item x="1368"/>
        <item x="1421"/>
        <item x="1453"/>
        <item x="1272"/>
        <item x="1369"/>
        <item x="403"/>
        <item x="404"/>
        <item x="1370"/>
        <item x="1273"/>
        <item x="1326"/>
        <item x="1200"/>
        <item x="959"/>
        <item x="1501"/>
        <item x="1536"/>
        <item x="1409"/>
        <item x="405"/>
        <item x="996"/>
        <item x="999"/>
        <item x="997"/>
        <item x="998"/>
        <item x="1075"/>
        <item x="1274"/>
        <item x="406"/>
        <item x="1230"/>
        <item x="407"/>
        <item x="408"/>
        <item x="409"/>
        <item x="410"/>
        <item x="411"/>
        <item x="237"/>
        <item x="1692"/>
        <item x="1333"/>
        <item x="1469"/>
        <item x="1235"/>
        <item x="412"/>
        <item x="413"/>
        <item x="414"/>
        <item x="415"/>
        <item x="416"/>
        <item x="417"/>
        <item x="418"/>
        <item x="419"/>
        <item x="420"/>
        <item x="421"/>
        <item x="422"/>
        <item x="423"/>
        <item x="424"/>
        <item x="425"/>
        <item x="426"/>
        <item x="225"/>
        <item x="290"/>
        <item x="427"/>
        <item x="428"/>
        <item x="1305"/>
        <item x="1693"/>
        <item x="209"/>
        <item x="210"/>
        <item x="429"/>
        <item x="430"/>
        <item x="431"/>
        <item x="432"/>
        <item x="1694"/>
        <item x="229"/>
        <item x="230"/>
        <item x="433"/>
        <item x="434"/>
        <item x="435"/>
        <item x="859"/>
        <item x="861"/>
        <item x="862"/>
        <item x="1695"/>
        <item x="1348"/>
        <item x="1211"/>
        <item x="1183"/>
        <item x="1122"/>
        <item x="1334"/>
        <item x="1519"/>
        <item x="794"/>
        <item x="436"/>
        <item x="437"/>
        <item x="211"/>
        <item x="1076"/>
        <item x="1626"/>
        <item x="890"/>
        <item x="1449"/>
        <item x="1696"/>
        <item x="795"/>
        <item x="438"/>
        <item x="439"/>
        <item x="440"/>
        <item x="1123"/>
        <item x="1605"/>
        <item x="441"/>
        <item x="442"/>
        <item x="443"/>
        <item x="444"/>
        <item x="445"/>
        <item x="1077"/>
        <item x="1012"/>
        <item x="882"/>
        <item x="911"/>
        <item x="446"/>
        <item x="1389"/>
        <item x="1610"/>
        <item x="1410"/>
        <item x="1510"/>
        <item x="1431"/>
        <item x="1349"/>
        <item x="1390"/>
        <item x="1306"/>
        <item x="1316"/>
        <item x="1432"/>
        <item x="447"/>
        <item x="65"/>
        <item x="448"/>
        <item x="449"/>
        <item x="450"/>
        <item x="451"/>
        <item x="452"/>
        <item x="1161"/>
        <item x="1162"/>
        <item x="1163"/>
        <item x="1164"/>
        <item x="1165"/>
        <item x="1166"/>
        <item x="1167"/>
        <item x="1168"/>
        <item x="1169"/>
        <item x="1170"/>
        <item x="453"/>
        <item x="454"/>
        <item x="455"/>
        <item x="796"/>
        <item x="456"/>
        <item x="457"/>
        <item x="458"/>
        <item x="459"/>
        <item x="797"/>
        <item x="798"/>
        <item x="799"/>
        <item x="800"/>
        <item x="801"/>
        <item x="802"/>
        <item x="803"/>
        <item x="460"/>
        <item x="461"/>
        <item x="804"/>
        <item x="805"/>
        <item x="806"/>
        <item x="462"/>
        <item x="807"/>
        <item x="808"/>
        <item x="463"/>
        <item x="464"/>
        <item x="465"/>
        <item x="466"/>
        <item x="809"/>
        <item x="467"/>
        <item x="810"/>
        <item x="811"/>
        <item x="812"/>
        <item x="468"/>
        <item x="813"/>
        <item x="814"/>
        <item x="469"/>
        <item x="815"/>
        <item x="816"/>
        <item x="470"/>
        <item x="471"/>
        <item x="817"/>
        <item x="818"/>
        <item x="819"/>
        <item x="820"/>
        <item x="472"/>
        <item x="48"/>
        <item x="473"/>
        <item x="1697"/>
        <item x="474"/>
        <item x="475"/>
        <item x="476"/>
        <item x="64"/>
        <item x="477"/>
        <item x="478"/>
        <item x="49"/>
        <item x="1022"/>
        <item x="1026"/>
        <item x="1020"/>
        <item x="1024"/>
        <item x="1015"/>
        <item x="1023"/>
        <item x="1027"/>
        <item x="1021"/>
        <item x="1025"/>
        <item x="479"/>
        <item x="1620"/>
        <item x="1542"/>
        <item x="891"/>
        <item x="1698"/>
        <item x="1215"/>
        <item x="480"/>
        <item x="481"/>
        <item x="1137"/>
        <item x="870"/>
        <item x="1699"/>
        <item x="482"/>
        <item x="483"/>
        <item x="1700"/>
        <item x="484"/>
        <item x="1155"/>
        <item x="53"/>
        <item x="54"/>
        <item x="55"/>
        <item x="56"/>
        <item x="57"/>
        <item x="58"/>
        <item x="485"/>
        <item x="486"/>
        <item x="885"/>
        <item x="1627"/>
        <item x="1633"/>
        <item x="1275"/>
        <item x="1050"/>
        <item x="821"/>
        <item x="1701"/>
        <item x="1702"/>
        <item x="1703"/>
        <item x="1078"/>
        <item x="1704"/>
        <item x="1138"/>
        <item x="1533"/>
        <item x="487"/>
        <item x="488"/>
        <item x="1470"/>
        <item x="1372"/>
        <item x="1514"/>
        <item x="1258"/>
        <item x="1079"/>
        <item x="1259"/>
        <item x="115"/>
        <item x="120"/>
        <item x="130"/>
        <item x="127"/>
        <item x="119"/>
        <item x="128"/>
        <item x="125"/>
        <item x="131"/>
        <item x="114"/>
        <item x="123"/>
        <item x="117"/>
        <item x="126"/>
        <item x="118"/>
        <item x="116"/>
        <item x="122"/>
        <item x="124"/>
        <item x="121"/>
        <item x="129"/>
        <item x="489"/>
        <item x="1636"/>
        <item x="1705"/>
        <item x="217"/>
        <item x="218"/>
        <item x="1706"/>
        <item x="265"/>
        <item x="264"/>
        <item x="267"/>
        <item x="266"/>
        <item x="268"/>
        <item x="269"/>
        <item x="270"/>
        <item x="271"/>
        <item x="1307"/>
        <item x="490"/>
        <item x="873"/>
        <item x="874"/>
        <item x="875"/>
        <item x="260"/>
        <item x="1054"/>
        <item x="80"/>
        <item x="1707"/>
        <item x="491"/>
        <item x="492"/>
        <item x="493"/>
        <item x="1708"/>
        <item x="494"/>
        <item x="1411"/>
        <item x="1139"/>
        <item x="1080"/>
        <item x="1081"/>
        <item x="960"/>
        <item x="961"/>
        <item x="495"/>
        <item x="92"/>
        <item x="1471"/>
        <item x="1709"/>
        <item x="1082"/>
        <item x="496"/>
        <item x="497"/>
        <item x="22"/>
        <item x="1710"/>
        <item x="1711"/>
        <item x="498"/>
        <item x="1140"/>
        <item x="499"/>
        <item x="500"/>
        <item x="1153"/>
        <item x="78"/>
        <item x="501"/>
        <item x="10"/>
        <item x="11"/>
        <item x="13"/>
        <item x="12"/>
        <item x="1009"/>
        <item x="14"/>
        <item x="15"/>
        <item x="502"/>
        <item x="886"/>
        <item x="503"/>
        <item x="504"/>
        <item x="505"/>
        <item x="506"/>
        <item x="507"/>
        <item x="291"/>
        <item x="292"/>
        <item x="508"/>
        <item x="509"/>
        <item x="510"/>
        <item x="511"/>
        <item x="512"/>
        <item x="513"/>
        <item x="514"/>
        <item x="515"/>
        <item x="516"/>
        <item x="517"/>
        <item x="518"/>
        <item x="519"/>
        <item x="520"/>
        <item x="521"/>
        <item x="522"/>
        <item x="523"/>
        <item x="524"/>
        <item x="81"/>
        <item x="275"/>
        <item x="525"/>
        <item x="156"/>
        <item x="1083"/>
        <item x="1712"/>
        <item x="526"/>
        <item x="1144"/>
        <item x="1713"/>
        <item x="1336"/>
        <item x="910"/>
        <item x="1714"/>
        <item x="1715"/>
        <item x="1084"/>
        <item x="527"/>
        <item x="528"/>
        <item x="529"/>
        <item x="530"/>
        <item x="1391"/>
        <item x="1218"/>
        <item x="1422"/>
        <item x="1423"/>
        <item x="930"/>
        <item x="931"/>
        <item x="932"/>
        <item x="933"/>
        <item x="1628"/>
        <item x="1635"/>
        <item x="1446"/>
        <item x="1526"/>
        <item x="1392"/>
        <item x="531"/>
        <item x="981"/>
        <item x="82"/>
        <item x="83"/>
        <item x="71"/>
        <item x="59"/>
        <item x="60"/>
        <item x="61"/>
        <item x="62"/>
        <item x="63"/>
        <item x="1716"/>
        <item x="1532"/>
        <item x="1717"/>
        <item x="1718"/>
        <item x="1719"/>
        <item x="1720"/>
        <item x="1721"/>
        <item x="1722"/>
        <item x="1145"/>
        <item x="532"/>
        <item x="533"/>
        <item x="534"/>
        <item x="535"/>
        <item x="1393"/>
        <item x="1276"/>
        <item x="1085"/>
        <item x="1452"/>
        <item x="1086"/>
        <item x="962"/>
        <item x="1087"/>
        <item x="536"/>
        <item x="537"/>
        <item x="1151"/>
        <item x="1252"/>
        <item x="1723"/>
        <item x="1088"/>
        <item x="538"/>
        <item x="539"/>
        <item x="540"/>
        <item x="541"/>
        <item x="542"/>
        <item x="543"/>
        <item x="323"/>
        <item x="1089"/>
        <item x="937"/>
        <item x="1447"/>
        <item x="1317"/>
        <item x="1344"/>
        <item x="1337"/>
        <item x="1201"/>
        <item x="1219"/>
        <item x="1472"/>
        <item x="1724"/>
        <item x="1546"/>
        <item x="1545"/>
        <item x="1543"/>
        <item x="1544"/>
        <item x="1090"/>
        <item x="544"/>
        <item x="545"/>
        <item x="546"/>
        <item x="547"/>
        <item x="548"/>
        <item x="549"/>
        <item x="550"/>
        <item x="551"/>
        <item x="552"/>
        <item x="324"/>
        <item x="1225"/>
        <item x="553"/>
        <item x="17"/>
        <item x="18"/>
        <item x="16"/>
        <item x="1011"/>
        <item x="19"/>
        <item x="1010"/>
        <item x="20"/>
        <item x="924"/>
        <item x="913"/>
        <item x="916"/>
        <item x="917"/>
        <item x="920"/>
        <item x="923"/>
        <item x="922"/>
        <item x="925"/>
        <item x="907"/>
        <item x="918"/>
        <item x="919"/>
        <item x="906"/>
        <item x="908"/>
        <item x="915"/>
        <item x="905"/>
        <item x="921"/>
        <item x="912"/>
        <item x="914"/>
        <item x="927"/>
        <item x="926"/>
        <item x="904"/>
        <item x="909"/>
        <item x="554"/>
        <item x="555"/>
        <item x="556"/>
        <item x="557"/>
        <item x="558"/>
        <item x="293"/>
        <item x="294"/>
        <item x="295"/>
        <item x="559"/>
        <item x="1473"/>
        <item x="1091"/>
        <item x="1034"/>
        <item x="1030"/>
        <item x="1031"/>
        <item x="1032"/>
        <item x="1033"/>
        <item x="151"/>
        <item x="152"/>
        <item x="1017"/>
        <item x="132"/>
        <item x="150"/>
        <item x="30"/>
        <item x="1092"/>
        <item x="560"/>
        <item x="561"/>
        <item x="936"/>
        <item x="940"/>
        <item x="1725"/>
        <item x="562"/>
        <item x="563"/>
        <item x="1726"/>
        <item x="564"/>
        <item x="565"/>
        <item x="566"/>
        <item x="567"/>
        <item x="568"/>
        <item x="569"/>
        <item x="570"/>
        <item x="571"/>
        <item x="572"/>
        <item x="573"/>
        <item x="574"/>
        <item x="575"/>
        <item x="576"/>
        <item x="577"/>
        <item x="578"/>
        <item x="579"/>
        <item x="580"/>
        <item x="581"/>
        <item x="582"/>
        <item x="583"/>
        <item x="584"/>
        <item x="585"/>
        <item x="586"/>
        <item x="587"/>
        <item x="588"/>
        <item x="1727"/>
        <item x="1728"/>
        <item x="244"/>
        <item x="1556"/>
        <item x="241"/>
        <item x="242"/>
        <item x="84"/>
        <item x="86"/>
        <item x="87"/>
        <item x="85"/>
        <item x="243"/>
        <item x="88"/>
        <item x="250"/>
        <item x="245"/>
        <item x="246"/>
        <item x="247"/>
        <item x="248"/>
        <item x="249"/>
        <item x="1637"/>
        <item x="251"/>
        <item x="1613"/>
        <item x="1622"/>
        <item x="1614"/>
        <item x="1615"/>
        <item x="1606"/>
        <item x="252"/>
        <item x="253"/>
        <item x="589"/>
        <item x="590"/>
        <item x="591"/>
        <item x="592"/>
        <item x="871"/>
        <item x="593"/>
        <item x="594"/>
        <item x="240"/>
        <item x="595"/>
        <item x="34"/>
        <item x="35"/>
        <item x="40"/>
        <item x="39"/>
        <item x="41"/>
        <item x="42"/>
        <item x="36"/>
        <item x="33"/>
        <item x="37"/>
        <item x="38"/>
        <item x="31"/>
        <item x="32"/>
        <item x="1004"/>
        <item x="1196"/>
        <item x="1093"/>
        <item x="1515"/>
        <item x="1240"/>
        <item x="1124"/>
        <item x="1094"/>
        <item x="1095"/>
        <item x="1125"/>
        <item x="863"/>
        <item x="864"/>
        <item x="865"/>
        <item x="1236"/>
        <item x="73"/>
        <item x="1537"/>
        <item x="1096"/>
        <item x="1729"/>
        <item x="1126"/>
        <item x="1188"/>
        <item x="1474"/>
        <item x="1253"/>
        <item x="1289"/>
        <item x="1475"/>
        <item x="1476"/>
        <item x="1222"/>
        <item x="1245"/>
        <item x="1477"/>
        <item x="1478"/>
        <item x="1220"/>
        <item x="1525"/>
        <item x="89"/>
        <item x="1527"/>
        <item x="1450"/>
        <item x="1458"/>
        <item x="1355"/>
        <item x="1502"/>
        <item x="1520"/>
        <item x="596"/>
        <item x="1277"/>
        <item x="1479"/>
        <item x="1394"/>
        <item x="597"/>
        <item x="598"/>
        <item x="1345"/>
        <item x="157"/>
        <item x="963"/>
        <item x="941"/>
        <item x="898"/>
        <item x="899"/>
        <item x="900"/>
        <item x="901"/>
        <item x="902"/>
        <item x="1730"/>
        <item x="903"/>
        <item x="982"/>
        <item x="599"/>
        <item x="325"/>
        <item x="600"/>
        <item x="601"/>
        <item x="602"/>
        <item x="603"/>
        <item x="604"/>
        <item x="605"/>
        <item x="606"/>
        <item x="607"/>
        <item x="608"/>
        <item x="1127"/>
        <item x="1097"/>
        <item x="1318"/>
        <item x="1268"/>
        <item x="1325"/>
        <item x="1731"/>
        <item x="1141"/>
        <item x="1290"/>
        <item x="1263"/>
        <item x="1425"/>
        <item x="23"/>
        <item x="1480"/>
        <item x="1481"/>
        <item x="1482"/>
        <item x="1297"/>
        <item x="1395"/>
        <item x="1327"/>
        <item x="1412"/>
        <item x="1350"/>
        <item x="1241"/>
        <item x="1352"/>
        <item x="1189"/>
        <item x="1424"/>
        <item x="1193"/>
        <item x="1413"/>
        <item x="1227"/>
        <item x="1338"/>
        <item x="609"/>
        <item x="610"/>
        <item x="1414"/>
        <item x="983"/>
        <item x="1278"/>
        <item x="1483"/>
        <item x="68"/>
        <item x="1152"/>
        <item x="1521"/>
        <item x="1191"/>
        <item x="1484"/>
        <item x="984"/>
        <item x="611"/>
        <item x="1279"/>
        <item x="303"/>
        <item x="612"/>
        <item x="613"/>
        <item x="614"/>
        <item x="615"/>
        <item x="276"/>
        <item x="616"/>
        <item x="617"/>
        <item x="618"/>
        <item x="619"/>
        <item x="620"/>
        <item x="1732"/>
        <item x="1538"/>
        <item x="892"/>
        <item x="985"/>
        <item x="621"/>
        <item x="1291"/>
        <item x="1210"/>
        <item x="1511"/>
        <item x="1522"/>
        <item x="1098"/>
        <item x="622"/>
        <item x="1733"/>
        <item x="1734"/>
        <item x="1603"/>
        <item x="1186"/>
        <item x="1426"/>
        <item x="1735"/>
        <item x="90"/>
        <item x="1736"/>
        <item x="304"/>
        <item x="1203"/>
        <item x="1396"/>
        <item x="1508"/>
        <item x="964"/>
        <item x="1737"/>
        <item x="1738"/>
        <item x="1192"/>
        <item x="1099"/>
        <item x="1739"/>
        <item x="1740"/>
        <item x="233"/>
        <item x="133"/>
        <item x="1319"/>
        <item x="1741"/>
        <item x="1231"/>
        <item x="1280"/>
        <item x="228"/>
        <item x="623"/>
        <item x="1356"/>
        <item x="1554"/>
        <item x="624"/>
        <item x="1357"/>
        <item x="884"/>
        <item x="1172"/>
        <item x="1173"/>
        <item x="1298"/>
        <item x="1464"/>
        <item x="1292"/>
        <item x="625"/>
        <item x="626"/>
        <item x="627"/>
        <item x="1358"/>
        <item x="1558"/>
        <item x="1128"/>
        <item x="1146"/>
        <item x="1373"/>
        <item x="867"/>
        <item x="305"/>
        <item x="857"/>
        <item x="1100"/>
        <item x="858"/>
        <item x="866"/>
        <item x="628"/>
        <item x="629"/>
        <item x="893"/>
        <item x="1101"/>
        <item x="1254"/>
        <item x="630"/>
        <item x="1051"/>
        <item x="1102"/>
        <item x="1044"/>
        <item x="1397"/>
        <item x="1129"/>
        <item x="278"/>
        <item x="279"/>
        <item x="282"/>
        <item x="280"/>
        <item x="281"/>
        <item x="254"/>
        <item x="257"/>
        <item x="258"/>
        <item x="255"/>
        <item x="1374"/>
        <item x="1195"/>
        <item x="1485"/>
        <item x="1742"/>
        <item x="1743"/>
        <item x="631"/>
        <item x="632"/>
        <item x="633"/>
        <item x="634"/>
        <item x="635"/>
        <item x="636"/>
        <item x="637"/>
        <item x="638"/>
        <item x="1744"/>
        <item x="639"/>
        <item x="640"/>
        <item x="641"/>
        <item x="642"/>
        <item x="643"/>
        <item x="26"/>
        <item x="27"/>
        <item x="66"/>
        <item x="1745"/>
        <item x="644"/>
        <item x="1185"/>
        <item x="1281"/>
        <item x="1207"/>
        <item x="1269"/>
        <item x="645"/>
        <item x="296"/>
        <item x="646"/>
        <item x="74"/>
        <item x="1746"/>
        <item x="965"/>
        <item x="91"/>
        <item x="1438"/>
        <item x="647"/>
        <item x="648"/>
        <item x="1065"/>
        <item x="297"/>
        <item x="649"/>
        <item x="650"/>
        <item x="651"/>
        <item x="966"/>
        <item x="986"/>
        <item x="652"/>
        <item x="653"/>
        <item x="654"/>
        <item x="655"/>
        <item x="656"/>
        <item x="872"/>
        <item x="987"/>
        <item x="1623"/>
        <item x="1629"/>
        <item x="1632"/>
        <item x="1631"/>
        <item x="1630"/>
        <item x="1634"/>
        <item x="1621"/>
        <item x="1130"/>
        <item x="1103"/>
        <item x="1104"/>
        <item x="822"/>
        <item x="988"/>
        <item x="657"/>
        <item x="658"/>
        <item x="659"/>
        <item x="660"/>
        <item x="661"/>
        <item x="662"/>
        <item x="663"/>
        <item x="664"/>
        <item x="665"/>
        <item x="666"/>
        <item x="667"/>
        <item x="668"/>
        <item x="669"/>
        <item x="670"/>
        <item x="671"/>
        <item x="672"/>
        <item x="673"/>
        <item x="674"/>
        <item x="675"/>
        <item x="676"/>
        <item x="1611"/>
        <item x="326"/>
        <item x="1055"/>
        <item x="1229"/>
        <item x="1516"/>
        <item x="1398"/>
        <item x="945"/>
        <item x="1223"/>
        <item x="1523"/>
        <item x="1507"/>
        <item x="1105"/>
        <item x="1448"/>
        <item x="1147"/>
        <item x="1299"/>
        <item x="1106"/>
        <item x="1524"/>
        <item x="1264"/>
        <item x="989"/>
        <item x="1247"/>
        <item x="1107"/>
        <item x="1293"/>
        <item x="1328"/>
        <item x="677"/>
        <item x="1552"/>
        <item x="1553"/>
        <item x="1638"/>
        <item x="1639"/>
        <item x="1640"/>
        <item x="1641"/>
        <item x="1642"/>
        <item x="1643"/>
        <item x="1644"/>
        <item x="1645"/>
        <item x="1646"/>
        <item x="1647"/>
        <item x="1648"/>
        <item x="1649"/>
        <item x="1650"/>
        <item x="1651"/>
        <item x="1652"/>
        <item x="1667"/>
        <item x="1653"/>
        <item x="1654"/>
        <item x="1655"/>
        <item x="1656"/>
        <item x="1657"/>
        <item x="1658"/>
        <item x="1659"/>
        <item x="1660"/>
        <item x="1661"/>
        <item x="1662"/>
        <item x="1663"/>
        <item x="1664"/>
        <item x="1665"/>
        <item x="1666"/>
        <item x="236"/>
        <item x="894"/>
        <item x="1002"/>
        <item x="93"/>
        <item x="1003"/>
        <item x="878"/>
        <item x="1747"/>
        <item x="1486"/>
        <item x="1308"/>
        <item x="678"/>
        <item x="1315"/>
        <item x="1375"/>
        <item x="1309"/>
        <item x="1339"/>
        <item x="238"/>
        <item x="239"/>
        <item x="94"/>
        <item x="96"/>
        <item x="95"/>
        <item x="1517"/>
        <item x="1487"/>
        <item x="967"/>
        <item x="1300"/>
        <item x="1748"/>
        <item x="24"/>
        <item x="1399"/>
        <item x="679"/>
        <item x="100"/>
        <item x="98"/>
        <item x="97"/>
        <item x="99"/>
        <item x="214"/>
        <item x="1108"/>
        <item x="197"/>
        <item x="166"/>
        <item x="167"/>
        <item x="168"/>
        <item x="169"/>
        <item x="199"/>
        <item x="170"/>
        <item x="171"/>
        <item x="172"/>
        <item x="173"/>
        <item x="174"/>
        <item x="175"/>
        <item x="176"/>
        <item x="177"/>
        <item x="178"/>
        <item x="179"/>
        <item x="180"/>
        <item x="181"/>
        <item x="182"/>
        <item x="183"/>
        <item x="184"/>
        <item x="185"/>
        <item x="186"/>
        <item x="200"/>
        <item x="201"/>
        <item x="187"/>
        <item x="188"/>
        <item x="189"/>
        <item x="190"/>
        <item x="191"/>
        <item x="192"/>
        <item x="194"/>
        <item x="195"/>
        <item x="196"/>
        <item x="193"/>
        <item x="198"/>
        <item x="1248"/>
        <item x="1282"/>
        <item x="1007"/>
        <item x="1008"/>
        <item x="1202"/>
        <item x="1283"/>
        <item x="1288"/>
        <item x="1749"/>
        <item x="968"/>
        <item x="1376"/>
        <item x="1499"/>
        <item x="1056"/>
        <item x="1400"/>
        <item x="1301"/>
        <item x="50"/>
        <item x="318"/>
        <item x="317"/>
        <item x="321"/>
        <item x="315"/>
        <item x="314"/>
        <item x="316"/>
        <item x="320"/>
        <item x="319"/>
        <item x="312"/>
        <item x="322"/>
        <item x="313"/>
        <item x="223"/>
        <item x="221"/>
        <item x="219"/>
        <item x="224"/>
        <item x="220"/>
        <item x="222"/>
        <item x="1109"/>
        <item x="1563"/>
        <item x="1565"/>
        <item x="969"/>
        <item x="970"/>
        <item x="990"/>
        <item x="680"/>
        <item x="681"/>
        <item x="682"/>
        <item x="683"/>
        <item x="1377"/>
        <item x="1110"/>
        <item x="1463"/>
        <item x="684"/>
        <item x="685"/>
        <item x="686"/>
        <item x="687"/>
        <item x="1016"/>
        <item x="215"/>
        <item x="836"/>
        <item x="943"/>
        <item x="944"/>
        <item x="1052"/>
        <item x="1198"/>
        <item x="1018"/>
        <item x="1019"/>
        <item x="21"/>
        <item x="101"/>
        <item x="102"/>
        <item x="837"/>
        <item x="1750"/>
        <item x="688"/>
        <item x="689"/>
        <item x="690"/>
        <item x="691"/>
        <item x="103"/>
        <item x="104"/>
        <item x="692"/>
        <item x="693"/>
        <item x="1751"/>
        <item x="1171"/>
        <item x="261"/>
        <item x="1752"/>
        <item x="146"/>
        <item x="147"/>
        <item x="148"/>
        <item x="134"/>
        <item x="149"/>
        <item x="135"/>
        <item x="136"/>
        <item x="137"/>
        <item x="138"/>
        <item x="694"/>
        <item x="153"/>
        <item x="154"/>
        <item x="155"/>
        <item x="140"/>
        <item x="139"/>
        <item x="141"/>
        <item x="143"/>
        <item x="142"/>
        <item x="695"/>
        <item x="1561"/>
        <item x="1557"/>
        <item x="696"/>
        <item x="697"/>
        <item x="698"/>
        <item x="106"/>
        <item x="105"/>
        <item x="1488"/>
        <item x="1753"/>
        <item x="1754"/>
        <item x="1755"/>
        <item x="1756"/>
        <item x="51"/>
        <item x="1757"/>
        <item x="1237"/>
        <item x="1401"/>
        <item x="1489"/>
        <item x="1498"/>
        <item x="1419"/>
        <item x="1439"/>
        <item x="1131"/>
        <item x="1427"/>
        <item x="1302"/>
        <item x="1232"/>
        <item x="1457"/>
        <item x="1433"/>
        <item x="1415"/>
        <item x="1440"/>
        <item x="1265"/>
        <item x="1531"/>
        <item x="1441"/>
        <item x="300"/>
        <item x="301"/>
        <item x="1142"/>
        <item x="699"/>
        <item x="1539"/>
        <item x="895"/>
        <item x="1434"/>
        <item x="1435"/>
        <item x="298"/>
        <item x="1436"/>
        <item x="1359"/>
        <item x="1490"/>
        <item x="1360"/>
        <item x="1378"/>
        <item x="1250"/>
        <item x="1267"/>
        <item x="1758"/>
        <item x="1759"/>
        <item x="1437"/>
        <item x="1284"/>
        <item x="1491"/>
        <item x="1238"/>
        <item x="1156"/>
        <item x="1157"/>
        <item x="1158"/>
        <item x="1159"/>
        <item x="1160"/>
        <item x="1379"/>
        <item x="1271"/>
        <item x="1559"/>
        <item x="1380"/>
        <item x="1540"/>
        <item x="991"/>
        <item x="1320"/>
        <item x="700"/>
        <item x="701"/>
        <item x="702"/>
        <item x="703"/>
        <item x="704"/>
        <item x="705"/>
        <item x="706"/>
        <item x="1492"/>
        <item x="1760"/>
        <item x="1619"/>
        <item x="144"/>
        <item x="1111"/>
        <item x="1761"/>
        <item x="1617"/>
        <item x="1618"/>
        <item x="707"/>
        <item x="992"/>
        <item x="1416"/>
        <item x="1493"/>
        <item x="25"/>
        <item x="1612"/>
        <item x="1607"/>
        <item x="1616"/>
        <item x="1608"/>
        <item x="1285"/>
        <item x="256"/>
        <item x="946"/>
        <item x="971"/>
        <item x="1143"/>
        <item x="1148"/>
        <item x="1112"/>
        <item x="1286"/>
        <item x="1014"/>
        <item x="262"/>
        <item x="1329"/>
        <item x="708"/>
        <item x="1057"/>
        <item x="1243"/>
        <item x="709"/>
        <item x="1528"/>
        <item x="1310"/>
        <item x="1233"/>
        <item x="1456"/>
        <item x="1442"/>
        <item x="1459"/>
        <item x="710"/>
        <item x="327"/>
        <item x="711"/>
        <item x="712"/>
        <item x="713"/>
        <item x="714"/>
        <item x="715"/>
        <item x="716"/>
        <item x="717"/>
        <item x="718"/>
        <item x="719"/>
        <item x="720"/>
        <item x="721"/>
        <item x="328"/>
        <item x="722"/>
        <item x="329"/>
        <item x="723"/>
        <item x="724"/>
        <item x="725"/>
        <item x="726"/>
        <item x="330"/>
        <item x="331"/>
        <item x="727"/>
        <item x="332"/>
        <item x="1762"/>
        <item x="1321"/>
        <item x="728"/>
        <item x="1113"/>
        <item x="1114"/>
        <item x="1402"/>
        <item x="729"/>
        <item x="1322"/>
        <item x="1228"/>
        <item x="79"/>
        <item x="1255"/>
        <item x="1504"/>
        <item x="1381"/>
        <item x="1311"/>
        <item x="1244"/>
        <item x="1382"/>
        <item x="1261"/>
        <item x="1294"/>
        <item x="1460"/>
        <item x="1383"/>
        <item x="1330"/>
        <item x="1494"/>
        <item x="1500"/>
        <item x="1443"/>
        <item x="1495"/>
        <item x="1384"/>
        <item x="1444"/>
        <item x="1512"/>
        <item x="1208"/>
        <item x="1340"/>
        <item x="1312"/>
        <item x="1496"/>
        <item x="1361"/>
        <item x="1287"/>
        <item x="972"/>
        <item x="1362"/>
        <item x="1303"/>
        <item x="1341"/>
        <item x="1266"/>
        <item x="1466"/>
        <item x="1260"/>
        <item x="216"/>
        <item x="730"/>
        <item x="731"/>
        <item x="277"/>
        <item x="732"/>
        <item x="733"/>
        <item x="942"/>
        <item x="1178"/>
        <item x="1115"/>
        <item x="1555"/>
        <item x="1763"/>
        <item x="1175"/>
        <item x="1174"/>
        <item x="1204"/>
        <item x="1058"/>
        <item x="860"/>
        <item x="1059"/>
        <item x="1116"/>
        <item x="1764"/>
        <item x="734"/>
        <item x="735"/>
        <item x="736"/>
        <item x="1765"/>
        <item x="1766"/>
        <item x="737"/>
        <item x="145"/>
        <item x="1176"/>
        <item x="1149"/>
        <item x="107"/>
        <item x="108"/>
        <item x="109"/>
        <item x="1150"/>
        <item x="1117"/>
        <item x="1118"/>
        <item x="738"/>
        <item x="739"/>
        <item x="45"/>
        <item x="44"/>
        <item x="4"/>
        <item x="6"/>
        <item x="8"/>
        <item x="69"/>
        <item x="28"/>
        <item x="226"/>
        <item x="740"/>
        <item x="993"/>
        <item x="741"/>
        <item x="742"/>
        <item x="1132"/>
        <item x="1513"/>
        <item x="1304"/>
        <item x="1342"/>
        <item x="1205"/>
        <item x="1180"/>
        <item x="883"/>
        <item x="283"/>
        <item x="284"/>
        <item x="285"/>
        <item x="286"/>
        <item x="110"/>
        <item x="1000"/>
        <item x="234"/>
        <item x="1767"/>
        <item x="1550"/>
        <item x="1547"/>
        <item x="1548"/>
        <item x="1551"/>
        <item x="1549"/>
        <item x="1768"/>
        <item x="1769"/>
        <item x="1770"/>
        <item x="1387"/>
        <item x="1323"/>
        <item x="1403"/>
        <item x="1771"/>
        <item x="1772"/>
        <item x="1045"/>
        <item x="1213"/>
        <item x="1503"/>
        <item x="1005"/>
        <item x="1006"/>
        <item x="1351"/>
        <item x="1209"/>
        <item x="306"/>
        <item x="743"/>
        <item x="1404"/>
        <item x="973"/>
        <item x="1343"/>
        <item x="1773"/>
        <item x="744"/>
        <item x="1046"/>
        <item x="1465"/>
        <item x="1454"/>
        <item x="745"/>
        <item x="746"/>
        <item x="747"/>
        <item x="748"/>
        <item x="749"/>
        <item x="750"/>
        <item x="1047"/>
        <item x="877"/>
        <item x="879"/>
        <item x="880"/>
        <item x="876"/>
        <item x="881"/>
        <item x="1154"/>
        <item x="1774"/>
        <item x="1775"/>
        <item x="751"/>
        <item x="752"/>
        <item x="753"/>
        <item x="754"/>
        <item x="755"/>
        <item x="756"/>
        <item x="757"/>
        <item x="758"/>
        <item x="759"/>
        <item x="760"/>
        <item x="1417"/>
        <item x="111"/>
        <item x="299"/>
        <item x="761"/>
        <item x="762"/>
        <item x="763"/>
        <item x="764"/>
        <item x="765"/>
        <item x="766"/>
        <item x="767"/>
        <item x="1385"/>
        <item x="994"/>
        <item x="995"/>
        <item x="235"/>
        <item x="934"/>
        <item x="67"/>
        <item x="938"/>
        <item x="1363"/>
        <item x="1776"/>
        <item x="1133"/>
        <item x="1134"/>
        <item x="1028"/>
        <item x="768"/>
        <item x="769"/>
        <item x="112"/>
        <item x="1601"/>
        <item x="1591"/>
        <item x="1594"/>
        <item x="1590"/>
        <item x="1574"/>
        <item x="1568"/>
        <item x="1598"/>
        <item x="1602"/>
        <item x="1585"/>
        <item x="1586"/>
        <item x="1584"/>
        <item x="1569"/>
        <item x="1595"/>
        <item x="1600"/>
        <item x="1575"/>
        <item x="1578"/>
        <item x="1597"/>
        <item x="1562"/>
        <item x="1564"/>
        <item x="1580"/>
        <item x="1576"/>
        <item x="1592"/>
        <item x="1581"/>
        <item x="1582"/>
        <item x="1596"/>
        <item x="1577"/>
        <item x="1567"/>
        <item x="1583"/>
        <item x="1573"/>
        <item x="1570"/>
        <item x="1579"/>
        <item x="1593"/>
        <item x="1587"/>
        <item x="1589"/>
        <item x="1588"/>
        <item x="1571"/>
        <item x="1599"/>
        <item x="1566"/>
        <item x="1572"/>
        <item x="1119"/>
        <item x="263"/>
        <item x="770"/>
        <item x="771"/>
        <item x="772"/>
        <item x="1060"/>
        <item x="1061"/>
        <item x="773"/>
        <item x="774"/>
        <item x="775"/>
        <item x="776"/>
        <item x="777"/>
        <item x="778"/>
        <item x="779"/>
        <item x="780"/>
        <item x="781"/>
        <item x="782"/>
        <item x="783"/>
        <item x="1029"/>
        <item x="935"/>
        <item x="0"/>
        <item x="1"/>
        <item x="2"/>
        <item x="1049"/>
        <item x="113"/>
        <item x="1518"/>
        <item x="1216"/>
        <item x="1184"/>
        <item x="1048"/>
        <item x="784"/>
        <item x="1120"/>
        <item x="785"/>
        <item x="29"/>
        <item x="1324"/>
        <item x="1418"/>
        <item x="1224"/>
        <item x="786"/>
        <item x="213"/>
        <item x="1405"/>
        <item x="1331"/>
        <item x="1270"/>
        <item x="1406"/>
        <item x="1239"/>
        <item x="333"/>
        <item x="787"/>
        <item x="788"/>
        <item x="789"/>
        <item x="790"/>
        <item x="791"/>
        <item x="792"/>
        <item x="793"/>
        <item x="1497"/>
        <item x="1179"/>
        <item x="43"/>
        <item x="1541"/>
        <item x="896"/>
        <item x="1332"/>
        <item x="1364"/>
        <item x="1386"/>
        <item x="974"/>
        <item x="1249"/>
        <item x="975"/>
        <item x="97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6"/>
    <field x="7"/>
    <field x="8"/>
    <field x="9"/>
  </rowFields>
  <rowItems count="2461">
    <i>
      <x/>
      <x v="28"/>
      <x v="248"/>
      <x v="40"/>
    </i>
    <i r="3">
      <x v="42"/>
    </i>
    <i r="2">
      <x v="277"/>
      <x v="41"/>
    </i>
    <i r="3">
      <x v="43"/>
    </i>
    <i r="3">
      <x v="44"/>
    </i>
    <i r="3">
      <x v="45"/>
    </i>
    <i r="2">
      <x v="333"/>
      <x v="38"/>
    </i>
    <i r="1">
      <x v="29"/>
      <x v="7"/>
      <x v="39"/>
    </i>
    <i r="1">
      <x v="86"/>
      <x v="85"/>
      <x v="38"/>
    </i>
    <i>
      <x v="1"/>
      <x v="31"/>
      <x v="145"/>
      <x v="154"/>
    </i>
    <i r="3">
      <x v="277"/>
    </i>
    <i r="3">
      <x v="643"/>
    </i>
    <i r="3">
      <x v="644"/>
    </i>
    <i r="3">
      <x v="645"/>
    </i>
    <i r="3">
      <x v="646"/>
    </i>
    <i r="3">
      <x v="776"/>
    </i>
    <i r="3">
      <x v="1117"/>
    </i>
    <i r="3">
      <x v="1664"/>
    </i>
    <i r="3">
      <x v="1733"/>
    </i>
    <i r="1">
      <x v="39"/>
      <x v="145"/>
      <x v="154"/>
    </i>
    <i r="3">
      <x v="277"/>
    </i>
    <i r="3">
      <x v="643"/>
    </i>
    <i r="3">
      <x v="644"/>
    </i>
    <i r="3">
      <x v="645"/>
    </i>
    <i r="3">
      <x v="646"/>
    </i>
    <i r="3">
      <x v="1117"/>
    </i>
    <i r="3">
      <x v="1664"/>
    </i>
    <i r="3">
      <x v="1733"/>
    </i>
    <i r="1">
      <x v="65"/>
      <x v="144"/>
      <x v="1734"/>
    </i>
    <i r="3">
      <x v="1735"/>
    </i>
    <i r="3">
      <x v="1736"/>
    </i>
    <i r="1">
      <x v="80"/>
      <x v="90"/>
      <x v="256"/>
    </i>
    <i r="3">
      <x v="696"/>
    </i>
    <i r="3">
      <x v="777"/>
    </i>
    <i r="3">
      <x v="901"/>
    </i>
    <i r="3">
      <x v="1666"/>
    </i>
    <i r="2">
      <x v="160"/>
      <x v="31"/>
    </i>
    <i r="3">
      <x v="120"/>
    </i>
    <i r="3">
      <x v="145"/>
    </i>
    <i r="3">
      <x v="246"/>
    </i>
    <i r="3">
      <x v="653"/>
    </i>
    <i r="3">
      <x v="909"/>
    </i>
    <i r="3">
      <x v="951"/>
    </i>
    <i r="3">
      <x v="959"/>
    </i>
    <i r="3">
      <x v="976"/>
    </i>
    <i r="3">
      <x v="1099"/>
    </i>
    <i r="3">
      <x v="1106"/>
    </i>
    <i r="3">
      <x v="1118"/>
    </i>
    <i r="3">
      <x v="1156"/>
    </i>
    <i r="3">
      <x v="1300"/>
    </i>
    <i r="3">
      <x v="1420"/>
    </i>
    <i r="3">
      <x v="1438"/>
    </i>
    <i r="3">
      <x v="1577"/>
    </i>
    <i r="3">
      <x v="1618"/>
    </i>
    <i r="3">
      <x v="1661"/>
    </i>
    <i r="3">
      <x v="1662"/>
    </i>
    <i r="1">
      <x v="81"/>
      <x v="90"/>
      <x v="30"/>
    </i>
    <i r="3">
      <x v="696"/>
    </i>
    <i r="3">
      <x v="1666"/>
    </i>
    <i r="2">
      <x v="160"/>
      <x v="32"/>
    </i>
    <i r="3">
      <x v="56"/>
    </i>
    <i r="3">
      <x v="57"/>
    </i>
    <i r="3">
      <x v="60"/>
    </i>
    <i r="3">
      <x v="95"/>
    </i>
    <i r="3">
      <x v="122"/>
    </i>
    <i r="3">
      <x v="155"/>
    </i>
    <i r="3">
      <x v="165"/>
    </i>
    <i r="3">
      <x v="247"/>
    </i>
    <i r="3">
      <x v="248"/>
    </i>
    <i r="3">
      <x v="271"/>
    </i>
    <i r="3">
      <x v="292"/>
    </i>
    <i r="3">
      <x v="569"/>
    </i>
    <i r="3">
      <x v="570"/>
    </i>
    <i r="3">
      <x v="680"/>
    </i>
    <i r="3">
      <x v="900"/>
    </i>
    <i r="3">
      <x v="996"/>
    </i>
    <i r="3">
      <x v="1088"/>
    </i>
    <i r="3">
      <x v="1098"/>
    </i>
    <i r="3">
      <x v="1215"/>
    </i>
    <i r="3">
      <x v="1271"/>
    </i>
    <i r="3">
      <x v="1298"/>
    </i>
    <i r="3">
      <x v="1299"/>
    </i>
    <i r="3">
      <x v="1449"/>
    </i>
    <i r="3">
      <x v="1525"/>
    </i>
    <i r="3">
      <x v="1618"/>
    </i>
    <i r="3">
      <x v="1773"/>
    </i>
    <i r="3">
      <x v="1775"/>
    </i>
    <i r="3">
      <x v="1776"/>
    </i>
    <i>
      <x v="2"/>
      <x v="68"/>
      <x v="120"/>
      <x v="150"/>
    </i>
    <i r="3">
      <x v="557"/>
    </i>
    <i r="3">
      <x v="1141"/>
    </i>
    <i r="3">
      <x v="1274"/>
    </i>
    <i r="3">
      <x v="1458"/>
    </i>
    <i r="3">
      <x v="1546"/>
    </i>
    <i r="3">
      <x v="1548"/>
    </i>
    <i r="3">
      <x v="1719"/>
    </i>
    <i r="3">
      <x v="1720"/>
    </i>
    <i r="2">
      <x v="249"/>
      <x v="502"/>
    </i>
    <i r="3">
      <x v="1041"/>
    </i>
    <i r="3">
      <x v="1317"/>
    </i>
    <i>
      <x v="3"/>
      <x v="49"/>
      <x v="62"/>
      <x v="186"/>
    </i>
    <i>
      <x v="4"/>
      <x/>
      <x v="286"/>
      <x v="1265"/>
    </i>
    <i r="2">
      <x v="287"/>
      <x v="1266"/>
    </i>
    <i r="1">
      <x v="6"/>
      <x v="1"/>
      <x v="37"/>
    </i>
    <i r="2">
      <x v="275"/>
      <x v="1196"/>
    </i>
    <i r="2">
      <x v="276"/>
      <x v="1198"/>
    </i>
    <i r="1">
      <x v="7"/>
      <x v="47"/>
      <x v="149"/>
    </i>
    <i r="2">
      <x v="88"/>
      <x v="379"/>
    </i>
    <i r="1">
      <x v="31"/>
      <x v="4"/>
      <x v="592"/>
    </i>
    <i r="2">
      <x v="51"/>
      <x v="590"/>
    </i>
    <i r="2">
      <x v="70"/>
      <x v="591"/>
    </i>
    <i r="2">
      <x v="168"/>
      <x v="593"/>
    </i>
    <i r="2">
      <x v="224"/>
      <x v="594"/>
    </i>
    <i r="1">
      <x v="34"/>
      <x v="123"/>
      <x v="465"/>
    </i>
    <i r="3">
      <x v="466"/>
    </i>
    <i r="3">
      <x v="467"/>
    </i>
    <i r="3">
      <x v="468"/>
    </i>
    <i r="2">
      <x v="125"/>
      <x v="470"/>
    </i>
    <i r="3">
      <x v="471"/>
    </i>
    <i r="3">
      <x v="472"/>
    </i>
    <i r="3">
      <x v="473"/>
    </i>
    <i r="1">
      <x v="39"/>
      <x v="51"/>
      <x v="722"/>
    </i>
    <i r="2">
      <x v="54"/>
      <x v="723"/>
    </i>
    <i r="2">
      <x v="76"/>
      <x v="725"/>
    </i>
    <i r="2">
      <x v="79"/>
      <x v="726"/>
    </i>
    <i r="2">
      <x v="80"/>
      <x v="727"/>
    </i>
    <i r="2">
      <x v="259"/>
      <x v="728"/>
    </i>
    <i r="1">
      <x v="43"/>
      <x v="167"/>
      <x v="769"/>
    </i>
    <i r="1">
      <x v="64"/>
      <x v="3"/>
      <x v="762"/>
    </i>
    <i r="2">
      <x v="70"/>
      <x v="1319"/>
    </i>
    <i r="2">
      <x v="133"/>
      <x v="766"/>
    </i>
    <i r="2">
      <x v="150"/>
      <x v="763"/>
    </i>
    <i r="2">
      <x v="169"/>
      <x v="764"/>
    </i>
    <i r="2">
      <x v="224"/>
      <x v="765"/>
    </i>
    <i r="2">
      <x v="285"/>
      <x v="1320"/>
    </i>
    <i r="2">
      <x v="361"/>
      <x v="1671"/>
    </i>
    <i r="2">
      <x v="363"/>
      <x v="1732"/>
    </i>
    <i r="1">
      <x v="72"/>
      <x v="124"/>
      <x v="469"/>
    </i>
    <i r="2">
      <x v="302"/>
      <x v="1312"/>
    </i>
    <i r="2">
      <x v="332"/>
      <x v="1454"/>
    </i>
    <i r="1">
      <x v="82"/>
      <x v="71"/>
      <x v="297"/>
    </i>
    <i r="2">
      <x v="72"/>
      <x v="298"/>
    </i>
    <i r="2">
      <x v="73"/>
      <x v="299"/>
    </i>
    <i r="2">
      <x v="74"/>
      <x v="300"/>
    </i>
    <i r="2">
      <x v="206"/>
      <x v="855"/>
    </i>
    <i r="2">
      <x v="354"/>
      <x v="1592"/>
    </i>
    <i r="1">
      <x v="85"/>
      <x v="262"/>
      <x v="1611"/>
    </i>
    <i r="2">
      <x v="326"/>
      <x v="1612"/>
    </i>
    <i>
      <x v="5"/>
      <x v="31"/>
      <x v="2"/>
      <x v="589"/>
    </i>
    <i r="2">
      <x v="51"/>
      <x v="590"/>
    </i>
    <i r="2">
      <x v="151"/>
      <x v="588"/>
    </i>
    <i r="2">
      <x v="168"/>
      <x v="593"/>
    </i>
    <i r="2">
      <x v="224"/>
      <x v="591"/>
    </i>
    <i r="3">
      <x v="594"/>
    </i>
    <i r="1">
      <x v="39"/>
      <x v="51"/>
      <x v="722"/>
    </i>
    <i r="2">
      <x v="54"/>
      <x v="723"/>
    </i>
    <i r="2">
      <x v="75"/>
      <x v="724"/>
    </i>
    <i r="2">
      <x v="79"/>
      <x v="726"/>
    </i>
    <i r="2">
      <x v="161"/>
      <x v="728"/>
    </i>
    <i>
      <x v="6"/>
      <x v="8"/>
      <x v="351"/>
      <x v="772"/>
    </i>
    <i r="3">
      <x v="1574"/>
    </i>
    <i r="3">
      <x v="1746"/>
    </i>
    <i r="1">
      <x v="37"/>
      <x v="8"/>
      <x v="578"/>
    </i>
    <i r="3">
      <x v="931"/>
    </i>
    <i r="3">
      <x v="1074"/>
    </i>
    <i r="3">
      <x v="1075"/>
    </i>
    <i r="3">
      <x v="1218"/>
    </i>
    <i r="2">
      <x v="171"/>
      <x v="1441"/>
    </i>
    <i r="2">
      <x v="305"/>
      <x v="1321"/>
    </i>
    <i>
      <x v="7"/>
      <x v="18"/>
      <x v="9"/>
      <x v="1568"/>
    </i>
    <i r="2">
      <x v="263"/>
      <x v="1568"/>
    </i>
    <i r="2">
      <x v="357"/>
      <x v="1568"/>
    </i>
    <i r="1">
      <x v="19"/>
      <x v="357"/>
      <x v="1569"/>
    </i>
    <i r="1">
      <x v="22"/>
      <x v="205"/>
      <x v="843"/>
    </i>
    <i r="3">
      <x v="844"/>
    </i>
    <i r="3">
      <x v="845"/>
    </i>
    <i r="3">
      <x v="846"/>
    </i>
    <i r="3">
      <x v="847"/>
    </i>
    <i r="3">
      <x v="848"/>
    </i>
    <i r="3">
      <x v="849"/>
    </i>
    <i r="3">
      <x v="850"/>
    </i>
    <i r="3">
      <x v="851"/>
    </i>
    <i r="3">
      <x v="852"/>
    </i>
    <i r="3">
      <x v="853"/>
    </i>
    <i r="3">
      <x v="854"/>
    </i>
    <i r="1">
      <x v="48"/>
      <x v="9"/>
      <x v="1569"/>
    </i>
    <i r="2">
      <x v="263"/>
      <x v="1569"/>
    </i>
    <i r="1">
      <x v="76"/>
      <x v="9"/>
      <x v="1569"/>
    </i>
    <i r="2">
      <x v="263"/>
      <x v="1569"/>
    </i>
    <i r="1">
      <x v="92"/>
      <x v="264"/>
      <x v="1767"/>
    </i>
    <i>
      <x v="8"/>
      <x v="14"/>
      <x v="41"/>
      <x v="100"/>
    </i>
    <i r="3">
      <x v="694"/>
    </i>
    <i r="3">
      <x v="719"/>
    </i>
    <i r="3">
      <x v="911"/>
    </i>
    <i r="3">
      <x v="1140"/>
    </i>
    <i r="3">
      <x v="1468"/>
    </i>
    <i r="3">
      <x v="1480"/>
    </i>
    <i r="3">
      <x v="1482"/>
    </i>
    <i r="3">
      <x v="1487"/>
    </i>
    <i r="3">
      <x v="1488"/>
    </i>
    <i r="3">
      <x v="1490"/>
    </i>
    <i r="3">
      <x v="1757"/>
    </i>
    <i r="2">
      <x v="59"/>
      <x v="236"/>
    </i>
    <i r="3">
      <x v="694"/>
    </i>
    <i r="3">
      <x v="719"/>
    </i>
    <i r="3">
      <x v="911"/>
    </i>
    <i r="3">
      <x v="1140"/>
    </i>
    <i r="3">
      <x v="1468"/>
    </i>
    <i r="3">
      <x v="1480"/>
    </i>
    <i r="3">
      <x v="1482"/>
    </i>
    <i r="3">
      <x v="1487"/>
    </i>
    <i r="3">
      <x v="1488"/>
    </i>
    <i r="3">
      <x v="1490"/>
    </i>
    <i r="3">
      <x v="1757"/>
    </i>
    <i r="2">
      <x v="118"/>
      <x v="455"/>
    </i>
    <i r="3">
      <x v="694"/>
    </i>
    <i r="3">
      <x v="719"/>
    </i>
    <i r="3">
      <x v="911"/>
    </i>
    <i r="3">
      <x v="1140"/>
    </i>
    <i r="3">
      <x v="1468"/>
    </i>
    <i r="3">
      <x v="1480"/>
    </i>
    <i r="3">
      <x v="1482"/>
    </i>
    <i r="3">
      <x v="1487"/>
    </i>
    <i r="3">
      <x v="1488"/>
    </i>
    <i r="3">
      <x v="1490"/>
    </i>
    <i r="3">
      <x v="1757"/>
    </i>
    <i r="2">
      <x v="122"/>
      <x v="464"/>
    </i>
    <i r="3">
      <x v="694"/>
    </i>
    <i r="3">
      <x v="719"/>
    </i>
    <i r="3">
      <x v="911"/>
    </i>
    <i r="3">
      <x v="1140"/>
    </i>
    <i r="3">
      <x v="1468"/>
    </i>
    <i r="3">
      <x v="1480"/>
    </i>
    <i r="3">
      <x v="1482"/>
    </i>
    <i r="3">
      <x v="1487"/>
    </i>
    <i r="3">
      <x v="1488"/>
    </i>
    <i r="3">
      <x v="1490"/>
    </i>
    <i r="3">
      <x v="1757"/>
    </i>
    <i r="1">
      <x v="74"/>
      <x v="83"/>
      <x v="48"/>
    </i>
    <i r="3">
      <x v="359"/>
    </i>
    <i r="3">
      <x v="1023"/>
    </i>
    <i r="3">
      <x v="1642"/>
    </i>
    <i r="2">
      <x v="86"/>
      <x v="124"/>
    </i>
    <i r="3">
      <x v="125"/>
    </i>
    <i r="3">
      <x v="126"/>
    </i>
    <i r="3">
      <x v="127"/>
    </i>
    <i r="3">
      <x v="896"/>
    </i>
    <i r="3">
      <x v="897"/>
    </i>
    <i r="2">
      <x v="92"/>
      <x v="25"/>
    </i>
    <i r="3">
      <x v="66"/>
    </i>
    <i r="3">
      <x v="90"/>
    </i>
    <i r="3">
      <x v="101"/>
    </i>
    <i r="3">
      <x v="102"/>
    </i>
    <i r="3">
      <x v="103"/>
    </i>
    <i r="3">
      <x v="104"/>
    </i>
    <i r="3">
      <x v="286"/>
    </i>
    <i r="3">
      <x v="332"/>
    </i>
    <i r="3">
      <x v="463"/>
    </i>
    <i r="3">
      <x v="552"/>
    </i>
    <i r="3">
      <x v="583"/>
    </i>
    <i r="3">
      <x v="780"/>
    </i>
    <i r="3">
      <x v="1040"/>
    </i>
    <i r="3">
      <x v="1083"/>
    </i>
    <i r="3">
      <x v="1120"/>
    </i>
    <i r="3">
      <x v="1725"/>
    </i>
    <i r="2">
      <x v="93"/>
      <x v="158"/>
    </i>
    <i r="3">
      <x v="416"/>
    </i>
    <i r="3">
      <x v="449"/>
    </i>
    <i r="3">
      <x v="774"/>
    </i>
    <i r="3">
      <x v="967"/>
    </i>
    <i r="3">
      <x v="1576"/>
    </i>
    <i r="2">
      <x v="94"/>
      <x v="181"/>
    </i>
    <i r="3">
      <x v="834"/>
    </i>
    <i r="3">
      <x v="835"/>
    </i>
    <i r="2">
      <x v="95"/>
      <x v="9"/>
    </i>
    <i r="3">
      <x v="119"/>
    </i>
    <i r="3">
      <x v="244"/>
    </i>
    <i r="3">
      <x v="245"/>
    </i>
    <i r="3">
      <x v="346"/>
    </i>
    <i r="3">
      <x v="360"/>
    </i>
    <i r="3">
      <x v="425"/>
    </i>
    <i r="3">
      <x v="751"/>
    </i>
    <i r="3">
      <x v="752"/>
    </i>
    <i r="3">
      <x v="753"/>
    </i>
    <i r="3">
      <x v="754"/>
    </i>
    <i r="3">
      <x v="755"/>
    </i>
    <i r="3">
      <x v="786"/>
    </i>
    <i r="3">
      <x v="795"/>
    </i>
    <i r="3">
      <x v="799"/>
    </i>
    <i r="3">
      <x v="970"/>
    </i>
    <i r="3">
      <x v="971"/>
    </i>
    <i r="3">
      <x v="1104"/>
    </i>
    <i r="3">
      <x v="1203"/>
    </i>
    <i r="3">
      <x v="1361"/>
    </i>
    <i r="3">
      <x v="1641"/>
    </i>
    <i r="3">
      <x v="1653"/>
    </i>
    <i r="3">
      <x v="1718"/>
    </i>
    <i r="2">
      <x v="96"/>
      <x v="68"/>
    </i>
    <i r="3">
      <x v="74"/>
    </i>
    <i r="3">
      <x v="75"/>
    </i>
    <i r="3">
      <x v="77"/>
    </i>
    <i r="3">
      <x v="78"/>
    </i>
    <i r="3">
      <x v="96"/>
    </i>
    <i r="3">
      <x v="118"/>
    </i>
    <i r="3">
      <x v="135"/>
    </i>
    <i r="3">
      <x v="136"/>
    </i>
    <i r="3">
      <x v="137"/>
    </i>
    <i r="3">
      <x v="138"/>
    </i>
    <i r="3">
      <x v="243"/>
    </i>
    <i r="3">
      <x v="296"/>
    </i>
    <i r="3">
      <x v="369"/>
    </i>
    <i r="3">
      <x v="370"/>
    </i>
    <i r="3">
      <x v="411"/>
    </i>
    <i r="3">
      <x v="412"/>
    </i>
    <i r="3">
      <x v="458"/>
    </i>
    <i r="3">
      <x v="459"/>
    </i>
    <i r="3">
      <x v="460"/>
    </i>
    <i r="3">
      <x v="485"/>
    </i>
    <i r="3">
      <x v="486"/>
    </i>
    <i r="3">
      <x v="488"/>
    </i>
    <i r="3">
      <x v="604"/>
    </i>
    <i r="3">
      <x v="618"/>
    </i>
    <i r="3">
      <x v="619"/>
    </i>
    <i r="3">
      <x v="652"/>
    </i>
    <i r="3">
      <x v="721"/>
    </i>
    <i r="3">
      <x v="839"/>
    </i>
    <i r="3">
      <x v="840"/>
    </i>
    <i r="3">
      <x v="910"/>
    </i>
    <i r="3">
      <x v="965"/>
    </i>
    <i r="3">
      <x v="966"/>
    </i>
    <i r="3">
      <x v="968"/>
    </i>
    <i r="3">
      <x v="969"/>
    </i>
    <i r="3">
      <x v="983"/>
    </i>
    <i r="3">
      <x v="1063"/>
    </i>
    <i r="3">
      <x v="1078"/>
    </i>
    <i r="3">
      <x v="1085"/>
    </i>
    <i r="3">
      <x v="1128"/>
    </i>
    <i r="3">
      <x v="1133"/>
    </i>
    <i r="3">
      <x v="1460"/>
    </i>
    <i r="3">
      <x v="1672"/>
    </i>
    <i r="3">
      <x v="1673"/>
    </i>
    <i r="3">
      <x v="1716"/>
    </i>
    <i r="3">
      <x v="1764"/>
    </i>
    <i r="2">
      <x v="97"/>
      <x v="1060"/>
    </i>
    <i r="3">
      <x v="1061"/>
    </i>
    <i r="3">
      <x v="1062"/>
    </i>
    <i r="3">
      <x v="1064"/>
    </i>
    <i r="3">
      <x v="1069"/>
    </i>
    <i r="3">
      <x v="1070"/>
    </i>
    <i r="3">
      <x v="1071"/>
    </i>
    <i r="3">
      <x v="1072"/>
    </i>
    <i r="3">
      <x v="1327"/>
    </i>
    <i r="3">
      <x v="1332"/>
    </i>
    <i r="3">
      <x v="1333"/>
    </i>
    <i r="3">
      <x v="1391"/>
    </i>
    <i r="3">
      <x v="1493"/>
    </i>
    <i r="2">
      <x v="98"/>
      <x v="606"/>
    </i>
    <i r="3">
      <x v="607"/>
    </i>
    <i r="3">
      <x v="608"/>
    </i>
    <i r="3">
      <x v="609"/>
    </i>
    <i r="3">
      <x v="610"/>
    </i>
    <i r="3">
      <x v="611"/>
    </i>
    <i r="3">
      <x v="612"/>
    </i>
    <i r="3">
      <x v="614"/>
    </i>
    <i r="3">
      <x v="615"/>
    </i>
    <i r="3">
      <x v="616"/>
    </i>
    <i r="3">
      <x v="617"/>
    </i>
    <i r="3">
      <x v="638"/>
    </i>
    <i r="3">
      <x v="1121"/>
    </i>
    <i r="3">
      <x v="1578"/>
    </i>
    <i r="3">
      <x v="1579"/>
    </i>
    <i r="2">
      <x v="99"/>
      <x v="27"/>
    </i>
    <i r="3">
      <x v="79"/>
    </i>
    <i r="3">
      <x v="80"/>
    </i>
    <i r="3">
      <x v="81"/>
    </i>
    <i r="3">
      <x v="94"/>
    </i>
    <i r="3">
      <x v="191"/>
    </i>
    <i r="3">
      <x v="426"/>
    </i>
    <i r="3">
      <x v="430"/>
    </i>
    <i r="3">
      <x v="481"/>
    </i>
    <i r="3">
      <x v="496"/>
    </i>
    <i r="3">
      <x v="497"/>
    </i>
    <i r="3">
      <x v="595"/>
    </i>
    <i r="3">
      <x v="800"/>
    </i>
    <i r="3">
      <x v="1750"/>
    </i>
    <i r="2">
      <x v="100"/>
      <x v="10"/>
    </i>
    <i r="3">
      <x v="105"/>
    </i>
    <i r="3">
      <x v="106"/>
    </i>
    <i r="3">
      <x v="107"/>
    </i>
    <i r="3">
      <x v="108"/>
    </i>
    <i r="3">
      <x v="109"/>
    </i>
    <i r="3">
      <x v="110"/>
    </i>
    <i r="3">
      <x v="250"/>
    </i>
    <i r="3">
      <x v="307"/>
    </i>
    <i r="3">
      <x v="393"/>
    </i>
    <i r="3">
      <x v="395"/>
    </i>
    <i r="3">
      <x v="396"/>
    </i>
    <i r="3">
      <x v="397"/>
    </i>
    <i r="3">
      <x v="398"/>
    </i>
    <i r="3">
      <x v="399"/>
    </i>
    <i r="3">
      <x v="433"/>
    </i>
    <i r="3">
      <x v="434"/>
    </i>
    <i r="3">
      <x v="445"/>
    </i>
    <i r="3">
      <x v="462"/>
    </i>
    <i r="3">
      <x v="775"/>
    </i>
    <i r="3">
      <x v="842"/>
    </i>
    <i r="3">
      <x v="1122"/>
    </i>
    <i r="3">
      <x v="1124"/>
    </i>
    <i r="3">
      <x v="1126"/>
    </i>
    <i r="3">
      <x v="1723"/>
    </i>
    <i r="3">
      <x v="1724"/>
    </i>
    <i r="3">
      <x v="1726"/>
    </i>
    <i r="3">
      <x v="1727"/>
    </i>
    <i r="3">
      <x v="1728"/>
    </i>
    <i r="3">
      <x v="1729"/>
    </i>
    <i r="3">
      <x v="1730"/>
    </i>
    <i r="3">
      <x v="1731"/>
    </i>
    <i r="3">
      <x v="1743"/>
    </i>
    <i r="3">
      <x v="1745"/>
    </i>
    <i r="3">
      <x v="1761"/>
    </i>
    <i r="3">
      <x v="1762"/>
    </i>
    <i r="3">
      <x v="1763"/>
    </i>
    <i r="2">
      <x v="101"/>
      <x v="345"/>
    </i>
    <i r="3">
      <x v="374"/>
    </i>
    <i r="3">
      <x v="806"/>
    </i>
    <i r="3">
      <x v="1022"/>
    </i>
    <i r="3">
      <x v="1326"/>
    </i>
    <i r="2">
      <x v="102"/>
      <x v="561"/>
    </i>
    <i r="3">
      <x v="564"/>
    </i>
    <i r="3">
      <x v="571"/>
    </i>
    <i r="3">
      <x v="801"/>
    </i>
    <i r="3">
      <x v="919"/>
    </i>
    <i r="3">
      <x v="1132"/>
    </i>
    <i r="3">
      <x v="1220"/>
    </i>
    <i r="3">
      <x v="1423"/>
    </i>
    <i r="3">
      <x v="1424"/>
    </i>
    <i r="3">
      <x v="1647"/>
    </i>
    <i r="3">
      <x v="1649"/>
    </i>
    <i r="3">
      <x v="1721"/>
    </i>
    <i r="2">
      <x v="103"/>
      <x v="11"/>
    </i>
    <i r="3">
      <x v="12"/>
    </i>
    <i r="3">
      <x v="13"/>
    </i>
    <i r="3">
      <x v="14"/>
    </i>
    <i r="3">
      <x v="143"/>
    </i>
    <i r="3">
      <x v="239"/>
    </i>
    <i r="3">
      <x v="368"/>
    </i>
    <i r="3">
      <x v="454"/>
    </i>
    <i r="3">
      <x v="1010"/>
    </i>
    <i r="3">
      <x v="1645"/>
    </i>
    <i r="3">
      <x v="1655"/>
    </i>
    <i r="3">
      <x v="1656"/>
    </i>
    <i r="3">
      <x v="1657"/>
    </i>
    <i r="3">
      <x v="1658"/>
    </i>
    <i r="3">
      <x v="1659"/>
    </i>
    <i r="2">
      <x v="104"/>
      <x v="6"/>
    </i>
    <i r="3">
      <x v="7"/>
    </i>
    <i r="3">
      <x v="8"/>
    </i>
    <i r="3">
      <x v="1125"/>
    </i>
    <i r="2">
      <x v="105"/>
      <x v="5"/>
    </i>
    <i r="3">
      <x v="49"/>
    </i>
    <i r="3">
      <x v="51"/>
    </i>
    <i r="3">
      <x v="562"/>
    </i>
    <i r="3">
      <x v="1130"/>
    </i>
    <i r="3">
      <x v="1302"/>
    </i>
    <i r="3">
      <x v="1304"/>
    </i>
    <i r="3">
      <x v="1308"/>
    </i>
    <i r="3">
      <x v="1309"/>
    </i>
    <i r="3">
      <x v="1310"/>
    </i>
    <i r="3">
      <x v="1311"/>
    </i>
    <i r="3">
      <x v="1640"/>
    </i>
    <i r="2">
      <x v="106"/>
      <x v="305"/>
    </i>
    <i r="3">
      <x v="315"/>
    </i>
    <i r="3">
      <x v="316"/>
    </i>
    <i r="3">
      <x v="317"/>
    </i>
    <i r="3">
      <x v="318"/>
    </i>
    <i r="3">
      <x v="319"/>
    </i>
    <i r="3">
      <x v="320"/>
    </i>
    <i r="3">
      <x v="321"/>
    </i>
    <i r="3">
      <x v="322"/>
    </i>
    <i r="3">
      <x v="323"/>
    </i>
    <i r="3">
      <x v="324"/>
    </i>
    <i r="3">
      <x v="325"/>
    </i>
    <i r="3">
      <x v="326"/>
    </i>
    <i r="3">
      <x v="327"/>
    </i>
    <i r="3">
      <x v="328"/>
    </i>
    <i r="3">
      <x v="329"/>
    </i>
    <i r="3">
      <x v="377"/>
    </i>
    <i r="3">
      <x v="613"/>
    </i>
    <i r="3">
      <x v="837"/>
    </i>
    <i r="3">
      <x v="892"/>
    </i>
    <i r="3">
      <x v="960"/>
    </i>
    <i r="3">
      <x v="972"/>
    </i>
    <i r="3">
      <x v="977"/>
    </i>
    <i r="3">
      <x v="1021"/>
    </i>
    <i r="3">
      <x v="1035"/>
    </i>
    <i r="3">
      <x v="1073"/>
    </i>
    <i r="3">
      <x v="1092"/>
    </i>
    <i r="3">
      <x v="1123"/>
    </i>
    <i r="2">
      <x v="107"/>
      <x v="15"/>
    </i>
    <i r="3">
      <x v="67"/>
    </i>
    <i r="3">
      <x v="69"/>
    </i>
    <i r="3">
      <x v="287"/>
    </i>
    <i r="3">
      <x v="303"/>
    </i>
    <i r="3">
      <x v="417"/>
    </i>
    <i r="3">
      <x v="456"/>
    </i>
    <i r="3">
      <x v="474"/>
    </i>
    <i r="3">
      <x v="511"/>
    </i>
    <i r="3">
      <x v="512"/>
    </i>
    <i r="3">
      <x v="560"/>
    </i>
    <i r="3">
      <x v="576"/>
    </i>
    <i r="3">
      <x v="577"/>
    </i>
    <i r="3">
      <x v="584"/>
    </i>
    <i r="3">
      <x v="587"/>
    </i>
    <i r="3">
      <x v="599"/>
    </i>
    <i r="3">
      <x v="627"/>
    </i>
    <i r="3">
      <x v="636"/>
    </i>
    <i r="3">
      <x v="637"/>
    </i>
    <i r="3">
      <x v="671"/>
    </i>
    <i r="3">
      <x v="672"/>
    </i>
    <i r="3">
      <x v="673"/>
    </i>
    <i r="3">
      <x v="674"/>
    </i>
    <i r="3">
      <x v="683"/>
    </i>
    <i r="3">
      <x v="710"/>
    </i>
    <i r="3">
      <x v="711"/>
    </i>
    <i r="3">
      <x v="712"/>
    </i>
    <i r="3">
      <x v="713"/>
    </i>
    <i r="3">
      <x v="714"/>
    </i>
    <i r="3">
      <x v="715"/>
    </i>
    <i r="3">
      <x v="716"/>
    </i>
    <i r="3">
      <x v="717"/>
    </i>
    <i r="3">
      <x v="718"/>
    </i>
    <i r="3">
      <x v="782"/>
    </i>
    <i r="3">
      <x v="785"/>
    </i>
    <i r="3">
      <x v="789"/>
    </i>
    <i r="3">
      <x v="792"/>
    </i>
    <i r="3">
      <x v="793"/>
    </i>
    <i r="3">
      <x v="794"/>
    </i>
    <i r="3">
      <x v="805"/>
    </i>
    <i r="3">
      <x v="836"/>
    </i>
    <i r="3">
      <x v="920"/>
    </i>
    <i r="3">
      <x v="1066"/>
    </i>
    <i r="3">
      <x v="1091"/>
    </i>
    <i r="3">
      <x v="1102"/>
    </i>
    <i r="3">
      <x v="1134"/>
    </i>
    <i r="3">
      <x v="1135"/>
    </i>
    <i r="3">
      <x v="1301"/>
    </i>
    <i r="3">
      <x v="1425"/>
    </i>
    <i r="3">
      <x v="1426"/>
    </i>
    <i r="3">
      <x v="1427"/>
    </i>
    <i r="3">
      <x v="1467"/>
    </i>
    <i r="3">
      <x v="1469"/>
    </i>
    <i r="3">
      <x v="1470"/>
    </i>
    <i r="3">
      <x v="1471"/>
    </i>
    <i r="3">
      <x v="1472"/>
    </i>
    <i r="3">
      <x v="1473"/>
    </i>
    <i r="3">
      <x v="1474"/>
    </i>
    <i r="3">
      <x v="1475"/>
    </i>
    <i r="3">
      <x v="1476"/>
    </i>
    <i r="3">
      <x v="1477"/>
    </i>
    <i r="3">
      <x v="1478"/>
    </i>
    <i r="3">
      <x v="1479"/>
    </i>
    <i r="3">
      <x v="1481"/>
    </i>
    <i r="3">
      <x v="1483"/>
    </i>
    <i r="3">
      <x v="1484"/>
    </i>
    <i r="3">
      <x v="1485"/>
    </i>
    <i r="3">
      <x v="1486"/>
    </i>
    <i r="3">
      <x v="1489"/>
    </i>
    <i r="3">
      <x v="1490"/>
    </i>
    <i r="3">
      <x v="1551"/>
    </i>
    <i r="3">
      <x v="1552"/>
    </i>
    <i r="3">
      <x v="1553"/>
    </i>
    <i r="3">
      <x v="1556"/>
    </i>
    <i r="3">
      <x v="1717"/>
    </i>
    <i r="3">
      <x v="1722"/>
    </i>
    <i r="2">
      <x v="108"/>
      <x v="784"/>
    </i>
    <i r="3">
      <x v="802"/>
    </i>
    <i r="2">
      <x v="109"/>
      <x v="442"/>
    </i>
    <i r="3">
      <x v="796"/>
    </i>
    <i r="3">
      <x v="1457"/>
    </i>
    <i r="3">
      <x v="1497"/>
    </i>
    <i r="2">
      <x v="110"/>
      <x v="790"/>
    </i>
    <i r="3">
      <x v="791"/>
    </i>
    <i r="3">
      <x v="803"/>
    </i>
    <i r="2">
      <x v="111"/>
      <x v="415"/>
    </i>
    <i r="3">
      <x v="597"/>
    </i>
    <i r="3">
      <x v="598"/>
    </i>
    <i r="3">
      <x v="1643"/>
    </i>
    <i r="3">
      <x v="1644"/>
    </i>
    <i r="2">
      <x v="112"/>
      <x v="605"/>
    </i>
    <i r="3">
      <x v="1103"/>
    </i>
    <i r="3">
      <x v="1437"/>
    </i>
    <i r="2">
      <x v="113"/>
      <x v="17"/>
    </i>
    <i r="3">
      <x v="18"/>
    </i>
    <i r="3">
      <x v="19"/>
    </i>
    <i r="3">
      <x v="20"/>
    </i>
    <i r="3">
      <x v="21"/>
    </i>
    <i r="3">
      <x v="22"/>
    </i>
    <i r="3">
      <x v="23"/>
    </i>
    <i r="3">
      <x v="24"/>
    </i>
    <i r="3">
      <x v="26"/>
    </i>
    <i r="3">
      <x v="33"/>
    </i>
    <i r="3">
      <x v="50"/>
    </i>
    <i r="3">
      <x v="306"/>
    </i>
    <i r="3">
      <x v="436"/>
    </i>
    <i r="3">
      <x v="480"/>
    </i>
    <i r="3">
      <x v="581"/>
    </i>
    <i r="3">
      <x v="759"/>
    </i>
    <i r="3">
      <x v="1065"/>
    </i>
    <i r="3">
      <x v="1347"/>
    </i>
    <i r="3">
      <x v="1359"/>
    </i>
    <i r="3">
      <x v="1360"/>
    </i>
    <i r="3">
      <x v="1757"/>
    </i>
    <i r="3">
      <x v="1758"/>
    </i>
    <i r="3">
      <x v="1759"/>
    </i>
    <i r="3">
      <x v="1760"/>
    </i>
    <i r="2">
      <x v="114"/>
      <x v="308"/>
    </i>
    <i r="3">
      <x v="309"/>
    </i>
    <i r="3">
      <x v="347"/>
    </i>
    <i r="3">
      <x v="410"/>
    </i>
    <i r="3">
      <x v="435"/>
    </i>
    <i r="3">
      <x v="438"/>
    </i>
    <i r="3">
      <x v="448"/>
    </i>
    <i r="3">
      <x v="601"/>
    </i>
    <i r="3">
      <x v="635"/>
    </i>
    <i r="3">
      <x v="798"/>
    </i>
    <i r="3">
      <x v="1067"/>
    </i>
    <i r="3">
      <x v="1100"/>
    </i>
    <i r="3">
      <x v="1422"/>
    </i>
    <i r="2">
      <x v="115"/>
      <x v="948"/>
    </i>
    <i r="3">
      <x v="949"/>
    </i>
    <i r="3">
      <x v="1654"/>
    </i>
    <i r="2">
      <x v="117"/>
      <x v="28"/>
    </i>
    <i r="3">
      <x v="76"/>
    </i>
    <i r="3">
      <x v="373"/>
    </i>
    <i r="3">
      <x v="375"/>
    </i>
    <i r="3">
      <x v="376"/>
    </i>
    <i r="3">
      <x v="622"/>
    </i>
    <i r="3">
      <x v="623"/>
    </i>
    <i r="3">
      <x v="688"/>
    </i>
    <i r="3">
      <x v="689"/>
    </i>
    <i r="3">
      <x v="690"/>
    </i>
    <i r="3">
      <x v="691"/>
    </i>
    <i r="3">
      <x v="692"/>
    </i>
    <i r="3">
      <x v="693"/>
    </i>
    <i r="3">
      <x v="779"/>
    </i>
    <i r="3">
      <x v="912"/>
    </i>
    <i r="3">
      <x v="913"/>
    </i>
    <i r="3">
      <x v="914"/>
    </i>
    <i r="3">
      <x v="915"/>
    </i>
    <i r="3">
      <x v="916"/>
    </i>
    <i r="3">
      <x v="917"/>
    </i>
    <i r="3">
      <x v="918"/>
    </i>
    <i r="3">
      <x v="963"/>
    </i>
    <i r="3">
      <x v="964"/>
    </i>
    <i r="3">
      <x v="1161"/>
    </i>
    <i r="3">
      <x v="1533"/>
    </i>
    <i r="3">
      <x v="1534"/>
    </i>
    <i r="3">
      <x v="1535"/>
    </i>
    <i r="3">
      <x v="1536"/>
    </i>
    <i r="3">
      <x v="1537"/>
    </i>
    <i r="3">
      <x v="1621"/>
    </i>
    <i r="3">
      <x v="1625"/>
    </i>
    <i r="3">
      <x v="1626"/>
    </i>
    <i r="3">
      <x v="1627"/>
    </i>
    <i r="3">
      <x v="1628"/>
    </i>
    <i r="3">
      <x v="1629"/>
    </i>
    <i r="3">
      <x v="1630"/>
    </i>
    <i r="2">
      <x v="128"/>
      <x v="333"/>
    </i>
    <i r="3">
      <x v="338"/>
    </i>
    <i r="3">
      <x v="339"/>
    </i>
    <i r="3">
      <x v="340"/>
    </i>
    <i r="3">
      <x v="341"/>
    </i>
    <i r="3">
      <x v="382"/>
    </i>
    <i r="3">
      <x v="537"/>
    </i>
    <i r="3">
      <x v="600"/>
    </i>
    <i r="3">
      <x v="682"/>
    </i>
    <i r="3">
      <x v="1129"/>
    </i>
    <i r="3">
      <x v="1303"/>
    </i>
    <i r="3">
      <x v="1356"/>
    </i>
    <i r="3">
      <x v="1428"/>
    </i>
    <i r="3">
      <x v="1566"/>
    </i>
    <i r="3">
      <x v="1567"/>
    </i>
    <i r="3">
      <x v="1616"/>
    </i>
    <i r="3">
      <x v="1646"/>
    </i>
    <i r="3">
      <x v="1648"/>
    </i>
    <i r="2">
      <x v="270"/>
      <x v="414"/>
    </i>
    <i r="3">
      <x v="620"/>
    </i>
    <i r="3">
      <x v="783"/>
    </i>
    <i r="3">
      <x v="787"/>
    </i>
    <i r="3">
      <x v="788"/>
    </i>
    <i r="3">
      <x v="797"/>
    </i>
    <i r="3">
      <x v="804"/>
    </i>
    <i r="3">
      <x v="1013"/>
    </i>
    <i r="3">
      <x v="1036"/>
    </i>
    <i r="3">
      <x v="1095"/>
    </i>
    <i r="3">
      <x v="1096"/>
    </i>
    <i r="3">
      <x v="1097"/>
    </i>
    <i r="3">
      <x v="1101"/>
    </i>
    <i r="3">
      <x v="1119"/>
    </i>
    <i r="3">
      <x v="1127"/>
    </i>
    <i r="3">
      <x v="1131"/>
    </i>
    <i r="3">
      <x v="1136"/>
    </i>
    <i r="3">
      <x v="1137"/>
    </i>
    <i r="3">
      <x v="1138"/>
    </i>
    <i r="3">
      <x v="1328"/>
    </i>
    <i r="3">
      <x v="1329"/>
    </i>
    <i r="1">
      <x v="75"/>
      <x v="356"/>
      <x v="358"/>
    </i>
    <i r="3">
      <x v="367"/>
    </i>
    <i r="3">
      <x v="413"/>
    </i>
    <i r="3">
      <x v="418"/>
    </i>
    <i r="3">
      <x v="419"/>
    </i>
    <i r="3">
      <x v="420"/>
    </i>
    <i r="3">
      <x v="421"/>
    </i>
    <i r="3">
      <x v="422"/>
    </i>
    <i r="3">
      <x v="423"/>
    </i>
    <i r="3">
      <x v="424"/>
    </i>
    <i r="3">
      <x v="427"/>
    </i>
    <i r="3">
      <x v="428"/>
    </i>
    <i r="3">
      <x v="429"/>
    </i>
    <i r="3">
      <x v="431"/>
    </i>
    <i r="3">
      <x v="432"/>
    </i>
    <i r="3">
      <x v="437"/>
    </i>
    <i r="3">
      <x v="439"/>
    </i>
    <i r="3">
      <x v="440"/>
    </i>
    <i r="3">
      <x v="441"/>
    </i>
    <i r="3">
      <x v="443"/>
    </i>
    <i r="3">
      <x v="444"/>
    </i>
    <i r="3">
      <x v="446"/>
    </i>
    <i r="3">
      <x v="447"/>
    </i>
    <i r="3">
      <x v="450"/>
    </i>
    <i r="3">
      <x v="451"/>
    </i>
    <i r="3">
      <x v="452"/>
    </i>
    <i r="3">
      <x v="453"/>
    </i>
    <i r="3">
      <x v="503"/>
    </i>
    <i r="3">
      <x v="1117"/>
    </i>
    <i>
      <x v="9"/>
      <x v="2"/>
      <x v="11"/>
      <x v="510"/>
    </i>
    <i r="2">
      <x v="49"/>
      <x v="151"/>
    </i>
    <i r="2">
      <x v="77"/>
      <x v="63"/>
    </i>
    <i r="3">
      <x v="64"/>
    </i>
    <i r="3">
      <x v="70"/>
    </i>
    <i r="3">
      <x v="71"/>
    </i>
    <i r="3">
      <x v="72"/>
    </i>
    <i r="3">
      <x v="84"/>
    </i>
    <i r="3">
      <x v="85"/>
    </i>
    <i r="3">
      <x v="86"/>
    </i>
    <i r="3">
      <x v="89"/>
    </i>
    <i r="3">
      <x v="91"/>
    </i>
    <i r="3">
      <x v="93"/>
    </i>
    <i r="3">
      <x v="111"/>
    </i>
    <i r="3">
      <x v="114"/>
    </i>
    <i r="3">
      <x v="148"/>
    </i>
    <i r="3">
      <x v="168"/>
    </i>
    <i r="3">
      <x v="169"/>
    </i>
    <i r="3">
      <x v="172"/>
    </i>
    <i r="3">
      <x v="173"/>
    </i>
    <i r="3">
      <x v="174"/>
    </i>
    <i r="3">
      <x v="175"/>
    </i>
    <i r="3">
      <x v="176"/>
    </i>
    <i r="3">
      <x v="177"/>
    </i>
    <i r="3">
      <x v="178"/>
    </i>
    <i r="3">
      <x v="179"/>
    </i>
    <i r="3">
      <x v="180"/>
    </i>
    <i r="3">
      <x v="182"/>
    </i>
    <i r="3">
      <x v="183"/>
    </i>
    <i r="3">
      <x v="185"/>
    </i>
    <i r="3">
      <x v="189"/>
    </i>
    <i r="3">
      <x v="192"/>
    </i>
    <i r="3">
      <x v="232"/>
    </i>
    <i r="3">
      <x v="234"/>
    </i>
    <i r="3">
      <x v="240"/>
    </i>
    <i r="3">
      <x v="241"/>
    </i>
    <i r="3">
      <x v="242"/>
    </i>
    <i r="3">
      <x v="257"/>
    </i>
    <i r="3">
      <x v="258"/>
    </i>
    <i r="3">
      <x v="260"/>
    </i>
    <i r="3">
      <x v="261"/>
    </i>
    <i r="3">
      <x v="263"/>
    </i>
    <i r="3">
      <x v="264"/>
    </i>
    <i r="3">
      <x v="265"/>
    </i>
    <i r="3">
      <x v="266"/>
    </i>
    <i r="3">
      <x v="267"/>
    </i>
    <i r="3">
      <x v="268"/>
    </i>
    <i r="3">
      <x v="269"/>
    </i>
    <i r="3">
      <x v="272"/>
    </i>
    <i r="3">
      <x v="273"/>
    </i>
    <i r="3">
      <x v="276"/>
    </i>
    <i r="3">
      <x v="281"/>
    </i>
    <i r="3">
      <x v="282"/>
    </i>
    <i r="3">
      <x v="283"/>
    </i>
    <i r="3">
      <x v="284"/>
    </i>
    <i r="3">
      <x v="285"/>
    </i>
    <i r="3">
      <x v="288"/>
    </i>
    <i r="3">
      <x v="289"/>
    </i>
    <i r="3">
      <x v="290"/>
    </i>
    <i r="3">
      <x v="291"/>
    </i>
    <i r="3">
      <x v="293"/>
    </i>
    <i r="3">
      <x v="295"/>
    </i>
    <i r="3">
      <x v="302"/>
    </i>
    <i r="3">
      <x v="304"/>
    </i>
    <i r="3">
      <x v="312"/>
    </i>
    <i r="3">
      <x v="313"/>
    </i>
    <i r="3">
      <x v="314"/>
    </i>
    <i r="3">
      <x v="334"/>
    </i>
    <i r="3">
      <x v="352"/>
    </i>
    <i r="3">
      <x v="353"/>
    </i>
    <i r="3">
      <x v="354"/>
    </i>
    <i r="3">
      <x v="356"/>
    </i>
    <i r="3">
      <x v="357"/>
    </i>
    <i r="3">
      <x v="365"/>
    </i>
    <i r="3">
      <x v="383"/>
    </i>
    <i r="3">
      <x v="385"/>
    </i>
    <i r="3">
      <x v="386"/>
    </i>
    <i r="3">
      <x v="387"/>
    </i>
    <i r="3">
      <x v="388"/>
    </i>
    <i r="3">
      <x v="389"/>
    </i>
    <i r="3">
      <x v="390"/>
    </i>
    <i r="3">
      <x v="391"/>
    </i>
    <i r="3">
      <x v="392"/>
    </i>
    <i r="3">
      <x v="479"/>
    </i>
    <i r="3">
      <x v="501"/>
    </i>
    <i r="3">
      <x v="513"/>
    </i>
    <i r="3">
      <x v="514"/>
    </i>
    <i r="3">
      <x v="515"/>
    </i>
    <i r="3">
      <x v="516"/>
    </i>
    <i r="3">
      <x v="518"/>
    </i>
    <i r="3">
      <x v="551"/>
    </i>
    <i r="3">
      <x v="565"/>
    </i>
    <i r="3">
      <x v="573"/>
    </i>
    <i r="3">
      <x v="630"/>
    </i>
    <i r="3">
      <x v="639"/>
    </i>
    <i r="3">
      <x v="640"/>
    </i>
    <i r="3">
      <x v="641"/>
    </i>
    <i r="3">
      <x v="642"/>
    </i>
    <i r="3">
      <x v="649"/>
    </i>
    <i r="3">
      <x v="650"/>
    </i>
    <i r="3">
      <x v="651"/>
    </i>
    <i r="3">
      <x v="663"/>
    </i>
    <i r="3">
      <x v="675"/>
    </i>
    <i r="3">
      <x v="676"/>
    </i>
    <i r="3">
      <x v="678"/>
    </i>
    <i r="3">
      <x v="685"/>
    </i>
    <i r="3">
      <x v="697"/>
    </i>
    <i r="3">
      <x v="698"/>
    </i>
    <i r="3">
      <x v="699"/>
    </i>
    <i r="3">
      <x v="700"/>
    </i>
    <i r="3">
      <x v="701"/>
    </i>
    <i r="3">
      <x v="702"/>
    </i>
    <i r="3">
      <x v="703"/>
    </i>
    <i r="3">
      <x v="720"/>
    </i>
    <i r="3">
      <x v="760"/>
    </i>
    <i r="3">
      <x v="856"/>
    </i>
    <i r="3">
      <x v="858"/>
    </i>
    <i r="3">
      <x v="859"/>
    </i>
    <i r="3">
      <x v="867"/>
    </i>
    <i r="3">
      <x v="874"/>
    </i>
    <i r="3">
      <x v="875"/>
    </i>
    <i r="3">
      <x v="876"/>
    </i>
    <i r="3">
      <x v="877"/>
    </i>
    <i r="3">
      <x v="878"/>
    </i>
    <i r="3">
      <x v="879"/>
    </i>
    <i r="3">
      <x v="880"/>
    </i>
    <i r="3">
      <x v="881"/>
    </i>
    <i r="3">
      <x v="882"/>
    </i>
    <i r="3">
      <x v="883"/>
    </i>
    <i r="3">
      <x v="884"/>
    </i>
    <i r="3">
      <x v="886"/>
    </i>
    <i r="3">
      <x v="887"/>
    </i>
    <i r="3">
      <x v="888"/>
    </i>
    <i r="3">
      <x v="889"/>
    </i>
    <i r="3">
      <x v="890"/>
    </i>
    <i r="3">
      <x v="891"/>
    </i>
    <i r="3">
      <x v="893"/>
    </i>
    <i r="3">
      <x v="894"/>
    </i>
    <i r="3">
      <x v="895"/>
    </i>
    <i r="3">
      <x v="898"/>
    </i>
    <i r="3">
      <x v="923"/>
    </i>
    <i r="3">
      <x v="924"/>
    </i>
    <i r="3">
      <x v="925"/>
    </i>
    <i r="3">
      <x v="928"/>
    </i>
    <i r="3">
      <x v="929"/>
    </i>
    <i r="3">
      <x v="930"/>
    </i>
    <i r="3">
      <x v="932"/>
    </i>
    <i r="3">
      <x v="933"/>
    </i>
    <i r="3">
      <x v="934"/>
    </i>
    <i r="3">
      <x v="935"/>
    </i>
    <i r="3">
      <x v="936"/>
    </i>
    <i r="3">
      <x v="937"/>
    </i>
    <i r="3">
      <x v="938"/>
    </i>
    <i r="3">
      <x v="939"/>
    </i>
    <i r="3">
      <x v="940"/>
    </i>
    <i r="3">
      <x v="941"/>
    </i>
    <i r="3">
      <x v="942"/>
    </i>
    <i r="3">
      <x v="943"/>
    </i>
    <i r="3">
      <x v="945"/>
    </i>
    <i r="3">
      <x v="946"/>
    </i>
    <i r="3">
      <x v="947"/>
    </i>
    <i r="3">
      <x v="950"/>
    </i>
    <i r="3">
      <x v="952"/>
    </i>
    <i r="3">
      <x v="953"/>
    </i>
    <i r="3">
      <x v="956"/>
    </i>
    <i r="3">
      <x v="958"/>
    </i>
    <i r="3">
      <x v="961"/>
    </i>
    <i r="3">
      <x v="978"/>
    </i>
    <i r="3">
      <x v="979"/>
    </i>
    <i r="3">
      <x v="980"/>
    </i>
    <i r="3">
      <x v="981"/>
    </i>
    <i r="3">
      <x v="987"/>
    </i>
    <i r="3">
      <x v="988"/>
    </i>
    <i r="3">
      <x v="993"/>
    </i>
    <i r="3">
      <x v="994"/>
    </i>
    <i r="3">
      <x v="995"/>
    </i>
    <i r="3">
      <x v="1005"/>
    </i>
    <i r="3">
      <x v="1007"/>
    </i>
    <i r="3">
      <x v="1008"/>
    </i>
    <i r="3">
      <x v="1011"/>
    </i>
    <i r="3">
      <x v="1014"/>
    </i>
    <i r="3">
      <x v="1018"/>
    </i>
    <i r="3">
      <x v="1019"/>
    </i>
    <i r="3">
      <x v="1020"/>
    </i>
    <i r="3">
      <x v="1024"/>
    </i>
    <i r="3">
      <x v="1028"/>
    </i>
    <i r="3">
      <x v="1039"/>
    </i>
    <i r="3">
      <x v="1044"/>
    </i>
    <i r="3">
      <x v="1055"/>
    </i>
    <i r="3">
      <x v="1057"/>
    </i>
    <i r="3">
      <x v="1079"/>
    </i>
    <i r="3">
      <x v="1080"/>
    </i>
    <i r="3">
      <x v="1081"/>
    </i>
    <i r="3">
      <x v="1082"/>
    </i>
    <i r="3">
      <x v="1090"/>
    </i>
    <i r="3">
      <x v="1142"/>
    </i>
    <i r="3">
      <x v="1143"/>
    </i>
    <i r="3">
      <x v="1144"/>
    </i>
    <i r="3">
      <x v="1146"/>
    </i>
    <i r="3">
      <x v="1147"/>
    </i>
    <i r="3">
      <x v="1148"/>
    </i>
    <i r="3">
      <x v="1150"/>
    </i>
    <i r="3">
      <x v="1152"/>
    </i>
    <i r="3">
      <x v="1154"/>
    </i>
    <i r="3">
      <x v="1155"/>
    </i>
    <i r="3">
      <x v="1157"/>
    </i>
    <i r="3">
      <x v="1159"/>
    </i>
    <i r="3">
      <x v="1160"/>
    </i>
    <i r="3">
      <x v="1201"/>
    </i>
    <i r="3">
      <x v="1202"/>
    </i>
    <i r="3">
      <x v="1204"/>
    </i>
    <i r="3">
      <x v="1205"/>
    </i>
    <i r="3">
      <x v="1206"/>
    </i>
    <i r="3">
      <x v="1207"/>
    </i>
    <i r="3">
      <x v="1213"/>
    </i>
    <i r="3">
      <x v="1214"/>
    </i>
    <i r="3">
      <x v="1216"/>
    </i>
    <i r="3">
      <x v="1219"/>
    </i>
    <i r="3">
      <x v="1263"/>
    </i>
    <i r="3">
      <x v="1264"/>
    </i>
    <i r="3">
      <x v="1267"/>
    </i>
    <i r="3">
      <x v="1268"/>
    </i>
    <i r="3">
      <x v="1269"/>
    </i>
    <i r="3">
      <x v="1272"/>
    </i>
    <i r="3">
      <x v="1273"/>
    </i>
    <i r="3">
      <x v="1275"/>
    </i>
    <i r="3">
      <x v="1276"/>
    </i>
    <i r="3">
      <x v="1305"/>
    </i>
    <i r="3">
      <x v="1307"/>
    </i>
    <i r="3">
      <x v="1318"/>
    </i>
    <i r="3">
      <x v="1364"/>
    </i>
    <i r="3">
      <x v="1371"/>
    </i>
    <i r="3">
      <x v="1372"/>
    </i>
    <i r="3">
      <x v="1373"/>
    </i>
    <i r="3">
      <x v="1374"/>
    </i>
    <i r="3">
      <x v="1375"/>
    </i>
    <i r="3">
      <x v="1376"/>
    </i>
    <i r="3">
      <x v="1378"/>
    </i>
    <i r="3">
      <x v="1379"/>
    </i>
    <i r="3">
      <x v="1380"/>
    </i>
    <i r="3">
      <x v="1381"/>
    </i>
    <i r="3">
      <x v="1382"/>
    </i>
    <i r="3">
      <x v="1383"/>
    </i>
    <i r="3">
      <x v="1384"/>
    </i>
    <i r="3">
      <x v="1385"/>
    </i>
    <i r="3">
      <x v="1386"/>
    </i>
    <i r="3">
      <x v="1387"/>
    </i>
    <i r="3">
      <x v="1394"/>
    </i>
    <i r="3">
      <x v="1395"/>
    </i>
    <i r="3">
      <x v="1397"/>
    </i>
    <i r="3">
      <x v="1398"/>
    </i>
    <i r="3">
      <x v="1399"/>
    </i>
    <i r="3">
      <x v="1400"/>
    </i>
    <i r="3">
      <x v="1401"/>
    </i>
    <i r="3">
      <x v="1402"/>
    </i>
    <i r="3">
      <x v="1403"/>
    </i>
    <i r="3">
      <x v="1406"/>
    </i>
    <i r="3">
      <x v="1407"/>
    </i>
    <i r="3">
      <x v="1408"/>
    </i>
    <i r="3">
      <x v="1409"/>
    </i>
    <i r="3">
      <x v="1415"/>
    </i>
    <i r="3">
      <x v="1416"/>
    </i>
    <i r="3">
      <x v="1418"/>
    </i>
    <i r="3">
      <x v="1421"/>
    </i>
    <i r="3">
      <x v="1429"/>
    </i>
    <i r="3">
      <x v="1439"/>
    </i>
    <i r="3">
      <x v="1440"/>
    </i>
    <i r="3">
      <x v="1446"/>
    </i>
    <i r="3">
      <x v="1453"/>
    </i>
    <i r="3">
      <x v="1456"/>
    </i>
    <i r="3">
      <x v="1459"/>
    </i>
    <i r="3">
      <x v="1461"/>
    </i>
    <i r="3">
      <x v="1462"/>
    </i>
    <i r="3">
      <x v="1463"/>
    </i>
    <i r="3">
      <x v="1464"/>
    </i>
    <i r="3">
      <x v="1465"/>
    </i>
    <i r="3">
      <x v="1466"/>
    </i>
    <i r="3">
      <x v="1492"/>
    </i>
    <i r="3">
      <x v="1496"/>
    </i>
    <i r="3">
      <x v="1498"/>
    </i>
    <i r="3">
      <x v="1499"/>
    </i>
    <i r="3">
      <x v="1501"/>
    </i>
    <i r="3">
      <x v="1502"/>
    </i>
    <i r="3">
      <x v="1503"/>
    </i>
    <i r="3">
      <x v="1504"/>
    </i>
    <i r="3">
      <x v="1505"/>
    </i>
    <i r="3">
      <x v="1506"/>
    </i>
    <i r="3">
      <x v="1507"/>
    </i>
    <i r="3">
      <x v="1508"/>
    </i>
    <i r="3">
      <x v="1509"/>
    </i>
    <i r="3">
      <x v="1510"/>
    </i>
    <i r="3">
      <x v="1511"/>
    </i>
    <i r="3">
      <x v="1512"/>
    </i>
    <i r="3">
      <x v="1513"/>
    </i>
    <i r="3">
      <x v="1514"/>
    </i>
    <i r="3">
      <x v="1515"/>
    </i>
    <i r="3">
      <x v="1516"/>
    </i>
    <i r="3">
      <x v="1517"/>
    </i>
    <i r="3">
      <x v="1518"/>
    </i>
    <i r="3">
      <x v="1519"/>
    </i>
    <i r="3">
      <x v="1520"/>
    </i>
    <i r="3">
      <x v="1521"/>
    </i>
    <i r="3">
      <x v="1522"/>
    </i>
    <i r="3">
      <x v="1523"/>
    </i>
    <i r="3">
      <x v="1524"/>
    </i>
    <i r="3">
      <x v="1526"/>
    </i>
    <i r="3">
      <x v="1527"/>
    </i>
    <i r="3">
      <x v="1528"/>
    </i>
    <i r="3">
      <x v="1529"/>
    </i>
    <i r="3">
      <x v="1530"/>
    </i>
    <i r="3">
      <x v="1531"/>
    </i>
    <i r="3">
      <x v="1545"/>
    </i>
    <i r="3">
      <x v="1581"/>
    </i>
    <i r="3">
      <x v="1582"/>
    </i>
    <i r="3">
      <x v="1583"/>
    </i>
    <i r="3">
      <x v="1584"/>
    </i>
    <i r="3">
      <x v="1603"/>
    </i>
    <i r="3">
      <x v="1604"/>
    </i>
    <i r="3">
      <x v="1605"/>
    </i>
    <i r="3">
      <x v="1609"/>
    </i>
    <i r="3">
      <x v="1610"/>
    </i>
    <i r="3">
      <x v="1613"/>
    </i>
    <i r="3">
      <x v="1614"/>
    </i>
    <i r="3">
      <x v="1617"/>
    </i>
    <i r="3">
      <x v="1619"/>
    </i>
    <i r="3">
      <x v="1623"/>
    </i>
    <i r="3">
      <x v="1624"/>
    </i>
    <i r="3">
      <x v="1650"/>
    </i>
    <i r="3">
      <x v="1660"/>
    </i>
    <i r="3">
      <x v="1667"/>
    </i>
    <i r="3">
      <x v="1739"/>
    </i>
    <i r="3">
      <x v="1740"/>
    </i>
    <i r="3">
      <x v="1741"/>
    </i>
    <i r="3">
      <x v="1747"/>
    </i>
    <i r="3">
      <x v="1748"/>
    </i>
    <i r="3">
      <x v="1749"/>
    </i>
    <i r="3">
      <x v="1752"/>
    </i>
    <i r="3">
      <x v="1753"/>
    </i>
    <i r="3">
      <x v="1754"/>
    </i>
    <i r="3">
      <x v="1755"/>
    </i>
    <i r="3">
      <x v="1756"/>
    </i>
    <i r="3">
      <x v="1765"/>
    </i>
    <i r="3">
      <x v="1770"/>
    </i>
    <i r="3">
      <x v="1771"/>
    </i>
    <i r="3">
      <x v="1772"/>
    </i>
    <i r="3">
      <x v="1774"/>
    </i>
    <i r="2">
      <x v="119"/>
      <x v="1012"/>
    </i>
    <i r="3">
      <x v="1162"/>
    </i>
    <i r="3">
      <x v="1163"/>
    </i>
    <i r="3">
      <x v="1541"/>
    </i>
    <i r="2">
      <x v="140"/>
      <x v="235"/>
    </i>
    <i r="3">
      <x v="1539"/>
    </i>
    <i r="3">
      <x v="1558"/>
    </i>
    <i r="3">
      <x v="1766"/>
    </i>
    <i r="2">
      <x v="141"/>
      <x v="131"/>
    </i>
    <i r="3">
      <x v="146"/>
    </i>
    <i r="3">
      <x v="294"/>
    </i>
    <i r="3">
      <x v="476"/>
    </i>
    <i r="3">
      <x v="869"/>
    </i>
    <i r="3">
      <x v="974"/>
    </i>
    <i r="3">
      <x v="1037"/>
    </i>
    <i r="3">
      <x v="1392"/>
    </i>
    <i r="3">
      <x v="1419"/>
    </i>
    <i r="3">
      <x v="1768"/>
    </i>
    <i r="2">
      <x v="170"/>
      <x v="810"/>
    </i>
    <i r="2">
      <x v="215"/>
      <x v="38"/>
    </i>
    <i r="3">
      <x v="46"/>
    </i>
    <i r="3">
      <x v="47"/>
    </i>
    <i r="3">
      <x v="54"/>
    </i>
    <i r="3">
      <x v="55"/>
    </i>
    <i r="3">
      <x v="65"/>
    </i>
    <i r="3">
      <x v="83"/>
    </i>
    <i r="3">
      <x v="88"/>
    </i>
    <i r="3">
      <x v="92"/>
    </i>
    <i r="3">
      <x v="116"/>
    </i>
    <i r="3">
      <x v="117"/>
    </i>
    <i r="3">
      <x v="121"/>
    </i>
    <i r="3">
      <x v="128"/>
    </i>
    <i r="3">
      <x v="129"/>
    </i>
    <i r="3">
      <x v="139"/>
    </i>
    <i r="3">
      <x v="142"/>
    </i>
    <i r="3">
      <x v="156"/>
    </i>
    <i r="3">
      <x v="157"/>
    </i>
    <i r="3">
      <x v="160"/>
    </i>
    <i r="3">
      <x v="161"/>
    </i>
    <i r="3">
      <x v="162"/>
    </i>
    <i r="3">
      <x v="233"/>
    </i>
    <i r="3">
      <x v="238"/>
    </i>
    <i r="3">
      <x v="274"/>
    </i>
    <i r="3">
      <x v="275"/>
    </i>
    <i r="3">
      <x v="311"/>
    </i>
    <i r="3">
      <x v="335"/>
    </i>
    <i r="3">
      <x v="342"/>
    </i>
    <i r="3">
      <x v="351"/>
    </i>
    <i r="3">
      <x v="366"/>
    </i>
    <i r="3">
      <x v="457"/>
    </i>
    <i r="3">
      <x v="478"/>
    </i>
    <i r="3">
      <x v="484"/>
    </i>
    <i r="3">
      <x v="487"/>
    </i>
    <i r="3">
      <x v="504"/>
    </i>
    <i r="3">
      <x v="505"/>
    </i>
    <i r="3">
      <x v="506"/>
    </i>
    <i r="3">
      <x v="508"/>
    </i>
    <i r="3">
      <x v="539"/>
    </i>
    <i r="3">
      <x v="542"/>
    </i>
    <i r="3">
      <x v="556"/>
    </i>
    <i r="3">
      <x v="559"/>
    </i>
    <i r="3">
      <x v="563"/>
    </i>
    <i r="3">
      <x v="574"/>
    </i>
    <i r="3">
      <x v="579"/>
    </i>
    <i r="3">
      <x v="580"/>
    </i>
    <i r="3">
      <x v="626"/>
    </i>
    <i r="3">
      <x v="629"/>
    </i>
    <i r="3">
      <x v="632"/>
    </i>
    <i r="3">
      <x v="633"/>
    </i>
    <i r="3">
      <x v="662"/>
    </i>
    <i r="3">
      <x v="664"/>
    </i>
    <i r="3">
      <x v="665"/>
    </i>
    <i r="3">
      <x v="666"/>
    </i>
    <i r="3">
      <x v="667"/>
    </i>
    <i r="3">
      <x v="668"/>
    </i>
    <i r="3">
      <x v="669"/>
    </i>
    <i r="3">
      <x v="686"/>
    </i>
    <i r="3">
      <x v="704"/>
    </i>
    <i r="3">
      <x v="776"/>
    </i>
    <i r="3">
      <x v="778"/>
    </i>
    <i r="3">
      <x v="781"/>
    </i>
    <i r="3">
      <x v="807"/>
    </i>
    <i r="3">
      <x v="808"/>
    </i>
    <i r="3">
      <x v="871"/>
    </i>
    <i r="3">
      <x v="907"/>
    </i>
    <i r="3">
      <x v="926"/>
    </i>
    <i r="3">
      <x v="973"/>
    </i>
    <i r="3">
      <x v="984"/>
    </i>
    <i r="3">
      <x v="985"/>
    </i>
    <i r="3">
      <x v="986"/>
    </i>
    <i r="3">
      <x v="989"/>
    </i>
    <i r="3">
      <x v="991"/>
    </i>
    <i r="3">
      <x v="997"/>
    </i>
    <i r="3">
      <x v="998"/>
    </i>
    <i r="3">
      <x v="1001"/>
    </i>
    <i r="3">
      <x v="1002"/>
    </i>
    <i r="3">
      <x v="1006"/>
    </i>
    <i r="3">
      <x v="1058"/>
    </i>
    <i r="3">
      <x v="1059"/>
    </i>
    <i r="3">
      <x v="1068"/>
    </i>
    <i r="3">
      <x v="1077"/>
    </i>
    <i r="3">
      <x v="1087"/>
    </i>
    <i r="3">
      <x v="1200"/>
    </i>
    <i r="3">
      <x v="1217"/>
    </i>
    <i r="3">
      <x v="1270"/>
    </i>
    <i r="3">
      <x v="1296"/>
    </i>
    <i r="3">
      <x v="1297"/>
    </i>
    <i r="3">
      <x v="1325"/>
    </i>
    <i r="3">
      <x v="1334"/>
    </i>
    <i r="3">
      <x v="1337"/>
    </i>
    <i r="3">
      <x v="1365"/>
    </i>
    <i r="3">
      <x v="1366"/>
    </i>
    <i r="3">
      <x v="1367"/>
    </i>
    <i r="3">
      <x v="1368"/>
    </i>
    <i r="3">
      <x v="1370"/>
    </i>
    <i r="3">
      <x v="1404"/>
    </i>
    <i r="3">
      <x v="1405"/>
    </i>
    <i r="3">
      <x v="1430"/>
    </i>
    <i r="3">
      <x v="1434"/>
    </i>
    <i r="3">
      <x v="1491"/>
    </i>
    <i r="3">
      <x v="1542"/>
    </i>
    <i r="3">
      <x v="1550"/>
    </i>
    <i r="3">
      <x v="1554"/>
    </i>
    <i r="3">
      <x v="1555"/>
    </i>
    <i r="3">
      <x v="1594"/>
    </i>
    <i r="3">
      <x v="1600"/>
    </i>
    <i r="3">
      <x v="1601"/>
    </i>
    <i r="3">
      <x v="1602"/>
    </i>
    <i r="3">
      <x v="1606"/>
    </i>
    <i r="3">
      <x v="1607"/>
    </i>
    <i r="3">
      <x v="1620"/>
    </i>
    <i r="3">
      <x v="1638"/>
    </i>
    <i r="3">
      <x v="1639"/>
    </i>
    <i r="3">
      <x v="1668"/>
    </i>
    <i r="3">
      <x v="1675"/>
    </i>
    <i r="3">
      <x v="1676"/>
    </i>
    <i r="3">
      <x v="1677"/>
    </i>
    <i r="3">
      <x v="1678"/>
    </i>
    <i r="3">
      <x v="1679"/>
    </i>
    <i r="3">
      <x v="1680"/>
    </i>
    <i r="3">
      <x v="1681"/>
    </i>
    <i r="3">
      <x v="1682"/>
    </i>
    <i r="3">
      <x v="1683"/>
    </i>
    <i r="3">
      <x v="1684"/>
    </i>
    <i r="3">
      <x v="1685"/>
    </i>
    <i r="3">
      <x v="1686"/>
    </i>
    <i r="3">
      <x v="1687"/>
    </i>
    <i r="3">
      <x v="1688"/>
    </i>
    <i r="3">
      <x v="1689"/>
    </i>
    <i r="3">
      <x v="1690"/>
    </i>
    <i r="3">
      <x v="1691"/>
    </i>
    <i r="3">
      <x v="1692"/>
    </i>
    <i r="3">
      <x v="1693"/>
    </i>
    <i r="3">
      <x v="1694"/>
    </i>
    <i r="3">
      <x v="1695"/>
    </i>
    <i r="3">
      <x v="1696"/>
    </i>
    <i r="3">
      <x v="1697"/>
    </i>
    <i r="3">
      <x v="1698"/>
    </i>
    <i r="3">
      <x v="1699"/>
    </i>
    <i r="3">
      <x v="1700"/>
    </i>
    <i r="3">
      <x v="1701"/>
    </i>
    <i r="3">
      <x v="1702"/>
    </i>
    <i r="3">
      <x v="1703"/>
    </i>
    <i r="3">
      <x v="1704"/>
    </i>
    <i r="3">
      <x v="1705"/>
    </i>
    <i r="3">
      <x v="1706"/>
    </i>
    <i r="3">
      <x v="1707"/>
    </i>
    <i r="3">
      <x v="1708"/>
    </i>
    <i r="3">
      <x v="1709"/>
    </i>
    <i r="3">
      <x v="1710"/>
    </i>
    <i r="3">
      <x v="1711"/>
    </i>
    <i r="3">
      <x v="1712"/>
    </i>
    <i r="3">
      <x v="1713"/>
    </i>
    <i r="2">
      <x v="254"/>
      <x v="1016"/>
    </i>
    <i r="3">
      <x v="1017"/>
    </i>
    <i r="2">
      <x v="255"/>
      <x v="1025"/>
    </i>
    <i r="2">
      <x v="304"/>
      <x v="1315"/>
    </i>
    <i r="2">
      <x v="308"/>
      <x v="1335"/>
    </i>
    <i r="2">
      <x v="316"/>
      <x v="1357"/>
    </i>
    <i r="2">
      <x v="318"/>
      <x v="1358"/>
    </i>
    <i r="2">
      <x v="324"/>
      <x v="705"/>
    </i>
    <i r="3">
      <x v="706"/>
    </i>
    <i r="3">
      <x v="707"/>
    </i>
    <i r="3">
      <x v="708"/>
    </i>
    <i r="3">
      <x v="1595"/>
    </i>
    <i r="3">
      <x v="1596"/>
    </i>
    <i r="3">
      <x v="1597"/>
    </i>
    <i r="3">
      <x v="1598"/>
    </i>
    <i r="3">
      <x v="1599"/>
    </i>
    <i r="2">
      <x v="325"/>
      <x v="1417"/>
    </i>
    <i r="2">
      <x v="330"/>
      <x v="91"/>
    </i>
    <i r="3">
      <x v="115"/>
    </i>
    <i r="3">
      <x v="130"/>
    </i>
    <i r="3">
      <x v="148"/>
    </i>
    <i r="3">
      <x v="159"/>
    </i>
    <i r="3">
      <x v="354"/>
    </i>
    <i r="3">
      <x v="873"/>
    </i>
    <i r="3">
      <x v="942"/>
    </i>
    <i r="3">
      <x v="944"/>
    </i>
    <i r="3">
      <x v="957"/>
    </i>
    <i r="3">
      <x v="987"/>
    </i>
    <i r="3">
      <x v="999"/>
    </i>
    <i r="3">
      <x v="1056"/>
    </i>
    <i r="3">
      <x v="1079"/>
    </i>
    <i r="3">
      <x v="1585"/>
    </i>
    <i r="3">
      <x v="1741"/>
    </i>
    <i r="2">
      <x v="331"/>
      <x v="91"/>
    </i>
    <i r="3">
      <x v="115"/>
    </i>
    <i r="3">
      <x v="130"/>
    </i>
    <i r="3">
      <x v="148"/>
    </i>
    <i r="3">
      <x v="159"/>
    </i>
    <i r="3">
      <x v="354"/>
    </i>
    <i r="3">
      <x v="873"/>
    </i>
    <i r="3">
      <x v="942"/>
    </i>
    <i r="3">
      <x v="944"/>
    </i>
    <i r="3">
      <x v="957"/>
    </i>
    <i r="3">
      <x v="987"/>
    </i>
    <i r="3">
      <x v="999"/>
    </i>
    <i r="3">
      <x v="1056"/>
    </i>
    <i r="3">
      <x v="1079"/>
    </i>
    <i r="3">
      <x v="1585"/>
    </i>
    <i r="3">
      <x v="1741"/>
    </i>
    <i r="2">
      <x v="338"/>
      <x v="1543"/>
    </i>
    <i r="3">
      <x v="1544"/>
    </i>
    <i r="2">
      <x v="358"/>
      <x v="1637"/>
    </i>
    <i r="1">
      <x v="4"/>
      <x v="50"/>
      <x v="152"/>
    </i>
    <i r="1">
      <x v="55"/>
      <x v="66"/>
      <x v="1"/>
    </i>
    <i r="3">
      <x v="2"/>
    </i>
    <i r="3">
      <x v="3"/>
    </i>
    <i r="3">
      <x v="4"/>
    </i>
    <i r="2">
      <x v="67"/>
      <x v="1"/>
    </i>
    <i r="3">
      <x v="2"/>
    </i>
    <i r="3">
      <x v="3"/>
    </i>
    <i r="3">
      <x v="4"/>
    </i>
    <i r="2">
      <x v="210"/>
      <x/>
    </i>
    <i r="3">
      <x v="1"/>
    </i>
    <i r="3">
      <x v="2"/>
    </i>
    <i r="3">
      <x v="3"/>
    </i>
    <i r="3">
      <x v="4"/>
    </i>
    <i r="2">
      <x v="213"/>
      <x/>
    </i>
    <i r="3">
      <x v="1"/>
    </i>
    <i r="3">
      <x v="2"/>
    </i>
    <i r="3">
      <x v="3"/>
    </i>
    <i r="3">
      <x v="4"/>
    </i>
    <i r="2">
      <x v="321"/>
      <x v="1369"/>
    </i>
    <i>
      <x v="10"/>
      <x v="24"/>
      <x v="154"/>
      <x v="1051"/>
    </i>
    <i r="3">
      <x v="1054"/>
    </i>
    <i r="3">
      <x v="1447"/>
    </i>
    <i r="2">
      <x v="155"/>
      <x v="1051"/>
    </i>
    <i r="3">
      <x v="1054"/>
    </i>
    <i r="3">
      <x v="1447"/>
    </i>
    <i r="2">
      <x v="156"/>
      <x v="1051"/>
    </i>
    <i r="3">
      <x v="1054"/>
    </i>
    <i r="3">
      <x v="1447"/>
    </i>
    <i r="2">
      <x v="157"/>
      <x v="1051"/>
    </i>
    <i r="3">
      <x v="1054"/>
    </i>
    <i r="3">
      <x v="1447"/>
    </i>
    <i r="2">
      <x v="217"/>
      <x v="1051"/>
    </i>
    <i r="3">
      <x v="1054"/>
    </i>
    <i r="3">
      <x v="1447"/>
    </i>
    <i r="2">
      <x v="218"/>
      <x v="1051"/>
    </i>
    <i r="3">
      <x v="1054"/>
    </i>
    <i r="3">
      <x v="1447"/>
    </i>
    <i r="2">
      <x v="221"/>
      <x v="1051"/>
    </i>
    <i r="3">
      <x v="1054"/>
    </i>
    <i r="3">
      <x v="1447"/>
    </i>
    <i r="2">
      <x v="222"/>
      <x v="1051"/>
    </i>
    <i r="3">
      <x v="1054"/>
    </i>
    <i r="3">
      <x v="1447"/>
    </i>
    <i r="2">
      <x v="223"/>
      <x v="1051"/>
    </i>
    <i r="3">
      <x v="1054"/>
    </i>
    <i r="3">
      <x v="1447"/>
    </i>
    <i r="2">
      <x v="280"/>
      <x v="1051"/>
    </i>
    <i r="3">
      <x v="1054"/>
    </i>
    <i r="3">
      <x v="1447"/>
    </i>
    <i r="2">
      <x v="281"/>
      <x v="1051"/>
    </i>
    <i r="3">
      <x v="1054"/>
    </i>
    <i r="3">
      <x v="1447"/>
    </i>
    <i r="2">
      <x v="282"/>
      <x v="1051"/>
    </i>
    <i r="3">
      <x v="1054"/>
    </i>
    <i r="3">
      <x v="1447"/>
    </i>
    <i r="2">
      <x v="343"/>
      <x v="1051"/>
    </i>
    <i r="3">
      <x v="1054"/>
    </i>
    <i r="3">
      <x v="1447"/>
    </i>
    <i r="1">
      <x v="25"/>
      <x v="153"/>
      <x v="1051"/>
    </i>
    <i r="3">
      <x v="1054"/>
    </i>
    <i r="3">
      <x v="1447"/>
    </i>
    <i r="2">
      <x v="216"/>
      <x v="1051"/>
    </i>
    <i r="3">
      <x v="1054"/>
    </i>
    <i r="3">
      <x v="1447"/>
    </i>
    <i r="2">
      <x v="220"/>
      <x v="1051"/>
    </i>
    <i r="3">
      <x v="1054"/>
    </i>
    <i r="3">
      <x v="1447"/>
    </i>
    <i r="2">
      <x v="279"/>
      <x v="1051"/>
    </i>
    <i r="3">
      <x v="1054"/>
    </i>
    <i r="3">
      <x v="1447"/>
    </i>
    <i r="2">
      <x v="343"/>
      <x v="1051"/>
    </i>
    <i r="3">
      <x v="1054"/>
    </i>
    <i r="3">
      <x v="1447"/>
    </i>
    <i r="1">
      <x v="84"/>
      <x v="203"/>
      <x v="1052"/>
    </i>
    <i r="3">
      <x v="1053"/>
    </i>
    <i r="2">
      <x v="251"/>
      <x v="1052"/>
    </i>
    <i r="3">
      <x v="1053"/>
    </i>
    <i r="2">
      <x v="258"/>
      <x v="1052"/>
    </i>
    <i r="3">
      <x v="1053"/>
    </i>
    <i r="2">
      <x v="267"/>
      <x v="1052"/>
    </i>
    <i r="3">
      <x v="1053"/>
    </i>
    <i r="2">
      <x v="268"/>
      <x v="1052"/>
    </i>
    <i r="3">
      <x v="1053"/>
    </i>
    <i r="2">
      <x v="284"/>
      <x v="1052"/>
    </i>
    <i r="3">
      <x v="1053"/>
    </i>
    <i r="2">
      <x v="342"/>
      <x v="1052"/>
    </i>
    <i r="3">
      <x v="1053"/>
    </i>
    <i r="2">
      <x v="346"/>
      <x v="1052"/>
    </i>
    <i r="3">
      <x v="1053"/>
    </i>
    <i>
      <x v="11"/>
      <x v="26"/>
      <x v="127"/>
      <x v="490"/>
    </i>
    <i r="3">
      <x v="491"/>
    </i>
    <i r="3">
      <x v="492"/>
    </i>
    <i r="3">
      <x v="493"/>
    </i>
    <i r="3">
      <x v="494"/>
    </i>
    <i r="3">
      <x v="495"/>
    </i>
    <i r="2">
      <x v="149"/>
      <x v="657"/>
    </i>
    <i r="3">
      <x v="658"/>
    </i>
    <i r="3">
      <x v="659"/>
    </i>
    <i r="3">
      <x v="660"/>
    </i>
    <i r="3">
      <x v="661"/>
    </i>
    <i r="2">
      <x v="266"/>
      <x v="461"/>
    </i>
    <i>
      <x v="12"/>
      <x v="69"/>
      <x v="329"/>
      <x v="1432"/>
    </i>
    <i r="2">
      <x v="347"/>
      <x v="1557"/>
    </i>
    <i>
      <x v="13"/>
      <x v="35"/>
      <x v="350"/>
      <x v="1573"/>
    </i>
    <i r="1">
      <x v="41"/>
      <x v="61"/>
      <x v="29"/>
    </i>
    <i r="3">
      <x v="35"/>
    </i>
    <i r="3">
      <x v="36"/>
    </i>
    <i r="3">
      <x v="331"/>
    </i>
    <i r="3">
      <x v="602"/>
    </i>
    <i r="3">
      <x v="603"/>
    </i>
    <i r="3">
      <x v="756"/>
    </i>
    <i r="3">
      <x v="757"/>
    </i>
    <i r="3">
      <x v="758"/>
    </i>
    <i r="3">
      <x v="1084"/>
    </i>
    <i r="3">
      <x v="1094"/>
    </i>
    <i r="3">
      <x v="1396"/>
    </i>
    <i r="3">
      <x v="1652"/>
    </i>
    <i r="2">
      <x v="265"/>
      <x v="1076"/>
    </i>
    <i r="2">
      <x v="349"/>
      <x v="394"/>
    </i>
    <i r="1">
      <x v="42"/>
      <x v="61"/>
      <x v="29"/>
    </i>
    <i r="3">
      <x v="35"/>
    </i>
    <i r="3">
      <x v="36"/>
    </i>
    <i r="3">
      <x v="331"/>
    </i>
    <i r="3">
      <x v="602"/>
    </i>
    <i r="3">
      <x v="603"/>
    </i>
    <i r="3">
      <x v="756"/>
    </i>
    <i r="3">
      <x v="757"/>
    </i>
    <i r="3">
      <x v="758"/>
    </i>
    <i r="3">
      <x v="1084"/>
    </i>
    <i r="3">
      <x v="1094"/>
    </i>
    <i r="3">
      <x v="1396"/>
    </i>
    <i r="3">
      <x v="1652"/>
    </i>
    <i r="1">
      <x v="45"/>
      <x v="84"/>
      <x v="1665"/>
    </i>
    <i r="2">
      <x v="310"/>
      <x v="954"/>
    </i>
    <i>
      <x v="14"/>
      <x v="32"/>
      <x v="52"/>
      <x v="167"/>
    </i>
    <i r="3">
      <x v="1043"/>
    </i>
    <i r="3">
      <x v="1608"/>
    </i>
    <i r="3">
      <x v="1622"/>
    </i>
    <i r="3">
      <x v="1631"/>
    </i>
    <i r="3">
      <x v="1737"/>
    </i>
    <i r="3">
      <x v="1742"/>
    </i>
    <i r="1">
      <x v="39"/>
      <x v="52"/>
      <x v="194"/>
    </i>
    <i r="1">
      <x v="65"/>
      <x v="46"/>
      <x v="195"/>
    </i>
    <i r="3">
      <x v="196"/>
    </i>
    <i r="3">
      <x v="200"/>
    </i>
    <i r="2">
      <x v="52"/>
      <x v="197"/>
    </i>
    <i r="3">
      <x v="199"/>
    </i>
    <i r="3">
      <x v="201"/>
    </i>
    <i r="2">
      <x v="300"/>
      <x v="198"/>
    </i>
    <i>
      <x v="15"/>
      <x v="50"/>
      <x v="42"/>
      <x v="1570"/>
    </i>
    <i r="2">
      <x v="274"/>
      <x v="187"/>
    </i>
    <i r="3">
      <x v="1571"/>
    </i>
    <i r="2">
      <x v="288"/>
      <x v="188"/>
    </i>
    <i r="3">
      <x v="1572"/>
    </i>
    <i>
      <x v="16"/>
      <x v="1"/>
      <x v="131"/>
      <x v="654"/>
    </i>
    <i r="3">
      <x v="655"/>
    </i>
    <i r="2">
      <x v="171"/>
      <x v="814"/>
    </i>
    <i r="3">
      <x v="815"/>
    </i>
    <i r="3">
      <x v="816"/>
    </i>
    <i r="3">
      <x v="818"/>
    </i>
    <i r="3">
      <x v="1197"/>
    </i>
    <i r="2">
      <x v="278"/>
      <x v="1210"/>
    </i>
    <i r="3">
      <x v="1211"/>
    </i>
    <i r="3">
      <x v="1212"/>
    </i>
    <i r="2">
      <x v="307"/>
      <x v="1330"/>
    </i>
    <i r="2">
      <x v="319"/>
      <x v="1362"/>
    </i>
    <i r="3">
      <x v="1363"/>
    </i>
    <i r="2">
      <x v="348"/>
      <x v="1560"/>
    </i>
    <i r="3">
      <x v="1561"/>
    </i>
    <i r="3">
      <x v="1562"/>
    </i>
    <i r="2">
      <x v="365"/>
      <x v="144"/>
    </i>
    <i r="1">
      <x v="11"/>
      <x v="269"/>
      <x v="251"/>
    </i>
    <i r="3">
      <x v="252"/>
    </i>
    <i r="3">
      <x v="255"/>
    </i>
    <i r="3">
      <x v="279"/>
    </i>
    <i r="3">
      <x v="868"/>
    </i>
    <i r="3">
      <x v="1089"/>
    </i>
    <i r="3">
      <x v="1674"/>
    </i>
    <i r="1">
      <x v="21"/>
      <x v="278"/>
      <x v="841"/>
    </i>
    <i r="3">
      <x v="1208"/>
    </i>
    <i r="3">
      <x v="1209"/>
    </i>
    <i r="1">
      <x v="36"/>
      <x v="306"/>
      <x v="1322"/>
    </i>
    <i r="3">
      <x v="1323"/>
    </i>
    <i r="1">
      <x v="53"/>
      <x v="132"/>
      <x v="1221"/>
    </i>
    <i r="3">
      <x v="1591"/>
    </i>
    <i r="2">
      <x v="136"/>
      <x v="1223"/>
    </i>
    <i r="2">
      <x v="202"/>
      <x v="1222"/>
    </i>
    <i r="3">
      <x v="1224"/>
    </i>
    <i r="1">
      <x v="70"/>
      <x v="69"/>
      <x v="586"/>
    </i>
    <i r="3">
      <x v="1500"/>
    </i>
    <i r="2">
      <x v="131"/>
      <x v="656"/>
    </i>
    <i r="2">
      <x v="171"/>
      <x v="813"/>
    </i>
    <i r="2">
      <x v="307"/>
      <x v="1331"/>
    </i>
    <i r="2">
      <x v="327"/>
      <x v="558"/>
    </i>
    <i r="3">
      <x v="990"/>
    </i>
    <i r="2">
      <x v="328"/>
      <x v="572"/>
    </i>
    <i r="3">
      <x v="621"/>
    </i>
    <i r="3">
      <x v="885"/>
    </i>
    <i r="3">
      <x v="1086"/>
    </i>
    <i r="3">
      <x v="1738"/>
    </i>
    <i r="2">
      <x v="360"/>
      <x v="1651"/>
    </i>
    <i>
      <x v="17"/>
      <x v="3"/>
      <x v="64"/>
      <x v="1004"/>
    </i>
    <i r="2">
      <x v="208"/>
      <x v="1341"/>
    </i>
    <i r="3">
      <x v="1343"/>
    </i>
    <i r="3">
      <x v="1344"/>
    </i>
    <i r="3">
      <x v="1345"/>
    </i>
    <i r="3">
      <x v="1346"/>
    </i>
    <i r="3">
      <x v="1351"/>
    </i>
    <i r="3">
      <x v="1352"/>
    </i>
    <i r="3">
      <x v="1353"/>
    </i>
    <i r="3">
      <x v="1355"/>
    </i>
    <i r="1">
      <x v="46"/>
      <x/>
      <x v="770"/>
    </i>
    <i r="1">
      <x v="56"/>
      <x v="134"/>
      <x v="1354"/>
    </i>
    <i r="1">
      <x v="65"/>
      <x v="48"/>
      <x v="519"/>
    </i>
    <i r="2">
      <x v="60"/>
      <x v="528"/>
    </i>
    <i r="2">
      <x v="121"/>
      <x v="520"/>
    </i>
    <i r="2">
      <x v="138"/>
      <x v="521"/>
    </i>
    <i r="2">
      <x v="139"/>
      <x v="522"/>
    </i>
    <i r="2">
      <x v="152"/>
      <x v="523"/>
    </i>
    <i r="2">
      <x v="211"/>
      <x v="529"/>
    </i>
    <i r="2">
      <x v="212"/>
      <x v="524"/>
    </i>
    <i r="2">
      <x v="219"/>
      <x v="525"/>
    </i>
    <i r="2">
      <x v="250"/>
      <x v="526"/>
    </i>
    <i r="2">
      <x v="272"/>
      <x v="531"/>
    </i>
    <i r="2">
      <x v="311"/>
      <x v="527"/>
    </i>
    <i r="2">
      <x v="312"/>
      <x v="530"/>
    </i>
    <i r="2">
      <x v="313"/>
      <x v="533"/>
    </i>
    <i r="2">
      <x v="315"/>
      <x v="534"/>
    </i>
    <i r="2">
      <x v="352"/>
      <x v="535"/>
    </i>
    <i r="2">
      <x v="353"/>
      <x v="532"/>
    </i>
    <i r="2">
      <x v="366"/>
      <x v="536"/>
    </i>
    <i>
      <x v="18"/>
      <x v="12"/>
      <x v="166"/>
      <x v="381"/>
    </i>
    <i r="2">
      <x v="320"/>
      <x v="381"/>
    </i>
    <i r="2">
      <x v="364"/>
      <x v="381"/>
    </i>
    <i r="1">
      <x v="16"/>
      <x v="166"/>
      <x v="631"/>
    </i>
    <i r="2">
      <x v="320"/>
      <x v="631"/>
    </i>
    <i r="2">
      <x v="364"/>
      <x v="631"/>
    </i>
    <i r="1">
      <x v="40"/>
      <x v="162"/>
      <x v="730"/>
    </i>
    <i r="3">
      <x v="742"/>
    </i>
    <i r="3">
      <x v="746"/>
    </i>
    <i r="2">
      <x v="163"/>
      <x v="745"/>
    </i>
    <i r="3">
      <x v="747"/>
    </i>
    <i r="2">
      <x v="164"/>
      <x v="729"/>
    </i>
    <i r="3">
      <x v="733"/>
    </i>
    <i r="3">
      <x v="734"/>
    </i>
    <i r="3">
      <x v="735"/>
    </i>
    <i r="3">
      <x v="736"/>
    </i>
    <i r="3">
      <x v="744"/>
    </i>
    <i r="3">
      <x v="748"/>
    </i>
    <i r="2">
      <x v="165"/>
      <x v="731"/>
    </i>
    <i r="3">
      <x v="732"/>
    </i>
    <i r="3">
      <x v="738"/>
    </i>
    <i r="3">
      <x v="739"/>
    </i>
    <i r="2">
      <x v="166"/>
      <x v="737"/>
    </i>
    <i r="3">
      <x v="740"/>
    </i>
    <i r="3">
      <x v="741"/>
    </i>
    <i r="3">
      <x v="743"/>
    </i>
    <i r="3">
      <x v="749"/>
    </i>
    <i r="3">
      <x v="750"/>
    </i>
    <i r="2">
      <x v="320"/>
      <x v="737"/>
    </i>
    <i r="3">
      <x v="740"/>
    </i>
    <i r="3">
      <x v="741"/>
    </i>
    <i r="3">
      <x v="743"/>
    </i>
    <i r="3">
      <x v="749"/>
    </i>
    <i r="3">
      <x v="750"/>
    </i>
    <i r="2">
      <x v="364"/>
      <x v="737"/>
    </i>
    <i r="3">
      <x v="740"/>
    </i>
    <i r="3">
      <x v="741"/>
    </i>
    <i r="3">
      <x v="743"/>
    </i>
    <i r="3">
      <x v="749"/>
    </i>
    <i r="3">
      <x v="750"/>
    </i>
    <i>
      <x v="19"/>
      <x v="17"/>
      <x v="146"/>
      <x v="1388"/>
    </i>
    <i r="3">
      <x v="1389"/>
    </i>
    <i r="2">
      <x v="256"/>
      <x v="1388"/>
    </i>
    <i r="3">
      <x v="1389"/>
    </i>
    <i r="2">
      <x v="283"/>
      <x v="1388"/>
    </i>
    <i r="3">
      <x v="1389"/>
    </i>
    <i r="2">
      <x v="340"/>
      <x v="1388"/>
    </i>
    <i r="3">
      <x v="1389"/>
    </i>
    <i r="2">
      <x v="341"/>
      <x v="1388"/>
    </i>
    <i r="3">
      <x v="1389"/>
    </i>
    <i r="1">
      <x v="23"/>
      <x v="55"/>
      <x v="548"/>
    </i>
    <i r="2">
      <x v="65"/>
      <x v="543"/>
    </i>
    <i r="2">
      <x v="68"/>
      <x v="544"/>
    </i>
    <i r="2">
      <x v="147"/>
      <x v="549"/>
    </i>
    <i r="2">
      <x v="148"/>
      <x v="280"/>
    </i>
    <i r="2">
      <x v="159"/>
      <x v="545"/>
    </i>
    <i r="2">
      <x v="252"/>
      <x v="546"/>
    </i>
    <i r="2">
      <x v="285"/>
      <x v="550"/>
    </i>
    <i r="2">
      <x v="299"/>
      <x v="53"/>
    </i>
    <i r="3">
      <x v="556"/>
    </i>
    <i r="3">
      <x v="1336"/>
    </i>
    <i r="3">
      <x v="1455"/>
    </i>
    <i r="3">
      <x v="1715"/>
    </i>
    <i r="2">
      <x v="339"/>
      <x v="547"/>
    </i>
    <i>
      <x v="20"/>
      <x v="47"/>
      <x/>
      <x v="771"/>
    </i>
    <i r="1">
      <x v="57"/>
      <x v="309"/>
      <x v="1338"/>
    </i>
    <i r="1">
      <x v="58"/>
      <x v="142"/>
      <x v="767"/>
    </i>
    <i r="2">
      <x v="309"/>
      <x v="1340"/>
    </i>
    <i r="3">
      <x v="1342"/>
    </i>
    <i r="3">
      <x v="1348"/>
    </i>
    <i r="3">
      <x v="1349"/>
    </i>
    <i r="3">
      <x v="1350"/>
    </i>
    <i r="1">
      <x v="59"/>
      <x v="143"/>
      <x v="768"/>
    </i>
    <i r="2">
      <x v="309"/>
      <x v="1339"/>
    </i>
    <i>
      <x v="21"/>
      <x v="44"/>
      <x v="209"/>
      <x v="899"/>
    </i>
    <i>
      <x v="22"/>
      <x v="62"/>
      <x v="7"/>
      <x v="1228"/>
    </i>
    <i r="3">
      <x v="1238"/>
    </i>
    <i r="3">
      <x v="1241"/>
    </i>
    <i r="3">
      <x v="1246"/>
    </i>
    <i r="3">
      <x v="1247"/>
    </i>
    <i r="3">
      <x v="1256"/>
    </i>
    <i r="2">
      <x v="87"/>
      <x v="1233"/>
    </i>
    <i r="3">
      <x v="1234"/>
    </i>
    <i r="3">
      <x v="1239"/>
    </i>
    <i r="3">
      <x v="1242"/>
    </i>
    <i r="2">
      <x v="137"/>
      <x v="1240"/>
    </i>
    <i r="2">
      <x v="248"/>
      <x v="1229"/>
    </i>
    <i r="3">
      <x v="1235"/>
    </i>
    <i r="3">
      <x v="1236"/>
    </i>
    <i r="3">
      <x v="1237"/>
    </i>
    <i r="3">
      <x v="1243"/>
    </i>
    <i r="3">
      <x v="1244"/>
    </i>
    <i r="3">
      <x v="1252"/>
    </i>
    <i r="2">
      <x v="270"/>
      <x v="1253"/>
    </i>
    <i r="2">
      <x v="277"/>
      <x v="1230"/>
    </i>
    <i r="3">
      <x v="1231"/>
    </i>
    <i r="3">
      <x v="1245"/>
    </i>
    <i r="3">
      <x v="1248"/>
    </i>
    <i r="3">
      <x v="1249"/>
    </i>
    <i r="3">
      <x v="1254"/>
    </i>
    <i r="3">
      <x v="1255"/>
    </i>
    <i r="3">
      <x v="1257"/>
    </i>
    <i r="3">
      <x v="1258"/>
    </i>
    <i r="3">
      <x v="1259"/>
    </i>
    <i r="3">
      <x v="1260"/>
    </i>
    <i r="2">
      <x v="333"/>
      <x v="1261"/>
    </i>
    <i r="2">
      <x v="357"/>
      <x v="1227"/>
    </i>
    <i r="1">
      <x v="63"/>
      <x v="87"/>
      <x v="1239"/>
    </i>
    <i r="2">
      <x v="248"/>
      <x v="1243"/>
    </i>
    <i r="3">
      <x v="1252"/>
    </i>
    <i r="2">
      <x v="270"/>
      <x v="1253"/>
    </i>
    <i r="2">
      <x v="277"/>
      <x v="1230"/>
    </i>
    <i r="3">
      <x v="1231"/>
    </i>
    <i r="3">
      <x v="1232"/>
    </i>
    <i r="3">
      <x v="1245"/>
    </i>
    <i r="3">
      <x v="1249"/>
    </i>
    <i r="3">
      <x v="1250"/>
    </i>
    <i r="3">
      <x v="1251"/>
    </i>
    <i r="3">
      <x v="1255"/>
    </i>
    <i r="3">
      <x v="1257"/>
    </i>
    <i r="3">
      <x v="1259"/>
    </i>
    <i r="2">
      <x v="333"/>
      <x v="1261"/>
    </i>
    <i r="2">
      <x v="357"/>
      <x v="1262"/>
    </i>
    <i>
      <x v="23"/>
      <x v="67"/>
      <x v="225"/>
      <x v="166"/>
    </i>
    <i r="3">
      <x v="962"/>
    </i>
    <i r="3">
      <x v="992"/>
    </i>
    <i r="3">
      <x v="1030"/>
    </i>
    <i r="3">
      <x v="1615"/>
    </i>
    <i r="2">
      <x v="226"/>
      <x v="962"/>
    </i>
    <i r="3">
      <x v="992"/>
    </i>
    <i r="3">
      <x v="1030"/>
    </i>
    <i r="3">
      <x v="1615"/>
    </i>
    <i r="2">
      <x v="227"/>
      <x v="992"/>
    </i>
    <i r="3">
      <x v="1030"/>
    </i>
    <i r="3">
      <x v="1615"/>
    </i>
    <i r="2">
      <x v="228"/>
      <x v="166"/>
    </i>
    <i r="3">
      <x v="962"/>
    </i>
    <i r="3">
      <x v="992"/>
    </i>
    <i r="3">
      <x v="1030"/>
    </i>
    <i r="3">
      <x v="1615"/>
    </i>
    <i r="2">
      <x v="229"/>
      <x v="166"/>
    </i>
    <i r="3">
      <x v="962"/>
    </i>
    <i r="3">
      <x v="992"/>
    </i>
    <i r="3">
      <x v="1030"/>
    </i>
    <i r="3">
      <x v="1615"/>
    </i>
    <i r="2">
      <x v="230"/>
      <x v="166"/>
    </i>
    <i r="3">
      <x v="962"/>
    </i>
    <i r="3">
      <x v="992"/>
    </i>
    <i r="3">
      <x v="1030"/>
    </i>
    <i r="3">
      <x v="1615"/>
    </i>
    <i r="2">
      <x v="231"/>
      <x v="166"/>
    </i>
    <i r="3">
      <x v="962"/>
    </i>
    <i r="3">
      <x v="1615"/>
    </i>
    <i r="2">
      <x v="232"/>
      <x v="166"/>
    </i>
    <i r="3">
      <x v="962"/>
    </i>
    <i r="3">
      <x v="992"/>
    </i>
    <i r="3">
      <x v="1030"/>
    </i>
    <i r="3">
      <x v="1615"/>
    </i>
    <i r="2">
      <x v="233"/>
      <x v="166"/>
    </i>
    <i r="3">
      <x v="962"/>
    </i>
    <i r="3">
      <x v="992"/>
    </i>
    <i r="3">
      <x v="1030"/>
    </i>
    <i r="3">
      <x v="1615"/>
    </i>
    <i r="2">
      <x v="234"/>
      <x v="962"/>
    </i>
    <i r="3">
      <x v="992"/>
    </i>
    <i r="3">
      <x v="1615"/>
    </i>
    <i r="2">
      <x v="235"/>
      <x v="992"/>
    </i>
    <i r="3">
      <x v="1615"/>
    </i>
    <i r="2">
      <x v="236"/>
      <x v="962"/>
    </i>
    <i r="3">
      <x v="992"/>
    </i>
    <i r="3">
      <x v="1030"/>
    </i>
    <i r="3">
      <x v="1615"/>
    </i>
    <i r="2">
      <x v="237"/>
      <x v="166"/>
    </i>
    <i r="3">
      <x v="962"/>
    </i>
    <i r="3">
      <x v="992"/>
    </i>
    <i r="3">
      <x v="1030"/>
    </i>
    <i r="3">
      <x v="1615"/>
    </i>
    <i r="2">
      <x v="238"/>
      <x v="166"/>
    </i>
    <i r="3">
      <x v="962"/>
    </i>
    <i r="3">
      <x v="992"/>
    </i>
    <i r="3">
      <x v="1615"/>
    </i>
    <i r="2">
      <x v="239"/>
      <x v="166"/>
    </i>
    <i r="3">
      <x v="962"/>
    </i>
    <i r="3">
      <x v="992"/>
    </i>
    <i r="3">
      <x v="1030"/>
    </i>
    <i r="3">
      <x v="1615"/>
    </i>
    <i r="2">
      <x v="240"/>
      <x v="166"/>
    </i>
    <i r="3">
      <x v="962"/>
    </i>
    <i r="3">
      <x v="992"/>
    </i>
    <i r="3">
      <x v="1615"/>
    </i>
    <i r="2">
      <x v="241"/>
      <x v="166"/>
    </i>
    <i r="3">
      <x v="962"/>
    </i>
    <i r="3">
      <x v="992"/>
    </i>
    <i r="3">
      <x v="1030"/>
    </i>
    <i r="3">
      <x v="1615"/>
    </i>
    <i r="2">
      <x v="242"/>
      <x v="962"/>
    </i>
    <i r="3">
      <x v="1615"/>
    </i>
    <i r="2">
      <x v="243"/>
      <x v="166"/>
    </i>
    <i r="3">
      <x v="962"/>
    </i>
    <i r="3">
      <x v="992"/>
    </i>
    <i r="3">
      <x v="1615"/>
    </i>
    <i r="2">
      <x v="244"/>
      <x v="962"/>
    </i>
    <i r="3">
      <x v="1615"/>
    </i>
    <i r="2">
      <x v="245"/>
      <x v="166"/>
    </i>
    <i r="3">
      <x v="962"/>
    </i>
    <i r="3">
      <x v="992"/>
    </i>
    <i r="3">
      <x v="1030"/>
    </i>
    <i r="3">
      <x v="1615"/>
    </i>
    <i r="2">
      <x v="246"/>
      <x v="166"/>
    </i>
    <i r="3">
      <x v="962"/>
    </i>
    <i r="3">
      <x v="992"/>
    </i>
    <i r="3">
      <x v="1615"/>
    </i>
    <i r="2">
      <x v="247"/>
      <x v="166"/>
    </i>
    <i r="3">
      <x v="962"/>
    </i>
    <i r="3">
      <x v="1615"/>
    </i>
    <i r="2">
      <x v="253"/>
      <x v="166"/>
    </i>
    <i r="3">
      <x v="962"/>
    </i>
    <i r="3">
      <x v="992"/>
    </i>
    <i r="3">
      <x v="1030"/>
    </i>
    <i r="3">
      <x v="1615"/>
    </i>
    <i>
      <x v="24"/>
      <x v="27"/>
      <x v="53"/>
      <x v="237"/>
    </i>
    <i r="2">
      <x v="367"/>
      <x v="1751"/>
    </i>
    <i r="1">
      <x v="30"/>
      <x v="63"/>
      <x v="249"/>
    </i>
    <i r="3">
      <x v="253"/>
    </i>
    <i r="3">
      <x v="254"/>
    </i>
    <i r="3">
      <x v="259"/>
    </i>
    <i r="3">
      <x v="361"/>
    </i>
    <i r="2">
      <x v="78"/>
      <x v="336"/>
    </i>
    <i r="3">
      <x v="337"/>
    </i>
    <i r="2">
      <x v="303"/>
      <x v="1313"/>
    </i>
    <i r="2">
      <x v="337"/>
      <x v="1532"/>
    </i>
    <i r="1">
      <x v="43"/>
      <x v="43"/>
      <x v="34"/>
    </i>
    <i r="1">
      <x v="66"/>
      <x v="317"/>
      <x v="1225"/>
    </i>
    <i r="1">
      <x v="78"/>
      <x v="89"/>
      <x v="278"/>
    </i>
    <i r="2">
      <x v="135"/>
      <x v="73"/>
    </i>
    <i>
      <x v="25"/>
      <x v="77"/>
      <x v="336"/>
      <x v="540"/>
    </i>
    <i r="3">
      <x v="541"/>
    </i>
    <i>
      <x v="26"/>
      <x v="15"/>
      <x v="5"/>
      <x v="1278"/>
    </i>
    <i r="2">
      <x v="10"/>
      <x v="1279"/>
    </i>
    <i r="2">
      <x v="45"/>
      <x v="1280"/>
    </i>
    <i r="2">
      <x v="257"/>
      <x v="1287"/>
    </i>
    <i r="2">
      <x v="260"/>
      <x v="1281"/>
    </i>
    <i r="2">
      <x v="261"/>
      <x v="1284"/>
    </i>
    <i r="2">
      <x v="290"/>
      <x v="1277"/>
    </i>
    <i r="3">
      <x v="1286"/>
    </i>
    <i r="3">
      <x v="1288"/>
    </i>
    <i r="2">
      <x v="291"/>
      <x v="1282"/>
    </i>
    <i r="2">
      <x v="292"/>
      <x v="1283"/>
    </i>
    <i r="2">
      <x v="334"/>
      <x v="1286"/>
    </i>
    <i r="2">
      <x v="359"/>
      <x v="1285"/>
    </i>
    <i r="2">
      <x v="362"/>
      <x v="1288"/>
    </i>
    <i r="1">
      <x v="20"/>
      <x v="6"/>
      <x v="62"/>
    </i>
    <i r="3">
      <x v="82"/>
    </i>
    <i r="2">
      <x v="58"/>
      <x v="202"/>
    </i>
    <i r="3">
      <x v="203"/>
    </i>
    <i r="3">
      <x v="204"/>
    </i>
    <i r="3">
      <x v="205"/>
    </i>
    <i r="3">
      <x v="206"/>
    </i>
    <i r="3">
      <x v="207"/>
    </i>
    <i r="3">
      <x v="208"/>
    </i>
    <i r="3">
      <x v="209"/>
    </i>
    <i r="3">
      <x v="210"/>
    </i>
    <i r="3">
      <x v="211"/>
    </i>
    <i r="3">
      <x v="212"/>
    </i>
    <i r="3">
      <x v="213"/>
    </i>
    <i r="3">
      <x v="214"/>
    </i>
    <i r="3">
      <x v="215"/>
    </i>
    <i r="3">
      <x v="216"/>
    </i>
    <i r="3">
      <x v="217"/>
    </i>
    <i r="3">
      <x v="218"/>
    </i>
    <i r="3">
      <x v="219"/>
    </i>
    <i r="3">
      <x v="220"/>
    </i>
    <i r="3">
      <x v="221"/>
    </i>
    <i r="3">
      <x v="222"/>
    </i>
    <i r="3">
      <x v="223"/>
    </i>
    <i r="3">
      <x v="224"/>
    </i>
    <i r="3">
      <x v="225"/>
    </i>
    <i r="3">
      <x v="226"/>
    </i>
    <i r="3">
      <x v="227"/>
    </i>
    <i r="3">
      <x v="228"/>
    </i>
    <i r="3">
      <x v="229"/>
    </i>
    <i r="3">
      <x v="230"/>
    </i>
    <i r="3">
      <x v="231"/>
    </i>
    <i r="3">
      <x v="1314"/>
    </i>
    <i r="3">
      <x v="1324"/>
    </i>
    <i r="2">
      <x v="297"/>
      <x v="1031"/>
    </i>
    <i r="1">
      <x v="33"/>
      <x v="314"/>
      <x v="380"/>
    </i>
    <i r="3">
      <x v="1586"/>
    </i>
    <i r="1">
      <x v="38"/>
      <x v="254"/>
      <x v="59"/>
    </i>
    <i r="3">
      <x v="61"/>
    </i>
    <i r="3">
      <x v="87"/>
    </i>
    <i r="3">
      <x v="112"/>
    </i>
    <i r="3">
      <x v="113"/>
    </i>
    <i r="3">
      <x v="140"/>
    </i>
    <i r="3">
      <x v="141"/>
    </i>
    <i r="3">
      <x v="153"/>
    </i>
    <i r="3">
      <x v="163"/>
    </i>
    <i r="3">
      <x v="164"/>
    </i>
    <i r="3">
      <x v="184"/>
    </i>
    <i r="3">
      <x v="270"/>
    </i>
    <i r="3">
      <x v="301"/>
    </i>
    <i r="3">
      <x v="355"/>
    </i>
    <i r="3">
      <x v="362"/>
    </i>
    <i r="3">
      <x v="371"/>
    </i>
    <i r="3">
      <x v="378"/>
    </i>
    <i r="3">
      <x v="482"/>
    </i>
    <i r="3">
      <x v="498"/>
    </i>
    <i r="3">
      <x v="507"/>
    </i>
    <i r="3">
      <x v="509"/>
    </i>
    <i r="3">
      <x v="517"/>
    </i>
    <i r="3">
      <x v="566"/>
    </i>
    <i r="3">
      <x v="567"/>
    </i>
    <i r="3">
      <x v="568"/>
    </i>
    <i r="3">
      <x v="575"/>
    </i>
    <i r="3">
      <x v="582"/>
    </i>
    <i r="3">
      <x v="596"/>
    </i>
    <i r="3">
      <x v="625"/>
    </i>
    <i r="3">
      <x v="628"/>
    </i>
    <i r="3">
      <x v="634"/>
    </i>
    <i r="3">
      <x v="670"/>
    </i>
    <i r="3">
      <x v="677"/>
    </i>
    <i r="3">
      <x v="679"/>
    </i>
    <i r="3">
      <x v="681"/>
    </i>
    <i r="3">
      <x v="687"/>
    </i>
    <i r="3">
      <x v="695"/>
    </i>
    <i r="3">
      <x v="709"/>
    </i>
    <i r="3">
      <x v="761"/>
    </i>
    <i r="3">
      <x v="773"/>
    </i>
    <i r="3">
      <x v="857"/>
    </i>
    <i r="3">
      <x v="860"/>
    </i>
    <i r="3">
      <x v="861"/>
    </i>
    <i r="3">
      <x v="862"/>
    </i>
    <i r="3">
      <x v="863"/>
    </i>
    <i r="3">
      <x v="870"/>
    </i>
    <i r="3">
      <x v="872"/>
    </i>
    <i r="3">
      <x v="921"/>
    </i>
    <i r="3">
      <x v="922"/>
    </i>
    <i r="3">
      <x v="927"/>
    </i>
    <i r="3">
      <x v="982"/>
    </i>
    <i r="3">
      <x v="1000"/>
    </i>
    <i r="3">
      <x v="1015"/>
    </i>
    <i r="3">
      <x v="1026"/>
    </i>
    <i r="3">
      <x v="1027"/>
    </i>
    <i r="3">
      <x v="1032"/>
    </i>
    <i r="3">
      <x v="1038"/>
    </i>
    <i r="3">
      <x v="1042"/>
    </i>
    <i r="3">
      <x v="1045"/>
    </i>
    <i r="3">
      <x v="1114"/>
    </i>
    <i r="3">
      <x v="1115"/>
    </i>
    <i r="3">
      <x v="1116"/>
    </i>
    <i r="3">
      <x v="1149"/>
    </i>
    <i r="3">
      <x v="1151"/>
    </i>
    <i r="3">
      <x v="1153"/>
    </i>
    <i r="3">
      <x v="1158"/>
    </i>
    <i r="3">
      <x v="1226"/>
    </i>
    <i r="3">
      <x v="1295"/>
    </i>
    <i r="3">
      <x v="1306"/>
    </i>
    <i r="3">
      <x v="1377"/>
    </i>
    <i r="3">
      <x v="1390"/>
    </i>
    <i r="3">
      <x v="1433"/>
    </i>
    <i r="3">
      <x v="1450"/>
    </i>
    <i r="3">
      <x v="1451"/>
    </i>
    <i r="3">
      <x v="1452"/>
    </i>
    <i r="3">
      <x v="1494"/>
    </i>
    <i r="3">
      <x v="1495"/>
    </i>
    <i r="3">
      <x v="1540"/>
    </i>
    <i r="3">
      <x v="1549"/>
    </i>
    <i r="3">
      <x v="1559"/>
    </i>
    <i r="3">
      <x v="1563"/>
    </i>
    <i r="3">
      <x v="1564"/>
    </i>
    <i r="3">
      <x v="1565"/>
    </i>
    <i r="3">
      <x v="1580"/>
    </i>
    <i r="3">
      <x v="1669"/>
    </i>
    <i r="3">
      <x v="1670"/>
    </i>
    <i r="3">
      <x v="1714"/>
    </i>
    <i r="3">
      <x v="1744"/>
    </i>
    <i r="2">
      <x v="322"/>
      <x v="58"/>
    </i>
    <i r="3">
      <x v="132"/>
    </i>
    <i r="3">
      <x v="147"/>
    </i>
    <i r="3">
      <x v="262"/>
    </i>
    <i r="3">
      <x v="364"/>
    </i>
    <i r="3">
      <x v="477"/>
    </i>
    <i r="3">
      <x v="902"/>
    </i>
    <i r="3">
      <x v="903"/>
    </i>
    <i r="3">
      <x v="904"/>
    </i>
    <i r="3">
      <x v="905"/>
    </i>
    <i r="3">
      <x v="906"/>
    </i>
    <i r="3">
      <x v="908"/>
    </i>
    <i r="3">
      <x v="975"/>
    </i>
    <i r="3">
      <x v="1037"/>
    </i>
    <i r="3">
      <x v="1195"/>
    </i>
    <i r="3">
      <x v="1393"/>
    </i>
    <i r="3">
      <x v="1769"/>
    </i>
    <i r="1">
      <x v="51"/>
      <x v="91"/>
      <x v="400"/>
    </i>
    <i r="3">
      <x v="401"/>
    </i>
    <i r="3">
      <x v="402"/>
    </i>
    <i r="3">
      <x v="403"/>
    </i>
    <i r="3">
      <x v="404"/>
    </i>
    <i r="3">
      <x v="405"/>
    </i>
    <i r="3">
      <x v="406"/>
    </i>
    <i r="3">
      <x v="407"/>
    </i>
    <i r="3">
      <x v="408"/>
    </i>
    <i r="3">
      <x v="409"/>
    </i>
    <i r="2">
      <x v="323"/>
      <x v="1410"/>
    </i>
    <i r="3">
      <x v="1411"/>
    </i>
    <i r="3">
      <x v="1412"/>
    </i>
    <i r="3">
      <x v="1413"/>
    </i>
    <i r="3">
      <x v="1414"/>
    </i>
    <i r="1">
      <x v="52"/>
      <x v="141"/>
      <x v="809"/>
    </i>
    <i r="3">
      <x v="819"/>
    </i>
    <i r="3">
      <x v="820"/>
    </i>
    <i r="3">
      <x v="821"/>
    </i>
    <i r="3">
      <x v="822"/>
    </i>
    <i r="3">
      <x v="823"/>
    </i>
    <i r="3">
      <x v="824"/>
    </i>
    <i r="3">
      <x v="826"/>
    </i>
    <i r="3">
      <x v="832"/>
    </i>
    <i r="3">
      <x v="833"/>
    </i>
    <i r="2">
      <x v="338"/>
      <x v="811"/>
    </i>
    <i r="3">
      <x v="812"/>
    </i>
    <i r="2">
      <x v="357"/>
      <x v="817"/>
    </i>
    <i r="1">
      <x v="61"/>
      <x v="344"/>
      <x v="52"/>
    </i>
    <i r="3">
      <x v="190"/>
    </i>
    <i r="3">
      <x v="483"/>
    </i>
    <i r="3">
      <x v="838"/>
    </i>
    <i r="3">
      <x v="1029"/>
    </i>
    <i r="3">
      <x v="1034"/>
    </i>
    <i r="3">
      <x v="1105"/>
    </i>
    <i r="1">
      <x v="71"/>
      <x v="214"/>
      <x v="684"/>
    </i>
    <i r="3">
      <x v="955"/>
    </i>
    <i r="2">
      <x v="271"/>
      <x v="585"/>
    </i>
    <i r="1">
      <x v="87"/>
      <x v="82"/>
      <x v="348"/>
    </i>
    <i r="3">
      <x v="349"/>
    </i>
    <i r="3">
      <x v="350"/>
    </i>
    <i r="3">
      <x v="1547"/>
    </i>
    <i r="2">
      <x v="126"/>
      <x v="489"/>
    </i>
    <i r="2">
      <x v="158"/>
      <x v="1637"/>
    </i>
    <i r="2">
      <x v="207"/>
      <x v="864"/>
    </i>
    <i r="3">
      <x v="865"/>
    </i>
    <i r="3">
      <x v="866"/>
    </i>
    <i r="2">
      <x v="298"/>
      <x v="1033"/>
    </i>
    <i r="2">
      <x v="345"/>
      <x v="553"/>
    </i>
    <i r="3">
      <x v="554"/>
    </i>
    <i r="3">
      <x v="555"/>
    </i>
    <i r="3">
      <x v="1199"/>
    </i>
    <i r="3">
      <x v="1632"/>
    </i>
    <i r="3">
      <x v="1633"/>
    </i>
    <i r="3">
      <x v="1634"/>
    </i>
    <i r="3">
      <x v="1635"/>
    </i>
    <i r="3">
      <x v="1636"/>
    </i>
    <i r="1">
      <x v="93"/>
      <x v="293"/>
      <x v="1290"/>
    </i>
    <i r="2">
      <x v="294"/>
      <x v="1289"/>
    </i>
    <i r="3">
      <x v="1292"/>
    </i>
    <i r="2">
      <x v="295"/>
      <x v="1294"/>
    </i>
    <i r="2">
      <x v="296"/>
      <x v="1291"/>
    </i>
    <i r="3">
      <x v="1293"/>
    </i>
    <i>
      <x v="27"/>
      <x v="54"/>
      <x v="204"/>
      <x v="330"/>
    </i>
    <i r="1">
      <x v="83"/>
      <x v="355"/>
      <x v="1575"/>
    </i>
    <i>
      <x v="28"/>
      <x v="60"/>
      <x v="12"/>
      <x v="1164"/>
    </i>
    <i r="3">
      <x v="1166"/>
    </i>
    <i r="3">
      <x v="1167"/>
    </i>
    <i r="3">
      <x v="1168"/>
    </i>
    <i r="3">
      <x v="1169"/>
    </i>
    <i r="3">
      <x v="1170"/>
    </i>
    <i r="3">
      <x v="1171"/>
    </i>
    <i r="3">
      <x v="1172"/>
    </i>
    <i r="3">
      <x v="1173"/>
    </i>
    <i r="3">
      <x v="1174"/>
    </i>
    <i r="3">
      <x v="1175"/>
    </i>
    <i r="3">
      <x v="1176"/>
    </i>
    <i r="3">
      <x v="1177"/>
    </i>
    <i r="3">
      <x v="1178"/>
    </i>
    <i r="3">
      <x v="1179"/>
    </i>
    <i r="3">
      <x v="1180"/>
    </i>
    <i r="3">
      <x v="1182"/>
    </i>
    <i r="3">
      <x v="1183"/>
    </i>
    <i r="3">
      <x v="1184"/>
    </i>
    <i r="3">
      <x v="1185"/>
    </i>
    <i r="3">
      <x v="1186"/>
    </i>
    <i r="3">
      <x v="1187"/>
    </i>
    <i r="3">
      <x v="1188"/>
    </i>
    <i r="3">
      <x v="1189"/>
    </i>
    <i r="3">
      <x v="1190"/>
    </i>
    <i r="3">
      <x v="1191"/>
    </i>
    <i r="3">
      <x v="1192"/>
    </i>
    <i r="3">
      <x v="1193"/>
    </i>
    <i r="2">
      <x v="13"/>
      <x v="98"/>
    </i>
    <i r="3">
      <x v="123"/>
    </i>
    <i r="3">
      <x v="363"/>
    </i>
    <i r="3">
      <x v="499"/>
    </i>
    <i r="3">
      <x v="647"/>
    </i>
    <i r="3">
      <x v="1108"/>
    </i>
    <i r="3">
      <x v="1111"/>
    </i>
    <i r="2">
      <x v="14"/>
      <x v="98"/>
    </i>
    <i r="3">
      <x v="123"/>
    </i>
    <i r="3">
      <x v="363"/>
    </i>
    <i r="3">
      <x v="499"/>
    </i>
    <i r="3">
      <x v="647"/>
    </i>
    <i r="3">
      <x v="1108"/>
    </i>
    <i r="3">
      <x v="1110"/>
    </i>
    <i r="3">
      <x v="1111"/>
    </i>
    <i r="2">
      <x v="15"/>
      <x v="98"/>
    </i>
    <i r="3">
      <x v="123"/>
    </i>
    <i r="3">
      <x v="363"/>
    </i>
    <i r="3">
      <x v="499"/>
    </i>
    <i r="3">
      <x v="647"/>
    </i>
    <i r="3">
      <x v="1108"/>
    </i>
    <i r="3">
      <x v="1111"/>
    </i>
    <i r="2">
      <x v="16"/>
      <x v="98"/>
    </i>
    <i r="3">
      <x v="123"/>
    </i>
    <i r="3">
      <x v="363"/>
    </i>
    <i r="3">
      <x v="499"/>
    </i>
    <i r="3">
      <x v="647"/>
    </i>
    <i r="3">
      <x v="1108"/>
    </i>
    <i r="3">
      <x v="1111"/>
    </i>
    <i r="2">
      <x v="17"/>
      <x v="98"/>
    </i>
    <i r="3">
      <x v="123"/>
    </i>
    <i r="3">
      <x v="363"/>
    </i>
    <i r="3">
      <x v="499"/>
    </i>
    <i r="3">
      <x v="647"/>
    </i>
    <i r="3">
      <x v="1108"/>
    </i>
    <i r="3">
      <x v="1110"/>
    </i>
    <i r="3">
      <x v="1111"/>
    </i>
    <i r="2">
      <x v="18"/>
      <x v="98"/>
    </i>
    <i r="3">
      <x v="123"/>
    </i>
    <i r="3">
      <x v="363"/>
    </i>
    <i r="3">
      <x v="499"/>
    </i>
    <i r="3">
      <x v="647"/>
    </i>
    <i r="3">
      <x v="1108"/>
    </i>
    <i r="3">
      <x v="1111"/>
    </i>
    <i r="2">
      <x v="19"/>
      <x v="98"/>
    </i>
    <i r="3">
      <x v="123"/>
    </i>
    <i r="3">
      <x v="363"/>
    </i>
    <i r="3">
      <x v="499"/>
    </i>
    <i r="3">
      <x v="647"/>
    </i>
    <i r="3">
      <x v="1108"/>
    </i>
    <i r="3">
      <x v="1111"/>
    </i>
    <i r="2">
      <x v="20"/>
      <x v="98"/>
    </i>
    <i r="3">
      <x v="123"/>
    </i>
    <i r="3">
      <x v="363"/>
    </i>
    <i r="3">
      <x v="499"/>
    </i>
    <i r="3">
      <x v="647"/>
    </i>
    <i r="3">
      <x v="1108"/>
    </i>
    <i r="3">
      <x v="1111"/>
    </i>
    <i r="2">
      <x v="21"/>
      <x v="98"/>
    </i>
    <i r="3">
      <x v="123"/>
    </i>
    <i r="3">
      <x v="363"/>
    </i>
    <i r="3">
      <x v="499"/>
    </i>
    <i r="3">
      <x v="647"/>
    </i>
    <i r="3">
      <x v="1108"/>
    </i>
    <i r="3">
      <x v="1109"/>
    </i>
    <i r="3">
      <x v="1111"/>
    </i>
    <i r="2">
      <x v="22"/>
      <x v="98"/>
    </i>
    <i r="3">
      <x v="123"/>
    </i>
    <i r="3">
      <x v="363"/>
    </i>
    <i r="3">
      <x v="499"/>
    </i>
    <i r="3">
      <x v="647"/>
    </i>
    <i r="3">
      <x v="1108"/>
    </i>
    <i r="3">
      <x v="1111"/>
    </i>
    <i r="2">
      <x v="23"/>
      <x v="98"/>
    </i>
    <i r="3">
      <x v="123"/>
    </i>
    <i r="3">
      <x v="363"/>
    </i>
    <i r="3">
      <x v="499"/>
    </i>
    <i r="3">
      <x v="647"/>
    </i>
    <i r="3">
      <x v="1108"/>
    </i>
    <i r="3">
      <x v="1111"/>
    </i>
    <i r="2">
      <x v="24"/>
      <x v="98"/>
    </i>
    <i r="3">
      <x v="123"/>
    </i>
    <i r="3">
      <x v="363"/>
    </i>
    <i r="3">
      <x v="499"/>
    </i>
    <i r="3">
      <x v="500"/>
    </i>
    <i r="3">
      <x v="647"/>
    </i>
    <i r="3">
      <x v="1108"/>
    </i>
    <i r="3">
      <x v="1111"/>
    </i>
    <i r="3">
      <x v="1112"/>
    </i>
    <i r="2">
      <x v="25"/>
      <x v="98"/>
    </i>
    <i r="3">
      <x v="123"/>
    </i>
    <i r="3">
      <x v="363"/>
    </i>
    <i r="3">
      <x v="499"/>
    </i>
    <i r="3">
      <x v="647"/>
    </i>
    <i r="3">
      <x v="1108"/>
    </i>
    <i r="3">
      <x v="1111"/>
    </i>
    <i r="2">
      <x v="26"/>
      <x v="98"/>
    </i>
    <i r="3">
      <x v="123"/>
    </i>
    <i r="3">
      <x v="363"/>
    </i>
    <i r="3">
      <x v="499"/>
    </i>
    <i r="3">
      <x v="647"/>
    </i>
    <i r="3">
      <x v="1108"/>
    </i>
    <i r="3">
      <x v="1111"/>
    </i>
    <i r="2">
      <x v="27"/>
      <x v="98"/>
    </i>
    <i r="3">
      <x v="123"/>
    </i>
    <i r="3">
      <x v="363"/>
    </i>
    <i r="3">
      <x v="499"/>
    </i>
    <i r="3">
      <x v="647"/>
    </i>
    <i r="3">
      <x v="1108"/>
    </i>
    <i r="3">
      <x v="1111"/>
    </i>
    <i r="2">
      <x v="28"/>
      <x v="98"/>
    </i>
    <i r="3">
      <x v="123"/>
    </i>
    <i r="3">
      <x v="363"/>
    </i>
    <i r="3">
      <x v="499"/>
    </i>
    <i r="3">
      <x v="647"/>
    </i>
    <i r="3">
      <x v="1108"/>
    </i>
    <i r="3">
      <x v="1111"/>
    </i>
    <i r="2">
      <x v="29"/>
      <x v="98"/>
    </i>
    <i r="3">
      <x v="123"/>
    </i>
    <i r="3">
      <x v="363"/>
    </i>
    <i r="3">
      <x v="499"/>
    </i>
    <i r="3">
      <x v="647"/>
    </i>
    <i r="3">
      <x v="1108"/>
    </i>
    <i r="3">
      <x v="1110"/>
    </i>
    <i r="3">
      <x v="1111"/>
    </i>
    <i r="2">
      <x v="30"/>
      <x v="98"/>
    </i>
    <i r="3">
      <x v="123"/>
    </i>
    <i r="3">
      <x v="363"/>
    </i>
    <i r="3">
      <x v="499"/>
    </i>
    <i r="3">
      <x v="647"/>
    </i>
    <i r="3">
      <x v="1108"/>
    </i>
    <i r="3">
      <x v="1111"/>
    </i>
    <i r="2">
      <x v="31"/>
      <x v="98"/>
    </i>
    <i r="3">
      <x v="123"/>
    </i>
    <i r="3">
      <x v="363"/>
    </i>
    <i r="3">
      <x v="499"/>
    </i>
    <i r="3">
      <x v="647"/>
    </i>
    <i r="3">
      <x v="1108"/>
    </i>
    <i r="3">
      <x v="1111"/>
    </i>
    <i r="2">
      <x v="32"/>
      <x v="98"/>
    </i>
    <i r="3">
      <x v="123"/>
    </i>
    <i r="3">
      <x v="363"/>
    </i>
    <i r="3">
      <x v="499"/>
    </i>
    <i r="3">
      <x v="647"/>
    </i>
    <i r="3">
      <x v="648"/>
    </i>
    <i r="3">
      <x v="1108"/>
    </i>
    <i r="3">
      <x v="1111"/>
    </i>
    <i r="2">
      <x v="33"/>
      <x v="98"/>
    </i>
    <i r="3">
      <x v="123"/>
    </i>
    <i r="3">
      <x v="363"/>
    </i>
    <i r="3">
      <x v="499"/>
    </i>
    <i r="3">
      <x v="647"/>
    </i>
    <i r="3">
      <x v="1108"/>
    </i>
    <i r="3">
      <x v="1111"/>
    </i>
    <i r="2">
      <x v="34"/>
      <x v="98"/>
    </i>
    <i r="3">
      <x v="123"/>
    </i>
    <i r="3">
      <x v="363"/>
    </i>
    <i r="3">
      <x v="499"/>
    </i>
    <i r="3">
      <x v="647"/>
    </i>
    <i r="3">
      <x v="1108"/>
    </i>
    <i r="3">
      <x v="1111"/>
    </i>
    <i r="2">
      <x v="35"/>
      <x v="98"/>
    </i>
    <i r="3">
      <x v="123"/>
    </i>
    <i r="3">
      <x v="363"/>
    </i>
    <i r="3">
      <x v="499"/>
    </i>
    <i r="3">
      <x v="647"/>
    </i>
    <i r="3">
      <x v="1108"/>
    </i>
    <i r="3">
      <x v="1111"/>
    </i>
    <i r="2">
      <x v="36"/>
      <x v="98"/>
    </i>
    <i r="3">
      <x v="123"/>
    </i>
    <i r="3">
      <x v="363"/>
    </i>
    <i r="3">
      <x v="499"/>
    </i>
    <i r="3">
      <x v="647"/>
    </i>
    <i r="3">
      <x v="1108"/>
    </i>
    <i r="3">
      <x v="1110"/>
    </i>
    <i r="3">
      <x v="1111"/>
    </i>
    <i r="2">
      <x v="37"/>
      <x v="98"/>
    </i>
    <i r="3">
      <x v="123"/>
    </i>
    <i r="3">
      <x v="363"/>
    </i>
    <i r="3">
      <x v="499"/>
    </i>
    <i r="3">
      <x v="538"/>
    </i>
    <i r="3">
      <x v="647"/>
    </i>
    <i r="3">
      <x v="1108"/>
    </i>
    <i r="3">
      <x v="1111"/>
    </i>
    <i r="3">
      <x v="1443"/>
    </i>
    <i r="2">
      <x v="38"/>
      <x v="98"/>
    </i>
    <i r="3">
      <x v="123"/>
    </i>
    <i r="3">
      <x v="363"/>
    </i>
    <i r="3">
      <x v="499"/>
    </i>
    <i r="3">
      <x v="647"/>
    </i>
    <i r="3">
      <x v="1108"/>
    </i>
    <i r="3">
      <x v="1111"/>
    </i>
    <i r="2">
      <x v="39"/>
      <x v="98"/>
    </i>
    <i r="3">
      <x v="123"/>
    </i>
    <i r="3">
      <x v="363"/>
    </i>
    <i r="3">
      <x v="499"/>
    </i>
    <i r="3">
      <x v="647"/>
    </i>
    <i r="3">
      <x v="825"/>
    </i>
    <i r="3">
      <x v="1108"/>
    </i>
    <i r="3">
      <x v="1111"/>
    </i>
    <i r="2">
      <x v="40"/>
      <x v="98"/>
    </i>
    <i r="3">
      <x v="123"/>
    </i>
    <i r="3">
      <x v="363"/>
    </i>
    <i r="3">
      <x v="499"/>
    </i>
    <i r="3">
      <x v="647"/>
    </i>
    <i r="3">
      <x v="1108"/>
    </i>
    <i r="3">
      <x v="1111"/>
    </i>
    <i r="2">
      <x v="172"/>
      <x v="1164"/>
    </i>
    <i r="3">
      <x v="1165"/>
    </i>
    <i r="3">
      <x v="1166"/>
    </i>
    <i r="3">
      <x v="1167"/>
    </i>
    <i r="3">
      <x v="1168"/>
    </i>
    <i r="3">
      <x v="1169"/>
    </i>
    <i r="3">
      <x v="1170"/>
    </i>
    <i r="3">
      <x v="1171"/>
    </i>
    <i r="3">
      <x v="1172"/>
    </i>
    <i r="3">
      <x v="1173"/>
    </i>
    <i r="3">
      <x v="1174"/>
    </i>
    <i r="3">
      <x v="1175"/>
    </i>
    <i r="3">
      <x v="1176"/>
    </i>
    <i r="3">
      <x v="1177"/>
    </i>
    <i r="3">
      <x v="1178"/>
    </i>
    <i r="3">
      <x v="1180"/>
    </i>
    <i r="3">
      <x v="1181"/>
    </i>
    <i r="3">
      <x v="1182"/>
    </i>
    <i r="3">
      <x v="1183"/>
    </i>
    <i r="3">
      <x v="1184"/>
    </i>
    <i r="3">
      <x v="1185"/>
    </i>
    <i r="3">
      <x v="1186"/>
    </i>
    <i r="3">
      <x v="1187"/>
    </i>
    <i r="3">
      <x v="1188"/>
    </i>
    <i r="3">
      <x v="1189"/>
    </i>
    <i r="3">
      <x v="1190"/>
    </i>
    <i r="3">
      <x v="1191"/>
    </i>
    <i r="3">
      <x v="1192"/>
    </i>
    <i r="3">
      <x v="1193"/>
    </i>
    <i r="2">
      <x v="173"/>
      <x v="97"/>
    </i>
    <i r="3">
      <x v="372"/>
    </i>
    <i r="3">
      <x v="831"/>
    </i>
    <i r="3">
      <x v="1443"/>
    </i>
    <i r="3">
      <x v="1445"/>
    </i>
    <i r="2">
      <x v="174"/>
      <x v="97"/>
    </i>
    <i r="3">
      <x v="1443"/>
    </i>
    <i r="2">
      <x v="175"/>
      <x v="97"/>
    </i>
    <i r="3">
      <x v="372"/>
    </i>
    <i r="3">
      <x v="831"/>
    </i>
    <i r="3">
      <x v="1443"/>
    </i>
    <i r="3">
      <x v="1445"/>
    </i>
    <i r="2">
      <x v="176"/>
      <x v="97"/>
    </i>
    <i r="3">
      <x v="99"/>
    </i>
    <i r="3">
      <x v="384"/>
    </i>
    <i r="3">
      <x v="1139"/>
    </i>
    <i r="3">
      <x v="1442"/>
    </i>
    <i r="3">
      <x v="1445"/>
    </i>
    <i r="2">
      <x v="177"/>
      <x v="97"/>
    </i>
    <i r="3">
      <x v="372"/>
    </i>
    <i r="3">
      <x v="831"/>
    </i>
    <i r="3">
      <x v="1443"/>
    </i>
    <i r="3">
      <x v="1445"/>
    </i>
    <i r="2">
      <x v="178"/>
      <x v="97"/>
    </i>
    <i r="3">
      <x v="372"/>
    </i>
    <i r="3">
      <x v="831"/>
    </i>
    <i r="3">
      <x v="1443"/>
    </i>
    <i r="3">
      <x v="1445"/>
    </i>
    <i r="2">
      <x v="179"/>
      <x v="97"/>
    </i>
    <i r="3">
      <x v="372"/>
    </i>
    <i r="3">
      <x v="831"/>
    </i>
    <i r="3">
      <x v="1443"/>
    </i>
    <i r="3">
      <x v="1445"/>
    </i>
    <i r="2">
      <x v="180"/>
      <x v="97"/>
    </i>
    <i r="3">
      <x v="372"/>
    </i>
    <i r="3">
      <x v="831"/>
    </i>
    <i r="3">
      <x v="1443"/>
    </i>
    <i r="3">
      <x v="1445"/>
    </i>
    <i r="2">
      <x v="181"/>
      <x v="97"/>
    </i>
    <i r="3">
      <x v="99"/>
    </i>
    <i r="3">
      <x v="372"/>
    </i>
    <i r="3">
      <x v="384"/>
    </i>
    <i r="3">
      <x v="831"/>
    </i>
    <i r="3">
      <x v="1139"/>
    </i>
    <i r="3">
      <x v="1442"/>
    </i>
    <i r="3">
      <x v="1443"/>
    </i>
    <i r="3">
      <x v="1445"/>
    </i>
    <i r="2">
      <x v="182"/>
      <x v="97"/>
    </i>
    <i r="3">
      <x v="99"/>
    </i>
    <i r="3">
      <x v="372"/>
    </i>
    <i r="3">
      <x v="384"/>
    </i>
    <i r="3">
      <x v="827"/>
    </i>
    <i r="3">
      <x v="829"/>
    </i>
    <i r="3">
      <x v="830"/>
    </i>
    <i r="3">
      <x v="831"/>
    </i>
    <i r="3">
      <x v="1442"/>
    </i>
    <i r="3">
      <x v="1443"/>
    </i>
    <i r="3">
      <x v="1445"/>
    </i>
    <i r="2">
      <x v="183"/>
      <x v="97"/>
    </i>
    <i r="3">
      <x v="372"/>
    </i>
    <i r="3">
      <x v="831"/>
    </i>
    <i r="3">
      <x v="1443"/>
    </i>
    <i r="3">
      <x v="1445"/>
    </i>
    <i r="2">
      <x v="184"/>
      <x v="97"/>
    </i>
    <i r="3">
      <x v="372"/>
    </i>
    <i r="3">
      <x v="831"/>
    </i>
    <i r="3">
      <x v="1443"/>
    </i>
    <i r="3">
      <x v="1445"/>
    </i>
    <i r="2">
      <x v="185"/>
      <x v="97"/>
    </i>
    <i r="3">
      <x v="372"/>
    </i>
    <i r="3">
      <x v="831"/>
    </i>
    <i r="3">
      <x v="1443"/>
    </i>
    <i r="3">
      <x v="1444"/>
    </i>
    <i r="3">
      <x v="1445"/>
    </i>
    <i r="2">
      <x v="186"/>
      <x v="97"/>
    </i>
    <i r="3">
      <x v="372"/>
    </i>
    <i r="3">
      <x v="831"/>
    </i>
    <i r="3">
      <x v="1443"/>
    </i>
    <i r="3">
      <x v="1445"/>
    </i>
    <i r="2">
      <x v="187"/>
      <x v="97"/>
    </i>
    <i r="3">
      <x v="372"/>
    </i>
    <i r="3">
      <x v="831"/>
    </i>
    <i r="3">
      <x v="1443"/>
    </i>
    <i r="3">
      <x v="1445"/>
    </i>
    <i r="2">
      <x v="188"/>
      <x v="97"/>
    </i>
    <i r="3">
      <x v="372"/>
    </i>
    <i r="3">
      <x v="831"/>
    </i>
    <i r="3">
      <x v="1443"/>
    </i>
    <i r="3">
      <x v="1445"/>
    </i>
    <i r="2">
      <x v="189"/>
      <x v="831"/>
    </i>
    <i r="2">
      <x v="190"/>
      <x v="97"/>
    </i>
    <i r="3">
      <x v="372"/>
    </i>
    <i r="3">
      <x v="831"/>
    </i>
    <i r="3">
      <x v="1443"/>
    </i>
    <i r="3">
      <x v="1445"/>
    </i>
    <i r="2">
      <x v="191"/>
      <x v="97"/>
    </i>
    <i r="3">
      <x v="372"/>
    </i>
    <i r="3">
      <x v="831"/>
    </i>
    <i r="3">
      <x v="1443"/>
    </i>
    <i r="3">
      <x v="1445"/>
    </i>
    <i r="2">
      <x v="192"/>
      <x v="97"/>
    </i>
    <i r="3">
      <x v="372"/>
    </i>
    <i r="3">
      <x v="831"/>
    </i>
    <i r="3">
      <x v="1443"/>
    </i>
    <i r="3">
      <x v="1445"/>
    </i>
    <i r="2">
      <x v="193"/>
      <x v="97"/>
    </i>
    <i r="3">
      <x v="372"/>
    </i>
    <i r="3">
      <x v="831"/>
    </i>
    <i r="3">
      <x v="1435"/>
    </i>
    <i r="3">
      <x v="1436"/>
    </i>
    <i r="3">
      <x v="1443"/>
    </i>
    <i r="3">
      <x v="1445"/>
    </i>
    <i r="2">
      <x v="194"/>
      <x v="97"/>
    </i>
    <i r="3">
      <x v="372"/>
    </i>
    <i r="3">
      <x v="831"/>
    </i>
    <i r="3">
      <x v="1431"/>
    </i>
    <i r="3">
      <x v="1443"/>
    </i>
    <i r="3">
      <x v="1445"/>
    </i>
    <i r="2">
      <x v="195"/>
      <x v="97"/>
    </i>
    <i r="3">
      <x v="372"/>
    </i>
    <i r="3">
      <x v="475"/>
    </i>
    <i r="3">
      <x v="831"/>
    </i>
    <i r="3">
      <x v="1113"/>
    </i>
    <i r="3">
      <x v="1443"/>
    </i>
    <i r="3">
      <x v="1445"/>
    </i>
    <i r="2">
      <x v="196"/>
      <x v="97"/>
    </i>
    <i r="3">
      <x v="372"/>
    </i>
    <i r="3">
      <x v="828"/>
    </i>
    <i r="3">
      <x v="831"/>
    </i>
    <i r="3">
      <x v="1107"/>
    </i>
    <i r="3">
      <x v="1443"/>
    </i>
    <i r="3">
      <x v="1445"/>
    </i>
    <i r="2">
      <x v="197"/>
      <x v="97"/>
    </i>
    <i r="3">
      <x v="372"/>
    </i>
    <i r="3">
      <x v="831"/>
    </i>
    <i r="3">
      <x v="1443"/>
    </i>
    <i r="3">
      <x v="1445"/>
    </i>
    <i r="2">
      <x v="198"/>
      <x v="97"/>
    </i>
    <i r="3">
      <x v="372"/>
    </i>
    <i r="3">
      <x v="831"/>
    </i>
    <i r="3">
      <x v="1443"/>
    </i>
    <i r="3">
      <x v="1445"/>
    </i>
    <i r="2">
      <x v="199"/>
      <x v="97"/>
    </i>
    <i r="3">
      <x v="372"/>
    </i>
    <i r="3">
      <x v="831"/>
    </i>
    <i r="3">
      <x v="1443"/>
    </i>
    <i r="3">
      <x v="1445"/>
    </i>
    <i r="2">
      <x v="200"/>
      <x v="97"/>
    </i>
    <i r="3">
      <x v="99"/>
    </i>
    <i r="3">
      <x v="372"/>
    </i>
    <i r="3">
      <x v="384"/>
    </i>
    <i r="3">
      <x v="1442"/>
    </i>
    <i r="3">
      <x v="1445"/>
    </i>
    <i r="2">
      <x v="201"/>
      <x v="97"/>
    </i>
    <i r="3">
      <x v="372"/>
    </i>
    <i r="3">
      <x v="831"/>
    </i>
    <i r="3">
      <x v="1443"/>
    </i>
    <i r="3">
      <x v="1445"/>
    </i>
    <i>
      <x v="29"/>
      <x v="5"/>
      <x v="289"/>
      <x v="1194"/>
    </i>
    <i r="2">
      <x v="301"/>
      <x v="1194"/>
    </i>
    <i r="1">
      <x v="9"/>
      <x v="56"/>
      <x v="193"/>
    </i>
    <i r="2">
      <x v="57"/>
      <x v="1009"/>
    </i>
    <i r="1">
      <x v="10"/>
      <x v="57"/>
      <x v="1009"/>
    </i>
    <i r="2">
      <x v="81"/>
      <x v="343"/>
    </i>
    <i r="3">
      <x v="344"/>
    </i>
    <i r="1">
      <x v="88"/>
      <x v="273"/>
      <x v="171"/>
    </i>
    <i r="3">
      <x v="1003"/>
    </i>
    <i r="1">
      <x v="89"/>
      <x v="273"/>
      <x v="170"/>
    </i>
    <i r="3">
      <x v="1593"/>
    </i>
    <i r="3">
      <x v="1663"/>
    </i>
    <i>
      <x v="30"/>
      <x v="73"/>
      <x v="135"/>
      <x v="310"/>
    </i>
    <i>
      <x v="31"/>
      <x v="13"/>
      <x v="116"/>
      <x v="624"/>
    </i>
    <i r="2">
      <x v="335"/>
      <x v="12"/>
    </i>
    <i r="3">
      <x v="13"/>
    </i>
    <i r="3">
      <x v="14"/>
    </i>
    <i r="3">
      <x v="622"/>
    </i>
    <i r="3">
      <x v="967"/>
    </i>
    <i r="3">
      <x v="1535"/>
    </i>
    <i r="1">
      <x v="70"/>
      <x v="44"/>
      <x v="16"/>
    </i>
    <i r="3">
      <x v="133"/>
    </i>
    <i r="3">
      <x v="134"/>
    </i>
    <i r="3">
      <x v="581"/>
    </i>
    <i r="3">
      <x v="1093"/>
    </i>
    <i r="1">
      <x v="90"/>
      <x v="41"/>
      <x v="1046"/>
    </i>
    <i r="2">
      <x v="59"/>
      <x v="1047"/>
    </i>
    <i r="2">
      <x v="118"/>
      <x v="1049"/>
    </i>
    <i r="2">
      <x v="122"/>
      <x v="1050"/>
    </i>
    <i r="1">
      <x v="91"/>
      <x v="41"/>
      <x v="1046"/>
    </i>
    <i r="3">
      <x v="1587"/>
    </i>
    <i r="2">
      <x v="59"/>
      <x v="1047"/>
    </i>
    <i r="3">
      <x v="1588"/>
    </i>
    <i r="2">
      <x v="118"/>
      <x v="1048"/>
    </i>
    <i r="3">
      <x v="1589"/>
    </i>
    <i r="2">
      <x v="122"/>
      <x v="1050"/>
    </i>
    <i r="3">
      <x v="1590"/>
    </i>
    <i>
      <x v="32"/>
      <x v="79"/>
      <x v="129"/>
      <x v="1145"/>
    </i>
    <i r="3">
      <x v="1315"/>
    </i>
    <i r="3">
      <x v="1316"/>
    </i>
    <i r="3">
      <x v="1448"/>
    </i>
    <i r="3">
      <x v="1538"/>
    </i>
    <i r="2">
      <x v="130"/>
      <x v="1538"/>
    </i>
  </rowItems>
  <colItems count="1">
    <i/>
  </colItems>
  <dataFields count="1">
    <dataField name="Cuenta de ID" fld="0" subtotal="count" baseField="9" baseItem="4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B50A96-C348-4EB2-BFEB-D5E7A6F225B5}" name="Tabla1" displayName="Tabla1" ref="A1:AK2715" totalsRowShown="0">
  <autoFilter ref="A1:AK2715" xr:uid="{C4B50A96-C348-4EB2-BFEB-D5E7A6F225B5}"/>
  <tableColumns count="37">
    <tableColumn id="37" xr3:uid="{3362D8C9-5E92-4E8D-9C1B-871C0A2770D2}" name="ID"/>
    <tableColumn id="1" xr3:uid="{D6BF4C3F-E849-4AD6-BC7C-2CA91FB605BB}" name="Variable"/>
    <tableColumn id="33" xr3:uid="{49D00B4F-BCDC-41A3-93A4-0C9E3B37359E}" name="ID Sector">
      <calculatedColumnFormula>+VLOOKUP(Tabla1[[#This Row],[Sector]],Sectores[[Sector]:[Columna1]],2,0)</calculatedColumnFormula>
    </tableColumn>
    <tableColumn id="34" xr3:uid="{A073F143-EA41-4E00-8578-2DE264E4680B}" name="ID Contenido" dataDxfId="5">
      <calculatedColumnFormula>+VLOOKUP(Tabla1[[#This Row],[Contenido]],Hoja2!$F$2:$G$105,2,0)</calculatedColumnFormula>
    </tableColumn>
    <tableColumn id="35" xr3:uid="{0E503DC7-2423-4AD4-A380-E9AB17287EC5}" name="ID Tema" dataDxfId="4">
      <calculatedColumnFormula>+IFERROR(VLOOKUP(Tabla1[[#This Row],[Tema]],Temas[[Tema]:[Columna1]],2,0),"REVISAR")</calculatedColumnFormula>
    </tableColumn>
    <tableColumn id="36" xr3:uid="{6221BA33-6C15-446E-859A-8C2FDDB8E654}" name="ID Muestra" dataDxfId="3">
      <calculatedColumnFormula>+IFERROR(VLOOKUP(Tabla1[[#This Row],[Muestra]],Muestra[[Muestra]:[Columna1]],2,0),"REVISAR")</calculatedColumnFormula>
    </tableColumn>
    <tableColumn id="2" xr3:uid="{CF835CE9-6A2D-4924-9A46-6DF52B4944D0}" name="Sector"/>
    <tableColumn id="3" xr3:uid="{3921BFD5-57E9-4E6C-B922-1A425BE88532}" name="Contenido"/>
    <tableColumn id="4" xr3:uid="{53A13F22-6B4B-4302-9143-3DE6CEC62BE7}" name="Tema"/>
    <tableColumn id="5" xr3:uid="{476228C7-7780-47F1-90E6-015E5ECF6C06}" name="Muestra"/>
    <tableColumn id="6" xr3:uid="{1C293AB7-159E-49D8-ACF3-0378E4CC4427}" name="Unidad Medida"/>
    <tableColumn id="7" xr3:uid="{254C7F61-4717-4820-BB0D-0F6423290A76}" name="Periodo"/>
    <tableColumn id="8" xr3:uid="{1CEF65E7-142F-4B67-AB84-E64183D42E87}" name="Territorio"/>
    <tableColumn id="9" xr3:uid="{11D928AA-105E-419E-9FB2-EB2A106172D0}" name="Descripción"/>
    <tableColumn id="10" xr3:uid="{4E12A7EE-E16B-4236-9D02-B0F9E58AA485}" name="Fuente"/>
    <tableColumn id="11" xr3:uid="{80F5F33A-3165-4354-A47B-887A3838B70F}" name="2000"/>
    <tableColumn id="12" xr3:uid="{563DE994-6E31-41E7-B055-F5AACF9C64BD}" name="2001"/>
    <tableColumn id="13" xr3:uid="{73AF789A-D252-4967-8D3F-3AAE0A08AD3D}" name="2002"/>
    <tableColumn id="14" xr3:uid="{9BB5ACA2-9494-4D19-A43E-338875B03C7D}" name="2003"/>
    <tableColumn id="15" xr3:uid="{5D2EEA9B-2C18-40BC-94E2-63F0FD947298}" name="2004"/>
    <tableColumn id="16" xr3:uid="{919F2C00-72D8-4E47-80B6-61A1E1E6C2FB}" name="2005"/>
    <tableColumn id="17" xr3:uid="{88FBEA4D-AE8A-4AB5-A6DC-FA4213210909}" name="2006"/>
    <tableColumn id="18" xr3:uid="{17DB9716-C2BD-491F-B9B5-886A570A4364}" name="2007"/>
    <tableColumn id="19" xr3:uid="{1FA6E62C-BD69-4E2F-8D1B-5E1E52C04837}" name="2008"/>
    <tableColumn id="20" xr3:uid="{5C119BE2-0269-4F5F-87E6-E0A7E14285CC}" name="2009"/>
    <tableColumn id="21" xr3:uid="{57F72A89-3445-4A71-AC68-EF8EF6A27FFA}" name="2010"/>
    <tableColumn id="22" xr3:uid="{CAF852BE-D2C5-487B-B839-F42D0D575520}" name="2011"/>
    <tableColumn id="23" xr3:uid="{B73B4C17-7536-46F2-9503-9A31EF7DA412}" name="2012"/>
    <tableColumn id="24" xr3:uid="{519AB2F2-5249-4AFA-94F8-941A02569033}" name="2013"/>
    <tableColumn id="25" xr3:uid="{1858E8F8-69D1-4017-B4FF-4B046A63E317}" name="2014"/>
    <tableColumn id="26" xr3:uid="{C43E5924-1A40-4520-A8C6-24770CB98429}" name="2015"/>
    <tableColumn id="27" xr3:uid="{98BF9983-A406-49F8-92AC-BB63294490EC}" name="2016"/>
    <tableColumn id="28" xr3:uid="{FC0314EA-4130-4F6C-9F5D-B662BCFE5486}" name="2017"/>
    <tableColumn id="29" xr3:uid="{05866001-31BE-471B-B9FE-8D6BC60E64A9}" name="2018"/>
    <tableColumn id="30" xr3:uid="{4CB4C1CE-3197-4C7A-931B-69E8EF34DB57}" name="2019"/>
    <tableColumn id="31" xr3:uid="{62325F26-B74B-4442-8185-A4AE7A2A93F3}" name="2020"/>
    <tableColumn id="32" xr3:uid="{64C30584-245B-4453-BB88-AF612A99D450}" name="2021"/>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99B04B-19CF-4527-A2E8-9DD04BF89B34}" name="Sectores" displayName="Sectores" ref="A1:C35" totalsRowShown="0">
  <autoFilter ref="A1:C35" xr:uid="{9099B04B-19CF-4527-A2E8-9DD04BF89B34}"/>
  <tableColumns count="3">
    <tableColumn id="1" xr3:uid="{76A061EB-8457-4AD6-B594-D1AEF4086935}" name="id_Sector"/>
    <tableColumn id="2" xr3:uid="{A4E7125E-71A4-48CF-AA3D-43FB9999BB97}" name="Sector"/>
    <tableColumn id="3" xr3:uid="{66F2D7CC-6A72-435A-ADD9-6CE4B7EBE7F6}" name="Columna1">
      <calculatedColumnFormula>+Sectores[[#This Row],[id_Sector]]&amp;" "&amp;Sectores[[#This Row],[Sector]]</calculatedColumnFormula>
    </tableColum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AA306B-256E-4009-86D3-FEE0EDA4B9D1}" name="Contenido" displayName="Contenido" ref="E1:G106" totalsRowShown="0">
  <autoFilter ref="E1:G106" xr:uid="{06AA306B-256E-4009-86D3-FEE0EDA4B9D1}"/>
  <sortState xmlns:xlrd2="http://schemas.microsoft.com/office/spreadsheetml/2017/richdata2" ref="E2:G93">
    <sortCondition ref="E1:E93"/>
  </sortState>
  <tableColumns count="3">
    <tableColumn id="1" xr3:uid="{F9BEFDC9-7D50-43B0-9076-059E8706ED75}" name="id_contenido"/>
    <tableColumn id="2" xr3:uid="{4F941C1B-7537-4B87-A893-6783A413D825}" name="Contenido"/>
    <tableColumn id="3" xr3:uid="{B5073285-E68B-40B6-BADF-1FF142C27DD3}" name="Columna1">
      <calculatedColumnFormula>+Contenido[[#This Row],[id_contenido]]&amp;" "&amp;Contenido[[#This Row],[Contenido]]</calculatedColumnFormula>
    </tableColumn>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260364-F085-4617-92C5-B4796074B08D}" name="Temas" displayName="Temas" ref="I1:K433" totalsRowShown="0">
  <autoFilter ref="I1:K433" xr:uid="{4F260364-F085-4617-92C5-B4796074B08D}"/>
  <sortState xmlns:xlrd2="http://schemas.microsoft.com/office/spreadsheetml/2017/richdata2" ref="I2:K374">
    <sortCondition ref="I1:I374"/>
  </sortState>
  <tableColumns count="3">
    <tableColumn id="1" xr3:uid="{C91F5794-B17A-4FD8-9B4C-30D378DFD226}" name="id_Tema"/>
    <tableColumn id="2" xr3:uid="{294B0E0A-081C-4FF5-B0A6-A97941A0F344}" name="Tema"/>
    <tableColumn id="3" xr3:uid="{495D2E75-8CBF-40B1-BA75-9D60378A903D}" name="Columna1">
      <calculatedColumnFormula>+Temas[[#This Row],[id_Tema]]&amp;" "&amp;Temas[[#This Row],[Tema]]</calculatedColumnFormula>
    </tableColumn>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338843-F918-479D-8F6F-510DD5C12D42}" name="Muestra" displayName="Muestra" ref="M1:O2128" totalsRowShown="0">
  <autoFilter ref="M1:O2128" xr:uid="{1A338843-F918-479D-8F6F-510DD5C12D42}"/>
  <sortState xmlns:xlrd2="http://schemas.microsoft.com/office/spreadsheetml/2017/richdata2" ref="M2:O2034">
    <sortCondition ref="M1:M2034"/>
  </sortState>
  <tableColumns count="3">
    <tableColumn id="1" xr3:uid="{2D22E2D6-3278-4E0F-A51C-E9E7F496DD31}" name="id_muestra"/>
    <tableColumn id="2" xr3:uid="{B35EDDC8-6A15-4440-AE1D-432857C17D95}" name="Muestra"/>
    <tableColumn id="3" xr3:uid="{F9E4FB83-5128-4BE9-A85B-3C95EF187894}" name="Columna1"/>
  </tableColumns>
  <tableStyleInfo name="TableStyleLight1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8D59-6AB8-4F5B-BB1B-6C7C538A772F}">
  <dimension ref="A1:AK2715"/>
  <sheetViews>
    <sheetView tabSelected="1" zoomScale="86" zoomScaleNormal="86" workbookViewId="0">
      <pane xSplit="1" topLeftCell="B1" activePane="topRight" state="frozen"/>
      <selection activeCell="A611" sqref="A611"/>
      <selection pane="topRight" activeCell="B2180" sqref="B2180"/>
    </sheetView>
  </sheetViews>
  <sheetFormatPr baseColWidth="10" defaultRowHeight="15" x14ac:dyDescent="0.25"/>
  <cols>
    <col min="1" max="1" width="6.7109375" customWidth="1"/>
    <col min="2" max="2" width="182.5703125" bestFit="1" customWidth="1"/>
    <col min="3" max="3" width="49.140625" bestFit="1" customWidth="1"/>
    <col min="4" max="5" width="49.140625" customWidth="1"/>
    <col min="6" max="6" width="37.140625" customWidth="1"/>
    <col min="7" max="7" width="39.140625" customWidth="1"/>
    <col min="8" max="8" width="44.7109375" customWidth="1"/>
    <col min="9" max="9" width="134" bestFit="1" customWidth="1"/>
    <col min="11" max="11" width="40.28515625" customWidth="1"/>
    <col min="12" max="12" width="31.85546875" customWidth="1"/>
    <col min="19" max="19" width="16.7109375" bestFit="1" customWidth="1"/>
    <col min="22" max="22" width="16.7109375" bestFit="1" customWidth="1"/>
    <col min="24" max="24" width="16.7109375" bestFit="1" customWidth="1"/>
    <col min="26" max="26" width="16.7109375" bestFit="1" customWidth="1"/>
    <col min="28" max="28" width="16.7109375" bestFit="1" customWidth="1"/>
    <col min="30" max="30" width="16.7109375" bestFit="1" customWidth="1"/>
    <col min="33" max="33" width="16.7109375" bestFit="1" customWidth="1"/>
  </cols>
  <sheetData>
    <row r="1" spans="1:37" x14ac:dyDescent="0.25">
      <c r="A1" t="s">
        <v>9268</v>
      </c>
      <c r="B1" t="s">
        <v>0</v>
      </c>
      <c r="C1" t="s">
        <v>9264</v>
      </c>
      <c r="D1" t="s">
        <v>9265</v>
      </c>
      <c r="E1" t="s">
        <v>9266</v>
      </c>
      <c r="F1" t="s">
        <v>9267</v>
      </c>
      <c r="G1" t="s">
        <v>1</v>
      </c>
      <c r="H1" t="s">
        <v>2</v>
      </c>
      <c r="I1" t="s">
        <v>3</v>
      </c>
      <c r="J1" t="s">
        <v>4</v>
      </c>
      <c r="K1" t="s">
        <v>5</v>
      </c>
      <c r="L1" t="s">
        <v>6</v>
      </c>
      <c r="M1" t="s">
        <v>7</v>
      </c>
      <c r="N1" s="1" t="s">
        <v>203</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row>
    <row r="2" spans="1:37" s="1" customFormat="1" x14ac:dyDescent="0.25">
      <c r="A2" s="23">
        <v>1</v>
      </c>
      <c r="B2" t="s">
        <v>204</v>
      </c>
      <c r="C2" s="1" t="str">
        <f>+VLOOKUP(Tabla1[[#This Row],[Sector]],Sectores[[Sector]:[Columna1]],2,0)</f>
        <v>02 Agricultura</v>
      </c>
      <c r="D2" s="1" t="str">
        <f>+VLOOKUP(Tabla1[[#This Row],[Contenido]],Hoja2!$F$2:$G$105,2,0)</f>
        <v>02.03 Producción</v>
      </c>
      <c r="E2" s="1" t="str">
        <f>+IFERROR(VLOOKUP(Tabla1[[#This Row],[Tema]],Temas[[Tema]:[Columna1]],2,0),"REVISAR")</f>
        <v>02.03.01 Fruta</v>
      </c>
      <c r="F2" s="1" t="str">
        <f>+IFERROR(VLOOKUP(Tabla1[[#This Row],[Muestra]],Muestra[[Muestra]:[Columna1]],2,0),"REVISAR")</f>
        <v>02.03.01.01 Uva de mesa</v>
      </c>
      <c r="G2" s="1" t="s">
        <v>31</v>
      </c>
      <c r="H2" s="1" t="s">
        <v>32</v>
      </c>
      <c r="I2" s="1" t="s">
        <v>33</v>
      </c>
      <c r="J2" s="1" t="s">
        <v>34</v>
      </c>
      <c r="K2" s="1" t="s">
        <v>388</v>
      </c>
      <c r="L2" s="1" t="s">
        <v>2611</v>
      </c>
      <c r="N2" s="1" t="s">
        <v>658</v>
      </c>
      <c r="O2" s="1" t="s">
        <v>3883</v>
      </c>
      <c r="AD2" s="1">
        <v>103519</v>
      </c>
      <c r="AE2" s="1">
        <v>80751</v>
      </c>
      <c r="AF2" s="1">
        <v>105447</v>
      </c>
      <c r="AG2" s="1">
        <v>67888</v>
      </c>
      <c r="AH2" s="1">
        <v>84886.508000000002</v>
      </c>
      <c r="AI2" s="1">
        <v>78100</v>
      </c>
      <c r="AJ2" s="1">
        <v>77643</v>
      </c>
    </row>
    <row r="3" spans="1:37" s="1" customFormat="1" x14ac:dyDescent="0.25">
      <c r="A3" s="23">
        <v>2</v>
      </c>
      <c r="B3" t="s">
        <v>205</v>
      </c>
      <c r="C3" s="1" t="str">
        <f>+VLOOKUP(Tabla1[[#This Row],[Sector]],Sectores[[Sector]:[Columna1]],2,0)</f>
        <v>02 Agricultura</v>
      </c>
      <c r="D3" s="1" t="str">
        <f>+VLOOKUP(Tabla1[[#This Row],[Contenido]],Hoja2!$F$2:$G$105,2,0)</f>
        <v>02.03 Producción</v>
      </c>
      <c r="E3" s="1" t="str">
        <f>+IFERROR(VLOOKUP(Tabla1[[#This Row],[Tema]],Temas[[Tema]:[Columna1]],2,0),"REVISAR")</f>
        <v>02.03.01 Fruta</v>
      </c>
      <c r="F3" s="1" t="str">
        <f>+IFERROR(VLOOKUP(Tabla1[[#This Row],[Muestra]],Muestra[[Muestra]:[Columna1]],2,0),"REVISAR")</f>
        <v>02.03.01.02 Uva pisquera</v>
      </c>
      <c r="G3" s="1" t="s">
        <v>31</v>
      </c>
      <c r="H3" s="1" t="s">
        <v>32</v>
      </c>
      <c r="I3" s="1" t="s">
        <v>33</v>
      </c>
      <c r="J3" s="1" t="s">
        <v>35</v>
      </c>
      <c r="K3" s="1" t="s">
        <v>388</v>
      </c>
      <c r="L3" s="1" t="s">
        <v>2611</v>
      </c>
      <c r="N3" s="1" t="s">
        <v>659</v>
      </c>
      <c r="O3" s="1" t="s">
        <v>3883</v>
      </c>
      <c r="AD3" s="1">
        <v>189155</v>
      </c>
      <c r="AE3" s="1">
        <v>180933</v>
      </c>
      <c r="AF3" s="1">
        <v>150981</v>
      </c>
      <c r="AG3" s="1">
        <v>179405</v>
      </c>
      <c r="AH3" s="1">
        <v>203788</v>
      </c>
      <c r="AI3" s="1">
        <v>191444</v>
      </c>
      <c r="AJ3" s="1">
        <v>190321.63099999999</v>
      </c>
    </row>
    <row r="4" spans="1:37" s="1" customFormat="1" x14ac:dyDescent="0.25">
      <c r="A4" s="23">
        <v>3</v>
      </c>
      <c r="B4" t="s">
        <v>206</v>
      </c>
      <c r="C4" s="1" t="str">
        <f>+VLOOKUP(Tabla1[[#This Row],[Sector]],Sectores[[Sector]:[Columna1]],2,0)</f>
        <v>02 Agricultura</v>
      </c>
      <c r="D4" s="1" t="str">
        <f>+VLOOKUP(Tabla1[[#This Row],[Contenido]],Hoja2!$F$2:$G$105,2,0)</f>
        <v>02.03 Producción</v>
      </c>
      <c r="E4" s="1" t="str">
        <f>+IFERROR(VLOOKUP(Tabla1[[#This Row],[Tema]],Temas[[Tema]:[Columna1]],2,0),"REVISAR")</f>
        <v>02.03.01 Fruta</v>
      </c>
      <c r="F4" s="1" t="str">
        <f>+IFERROR(VLOOKUP(Tabla1[[#This Row],[Muestra]],Muestra[[Muestra]:[Columna1]],2,0),"REVISAR")</f>
        <v>02.03.01.03 Uva vinífera</v>
      </c>
      <c r="G4" s="1" t="s">
        <v>31</v>
      </c>
      <c r="H4" s="1" t="s">
        <v>32</v>
      </c>
      <c r="I4" s="1" t="s">
        <v>33</v>
      </c>
      <c r="J4" s="1" t="s">
        <v>36</v>
      </c>
      <c r="K4" s="1" t="s">
        <v>388</v>
      </c>
      <c r="L4" s="1" t="s">
        <v>2611</v>
      </c>
      <c r="N4" s="1" t="s">
        <v>660</v>
      </c>
      <c r="O4" s="1" t="s">
        <v>3883</v>
      </c>
      <c r="AD4" s="1">
        <v>18313</v>
      </c>
      <c r="AE4" s="1">
        <v>21590</v>
      </c>
      <c r="AF4" s="1">
        <v>18405</v>
      </c>
      <c r="AG4" s="1">
        <v>18353</v>
      </c>
      <c r="AH4" s="1">
        <v>18750</v>
      </c>
      <c r="AI4" s="1">
        <v>22842</v>
      </c>
      <c r="AJ4" s="1">
        <v>19266.707999999999</v>
      </c>
    </row>
    <row r="5" spans="1:37" s="1" customFormat="1" x14ac:dyDescent="0.25">
      <c r="A5" s="23">
        <v>4</v>
      </c>
      <c r="B5" t="s">
        <v>3881</v>
      </c>
      <c r="C5" s="1" t="str">
        <f>+VLOOKUP(Tabla1[[#This Row],[Sector]],Sectores[[Sector]:[Columna1]],2,0)</f>
        <v>16 Medioambiente</v>
      </c>
      <c r="D5" s="1" t="str">
        <f>+VLOOKUP(Tabla1[[#This Row],[Contenido]],Hoja2!$F$2:$G$105,2,0)</f>
        <v>16.02 Emisiones</v>
      </c>
      <c r="E5" s="1" t="str">
        <f>+IFERROR(VLOOKUP(Tabla1[[#This Row],[Tema]],Temas[[Tema]:[Columna1]],2,0),"REVISAR")</f>
        <v>16.02.05 Gases de Efecto Invernadero</v>
      </c>
      <c r="F5" s="1" t="str">
        <f>+IFERROR(VLOOKUP(Tabla1[[#This Row],[Muestra]],Muestra[[Muestra]:[Columna1]],2,0),"REVISAR")</f>
        <v>16.02.05.01 CO2 equivalente</v>
      </c>
      <c r="G5" s="1" t="s">
        <v>37</v>
      </c>
      <c r="H5" s="1" t="s">
        <v>38</v>
      </c>
      <c r="I5" s="1" t="s">
        <v>115</v>
      </c>
      <c r="J5" s="1" t="s">
        <v>116</v>
      </c>
      <c r="K5" s="1" t="s">
        <v>656</v>
      </c>
      <c r="L5" s="1" t="s">
        <v>964</v>
      </c>
      <c r="O5" s="1" t="s">
        <v>3880</v>
      </c>
      <c r="P5" s="1">
        <v>-22.679790296967553</v>
      </c>
      <c r="Q5" s="1">
        <v>-247.70916854347087</v>
      </c>
      <c r="R5" s="1">
        <v>643.23708837144579</v>
      </c>
      <c r="S5" s="1">
        <v>-333.48472539205113</v>
      </c>
      <c r="T5" s="1">
        <v>377.54019650188854</v>
      </c>
      <c r="U5" s="1">
        <v>482.26630424841807</v>
      </c>
      <c r="V5" s="1">
        <v>384.03866562077638</v>
      </c>
      <c r="W5" s="1">
        <v>1778.0183785390252</v>
      </c>
      <c r="X5" s="1">
        <v>1717.0646142247833</v>
      </c>
      <c r="Y5" s="1">
        <v>1342.4964199847898</v>
      </c>
      <c r="Z5" s="1">
        <v>685.97804422627382</v>
      </c>
      <c r="AA5" s="1">
        <v>1253.1746431581416</v>
      </c>
      <c r="AB5" s="1">
        <v>2131.238826048756</v>
      </c>
      <c r="AC5" s="1">
        <v>1569.8032967652184</v>
      </c>
      <c r="AD5" s="1">
        <v>2080.4147240109401</v>
      </c>
      <c r="AE5" s="1">
        <v>3114.24732485291</v>
      </c>
      <c r="AF5" s="1">
        <v>2216.1360541530184</v>
      </c>
      <c r="AG5" s="1">
        <v>6219.0841798310894</v>
      </c>
      <c r="AH5" s="1">
        <v>3020.0448324375802</v>
      </c>
    </row>
    <row r="6" spans="1:37" s="1" customFormat="1" x14ac:dyDescent="0.25">
      <c r="A6" s="22">
        <v>5</v>
      </c>
      <c r="B6" s="15" t="s">
        <v>207</v>
      </c>
      <c r="C6" s="1" t="str">
        <f>+VLOOKUP(Tabla1[[#This Row],[Sector]],Sectores[[Sector]:[Columna1]],2,0)</f>
        <v>13 Gestión Territorial</v>
      </c>
      <c r="D6" s="1" t="str">
        <f>+VLOOKUP(Tabla1[[#This Row],[Contenido]],Hoja2!$F$2:$G$105,2,0)</f>
        <v>13.01 Infraestructura Verde</v>
      </c>
      <c r="E6" s="1" t="str">
        <f>+IFERROR(VLOOKUP(Tabla1[[#This Row],[Tema]],Temas[[Tema]:[Columna1]],2,0),"REVISAR")</f>
        <v>13.01.01 Áreas Verdes</v>
      </c>
      <c r="F6" s="1" t="str">
        <f>+IFERROR(VLOOKUP(Tabla1[[#This Row],[Muestra]],Muestra[[Muestra]:[Columna1]],2,0),"REVISAR")</f>
        <v>13.01.01.01 Superficie de áreas verdes</v>
      </c>
      <c r="G6" s="1" t="s">
        <v>39</v>
      </c>
      <c r="H6" s="1" t="s">
        <v>117</v>
      </c>
      <c r="I6" s="1" t="s">
        <v>41</v>
      </c>
      <c r="J6" s="1" t="s">
        <v>210</v>
      </c>
      <c r="K6" s="1" t="s">
        <v>657</v>
      </c>
      <c r="L6" s="1" t="s">
        <v>832</v>
      </c>
      <c r="O6" s="1" t="s">
        <v>3879</v>
      </c>
    </row>
    <row r="7" spans="1:37" s="1" customFormat="1" x14ac:dyDescent="0.25">
      <c r="A7" s="23">
        <v>6</v>
      </c>
      <c r="B7" t="s">
        <v>118</v>
      </c>
      <c r="C7" s="1" t="str">
        <f>+VLOOKUP(Tabla1[[#This Row],[Sector]],Sectores[[Sector]:[Columna1]],2,0)</f>
        <v>13 Gestión Territorial</v>
      </c>
      <c r="D7" s="1" t="str">
        <f>+VLOOKUP(Tabla1[[#This Row],[Contenido]],Hoja2!$F$2:$G$105,2,0)</f>
        <v>13.01 Infraestructura Verde</v>
      </c>
      <c r="E7" s="1" t="str">
        <f>+IFERROR(VLOOKUP(Tabla1[[#This Row],[Tema]],Temas[[Tema]:[Columna1]],2,0),"REVISAR")</f>
        <v>13.01.02 Parques Urbanos</v>
      </c>
      <c r="F7" s="1" t="str">
        <f>+IFERROR(VLOOKUP(Tabla1[[#This Row],[Muestra]],Muestra[[Muestra]:[Columna1]],2,0),"REVISAR")</f>
        <v>13.01.02.01 Cantidad de parques urbanos</v>
      </c>
      <c r="G7" s="1" t="s">
        <v>39</v>
      </c>
      <c r="H7" s="1" t="s">
        <v>117</v>
      </c>
      <c r="I7" s="1" t="s">
        <v>42</v>
      </c>
      <c r="J7" s="1" t="s">
        <v>118</v>
      </c>
      <c r="K7" s="1" t="s">
        <v>3792</v>
      </c>
      <c r="L7" s="1" t="s">
        <v>835</v>
      </c>
      <c r="O7" s="1" t="s">
        <v>3879</v>
      </c>
      <c r="Z7" s="1">
        <v>801</v>
      </c>
      <c r="AA7" s="1">
        <v>731</v>
      </c>
      <c r="AB7" s="1">
        <v>745</v>
      </c>
      <c r="AC7" s="1">
        <v>824</v>
      </c>
      <c r="AD7" s="1">
        <v>816</v>
      </c>
      <c r="AE7" s="1">
        <v>712</v>
      </c>
      <c r="AF7" s="1">
        <v>776</v>
      </c>
      <c r="AG7" s="1">
        <v>800</v>
      </c>
      <c r="AH7" s="1">
        <v>663</v>
      </c>
      <c r="AI7" s="1">
        <v>621</v>
      </c>
      <c r="AJ7" s="1">
        <v>704</v>
      </c>
    </row>
    <row r="8" spans="1:37" s="1" customFormat="1" x14ac:dyDescent="0.25">
      <c r="A8" s="23">
        <v>7</v>
      </c>
      <c r="B8" t="s">
        <v>208</v>
      </c>
      <c r="C8" s="1" t="str">
        <f>+VLOOKUP(Tabla1[[#This Row],[Sector]],Sectores[[Sector]:[Columna1]],2,0)</f>
        <v>13 Gestión Territorial</v>
      </c>
      <c r="D8" s="1" t="str">
        <f>+VLOOKUP(Tabla1[[#This Row],[Contenido]],Hoja2!$F$2:$G$105,2,0)</f>
        <v>13.01 Infraestructura Verde</v>
      </c>
      <c r="E8" s="1" t="str">
        <f>+IFERROR(VLOOKUP(Tabla1[[#This Row],[Tema]],Temas[[Tema]:[Columna1]],2,0),"REVISAR")</f>
        <v>13.01.02 Parques Urbanos</v>
      </c>
      <c r="F8" s="1" t="str">
        <f>+IFERROR(VLOOKUP(Tabla1[[#This Row],[Muestra]],Muestra[[Muestra]:[Columna1]],2,0),"REVISAR")</f>
        <v>13.01.02.02 Superficie de parques urbanos</v>
      </c>
      <c r="G8" s="1" t="s">
        <v>39</v>
      </c>
      <c r="H8" s="1" t="s">
        <v>117</v>
      </c>
      <c r="I8" s="1" t="s">
        <v>42</v>
      </c>
      <c r="J8" s="1" t="s">
        <v>211</v>
      </c>
      <c r="K8" s="1" t="s">
        <v>2512</v>
      </c>
      <c r="L8" s="1" t="s">
        <v>835</v>
      </c>
      <c r="O8" s="1" t="s">
        <v>3879</v>
      </c>
      <c r="Z8" s="1">
        <v>32542.837200000016</v>
      </c>
      <c r="AA8" s="1">
        <v>12523.195500000007</v>
      </c>
      <c r="AB8" s="1">
        <v>14295.517000000007</v>
      </c>
      <c r="AC8" s="1">
        <v>2558.8576000000003</v>
      </c>
      <c r="AD8" s="1">
        <v>142193.16139999998</v>
      </c>
      <c r="AE8" s="1">
        <v>2681.9670000000001</v>
      </c>
      <c r="AF8" s="1">
        <v>2712.2299999999973</v>
      </c>
      <c r="AG8" s="1">
        <v>3014.7264999999993</v>
      </c>
      <c r="AH8" s="1">
        <v>2768.2796999999987</v>
      </c>
      <c r="AI8" s="1">
        <v>4355.3698000000022</v>
      </c>
      <c r="AJ8" s="1">
        <v>5030.3406000000004</v>
      </c>
    </row>
    <row r="9" spans="1:37" s="1" customFormat="1" x14ac:dyDescent="0.25">
      <c r="A9" s="23">
        <v>8</v>
      </c>
      <c r="B9" t="s">
        <v>119</v>
      </c>
      <c r="C9" s="1" t="str">
        <f>+VLOOKUP(Tabla1[[#This Row],[Sector]],Sectores[[Sector]:[Columna1]],2,0)</f>
        <v>13 Gestión Territorial</v>
      </c>
      <c r="D9" s="1" t="str">
        <f>+VLOOKUP(Tabla1[[#This Row],[Contenido]],Hoja2!$F$2:$G$105,2,0)</f>
        <v>13.01 Infraestructura Verde</v>
      </c>
      <c r="E9" s="1" t="str">
        <f>+IFERROR(VLOOKUP(Tabla1[[#This Row],[Tema]],Temas[[Tema]:[Columna1]],2,0),"REVISAR")</f>
        <v>13.01.03 Plazas</v>
      </c>
      <c r="F9" s="1" t="str">
        <f>+IFERROR(VLOOKUP(Tabla1[[#This Row],[Muestra]],Muestra[[Muestra]:[Columna1]],2,0),"REVISAR")</f>
        <v>13.01.03.01 Cantidad de plazas</v>
      </c>
      <c r="G9" s="1" t="s">
        <v>39</v>
      </c>
      <c r="H9" s="1" t="s">
        <v>117</v>
      </c>
      <c r="I9" s="1" t="s">
        <v>43</v>
      </c>
      <c r="J9" s="1" t="s">
        <v>119</v>
      </c>
      <c r="K9" s="1" t="s">
        <v>3793</v>
      </c>
      <c r="L9" s="1" t="s">
        <v>835</v>
      </c>
      <c r="O9" s="1" t="s">
        <v>3879</v>
      </c>
      <c r="Z9" s="1">
        <v>16767</v>
      </c>
      <c r="AA9" s="1">
        <v>20201</v>
      </c>
      <c r="AB9" s="1">
        <v>17761</v>
      </c>
      <c r="AC9" s="1">
        <v>17635</v>
      </c>
      <c r="AD9" s="1">
        <v>20095</v>
      </c>
      <c r="AE9" s="1">
        <v>25282</v>
      </c>
      <c r="AF9" s="1">
        <v>25410</v>
      </c>
      <c r="AG9" s="1">
        <v>27520</v>
      </c>
      <c r="AH9" s="1">
        <v>30047</v>
      </c>
      <c r="AI9" s="1">
        <v>32724</v>
      </c>
      <c r="AJ9" s="1">
        <v>32854</v>
      </c>
    </row>
    <row r="10" spans="1:37" s="1" customFormat="1" x14ac:dyDescent="0.25">
      <c r="A10" s="23">
        <v>9</v>
      </c>
      <c r="B10" t="s">
        <v>209</v>
      </c>
      <c r="C10" s="1" t="str">
        <f>+VLOOKUP(Tabla1[[#This Row],[Sector]],Sectores[[Sector]:[Columna1]],2,0)</f>
        <v>13 Gestión Territorial</v>
      </c>
      <c r="D10" s="1" t="str">
        <f>+VLOOKUP(Tabla1[[#This Row],[Contenido]],Hoja2!$F$2:$G$105,2,0)</f>
        <v>13.01 Infraestructura Verde</v>
      </c>
      <c r="E10" s="1" t="str">
        <f>+IFERROR(VLOOKUP(Tabla1[[#This Row],[Tema]],Temas[[Tema]:[Columna1]],2,0),"REVISAR")</f>
        <v>13.01.03 Plazas</v>
      </c>
      <c r="F10" s="1" t="str">
        <f>+IFERROR(VLOOKUP(Tabla1[[#This Row],[Muestra]],Muestra[[Muestra]:[Columna1]],2,0),"REVISAR")</f>
        <v>13.01.03.02 Superficie de plazas</v>
      </c>
      <c r="G10" s="1" t="s">
        <v>39</v>
      </c>
      <c r="H10" s="1" t="s">
        <v>117</v>
      </c>
      <c r="I10" s="1" t="s">
        <v>43</v>
      </c>
      <c r="J10" s="1" t="s">
        <v>212</v>
      </c>
      <c r="K10" s="1" t="s">
        <v>2512</v>
      </c>
      <c r="L10" s="1" t="s">
        <v>835</v>
      </c>
      <c r="O10" s="1" t="s">
        <v>3879</v>
      </c>
      <c r="Z10" s="1">
        <v>4448.9005000000016</v>
      </c>
      <c r="AA10" s="1">
        <v>4187.8896999999988</v>
      </c>
      <c r="AB10" s="1">
        <v>3781.3233000000009</v>
      </c>
      <c r="AC10" s="1">
        <v>8763.0175999999992</v>
      </c>
      <c r="AD10" s="1">
        <v>5258.5459000000001</v>
      </c>
      <c r="AE10" s="1">
        <v>4479.9593000000004</v>
      </c>
      <c r="AF10" s="1">
        <v>4819.755900000001</v>
      </c>
      <c r="AG10" s="1">
        <v>5007.5299000000023</v>
      </c>
      <c r="AH10" s="1">
        <v>5481.6070000000009</v>
      </c>
      <c r="AI10" s="1">
        <v>5307.5812000000024</v>
      </c>
      <c r="AJ10" s="1">
        <v>5426.9677000000001</v>
      </c>
    </row>
    <row r="11" spans="1:37" s="1" customFormat="1" x14ac:dyDescent="0.25">
      <c r="A11" s="23">
        <v>10</v>
      </c>
      <c r="B11" t="s">
        <v>120</v>
      </c>
      <c r="C11" s="1" t="str">
        <f>+VLOOKUP(Tabla1[[#This Row],[Sector]],Sectores[[Sector]:[Columna1]],2,0)</f>
        <v>03 Arte y Cultura</v>
      </c>
      <c r="D11" s="1" t="str">
        <f>+VLOOKUP(Tabla1[[#This Row],[Contenido]],Hoja2!$F$2:$G$105,2,0)</f>
        <v>03.01 Infraestructura</v>
      </c>
      <c r="E11" s="1" t="str">
        <f>+IFERROR(VLOOKUP(Tabla1[[#This Row],[Tema]],Temas[[Tema]:[Columna1]],2,0),"REVISAR")</f>
        <v>03.01.01 Centros Culturales</v>
      </c>
      <c r="F11" s="1" t="str">
        <f>+IFERROR(VLOOKUP(Tabla1[[#This Row],[Muestra]],Muestra[[Muestra]:[Columna1]],2,0),"REVISAR")</f>
        <v>03.01.01.01 Cantidad de centros culturales</v>
      </c>
      <c r="G11" s="1" t="s">
        <v>45</v>
      </c>
      <c r="H11" s="1" t="s">
        <v>40</v>
      </c>
      <c r="I11" s="1" t="s">
        <v>44</v>
      </c>
      <c r="J11" s="1" t="s">
        <v>120</v>
      </c>
      <c r="K11" s="1" t="s">
        <v>3794</v>
      </c>
      <c r="L11" s="1" t="s">
        <v>2498</v>
      </c>
      <c r="O11" s="1" t="s">
        <v>3879</v>
      </c>
      <c r="AB11" s="1">
        <v>6618</v>
      </c>
      <c r="AC11" s="1">
        <v>7336</v>
      </c>
      <c r="AD11" s="1">
        <v>8969</v>
      </c>
      <c r="AE11" s="1">
        <v>9498</v>
      </c>
      <c r="AF11" s="1">
        <v>10027</v>
      </c>
      <c r="AG11" s="1">
        <v>8851</v>
      </c>
      <c r="AH11" s="1">
        <v>9426</v>
      </c>
      <c r="AI11" s="1">
        <v>8833</v>
      </c>
      <c r="AJ11" s="1">
        <v>9623</v>
      </c>
    </row>
    <row r="12" spans="1:37" s="1" customFormat="1" x14ac:dyDescent="0.25">
      <c r="A12" s="23">
        <v>11</v>
      </c>
      <c r="B12" t="s">
        <v>829</v>
      </c>
      <c r="C12" s="1" t="str">
        <f>+VLOOKUP(Tabla1[[#This Row],[Sector]],Sectores[[Sector]:[Columna1]],2,0)</f>
        <v>04 Comercio Exterior</v>
      </c>
      <c r="D12" s="1" t="str">
        <f>+VLOOKUP(Tabla1[[#This Row],[Contenido]],Hoja2!$F$2:$G$105,2,0)</f>
        <v>04.01 Exportaciones</v>
      </c>
      <c r="E12" s="1" t="str">
        <f>+IFERROR(VLOOKUP(Tabla1[[#This Row],[Tema]],Temas[[Tema]:[Columna1]],2,0),"REVISAR")</f>
        <v>04.01.05 Global</v>
      </c>
      <c r="F12" s="1" t="str">
        <f>+IFERROR(VLOOKUP(Tabla1[[#This Row],[Muestra]],Muestra[[Muestra]:[Columna1]],2,0),"REVISAR")</f>
        <v>04.01.05.01 Exportaciones</v>
      </c>
      <c r="G12" s="1" t="s">
        <v>47</v>
      </c>
      <c r="H12" s="1" t="s">
        <v>48</v>
      </c>
      <c r="I12" s="1" t="s">
        <v>51</v>
      </c>
      <c r="J12" s="1" t="s">
        <v>48</v>
      </c>
      <c r="K12" s="1" t="s">
        <v>830</v>
      </c>
      <c r="L12" s="1" t="s">
        <v>2611</v>
      </c>
      <c r="N12" s="1" t="s">
        <v>3886</v>
      </c>
      <c r="O12" s="1" t="s">
        <v>3883</v>
      </c>
      <c r="AD12" s="1">
        <v>61532.026415869972</v>
      </c>
      <c r="AE12" s="1">
        <v>52235.801617969999</v>
      </c>
      <c r="AF12" s="1">
        <v>48955.037210940005</v>
      </c>
      <c r="AG12" s="1">
        <v>56441.458063520004</v>
      </c>
      <c r="AH12" s="1">
        <v>64774.822681780024</v>
      </c>
      <c r="AI12" s="1">
        <v>59509.634427389959</v>
      </c>
      <c r="AJ12" s="1">
        <v>58939.547118900024</v>
      </c>
    </row>
    <row r="13" spans="1:37" s="1" customFormat="1" x14ac:dyDescent="0.25">
      <c r="A13" s="23">
        <v>12</v>
      </c>
      <c r="B13" t="s">
        <v>213</v>
      </c>
      <c r="C13" s="1" t="str">
        <f>+VLOOKUP(Tabla1[[#This Row],[Sector]],Sectores[[Sector]:[Columna1]],2,0)</f>
        <v>04 Comercio Exterior</v>
      </c>
      <c r="D13" s="1" t="str">
        <f>+VLOOKUP(Tabla1[[#This Row],[Contenido]],Hoja2!$F$2:$G$105,2,0)</f>
        <v>04.01 Exportaciones</v>
      </c>
      <c r="E13" s="1" t="str">
        <f>+IFERROR(VLOOKUP(Tabla1[[#This Row],[Tema]],Temas[[Tema]:[Columna1]],2,0),"REVISAR")</f>
        <v>04.01.01 Agrícola</v>
      </c>
      <c r="F13" s="1" t="str">
        <f>+IFERROR(VLOOKUP(Tabla1[[#This Row],[Muestra]],Muestra[[Muestra]:[Columna1]],2,0),"REVISAR")</f>
        <v>04.01.01.01 Exportaciones agrícolas</v>
      </c>
      <c r="G13" s="1" t="s">
        <v>47</v>
      </c>
      <c r="H13" s="1" t="s">
        <v>48</v>
      </c>
      <c r="I13" s="1" t="s">
        <v>49</v>
      </c>
      <c r="J13" s="1" t="s">
        <v>46</v>
      </c>
      <c r="K13" s="1" t="s">
        <v>50</v>
      </c>
      <c r="L13" s="1" t="s">
        <v>67</v>
      </c>
      <c r="O13" s="1" t="s">
        <v>837</v>
      </c>
      <c r="X13" s="1">
        <v>82.3</v>
      </c>
      <c r="Y13" s="1">
        <v>81.8</v>
      </c>
      <c r="Z13" s="1">
        <v>84.1</v>
      </c>
      <c r="AA13" s="1">
        <v>94.5</v>
      </c>
      <c r="AB13" s="1">
        <v>93.9</v>
      </c>
      <c r="AC13" s="1">
        <v>100</v>
      </c>
      <c r="AD13" s="1">
        <v>91.8</v>
      </c>
      <c r="AE13" s="1">
        <v>95.8</v>
      </c>
      <c r="AF13" s="1">
        <v>110.2</v>
      </c>
      <c r="AG13" s="1">
        <v>104.2</v>
      </c>
      <c r="AH13" s="1">
        <v>123.5</v>
      </c>
      <c r="AI13" s="1">
        <v>126.4</v>
      </c>
      <c r="AJ13" s="1">
        <v>122.1</v>
      </c>
    </row>
    <row r="14" spans="1:37" s="1" customFormat="1" x14ac:dyDescent="0.25">
      <c r="A14" s="23">
        <v>13</v>
      </c>
      <c r="B14" t="s">
        <v>214</v>
      </c>
      <c r="C14" s="1" t="str">
        <f>+VLOOKUP(Tabla1[[#This Row],[Sector]],Sectores[[Sector]:[Columna1]],2,0)</f>
        <v>04 Comercio Exterior</v>
      </c>
      <c r="D14" s="1" t="str">
        <f>+VLOOKUP(Tabla1[[#This Row],[Contenido]],Hoja2!$F$2:$G$105,2,0)</f>
        <v>04.01 Exportaciones</v>
      </c>
      <c r="E14" s="1" t="str">
        <f>+IFERROR(VLOOKUP(Tabla1[[#This Row],[Tema]],Temas[[Tema]:[Columna1]],2,0),"REVISAR")</f>
        <v>04.01.04 Minería</v>
      </c>
      <c r="F14" s="1" t="str">
        <f>+IFERROR(VLOOKUP(Tabla1[[#This Row],[Muestra]],Muestra[[Muestra]:[Columna1]],2,0),"REVISAR")</f>
        <v>04.01.04.01 Exportaciones de cobre</v>
      </c>
      <c r="G14" s="1" t="s">
        <v>47</v>
      </c>
      <c r="H14" s="1" t="s">
        <v>48</v>
      </c>
      <c r="I14" s="1" t="s">
        <v>52</v>
      </c>
      <c r="J14" s="1" t="s">
        <v>219</v>
      </c>
      <c r="K14" s="1" t="s">
        <v>50</v>
      </c>
      <c r="L14" s="1" t="s">
        <v>67</v>
      </c>
      <c r="O14" s="1" t="s">
        <v>837</v>
      </c>
      <c r="X14" s="1">
        <v>92.1</v>
      </c>
      <c r="Y14" s="1">
        <v>93.3</v>
      </c>
      <c r="Z14" s="1">
        <v>93.8</v>
      </c>
      <c r="AA14" s="1">
        <v>92.2</v>
      </c>
      <c r="AB14" s="1">
        <v>94.3</v>
      </c>
      <c r="AC14" s="1">
        <v>100</v>
      </c>
      <c r="AD14" s="1">
        <v>101.7</v>
      </c>
      <c r="AE14" s="1">
        <v>101.3</v>
      </c>
      <c r="AF14" s="1">
        <v>98</v>
      </c>
      <c r="AG14" s="1">
        <v>94.7</v>
      </c>
      <c r="AH14" s="1">
        <v>99.5</v>
      </c>
      <c r="AI14" s="1">
        <v>98.1</v>
      </c>
      <c r="AJ14" s="1">
        <v>99.2</v>
      </c>
    </row>
    <row r="15" spans="1:37" s="1" customFormat="1" x14ac:dyDescent="0.25">
      <c r="A15" s="23">
        <v>14</v>
      </c>
      <c r="B15" t="s">
        <v>221</v>
      </c>
      <c r="C15" s="1" t="str">
        <f>+VLOOKUP(Tabla1[[#This Row],[Sector]],Sectores[[Sector]:[Columna1]],2,0)</f>
        <v>04 Comercio Exterior</v>
      </c>
      <c r="D15" s="1" t="str">
        <f>+VLOOKUP(Tabla1[[#This Row],[Contenido]],Hoja2!$F$2:$G$105,2,0)</f>
        <v>04.01 Exportaciones</v>
      </c>
      <c r="E15" s="1" t="str">
        <f>+IFERROR(VLOOKUP(Tabla1[[#This Row],[Tema]],Temas[[Tema]:[Columna1]],2,0),"REVISAR")</f>
        <v>04.01.02 Bienes</v>
      </c>
      <c r="F15" s="1" t="str">
        <f>+IFERROR(VLOOKUP(Tabla1[[#This Row],[Muestra]],Muestra[[Muestra]:[Columna1]],2,0),"REVISAR")</f>
        <v>04.01.02.01 Exportaciones de bienes</v>
      </c>
      <c r="G15" s="1" t="s">
        <v>47</v>
      </c>
      <c r="H15" s="1" t="s">
        <v>48</v>
      </c>
      <c r="I15" s="1" t="s">
        <v>121</v>
      </c>
      <c r="J15" s="1" t="s">
        <v>54</v>
      </c>
      <c r="K15" s="1" t="s">
        <v>157</v>
      </c>
      <c r="L15" s="1" t="s">
        <v>67</v>
      </c>
      <c r="O15" s="1" t="s">
        <v>837</v>
      </c>
      <c r="X15" s="1">
        <v>93.1</v>
      </c>
      <c r="Y15" s="1">
        <v>90.2</v>
      </c>
      <c r="Z15" s="1">
        <v>90.5</v>
      </c>
      <c r="AA15" s="1">
        <v>94.4</v>
      </c>
      <c r="AB15" s="1">
        <v>96.3</v>
      </c>
      <c r="AC15" s="1">
        <v>100</v>
      </c>
      <c r="AD15" s="1">
        <v>101.6</v>
      </c>
      <c r="AE15" s="1">
        <v>100.3</v>
      </c>
      <c r="AF15" s="1">
        <v>100.7</v>
      </c>
      <c r="AG15" s="1">
        <v>98.8</v>
      </c>
      <c r="AH15" s="1">
        <v>104.8</v>
      </c>
      <c r="AI15" s="1">
        <v>102.2</v>
      </c>
      <c r="AJ15" s="1">
        <v>105.3</v>
      </c>
    </row>
    <row r="16" spans="1:37" s="1" customFormat="1" x14ac:dyDescent="0.25">
      <c r="A16" s="23">
        <v>15</v>
      </c>
      <c r="B16" t="s">
        <v>222</v>
      </c>
      <c r="C16" s="1" t="str">
        <f>+VLOOKUP(Tabla1[[#This Row],[Sector]],Sectores[[Sector]:[Columna1]],2,0)</f>
        <v>04 Comercio Exterior</v>
      </c>
      <c r="D16" s="1" t="str">
        <f>+VLOOKUP(Tabla1[[#This Row],[Contenido]],Hoja2!$F$2:$G$105,2,0)</f>
        <v>04.01 Exportaciones</v>
      </c>
      <c r="E16" s="1" t="str">
        <f>+IFERROR(VLOOKUP(Tabla1[[#This Row],[Tema]],Temas[[Tema]:[Columna1]],2,0),"REVISAR")</f>
        <v>04.01.03 Industria</v>
      </c>
      <c r="F16" s="1" t="str">
        <f>+IFERROR(VLOOKUP(Tabla1[[#This Row],[Muestra]],Muestra[[Muestra]:[Columna1]],2,0),"REVISAR")</f>
        <v>04.01.03.01 Exportaciones industriales</v>
      </c>
      <c r="G16" s="1" t="s">
        <v>47</v>
      </c>
      <c r="H16" s="1" t="s">
        <v>48</v>
      </c>
      <c r="I16" s="1" t="s">
        <v>125</v>
      </c>
      <c r="J16" s="1" t="s">
        <v>55</v>
      </c>
      <c r="K16" s="1" t="s">
        <v>157</v>
      </c>
      <c r="L16" s="1" t="s">
        <v>67</v>
      </c>
      <c r="O16" s="1" t="s">
        <v>837</v>
      </c>
      <c r="X16" s="1">
        <v>95.1</v>
      </c>
      <c r="Y16" s="1">
        <v>86.4</v>
      </c>
      <c r="Z16" s="1">
        <v>85.6</v>
      </c>
      <c r="AA16" s="1">
        <v>97.3</v>
      </c>
      <c r="AB16" s="1">
        <v>98.9</v>
      </c>
      <c r="AC16" s="1">
        <v>100</v>
      </c>
      <c r="AD16" s="1">
        <v>103.6</v>
      </c>
      <c r="AE16" s="1">
        <v>100</v>
      </c>
      <c r="AF16" s="1">
        <v>101.9</v>
      </c>
      <c r="AG16" s="1">
        <v>102.4</v>
      </c>
      <c r="AH16" s="1">
        <v>107.6</v>
      </c>
      <c r="AI16" s="1">
        <v>104.4</v>
      </c>
      <c r="AJ16" s="1">
        <v>108.8</v>
      </c>
    </row>
    <row r="17" spans="1:36" s="1" customFormat="1" x14ac:dyDescent="0.25">
      <c r="A17" s="23">
        <v>16</v>
      </c>
      <c r="B17" t="s">
        <v>223</v>
      </c>
      <c r="C17" s="1" t="str">
        <f>+VLOOKUP(Tabla1[[#This Row],[Sector]],Sectores[[Sector]:[Columna1]],2,0)</f>
        <v>04 Comercio Exterior</v>
      </c>
      <c r="D17" s="1" t="str">
        <f>+VLOOKUP(Tabla1[[#This Row],[Contenido]],Hoja2!$F$2:$G$105,2,0)</f>
        <v>04.01 Exportaciones</v>
      </c>
      <c r="E17" s="1" t="str">
        <f>+IFERROR(VLOOKUP(Tabla1[[#This Row],[Tema]],Temas[[Tema]:[Columna1]],2,0),"REVISAR")</f>
        <v>04.01.04 Minería</v>
      </c>
      <c r="F17" s="1" t="str">
        <f>+IFERROR(VLOOKUP(Tabla1[[#This Row],[Muestra]],Muestra[[Muestra]:[Columna1]],2,0),"REVISAR")</f>
        <v>04.01.04.02 Exportaciones mineras</v>
      </c>
      <c r="G17" s="1" t="s">
        <v>47</v>
      </c>
      <c r="H17" s="1" t="s">
        <v>48</v>
      </c>
      <c r="I17" s="1" t="s">
        <v>52</v>
      </c>
      <c r="J17" s="1" t="s">
        <v>56</v>
      </c>
      <c r="K17" s="1" t="s">
        <v>157</v>
      </c>
      <c r="L17" s="1" t="s">
        <v>67</v>
      </c>
      <c r="O17" s="1" t="s">
        <v>837</v>
      </c>
      <c r="X17" s="1">
        <v>91.9</v>
      </c>
      <c r="Y17" s="1">
        <v>93</v>
      </c>
      <c r="Z17" s="1">
        <v>93.8</v>
      </c>
      <c r="AA17" s="1">
        <v>92.7</v>
      </c>
      <c r="AB17" s="1">
        <v>95.2</v>
      </c>
      <c r="AC17" s="1">
        <v>100</v>
      </c>
      <c r="AD17" s="1">
        <v>101.7</v>
      </c>
      <c r="AE17" s="1">
        <v>101.2</v>
      </c>
      <c r="AF17" s="1">
        <v>98</v>
      </c>
      <c r="AG17" s="1">
        <v>95</v>
      </c>
      <c r="AH17" s="1">
        <v>99.6</v>
      </c>
      <c r="AI17" s="1">
        <v>96.8</v>
      </c>
      <c r="AJ17" s="1">
        <v>99.9</v>
      </c>
    </row>
    <row r="18" spans="1:36" s="1" customFormat="1" x14ac:dyDescent="0.25">
      <c r="A18" s="23">
        <v>17</v>
      </c>
      <c r="B18" t="s">
        <v>224</v>
      </c>
      <c r="C18" s="1" t="str">
        <f>+VLOOKUP(Tabla1[[#This Row],[Sector]],Sectores[[Sector]:[Columna1]],2,0)</f>
        <v>04 Comercio Exterior</v>
      </c>
      <c r="D18" s="1" t="str">
        <f>+VLOOKUP(Tabla1[[#This Row],[Contenido]],Hoja2!$F$2:$G$105,2,0)</f>
        <v>04.02 Importaciones</v>
      </c>
      <c r="E18" s="1" t="str">
        <f>+IFERROR(VLOOKUP(Tabla1[[#This Row],[Tema]],Temas[[Tema]:[Columna1]],2,0),"REVISAR")</f>
        <v>04.02.03 Combustibles</v>
      </c>
      <c r="F18" s="1" t="str">
        <f>+IFERROR(VLOOKUP(Tabla1[[#This Row],[Muestra]],Muestra[[Muestra]:[Columna1]],2,0),"REVISAR")</f>
        <v>04.02.03.01 Importaciones de combustibles</v>
      </c>
      <c r="G18" s="1" t="s">
        <v>47</v>
      </c>
      <c r="H18" s="1" t="s">
        <v>57</v>
      </c>
      <c r="I18" s="1" t="s">
        <v>122</v>
      </c>
      <c r="J18" s="1" t="s">
        <v>216</v>
      </c>
      <c r="K18" s="1" t="s">
        <v>157</v>
      </c>
      <c r="L18" s="1" t="s">
        <v>67</v>
      </c>
      <c r="O18" s="1" t="s">
        <v>837</v>
      </c>
      <c r="X18" s="1">
        <v>100</v>
      </c>
      <c r="Y18" s="1">
        <v>86.7</v>
      </c>
      <c r="Z18" s="1">
        <v>93</v>
      </c>
      <c r="AA18" s="1">
        <v>100.6</v>
      </c>
      <c r="AB18" s="1">
        <v>97.3</v>
      </c>
      <c r="AC18" s="1">
        <v>100</v>
      </c>
      <c r="AD18" s="1">
        <v>95.6</v>
      </c>
      <c r="AE18" s="1">
        <v>94.3</v>
      </c>
      <c r="AF18" s="1">
        <v>101.2</v>
      </c>
      <c r="AG18" s="1">
        <v>102.5</v>
      </c>
      <c r="AH18" s="1">
        <v>104.5</v>
      </c>
      <c r="AI18" s="1">
        <v>105.8</v>
      </c>
      <c r="AJ18" s="1">
        <v>96.5</v>
      </c>
    </row>
    <row r="19" spans="1:36" s="1" customFormat="1" x14ac:dyDescent="0.25">
      <c r="A19" s="23">
        <v>18</v>
      </c>
      <c r="B19" t="s">
        <v>225</v>
      </c>
      <c r="C19" s="1" t="str">
        <f>+VLOOKUP(Tabla1[[#This Row],[Sector]],Sectores[[Sector]:[Columna1]],2,0)</f>
        <v>04 Comercio Exterior</v>
      </c>
      <c r="D19" s="1" t="str">
        <f>+VLOOKUP(Tabla1[[#This Row],[Contenido]],Hoja2!$F$2:$G$105,2,0)</f>
        <v>04.02 Importaciones</v>
      </c>
      <c r="E19" s="1" t="str">
        <f>+IFERROR(VLOOKUP(Tabla1[[#This Row],[Tema]],Temas[[Tema]:[Columna1]],2,0),"REVISAR")</f>
        <v>04.01.02 Bienes</v>
      </c>
      <c r="F19" s="1" t="str">
        <f>+IFERROR(VLOOKUP(Tabla1[[#This Row],[Muestra]],Muestra[[Muestra]:[Columna1]],2,0),"REVISAR")</f>
        <v>04.02.01.01 Importaciones de bienes</v>
      </c>
      <c r="G19" s="1" t="s">
        <v>47</v>
      </c>
      <c r="H19" s="1" t="s">
        <v>57</v>
      </c>
      <c r="I19" s="1" t="s">
        <v>121</v>
      </c>
      <c r="J19" s="1" t="s">
        <v>58</v>
      </c>
      <c r="K19" s="1" t="s">
        <v>157</v>
      </c>
      <c r="L19" s="1" t="s">
        <v>67</v>
      </c>
      <c r="O19" s="1" t="s">
        <v>837</v>
      </c>
      <c r="X19" s="1">
        <v>75.7</v>
      </c>
      <c r="Y19" s="1">
        <v>60.4</v>
      </c>
      <c r="Z19" s="1">
        <v>79.3</v>
      </c>
      <c r="AA19" s="1">
        <v>93</v>
      </c>
      <c r="AB19" s="1">
        <v>98.7</v>
      </c>
      <c r="AC19" s="1">
        <v>100</v>
      </c>
      <c r="AD19" s="1">
        <v>93.5</v>
      </c>
      <c r="AE19" s="1">
        <v>93</v>
      </c>
      <c r="AF19" s="1">
        <v>94</v>
      </c>
      <c r="AG19" s="1">
        <v>98.6</v>
      </c>
      <c r="AH19" s="1">
        <v>107</v>
      </c>
      <c r="AI19" s="1">
        <v>104.3</v>
      </c>
      <c r="AJ19" s="1">
        <v>93.6</v>
      </c>
    </row>
    <row r="20" spans="1:36" s="1" customFormat="1" x14ac:dyDescent="0.25">
      <c r="A20" s="23">
        <v>19</v>
      </c>
      <c r="B20" t="s">
        <v>226</v>
      </c>
      <c r="C20" s="1" t="str">
        <f>+VLOOKUP(Tabla1[[#This Row],[Sector]],Sectores[[Sector]:[Columna1]],2,0)</f>
        <v>04 Comercio Exterior</v>
      </c>
      <c r="D20" s="1" t="str">
        <f>+VLOOKUP(Tabla1[[#This Row],[Contenido]],Hoja2!$F$2:$G$105,2,0)</f>
        <v>04.02 Importaciones</v>
      </c>
      <c r="E20" s="1" t="str">
        <f>+IFERROR(VLOOKUP(Tabla1[[#This Row],[Tema]],Temas[[Tema]:[Columna1]],2,0),"REVISAR")</f>
        <v>04.02.02 Capital</v>
      </c>
      <c r="F20" s="1" t="str">
        <f>+IFERROR(VLOOKUP(Tabla1[[#This Row],[Muestra]],Muestra[[Muestra]:[Columna1]],2,0),"REVISAR")</f>
        <v>04.02.02.01 Importaciones de capital</v>
      </c>
      <c r="G20" s="1" t="s">
        <v>47</v>
      </c>
      <c r="H20" s="1" t="s">
        <v>57</v>
      </c>
      <c r="I20" s="1" t="s">
        <v>123</v>
      </c>
      <c r="J20" s="1" t="s">
        <v>59</v>
      </c>
      <c r="K20" s="1" t="s">
        <v>157</v>
      </c>
      <c r="L20" s="1" t="s">
        <v>67</v>
      </c>
      <c r="O20" s="1" t="s">
        <v>837</v>
      </c>
      <c r="X20" s="1">
        <v>74.599999999999994</v>
      </c>
      <c r="Y20" s="1">
        <v>54.5</v>
      </c>
      <c r="Z20" s="1">
        <v>72.599999999999994</v>
      </c>
      <c r="AA20" s="1">
        <v>90.9</v>
      </c>
      <c r="AB20" s="1">
        <v>107.2</v>
      </c>
      <c r="AC20" s="1">
        <v>100</v>
      </c>
      <c r="AD20" s="1">
        <v>86.4</v>
      </c>
      <c r="AE20" s="1">
        <v>81.099999999999994</v>
      </c>
      <c r="AF20" s="1">
        <v>82.1</v>
      </c>
      <c r="AG20" s="1">
        <v>83.9</v>
      </c>
      <c r="AH20" s="1">
        <v>94.3</v>
      </c>
      <c r="AI20" s="1">
        <v>94.9</v>
      </c>
      <c r="AJ20" s="1">
        <v>82.6</v>
      </c>
    </row>
    <row r="21" spans="1:36" s="1" customFormat="1" x14ac:dyDescent="0.25">
      <c r="A21" s="23">
        <v>20</v>
      </c>
      <c r="B21" t="s">
        <v>227</v>
      </c>
      <c r="C21" s="1" t="str">
        <f>+VLOOKUP(Tabla1[[#This Row],[Sector]],Sectores[[Sector]:[Columna1]],2,0)</f>
        <v>04 Comercio Exterior</v>
      </c>
      <c r="D21" s="1" t="str">
        <f>+VLOOKUP(Tabla1[[#This Row],[Contenido]],Hoja2!$F$2:$G$105,2,0)</f>
        <v>04.02 Importaciones</v>
      </c>
      <c r="E21" s="1" t="str">
        <f>+IFERROR(VLOOKUP(Tabla1[[#This Row],[Tema]],Temas[[Tema]:[Columna1]],2,0),"REVISAR")</f>
        <v>04.02.04 Consumo</v>
      </c>
      <c r="F21" s="1" t="str">
        <f>+IFERROR(VLOOKUP(Tabla1[[#This Row],[Muestra]],Muestra[[Muestra]:[Columna1]],2,0),"REVISAR")</f>
        <v>04.02.04.01 Importaciones de consumo</v>
      </c>
      <c r="G21" s="1" t="s">
        <v>47</v>
      </c>
      <c r="H21" s="1" t="s">
        <v>57</v>
      </c>
      <c r="I21" s="1" t="s">
        <v>96</v>
      </c>
      <c r="J21" s="1" t="s">
        <v>60</v>
      </c>
      <c r="K21" s="1" t="s">
        <v>157</v>
      </c>
      <c r="L21" s="1" t="s">
        <v>67</v>
      </c>
      <c r="O21" s="1" t="s">
        <v>837</v>
      </c>
      <c r="X21" s="1">
        <v>61.5</v>
      </c>
      <c r="Y21" s="1">
        <v>48.9</v>
      </c>
      <c r="Z21" s="1">
        <v>73.5</v>
      </c>
      <c r="AA21" s="1">
        <v>86.1</v>
      </c>
      <c r="AB21" s="1">
        <v>91.4</v>
      </c>
      <c r="AC21" s="1">
        <v>100</v>
      </c>
      <c r="AD21" s="1">
        <v>93.9</v>
      </c>
      <c r="AE21" s="1">
        <v>94.3</v>
      </c>
      <c r="AF21" s="1">
        <v>97.8</v>
      </c>
      <c r="AG21" s="1">
        <v>111</v>
      </c>
      <c r="AH21" s="1">
        <v>119.5</v>
      </c>
      <c r="AI21" s="1">
        <v>110.4</v>
      </c>
      <c r="AJ21" s="1">
        <v>91.7</v>
      </c>
    </row>
    <row r="22" spans="1:36" s="1" customFormat="1" x14ac:dyDescent="0.25">
      <c r="A22" s="23">
        <v>21</v>
      </c>
      <c r="B22" t="s">
        <v>228</v>
      </c>
      <c r="C22" s="1" t="str">
        <f>+VLOOKUP(Tabla1[[#This Row],[Sector]],Sectores[[Sector]:[Columna1]],2,0)</f>
        <v>04 Comercio Exterior</v>
      </c>
      <c r="D22" s="1" t="str">
        <f>+VLOOKUP(Tabla1[[#This Row],[Contenido]],Hoja2!$F$2:$G$105,2,0)</f>
        <v>04.02 Importaciones</v>
      </c>
      <c r="E22" s="1" t="str">
        <f>+IFERROR(VLOOKUP(Tabla1[[#This Row],[Tema]],Temas[[Tema]:[Columna1]],2,0),"REVISAR")</f>
        <v>04.02.05 Importaciones Intermedias</v>
      </c>
      <c r="F22" s="1" t="str">
        <f>+IFERROR(VLOOKUP(Tabla1[[#This Row],[Muestra]],Muestra[[Muestra]:[Columna1]],2,0),"REVISAR")</f>
        <v>04.02.05.01 Importaciones intermedias no combustibles</v>
      </c>
      <c r="G22" s="1" t="s">
        <v>47</v>
      </c>
      <c r="H22" s="1" t="s">
        <v>57</v>
      </c>
      <c r="I22" s="1" t="s">
        <v>220</v>
      </c>
      <c r="J22" s="1" t="s">
        <v>61</v>
      </c>
      <c r="K22" s="1" t="s">
        <v>157</v>
      </c>
      <c r="L22" s="1" t="s">
        <v>67</v>
      </c>
      <c r="O22" s="1" t="s">
        <v>837</v>
      </c>
      <c r="X22" s="1">
        <v>78</v>
      </c>
      <c r="Y22" s="1">
        <v>61.3</v>
      </c>
      <c r="Z22" s="1">
        <v>80.7</v>
      </c>
      <c r="AA22" s="1">
        <v>95.2</v>
      </c>
      <c r="AB22" s="1">
        <v>100.3</v>
      </c>
      <c r="AC22" s="1">
        <v>100</v>
      </c>
      <c r="AD22" s="1">
        <v>96.6</v>
      </c>
      <c r="AE22" s="1">
        <v>98.8</v>
      </c>
      <c r="AF22" s="1">
        <v>95.7</v>
      </c>
      <c r="AG22" s="1">
        <v>96.3</v>
      </c>
      <c r="AH22" s="1">
        <v>105.6</v>
      </c>
      <c r="AI22" s="1">
        <v>103.9</v>
      </c>
      <c r="AJ22" s="1">
        <v>100.1</v>
      </c>
    </row>
    <row r="23" spans="1:36" s="1" customFormat="1" x14ac:dyDescent="0.25">
      <c r="A23" s="23">
        <v>22</v>
      </c>
      <c r="B23" t="s">
        <v>237</v>
      </c>
      <c r="C23" s="1" t="str">
        <f>+VLOOKUP(Tabla1[[#This Row],[Sector]],Sectores[[Sector]:[Columna1]],2,0)</f>
        <v>05 Comercio, Restaurantes y Hoteles</v>
      </c>
      <c r="D23" s="1" t="str">
        <f>+VLOOKUP(Tabla1[[#This Row],[Contenido]],Hoja2!$F$2:$G$105,2,0)</f>
        <v>05.02 Hoteles</v>
      </c>
      <c r="E23" s="1" t="str">
        <f>+IFERROR(VLOOKUP(Tabla1[[#This Row],[Tema]],Temas[[Tema]:[Columna1]],2,0),"REVISAR")</f>
        <v>05.02.03 Precios</v>
      </c>
      <c r="F23" s="1" t="str">
        <f>+IFERROR(VLOOKUP(Tabla1[[#This Row],[Muestra]],Muestra[[Muestra]:[Columna1]],2,0),"REVISAR")</f>
        <v>05.02.03.01 Precios de alojamiento hoteleros</v>
      </c>
      <c r="G23" s="1" t="s">
        <v>63</v>
      </c>
      <c r="H23" s="1" t="s">
        <v>129</v>
      </c>
      <c r="I23" s="1" t="s">
        <v>183</v>
      </c>
      <c r="J23" s="1" t="s">
        <v>233</v>
      </c>
      <c r="K23" s="1" t="s">
        <v>234</v>
      </c>
      <c r="L23" s="1" t="s">
        <v>3709</v>
      </c>
      <c r="N23" s="1" t="s">
        <v>661</v>
      </c>
      <c r="O23" s="1" t="s">
        <v>3883</v>
      </c>
      <c r="AF23" s="1">
        <v>50708.150227000006</v>
      </c>
      <c r="AG23" s="1">
        <v>50226.749693222191</v>
      </c>
      <c r="AH23" s="1">
        <v>49879.038763750003</v>
      </c>
      <c r="AI23" s="1">
        <v>51021.049023749998</v>
      </c>
      <c r="AJ23" s="1">
        <v>42423.728262708311</v>
      </c>
    </row>
    <row r="24" spans="1:36" s="1" customFormat="1" x14ac:dyDescent="0.25">
      <c r="A24" s="23">
        <v>23</v>
      </c>
      <c r="B24" t="s">
        <v>236</v>
      </c>
      <c r="C24" s="1" t="str">
        <f>+VLOOKUP(Tabla1[[#This Row],[Sector]],Sectores[[Sector]:[Columna1]],2,0)</f>
        <v>05 Comercio, Restaurantes y Hoteles</v>
      </c>
      <c r="D24" s="1" t="str">
        <f>+VLOOKUP(Tabla1[[#This Row],[Contenido]],Hoja2!$F$2:$G$105,2,0)</f>
        <v>05.02 Hoteles</v>
      </c>
      <c r="E24" s="1" t="str">
        <f>+IFERROR(VLOOKUP(Tabla1[[#This Row],[Tema]],Temas[[Tema]:[Columna1]],2,0),"REVISAR")</f>
        <v>05.02.01 Alojamiento</v>
      </c>
      <c r="F24" s="1" t="str">
        <f>+IFERROR(VLOOKUP(Tabla1[[#This Row],[Muestra]],Muestra[[Muestra]:[Columna1]],2,0),"REVISAR")</f>
        <v>05.02.01.01 Estancia en hoteles</v>
      </c>
      <c r="G24" s="1" t="s">
        <v>63</v>
      </c>
      <c r="H24" s="1" t="s">
        <v>129</v>
      </c>
      <c r="I24" s="1" t="s">
        <v>229</v>
      </c>
      <c r="J24" s="1" t="s">
        <v>230</v>
      </c>
      <c r="K24" s="1" t="s">
        <v>235</v>
      </c>
      <c r="L24" s="1" t="s">
        <v>3709</v>
      </c>
      <c r="N24" s="1" t="s">
        <v>662</v>
      </c>
      <c r="O24" s="1" t="s">
        <v>3883</v>
      </c>
      <c r="AF24" s="1">
        <v>1.9626389098555557</v>
      </c>
      <c r="AG24" s="1">
        <v>1.9848832453111114</v>
      </c>
      <c r="AH24" s="1">
        <v>1.9943772856630431</v>
      </c>
      <c r="AI24" s="1">
        <v>1.9708810383333335</v>
      </c>
      <c r="AJ24" s="1">
        <v>2.4369513985937501</v>
      </c>
    </row>
    <row r="25" spans="1:36" s="1" customFormat="1" x14ac:dyDescent="0.25">
      <c r="A25" s="23">
        <v>24</v>
      </c>
      <c r="B25" t="s">
        <v>248</v>
      </c>
      <c r="C25" s="1" t="str">
        <f>+VLOOKUP(Tabla1[[#This Row],[Sector]],Sectores[[Sector]:[Columna1]],2,0)</f>
        <v>05 Comercio, Restaurantes y Hoteles</v>
      </c>
      <c r="D25" s="1" t="str">
        <f>+VLOOKUP(Tabla1[[#This Row],[Contenido]],Hoja2!$F$2:$G$105,2,0)</f>
        <v>05.02 Hoteles</v>
      </c>
      <c r="E25" s="1" t="str">
        <f>+IFERROR(VLOOKUP(Tabla1[[#This Row],[Tema]],Temas[[Tema]:[Columna1]],2,0),"REVISAR")</f>
        <v>05.02.01 Alojamiento</v>
      </c>
      <c r="F25" s="1" t="str">
        <f>+IFERROR(VLOOKUP(Tabla1[[#This Row],[Muestra]],Muestra[[Muestra]:[Columna1]],2,0),"REVISAR")</f>
        <v>05.02.01.02 Llegadas a hoteles</v>
      </c>
      <c r="G25" s="1" t="s">
        <v>63</v>
      </c>
      <c r="H25" s="1" t="s">
        <v>129</v>
      </c>
      <c r="I25" s="1" t="s">
        <v>229</v>
      </c>
      <c r="J25" s="1" t="s">
        <v>231</v>
      </c>
      <c r="K25" s="1" t="s">
        <v>3844</v>
      </c>
      <c r="L25" s="1" t="s">
        <v>2611</v>
      </c>
      <c r="N25" s="1" t="s">
        <v>663</v>
      </c>
      <c r="O25" s="1" t="s">
        <v>3883</v>
      </c>
      <c r="AF25" s="1">
        <v>5918414.9264999991</v>
      </c>
      <c r="AG25" s="1">
        <v>12331578.582659002</v>
      </c>
      <c r="AH25" s="1">
        <v>12054237.588282006</v>
      </c>
      <c r="AI25" s="1">
        <v>11502143.152239995</v>
      </c>
      <c r="AJ25" s="1">
        <v>4366355.5249856012</v>
      </c>
    </row>
    <row r="26" spans="1:36" s="1" customFormat="1" x14ac:dyDescent="0.25">
      <c r="A26" s="23">
        <v>25</v>
      </c>
      <c r="B26" t="s">
        <v>249</v>
      </c>
      <c r="C26" s="1" t="str">
        <f>+VLOOKUP(Tabla1[[#This Row],[Sector]],Sectores[[Sector]:[Columna1]],2,0)</f>
        <v>05 Comercio, Restaurantes y Hoteles</v>
      </c>
      <c r="D26" s="1" t="str">
        <f>+VLOOKUP(Tabla1[[#This Row],[Contenido]],Hoja2!$F$2:$G$105,2,0)</f>
        <v>05.02 Hoteles</v>
      </c>
      <c r="E26" s="1" t="str">
        <f>+IFERROR(VLOOKUP(Tabla1[[#This Row],[Tema]],Temas[[Tema]:[Columna1]],2,0),"REVISAR")</f>
        <v>05.02.01 Alojamiento</v>
      </c>
      <c r="F26" s="1" t="str">
        <f>+IFERROR(VLOOKUP(Tabla1[[#This Row],[Muestra]],Muestra[[Muestra]:[Columna1]],2,0),"REVISAR")</f>
        <v>05.02.01.03 Pernoctaciones en hoteles</v>
      </c>
      <c r="G26" s="1" t="s">
        <v>63</v>
      </c>
      <c r="H26" s="1" t="s">
        <v>129</v>
      </c>
      <c r="I26" s="1" t="s">
        <v>229</v>
      </c>
      <c r="J26" s="1" t="s">
        <v>232</v>
      </c>
      <c r="K26" s="1" t="s">
        <v>235</v>
      </c>
      <c r="L26" s="1" t="s">
        <v>2611</v>
      </c>
      <c r="N26" s="1" t="s">
        <v>664</v>
      </c>
      <c r="O26" s="1" t="s">
        <v>3883</v>
      </c>
      <c r="AF26" s="1">
        <v>11923390.5536</v>
      </c>
      <c r="AG26" s="1">
        <v>25130894.578650013</v>
      </c>
      <c r="AH26" s="1">
        <v>24475163.839389995</v>
      </c>
      <c r="AI26" s="1">
        <v>23175062.128109995</v>
      </c>
      <c r="AJ26" s="1">
        <v>9312537.1339224987</v>
      </c>
    </row>
    <row r="27" spans="1:36" s="1" customFormat="1" x14ac:dyDescent="0.25">
      <c r="A27" s="23">
        <v>26</v>
      </c>
      <c r="B27" t="s">
        <v>250</v>
      </c>
      <c r="C27" s="1" t="str">
        <f>+VLOOKUP(Tabla1[[#This Row],[Sector]],Sectores[[Sector]:[Columna1]],2,0)</f>
        <v>05 Comercio, Restaurantes y Hoteles</v>
      </c>
      <c r="D27" s="1" t="str">
        <f>+VLOOKUP(Tabla1[[#This Row],[Contenido]],Hoja2!$F$2:$G$105,2,0)</f>
        <v>05.02 Hoteles</v>
      </c>
      <c r="E27" s="1" t="str">
        <f>+IFERROR(VLOOKUP(Tabla1[[#This Row],[Tema]],Temas[[Tema]:[Columna1]],2,0),"REVISAR")</f>
        <v>05.02.02 Ingresos</v>
      </c>
      <c r="F27" s="1" t="str">
        <f>+IFERROR(VLOOKUP(Tabla1[[#This Row],[Muestra]],Muestra[[Muestra]:[Columna1]],2,0),"REVISAR")</f>
        <v>05.02.02.01 Rendimiento de ingresos por alojamiento hotelero</v>
      </c>
      <c r="G27" s="1" t="s">
        <v>63</v>
      </c>
      <c r="H27" s="1" t="s">
        <v>129</v>
      </c>
      <c r="I27" s="1" t="s">
        <v>251</v>
      </c>
      <c r="J27" s="1" t="s">
        <v>252</v>
      </c>
      <c r="K27" s="1" t="s">
        <v>234</v>
      </c>
      <c r="L27" s="1" t="s">
        <v>3709</v>
      </c>
      <c r="N27" s="1" t="s">
        <v>665</v>
      </c>
      <c r="O27" s="1" t="s">
        <v>3883</v>
      </c>
      <c r="AF27" s="1">
        <v>16903.681654544445</v>
      </c>
      <c r="AG27" s="1">
        <v>18204.975066911113</v>
      </c>
      <c r="AH27" s="1">
        <v>18027.410118043477</v>
      </c>
      <c r="AI27" s="1">
        <v>17461.326391463539</v>
      </c>
      <c r="AJ27" s="1">
        <v>11034.072137239584</v>
      </c>
    </row>
    <row r="28" spans="1:36" s="1" customFormat="1" x14ac:dyDescent="0.25">
      <c r="A28" s="23">
        <v>27</v>
      </c>
      <c r="B28" t="s">
        <v>256</v>
      </c>
      <c r="C28" s="1" t="str">
        <f>+VLOOKUP(Tabla1[[#This Row],[Sector]],Sectores[[Sector]:[Columna1]],2,0)</f>
        <v>05 Comercio, Restaurantes y Hoteles</v>
      </c>
      <c r="D28" s="1" t="str">
        <f>+VLOOKUP(Tabla1[[#This Row],[Contenido]],Hoja2!$F$2:$G$105,2,0)</f>
        <v>05.02 Hoteles</v>
      </c>
      <c r="E28" s="1" t="str">
        <f>+IFERROR(VLOOKUP(Tabla1[[#This Row],[Tema]],Temas[[Tema]:[Columna1]],2,0),"REVISAR")</f>
        <v>05.02.01 Alojamiento</v>
      </c>
      <c r="F28" s="1" t="str">
        <f>+IFERROR(VLOOKUP(Tabla1[[#This Row],[Muestra]],Muestra[[Muestra]:[Columna1]],2,0),"REVISAR")</f>
        <v>05.02.01.04 Ocupación en habitaciones hoteleras</v>
      </c>
      <c r="G28" s="1" t="s">
        <v>63</v>
      </c>
      <c r="H28" s="1" t="s">
        <v>129</v>
      </c>
      <c r="I28" s="1" t="s">
        <v>229</v>
      </c>
      <c r="J28" s="1" t="s">
        <v>253</v>
      </c>
      <c r="K28" s="1" t="s">
        <v>255</v>
      </c>
      <c r="L28" s="1" t="s">
        <v>3709</v>
      </c>
      <c r="N28" s="1" t="s">
        <v>666</v>
      </c>
      <c r="O28" s="1" t="s">
        <v>3883</v>
      </c>
      <c r="AF28" s="1">
        <v>31.783480570666672</v>
      </c>
      <c r="AG28" s="1">
        <v>34.716503893111117</v>
      </c>
      <c r="AH28" s="1">
        <v>34.669015762608694</v>
      </c>
      <c r="AI28" s="1">
        <v>32.936714236614556</v>
      </c>
      <c r="AJ28" s="1">
        <v>23.740128933552072</v>
      </c>
    </row>
    <row r="29" spans="1:36" s="1" customFormat="1" x14ac:dyDescent="0.25">
      <c r="A29" s="23">
        <v>28</v>
      </c>
      <c r="B29" t="s">
        <v>257</v>
      </c>
      <c r="C29" s="1" t="str">
        <f>+VLOOKUP(Tabla1[[#This Row],[Sector]],Sectores[[Sector]:[Columna1]],2,0)</f>
        <v>05 Comercio, Restaurantes y Hoteles</v>
      </c>
      <c r="D29" s="1" t="str">
        <f>+VLOOKUP(Tabla1[[#This Row],[Contenido]],Hoja2!$F$2:$G$105,2,0)</f>
        <v>05.02 Hoteles</v>
      </c>
      <c r="E29" s="1" t="str">
        <f>+IFERROR(VLOOKUP(Tabla1[[#This Row],[Tema]],Temas[[Tema]:[Columna1]],2,0),"REVISAR")</f>
        <v>05.02.01 Alojamiento</v>
      </c>
      <c r="F29" s="1" t="str">
        <f>+IFERROR(VLOOKUP(Tabla1[[#This Row],[Muestra]],Muestra[[Muestra]:[Columna1]],2,0),"REVISAR")</f>
        <v>05.02.01.05 Ocupación en plazas hoteleras</v>
      </c>
      <c r="G29" s="1" t="s">
        <v>63</v>
      </c>
      <c r="H29" s="1" t="s">
        <v>129</v>
      </c>
      <c r="I29" s="1" t="s">
        <v>229</v>
      </c>
      <c r="J29" s="1" t="s">
        <v>254</v>
      </c>
      <c r="K29" s="1" t="s">
        <v>255</v>
      </c>
      <c r="L29" s="1" t="s">
        <v>3709</v>
      </c>
      <c r="N29" s="1" t="s">
        <v>667</v>
      </c>
      <c r="O29" s="1" t="s">
        <v>3883</v>
      </c>
      <c r="AF29" s="1">
        <v>22.209848209444452</v>
      </c>
      <c r="AG29" s="1">
        <v>23.869683260588904</v>
      </c>
      <c r="AH29" s="1">
        <v>22.773540589483687</v>
      </c>
      <c r="AI29" s="1">
        <v>21.38404446152084</v>
      </c>
      <c r="AJ29" s="1">
        <v>14.784774291020844</v>
      </c>
    </row>
    <row r="30" spans="1:36" s="1" customFormat="1" x14ac:dyDescent="0.25">
      <c r="A30" s="23">
        <v>29</v>
      </c>
      <c r="B30" t="s">
        <v>347</v>
      </c>
      <c r="C30" s="1" t="str">
        <f>+VLOOKUP(Tabla1[[#This Row],[Sector]],Sectores[[Sector]:[Columna1]],2,0)</f>
        <v>05 Comercio, Restaurantes y Hoteles</v>
      </c>
      <c r="D30" s="1" t="str">
        <f>+VLOOKUP(Tabla1[[#This Row],[Contenido]],Hoja2!$F$2:$G$105,2,0)</f>
        <v>05.01 Comercio</v>
      </c>
      <c r="E30" s="1" t="str">
        <f>+IFERROR(VLOOKUP(Tabla1[[#This Row],[Tema]],Temas[[Tema]:[Columna1]],2,0),"REVISAR")</f>
        <v>05.01.01 Supermercados</v>
      </c>
      <c r="F30" s="1" t="str">
        <f>+IFERROR(VLOOKUP(Tabla1[[#This Row],[Muestra]],Muestra[[Muestra]:[Columna1]],2,0),"REVISAR")</f>
        <v>05.01.01.02 Supermercados</v>
      </c>
      <c r="G30" s="1" t="s">
        <v>63</v>
      </c>
      <c r="H30" s="1" t="s">
        <v>130</v>
      </c>
      <c r="I30" s="1" t="s">
        <v>131</v>
      </c>
      <c r="J30" s="1" t="s">
        <v>131</v>
      </c>
      <c r="K30" s="1" t="s">
        <v>3795</v>
      </c>
      <c r="L30" s="1" t="s">
        <v>2611</v>
      </c>
      <c r="N30" s="1" t="s">
        <v>668</v>
      </c>
      <c r="O30" s="1" t="s">
        <v>3883</v>
      </c>
      <c r="AD30" s="1">
        <v>16050</v>
      </c>
      <c r="AE30" s="1">
        <v>16563</v>
      </c>
      <c r="AF30" s="1">
        <v>16355</v>
      </c>
      <c r="AG30" s="1">
        <v>16378</v>
      </c>
      <c r="AH30" s="1">
        <v>16582</v>
      </c>
      <c r="AI30" s="1">
        <v>16382</v>
      </c>
      <c r="AJ30" s="1">
        <v>15971</v>
      </c>
    </row>
    <row r="31" spans="1:36" s="1" customFormat="1" x14ac:dyDescent="0.25">
      <c r="A31" s="23">
        <v>30</v>
      </c>
      <c r="B31" t="s">
        <v>348</v>
      </c>
      <c r="C31" s="1" t="str">
        <f>+VLOOKUP(Tabla1[[#This Row],[Sector]],Sectores[[Sector]:[Columna1]],2,0)</f>
        <v>05 Comercio, Restaurantes y Hoteles</v>
      </c>
      <c r="D31" s="1" t="str">
        <f>+VLOOKUP(Tabla1[[#This Row],[Contenido]],Hoja2!$F$2:$G$105,2,0)</f>
        <v>05.01 Comercio</v>
      </c>
      <c r="E31" s="1" t="str">
        <f>+IFERROR(VLOOKUP(Tabla1[[#This Row],[Tema]],Temas[[Tema]:[Columna1]],2,0),"REVISAR")</f>
        <v>05.01.01 Supermercados</v>
      </c>
      <c r="F31" s="1" t="str">
        <f>+IFERROR(VLOOKUP(Tabla1[[#This Row],[Muestra]],Muestra[[Muestra]:[Columna1]],2,0),"REVISAR")</f>
        <v>05.01.01.02 Supermercados</v>
      </c>
      <c r="G31" s="1" t="s">
        <v>63</v>
      </c>
      <c r="H31" s="1" t="s">
        <v>130</v>
      </c>
      <c r="I31" s="1" t="s">
        <v>131</v>
      </c>
      <c r="J31" s="1" t="s">
        <v>131</v>
      </c>
      <c r="K31" s="1" t="s">
        <v>428</v>
      </c>
      <c r="L31" s="1" t="s">
        <v>2611</v>
      </c>
      <c r="N31" s="1" t="s">
        <v>669</v>
      </c>
      <c r="O31" s="1" t="s">
        <v>3883</v>
      </c>
      <c r="AD31" s="1">
        <v>28064418</v>
      </c>
      <c r="AE31" s="1">
        <v>29392315</v>
      </c>
      <c r="AF31" s="1">
        <v>29635363</v>
      </c>
      <c r="AG31" s="1">
        <v>30105210</v>
      </c>
      <c r="AH31" s="1">
        <v>30889143</v>
      </c>
      <c r="AI31" s="1">
        <v>31062235</v>
      </c>
      <c r="AJ31" s="1">
        <v>30457846</v>
      </c>
    </row>
    <row r="32" spans="1:36" s="1" customFormat="1" x14ac:dyDescent="0.25">
      <c r="A32" s="23">
        <v>31</v>
      </c>
      <c r="B32" t="s">
        <v>350</v>
      </c>
      <c r="C32" s="1" t="str">
        <f>+VLOOKUP(Tabla1[[#This Row],[Sector]],Sectores[[Sector]:[Columna1]],2,0)</f>
        <v>05 Comercio, Restaurantes y Hoteles</v>
      </c>
      <c r="D32" s="1" t="str">
        <f>+VLOOKUP(Tabla1[[#This Row],[Contenido]],Hoja2!$F$2:$G$105,2,0)</f>
        <v>05.01 Comercio</v>
      </c>
      <c r="E32" s="1" t="str">
        <f>+IFERROR(VLOOKUP(Tabla1[[#This Row],[Tema]],Temas[[Tema]:[Columna1]],2,0),"REVISAR")</f>
        <v>05.01.01 Supermercados</v>
      </c>
      <c r="F32" s="1" t="str">
        <f>+IFERROR(VLOOKUP(Tabla1[[#This Row],[Muestra]],Muestra[[Muestra]:[Columna1]],2,0),"REVISAR")</f>
        <v>05.01.01.03 Ventas de supermercados</v>
      </c>
      <c r="G32" s="1" t="s">
        <v>63</v>
      </c>
      <c r="H32" s="1" t="s">
        <v>130</v>
      </c>
      <c r="I32" s="1" t="s">
        <v>131</v>
      </c>
      <c r="J32" s="1" t="s">
        <v>349</v>
      </c>
      <c r="K32" s="1" t="s">
        <v>351</v>
      </c>
      <c r="L32" s="1" t="s">
        <v>2611</v>
      </c>
      <c r="N32" s="1" t="s">
        <v>671</v>
      </c>
      <c r="O32" s="1" t="s">
        <v>3883</v>
      </c>
      <c r="AD32" s="1">
        <v>8651499.3681679983</v>
      </c>
      <c r="AE32" s="1">
        <v>9377228.2109720055</v>
      </c>
      <c r="AF32" s="1">
        <v>9946903.9417320024</v>
      </c>
      <c r="AG32" s="1">
        <v>10391564.250921996</v>
      </c>
      <c r="AH32" s="1">
        <v>10902975.623085001</v>
      </c>
      <c r="AI32" s="1">
        <v>11038035.202513011</v>
      </c>
      <c r="AJ32" s="1">
        <v>12194971.936593002</v>
      </c>
    </row>
    <row r="33" spans="1:37" s="1" customFormat="1" x14ac:dyDescent="0.25">
      <c r="A33" s="23">
        <v>32</v>
      </c>
      <c r="B33" t="s">
        <v>352</v>
      </c>
      <c r="C33" s="1" t="str">
        <f>+VLOOKUP(Tabla1[[#This Row],[Sector]],Sectores[[Sector]:[Columna1]],2,0)</f>
        <v>05 Comercio, Restaurantes y Hoteles</v>
      </c>
      <c r="D33" s="1" t="str">
        <f>+VLOOKUP(Tabla1[[#This Row],[Contenido]],Hoja2!$F$2:$G$105,2,0)</f>
        <v>05.01 Comercio</v>
      </c>
      <c r="E33" s="1" t="str">
        <f>+IFERROR(VLOOKUP(Tabla1[[#This Row],[Tema]],Temas[[Tema]:[Columna1]],2,0),"REVISAR")</f>
        <v>05.01.01 Supermercados</v>
      </c>
      <c r="F33" s="1" t="str">
        <f>+IFERROR(VLOOKUP(Tabla1[[#This Row],[Muestra]],Muestra[[Muestra]:[Columna1]],2,0),"REVISAR")</f>
        <v>05.01.01.01 Índice de ventas de supermercados</v>
      </c>
      <c r="G33" s="1" t="s">
        <v>63</v>
      </c>
      <c r="H33" s="1" t="s">
        <v>130</v>
      </c>
      <c r="I33" s="1" t="s">
        <v>131</v>
      </c>
      <c r="J33" s="1" t="s">
        <v>353</v>
      </c>
      <c r="K33" s="1" t="s">
        <v>50</v>
      </c>
      <c r="L33" s="1" t="s">
        <v>2611</v>
      </c>
      <c r="N33" s="1" t="s">
        <v>670</v>
      </c>
      <c r="O33" s="1" t="s">
        <v>3883</v>
      </c>
      <c r="AD33" s="1">
        <v>100.0000000010417</v>
      </c>
      <c r="AE33" s="1">
        <v>102.09754101713538</v>
      </c>
      <c r="AF33" s="1">
        <v>103.88186745380212</v>
      </c>
      <c r="AG33" s="1">
        <v>105.91685098713542</v>
      </c>
      <c r="AH33" s="1">
        <v>109.49587520677075</v>
      </c>
      <c r="AI33" s="1">
        <v>110.89163026739578</v>
      </c>
      <c r="AJ33" s="1">
        <v>118.17602429026039</v>
      </c>
      <c r="AK33" s="1">
        <v>128.73229388687497</v>
      </c>
    </row>
    <row r="34" spans="1:37" s="1" customFormat="1" x14ac:dyDescent="0.25">
      <c r="A34" s="23">
        <v>33</v>
      </c>
      <c r="B34" t="s">
        <v>380</v>
      </c>
      <c r="C34" s="1" t="str">
        <f>+VLOOKUP(Tabla1[[#This Row],[Sector]],Sectores[[Sector]:[Columna1]],2,0)</f>
        <v>06 Construcción</v>
      </c>
      <c r="D34" s="1" t="str">
        <f>+VLOOKUP(Tabla1[[#This Row],[Contenido]],Hoja2!$F$2:$G$105,2,0)</f>
        <v>06.03 Ejecución Presupuestaria</v>
      </c>
      <c r="E34" s="1" t="str">
        <f>+IFERROR(VLOOKUP(Tabla1[[#This Row],[Tema]],Temas[[Tema]:[Columna1]],2,0),"REVISAR")</f>
        <v>06.03.01 Inversión</v>
      </c>
      <c r="F34" s="1" t="str">
        <f>+IFERROR(VLOOKUP(Tabla1[[#This Row],[Muestra]],Muestra[[Muestra]:[Columna1]],2,0),"REVISAR")</f>
        <v>06.03.01.01 Inversión MOP</v>
      </c>
      <c r="G34" s="1" t="s">
        <v>64</v>
      </c>
      <c r="H34" s="1" t="s">
        <v>374</v>
      </c>
      <c r="I34" s="1" t="s">
        <v>366</v>
      </c>
      <c r="J34" s="1" t="s">
        <v>367</v>
      </c>
      <c r="K34" s="1" t="s">
        <v>333</v>
      </c>
      <c r="L34" s="1" t="s">
        <v>2611</v>
      </c>
      <c r="N34" s="1" t="s">
        <v>672</v>
      </c>
      <c r="O34" s="1" t="s">
        <v>3883</v>
      </c>
      <c r="AD34" s="1">
        <v>8552512231</v>
      </c>
      <c r="AE34" s="1">
        <v>10679094316</v>
      </c>
      <c r="AF34" s="1">
        <v>10530167249</v>
      </c>
      <c r="AG34" s="1">
        <v>8967793124</v>
      </c>
      <c r="AH34" s="1">
        <v>8900919764.8640003</v>
      </c>
      <c r="AI34" s="1">
        <v>11275668543.396004</v>
      </c>
      <c r="AJ34" s="1">
        <v>10922359713.789995</v>
      </c>
    </row>
    <row r="35" spans="1:37" s="1" customFormat="1" x14ac:dyDescent="0.25">
      <c r="A35" s="23">
        <v>34</v>
      </c>
      <c r="B35" t="s">
        <v>9900</v>
      </c>
      <c r="C35" s="1" t="str">
        <f>+VLOOKUP(Tabla1[[#This Row],[Sector]],Sectores[[Sector]:[Columna1]],2,0)</f>
        <v>06 Construcción</v>
      </c>
      <c r="D35" s="1" t="str">
        <f>+VLOOKUP(Tabla1[[#This Row],[Contenido]],Hoja2!$F$2:$G$105,2,0)</f>
        <v>06.03 Ejecución Presupuestaria</v>
      </c>
      <c r="E35" s="1" t="str">
        <f>+IFERROR(VLOOKUP(Tabla1[[#This Row],[Tema]],Temas[[Tema]:[Columna1]],2,0),"REVISAR")</f>
        <v>06.03.01 Inversión</v>
      </c>
      <c r="F35" s="1" t="str">
        <f>+IFERROR(VLOOKUP(Tabla1[[#This Row],[Muestra]],Muestra[[Muestra]:[Columna1]],2,0),"REVISAR")</f>
        <v>06.03.01.02 Inversión Programa Agua Potable Rural</v>
      </c>
      <c r="G35" s="1" t="s">
        <v>64</v>
      </c>
      <c r="H35" s="1" t="s">
        <v>374</v>
      </c>
      <c r="I35" s="1" t="s">
        <v>366</v>
      </c>
      <c r="J35" s="1" t="s">
        <v>368</v>
      </c>
      <c r="K35" s="1" t="s">
        <v>333</v>
      </c>
      <c r="L35" s="1" t="s">
        <v>2611</v>
      </c>
      <c r="N35" s="1" t="s">
        <v>673</v>
      </c>
      <c r="O35" s="1" t="s">
        <v>3883</v>
      </c>
      <c r="AD35" s="1">
        <v>261096922</v>
      </c>
      <c r="AE35" s="1">
        <v>493846529</v>
      </c>
      <c r="AF35" s="1">
        <v>456832556</v>
      </c>
      <c r="AG35" s="1">
        <v>525054132</v>
      </c>
      <c r="AH35" s="1">
        <v>485762252.41800016</v>
      </c>
      <c r="AI35" s="1">
        <v>708475648.66700029</v>
      </c>
      <c r="AJ35" s="1">
        <v>908126136.54799998</v>
      </c>
    </row>
    <row r="36" spans="1:37" s="1" customFormat="1" x14ac:dyDescent="0.25">
      <c r="A36" s="23">
        <v>35</v>
      </c>
      <c r="B36" t="s">
        <v>9901</v>
      </c>
      <c r="C36" s="1" t="str">
        <f>+VLOOKUP(Tabla1[[#This Row],[Sector]],Sectores[[Sector]:[Columna1]],2,0)</f>
        <v>06 Construcción</v>
      </c>
      <c r="D36" s="1" t="str">
        <f>+VLOOKUP(Tabla1[[#This Row],[Contenido]],Hoja2!$F$2:$G$105,2,0)</f>
        <v>06.03 Ejecución Presupuestaria</v>
      </c>
      <c r="E36" s="1" t="str">
        <f>+IFERROR(VLOOKUP(Tabla1[[#This Row],[Tema]],Temas[[Tema]:[Columna1]],2,0),"REVISAR")</f>
        <v>06.03.01 Inversión</v>
      </c>
      <c r="F36" s="1" t="str">
        <f>+IFERROR(VLOOKUP(Tabla1[[#This Row],[Muestra]],Muestra[[Muestra]:[Columna1]],2,0),"REVISAR")</f>
        <v>06.03.01.03 Inversión Dirección General de Concesiones</v>
      </c>
      <c r="G36" s="1" t="s">
        <v>64</v>
      </c>
      <c r="H36" s="1" t="s">
        <v>374</v>
      </c>
      <c r="I36" s="1" t="s">
        <v>366</v>
      </c>
      <c r="J36" s="1" t="s">
        <v>369</v>
      </c>
      <c r="K36" s="1" t="s">
        <v>333</v>
      </c>
      <c r="L36" s="1" t="s">
        <v>2611</v>
      </c>
      <c r="N36" s="1" t="s">
        <v>674</v>
      </c>
      <c r="O36" s="1" t="s">
        <v>3883</v>
      </c>
      <c r="AD36" s="1">
        <v>439296909</v>
      </c>
      <c r="AE36" s="1">
        <v>562340255</v>
      </c>
      <c r="AF36" s="1">
        <v>702195593</v>
      </c>
      <c r="AG36" s="1">
        <v>569109001</v>
      </c>
      <c r="AH36" s="1">
        <v>521761591.41800004</v>
      </c>
      <c r="AI36" s="1">
        <v>923120209.48899996</v>
      </c>
      <c r="AJ36" s="1">
        <v>1257417529.2690003</v>
      </c>
    </row>
    <row r="37" spans="1:37" s="1" customFormat="1" x14ac:dyDescent="0.25">
      <c r="A37" s="23">
        <v>36</v>
      </c>
      <c r="B37" t="s">
        <v>9902</v>
      </c>
      <c r="C37" s="1" t="str">
        <f>+VLOOKUP(Tabla1[[#This Row],[Sector]],Sectores[[Sector]:[Columna1]],2,0)</f>
        <v>06 Construcción</v>
      </c>
      <c r="D37" s="1" t="str">
        <f>+VLOOKUP(Tabla1[[#This Row],[Contenido]],Hoja2!$F$2:$G$105,2,0)</f>
        <v>06.03 Ejecución Presupuestaria</v>
      </c>
      <c r="E37" s="1" t="str">
        <f>+IFERROR(VLOOKUP(Tabla1[[#This Row],[Tema]],Temas[[Tema]:[Columna1]],2,0),"REVISAR")</f>
        <v>06.03.01 Inversión</v>
      </c>
      <c r="F37" s="1" t="str">
        <f>+IFERROR(VLOOKUP(Tabla1[[#This Row],[Muestra]],Muestra[[Muestra]:[Columna1]],2,0),"REVISAR")</f>
        <v>06.03.01.04 Inversión Dirección de Aeropuertos</v>
      </c>
      <c r="G37" s="1" t="s">
        <v>64</v>
      </c>
      <c r="H37" s="1" t="s">
        <v>374</v>
      </c>
      <c r="I37" s="1" t="s">
        <v>366</v>
      </c>
      <c r="J37" s="1" t="s">
        <v>370</v>
      </c>
      <c r="K37" s="1" t="s">
        <v>333</v>
      </c>
      <c r="L37" s="1" t="s">
        <v>2611</v>
      </c>
      <c r="N37" s="1" t="s">
        <v>675</v>
      </c>
      <c r="O37" s="1" t="s">
        <v>3883</v>
      </c>
      <c r="AD37" s="1">
        <v>286532666</v>
      </c>
      <c r="AE37" s="1">
        <v>190811429</v>
      </c>
      <c r="AF37" s="1">
        <v>215708712</v>
      </c>
      <c r="AG37" s="1">
        <v>229155056</v>
      </c>
      <c r="AH37" s="1">
        <v>112900350.00899999</v>
      </c>
      <c r="AI37" s="1">
        <v>316706323.71899992</v>
      </c>
      <c r="AJ37" s="1">
        <v>241919084.037</v>
      </c>
    </row>
    <row r="38" spans="1:37" s="1" customFormat="1" x14ac:dyDescent="0.25">
      <c r="A38" s="23">
        <v>37</v>
      </c>
      <c r="B38" t="s">
        <v>9903</v>
      </c>
      <c r="C38" s="1" t="str">
        <f>+VLOOKUP(Tabla1[[#This Row],[Sector]],Sectores[[Sector]:[Columna1]],2,0)</f>
        <v>06 Construcción</v>
      </c>
      <c r="D38" s="1" t="str">
        <f>+VLOOKUP(Tabla1[[#This Row],[Contenido]],Hoja2!$F$2:$G$105,2,0)</f>
        <v>06.03 Ejecución Presupuestaria</v>
      </c>
      <c r="E38" s="1" t="str">
        <f>+IFERROR(VLOOKUP(Tabla1[[#This Row],[Tema]],Temas[[Tema]:[Columna1]],2,0),"REVISAR")</f>
        <v>06.03.01 Inversión</v>
      </c>
      <c r="F38" s="1" t="str">
        <f>+IFERROR(VLOOKUP(Tabla1[[#This Row],[Muestra]],Muestra[[Muestra]:[Columna1]],2,0),"REVISAR")</f>
        <v>06.03.01.05 Inversión Dirección de Arquitectura</v>
      </c>
      <c r="G38" s="1" t="s">
        <v>64</v>
      </c>
      <c r="H38" s="1" t="s">
        <v>374</v>
      </c>
      <c r="I38" s="1" t="s">
        <v>366</v>
      </c>
      <c r="J38" s="1" t="s">
        <v>371</v>
      </c>
      <c r="K38" s="1" t="s">
        <v>333</v>
      </c>
      <c r="L38" s="1" t="s">
        <v>2611</v>
      </c>
      <c r="N38" s="1" t="s">
        <v>676</v>
      </c>
      <c r="O38" s="1" t="s">
        <v>3883</v>
      </c>
      <c r="AD38" s="1">
        <v>681082</v>
      </c>
      <c r="AE38" s="1">
        <v>56589972</v>
      </c>
      <c r="AF38" s="1">
        <v>49755530</v>
      </c>
      <c r="AG38" s="1">
        <v>23628100</v>
      </c>
      <c r="AH38" s="1">
        <v>91309987.150999993</v>
      </c>
      <c r="AI38" s="1">
        <v>59386328.541000016</v>
      </c>
      <c r="AJ38" s="1">
        <v>13845761.200999996</v>
      </c>
    </row>
    <row r="39" spans="1:37" s="1" customFormat="1" x14ac:dyDescent="0.25">
      <c r="A39" s="23">
        <v>38</v>
      </c>
      <c r="B39" t="s">
        <v>9904</v>
      </c>
      <c r="C39" s="1" t="str">
        <f>+VLOOKUP(Tabla1[[#This Row],[Sector]],Sectores[[Sector]:[Columna1]],2,0)</f>
        <v>06 Construcción</v>
      </c>
      <c r="D39" s="1" t="str">
        <f>+VLOOKUP(Tabla1[[#This Row],[Contenido]],Hoja2!$F$2:$G$105,2,0)</f>
        <v>06.03 Ejecución Presupuestaria</v>
      </c>
      <c r="E39" s="1" t="str">
        <f>+IFERROR(VLOOKUP(Tabla1[[#This Row],[Tema]],Temas[[Tema]:[Columna1]],2,0),"REVISAR")</f>
        <v>06.03.01 Inversión</v>
      </c>
      <c r="F39" s="1" t="str">
        <f>+IFERROR(VLOOKUP(Tabla1[[#This Row],[Muestra]],Muestra[[Muestra]:[Columna1]],2,0),"REVISAR")</f>
        <v>06.03.01.06 Inversión Dirección General de Aguas</v>
      </c>
      <c r="G39" s="1" t="s">
        <v>64</v>
      </c>
      <c r="H39" s="1" t="s">
        <v>374</v>
      </c>
      <c r="I39" s="1" t="s">
        <v>366</v>
      </c>
      <c r="J39" s="1" t="s">
        <v>376</v>
      </c>
      <c r="K39" s="1" t="s">
        <v>333</v>
      </c>
      <c r="L39" s="1" t="s">
        <v>2611</v>
      </c>
      <c r="N39" s="1" t="s">
        <v>677</v>
      </c>
      <c r="O39" s="1" t="s">
        <v>3883</v>
      </c>
      <c r="AD39" s="1">
        <v>3997697</v>
      </c>
      <c r="AE39" s="1">
        <v>9328306</v>
      </c>
      <c r="AF39" s="1">
        <v>5561597</v>
      </c>
      <c r="AG39" s="1">
        <v>5801995</v>
      </c>
      <c r="AH39" s="1">
        <v>5449629.4680000003</v>
      </c>
      <c r="AI39" s="1">
        <v>1682106.7700000005</v>
      </c>
      <c r="AJ39" s="1">
        <v>614341.37599999993</v>
      </c>
    </row>
    <row r="40" spans="1:37" s="1" customFormat="1" x14ac:dyDescent="0.25">
      <c r="A40" s="23">
        <v>39</v>
      </c>
      <c r="B40" t="s">
        <v>9905</v>
      </c>
      <c r="C40" s="1" t="str">
        <f>+VLOOKUP(Tabla1[[#This Row],[Sector]],Sectores[[Sector]:[Columna1]],2,0)</f>
        <v>06 Construcción</v>
      </c>
      <c r="D40" s="1" t="str">
        <f>+VLOOKUP(Tabla1[[#This Row],[Contenido]],Hoja2!$F$2:$G$105,2,0)</f>
        <v>06.03 Ejecución Presupuestaria</v>
      </c>
      <c r="E40" s="1" t="str">
        <f>+IFERROR(VLOOKUP(Tabla1[[#This Row],[Tema]],Temas[[Tema]:[Columna1]],2,0),"REVISAR")</f>
        <v>06.03.01 Inversión</v>
      </c>
      <c r="F40" s="1" t="str">
        <f>+IFERROR(VLOOKUP(Tabla1[[#This Row],[Muestra]],Muestra[[Muestra]:[Columna1]],2,0),"REVISAR")</f>
        <v>06.03.01.07 Inversión Dirección General de Obras Públicas</v>
      </c>
      <c r="G40" s="1" t="s">
        <v>64</v>
      </c>
      <c r="H40" s="1" t="s">
        <v>374</v>
      </c>
      <c r="I40" s="1" t="s">
        <v>366</v>
      </c>
      <c r="J40" s="1" t="s">
        <v>377</v>
      </c>
      <c r="K40" s="1" t="s">
        <v>333</v>
      </c>
      <c r="L40" s="1" t="s">
        <v>2611</v>
      </c>
      <c r="N40" s="1" t="s">
        <v>678</v>
      </c>
      <c r="O40" s="1" t="s">
        <v>3883</v>
      </c>
      <c r="AD40" s="1">
        <v>0</v>
      </c>
      <c r="AE40" s="1">
        <v>0</v>
      </c>
      <c r="AF40" s="1">
        <v>0</v>
      </c>
      <c r="AG40" s="1">
        <v>0</v>
      </c>
      <c r="AH40" s="1">
        <v>0</v>
      </c>
      <c r="AI40" s="1">
        <v>0</v>
      </c>
      <c r="AJ40" s="1">
        <v>0</v>
      </c>
    </row>
    <row r="41" spans="1:37" s="1" customFormat="1" x14ac:dyDescent="0.25">
      <c r="A41" s="23">
        <v>40</v>
      </c>
      <c r="B41" t="s">
        <v>9906</v>
      </c>
      <c r="C41" s="1" t="str">
        <f>+VLOOKUP(Tabla1[[#This Row],[Sector]],Sectores[[Sector]:[Columna1]],2,0)</f>
        <v>06 Construcción</v>
      </c>
      <c r="D41" s="1" t="str">
        <f>+VLOOKUP(Tabla1[[#This Row],[Contenido]],Hoja2!$F$2:$G$105,2,0)</f>
        <v>06.03 Ejecución Presupuestaria</v>
      </c>
      <c r="E41" s="1" t="str">
        <f>+IFERROR(VLOOKUP(Tabla1[[#This Row],[Tema]],Temas[[Tema]:[Columna1]],2,0),"REVISAR")</f>
        <v>06.03.01 Inversión</v>
      </c>
      <c r="F41" s="1" t="str">
        <f>+IFERROR(VLOOKUP(Tabla1[[#This Row],[Muestra]],Muestra[[Muestra]:[Columna1]],2,0),"REVISAR")</f>
        <v>06.03.01.08 Inversión Instituto Nacional de Hidráulica</v>
      </c>
      <c r="G41" s="1" t="s">
        <v>64</v>
      </c>
      <c r="H41" s="1" t="s">
        <v>374</v>
      </c>
      <c r="I41" s="1" t="s">
        <v>366</v>
      </c>
      <c r="J41" s="1" t="s">
        <v>378</v>
      </c>
      <c r="K41" s="1" t="s">
        <v>333</v>
      </c>
      <c r="L41" s="1" t="s">
        <v>3853</v>
      </c>
      <c r="N41" s="1" t="s">
        <v>679</v>
      </c>
      <c r="O41" s="1" t="s">
        <v>3883</v>
      </c>
      <c r="AD41" s="1">
        <v>0</v>
      </c>
      <c r="AE41" s="1">
        <v>55789</v>
      </c>
      <c r="AF41" s="1">
        <v>1067787</v>
      </c>
      <c r="AG41" s="1">
        <v>0</v>
      </c>
      <c r="AH41" s="1">
        <v>0</v>
      </c>
      <c r="AI41" s="1">
        <v>0</v>
      </c>
      <c r="AJ41" s="1">
        <v>0</v>
      </c>
    </row>
    <row r="42" spans="1:37" s="1" customFormat="1" x14ac:dyDescent="0.25">
      <c r="A42" s="23">
        <v>41</v>
      </c>
      <c r="B42" t="s">
        <v>9907</v>
      </c>
      <c r="C42" s="1" t="str">
        <f>+VLOOKUP(Tabla1[[#This Row],[Sector]],Sectores[[Sector]:[Columna1]],2,0)</f>
        <v>06 Construcción</v>
      </c>
      <c r="D42" s="1" t="str">
        <f>+VLOOKUP(Tabla1[[#This Row],[Contenido]],Hoja2!$F$2:$G$105,2,0)</f>
        <v>06.03 Ejecución Presupuestaria</v>
      </c>
      <c r="E42" s="1" t="str">
        <f>+IFERROR(VLOOKUP(Tabla1[[#This Row],[Tema]],Temas[[Tema]:[Columna1]],2,0),"REVISAR")</f>
        <v>06.03.01 Inversión</v>
      </c>
      <c r="F42" s="1" t="str">
        <f>+IFERROR(VLOOKUP(Tabla1[[#This Row],[Muestra]],Muestra[[Muestra]:[Columna1]],2,0),"REVISAR")</f>
        <v>06.03.01.09 Inversión Dirección de Obras Portuarias</v>
      </c>
      <c r="G42" s="1" t="s">
        <v>64</v>
      </c>
      <c r="H42" s="1" t="s">
        <v>374</v>
      </c>
      <c r="I42" s="1" t="s">
        <v>366</v>
      </c>
      <c r="J42" s="1" t="s">
        <v>379</v>
      </c>
      <c r="K42" s="1" t="s">
        <v>333</v>
      </c>
      <c r="L42" s="1" t="s">
        <v>2611</v>
      </c>
      <c r="N42" s="1" t="s">
        <v>680</v>
      </c>
      <c r="O42" s="1" t="s">
        <v>3883</v>
      </c>
      <c r="AD42" s="1">
        <v>463477726</v>
      </c>
      <c r="AE42" s="1">
        <v>374786321</v>
      </c>
      <c r="AF42" s="1">
        <v>487446854</v>
      </c>
      <c r="AG42" s="1">
        <v>450902009</v>
      </c>
      <c r="AH42" s="1">
        <v>396289804.18800002</v>
      </c>
      <c r="AI42" s="1">
        <v>323843768.49100006</v>
      </c>
      <c r="AJ42" s="1">
        <v>502554464.11000007</v>
      </c>
    </row>
    <row r="43" spans="1:37" s="1" customFormat="1" x14ac:dyDescent="0.25">
      <c r="A43" s="23">
        <v>42</v>
      </c>
      <c r="B43" t="s">
        <v>9908</v>
      </c>
      <c r="C43" s="1" t="str">
        <f>+VLOOKUP(Tabla1[[#This Row],[Sector]],Sectores[[Sector]:[Columna1]],2,0)</f>
        <v>06 Construcción</v>
      </c>
      <c r="D43" s="1" t="str">
        <f>+VLOOKUP(Tabla1[[#This Row],[Contenido]],Hoja2!$F$2:$G$105,2,0)</f>
        <v>06.03 Ejecución Presupuestaria</v>
      </c>
      <c r="E43" s="1" t="str">
        <f>+IFERROR(VLOOKUP(Tabla1[[#This Row],[Tema]],Temas[[Tema]:[Columna1]],2,0),"REVISAR")</f>
        <v>06.03.01 Inversión</v>
      </c>
      <c r="F43" s="1" t="str">
        <f>+IFERROR(VLOOKUP(Tabla1[[#This Row],[Muestra]],Muestra[[Muestra]:[Columna1]],2,0),"REVISAR")</f>
        <v>06.03.01.10 Inversión Dirección de Obras Hidráulicas</v>
      </c>
      <c r="G43" s="1" t="s">
        <v>64</v>
      </c>
      <c r="H43" s="1" t="s">
        <v>374</v>
      </c>
      <c r="I43" s="1" t="s">
        <v>366</v>
      </c>
      <c r="J43" s="1" t="s">
        <v>375</v>
      </c>
      <c r="K43" s="1" t="s">
        <v>333</v>
      </c>
      <c r="L43" s="1" t="s">
        <v>2611</v>
      </c>
      <c r="N43" s="1" t="s">
        <v>681</v>
      </c>
      <c r="O43" s="1" t="s">
        <v>3883</v>
      </c>
      <c r="AD43" s="1">
        <v>487236405</v>
      </c>
      <c r="AE43" s="1">
        <v>740034175</v>
      </c>
      <c r="AF43" s="1">
        <v>548838794</v>
      </c>
      <c r="AG43" s="1">
        <v>707295460</v>
      </c>
      <c r="AH43" s="1">
        <v>608292645.54999983</v>
      </c>
      <c r="AI43" s="1">
        <v>578673812.79400003</v>
      </c>
      <c r="AJ43" s="1">
        <v>746561531.70500028</v>
      </c>
    </row>
    <row r="44" spans="1:37" s="1" customFormat="1" x14ac:dyDescent="0.25">
      <c r="A44" s="23">
        <v>43</v>
      </c>
      <c r="B44" t="s">
        <v>9909</v>
      </c>
      <c r="C44" s="1" t="str">
        <f>+VLOOKUP(Tabla1[[#This Row],[Sector]],Sectores[[Sector]:[Columna1]],2,0)</f>
        <v>06 Construcción</v>
      </c>
      <c r="D44" s="1" t="str">
        <f>+VLOOKUP(Tabla1[[#This Row],[Contenido]],Hoja2!$F$2:$G$105,2,0)</f>
        <v>06.03 Ejecución Presupuestaria</v>
      </c>
      <c r="E44" s="1" t="str">
        <f>+IFERROR(VLOOKUP(Tabla1[[#This Row],[Tema]],Temas[[Tema]:[Columna1]],2,0),"REVISAR")</f>
        <v>06.03.01 Inversión</v>
      </c>
      <c r="F44" s="1" t="str">
        <f>+IFERROR(VLOOKUP(Tabla1[[#This Row],[Muestra]],Muestra[[Muestra]:[Columna1]],2,0),"REVISAR")</f>
        <v>06.03.01.11 Inversión Dirección de Planeamiento</v>
      </c>
      <c r="G44" s="1" t="s">
        <v>64</v>
      </c>
      <c r="H44" s="1" t="s">
        <v>374</v>
      </c>
      <c r="I44" s="1" t="s">
        <v>366</v>
      </c>
      <c r="J44" s="1" t="s">
        <v>372</v>
      </c>
      <c r="K44" s="1" t="s">
        <v>333</v>
      </c>
      <c r="L44" s="1" t="s">
        <v>2611</v>
      </c>
      <c r="N44" s="1" t="s">
        <v>682</v>
      </c>
      <c r="O44" s="1" t="s">
        <v>3883</v>
      </c>
      <c r="AD44" s="1">
        <v>451892</v>
      </c>
      <c r="AE44" s="1">
        <v>0</v>
      </c>
      <c r="AF44" s="1">
        <v>0</v>
      </c>
      <c r="AG44" s="1">
        <v>0</v>
      </c>
      <c r="AH44" s="1">
        <v>0</v>
      </c>
      <c r="AI44" s="1">
        <v>100117.16999999998</v>
      </c>
      <c r="AJ44" s="1">
        <v>32550</v>
      </c>
    </row>
    <row r="45" spans="1:37" s="1" customFormat="1" x14ac:dyDescent="0.25">
      <c r="A45" s="23">
        <v>44</v>
      </c>
      <c r="B45" t="s">
        <v>9910</v>
      </c>
      <c r="C45" s="1" t="str">
        <f>+VLOOKUP(Tabla1[[#This Row],[Sector]],Sectores[[Sector]:[Columna1]],2,0)</f>
        <v>06 Construcción</v>
      </c>
      <c r="D45" s="1" t="str">
        <f>+VLOOKUP(Tabla1[[#This Row],[Contenido]],Hoja2!$F$2:$G$105,2,0)</f>
        <v>06.03 Ejecución Presupuestaria</v>
      </c>
      <c r="E45" s="1" t="str">
        <f>+IFERROR(VLOOKUP(Tabla1[[#This Row],[Tema]],Temas[[Tema]:[Columna1]],2,0),"REVISAR")</f>
        <v>06.03.01 Inversión</v>
      </c>
      <c r="F45" s="1" t="str">
        <f>+IFERROR(VLOOKUP(Tabla1[[#This Row],[Muestra]],Muestra[[Muestra]:[Columna1]],2,0),"REVISAR")</f>
        <v>06.03.01.12 Inversión Dirección de Vialidad</v>
      </c>
      <c r="G45" s="1" t="s">
        <v>64</v>
      </c>
      <c r="H45" s="1" t="s">
        <v>374</v>
      </c>
      <c r="I45" s="1" t="s">
        <v>366</v>
      </c>
      <c r="J45" s="1" t="s">
        <v>373</v>
      </c>
      <c r="K45" s="1" t="s">
        <v>333</v>
      </c>
      <c r="L45" s="1" t="s">
        <v>2611</v>
      </c>
      <c r="N45" s="1" t="s">
        <v>683</v>
      </c>
      <c r="O45" s="1" t="s">
        <v>3883</v>
      </c>
      <c r="AD45" s="1">
        <v>6609740932</v>
      </c>
      <c r="AE45" s="1">
        <v>8251301540</v>
      </c>
      <c r="AF45" s="1">
        <v>8062759826</v>
      </c>
      <c r="AG45" s="1">
        <v>6456847372</v>
      </c>
      <c r="AH45" s="1">
        <v>6679153500.6729994</v>
      </c>
      <c r="AI45" s="1">
        <v>8363680227.2839994</v>
      </c>
      <c r="AJ45" s="1">
        <v>7251288316.2299986</v>
      </c>
    </row>
    <row r="46" spans="1:37" s="1" customFormat="1" x14ac:dyDescent="0.25">
      <c r="A46" s="23">
        <v>45</v>
      </c>
      <c r="B46" t="s">
        <v>65</v>
      </c>
      <c r="C46" s="1" t="str">
        <f>+VLOOKUP(Tabla1[[#This Row],[Sector]],Sectores[[Sector]:[Columna1]],2,0)</f>
        <v>06 Construcción</v>
      </c>
      <c r="D46" s="1" t="str">
        <f>+VLOOKUP(Tabla1[[#This Row],[Contenido]],Hoja2!$F$2:$G$105,2,0)</f>
        <v>06.06 Vivienda</v>
      </c>
      <c r="E46" s="1" t="str">
        <f>+IFERROR(VLOOKUP(Tabla1[[#This Row],[Tema]],Temas[[Tema]:[Columna1]],2,0),"REVISAR")</f>
        <v>06.06.01 Obras Nuevas y Ampliaciones</v>
      </c>
      <c r="F46" s="1" t="str">
        <f>+IFERROR(VLOOKUP(Tabla1[[#This Row],[Muestra]],Muestra[[Muestra]:[Columna1]],2,0),"REVISAR")</f>
        <v>06.06.01.01 Viviendas autorizadas</v>
      </c>
      <c r="G46" s="1" t="s">
        <v>64</v>
      </c>
      <c r="H46" s="1" t="s">
        <v>97</v>
      </c>
      <c r="I46" s="1" t="s">
        <v>427</v>
      </c>
      <c r="J46" s="1" t="s">
        <v>138</v>
      </c>
      <c r="K46" s="1" t="s">
        <v>3796</v>
      </c>
      <c r="L46" s="1" t="s">
        <v>2611</v>
      </c>
      <c r="N46" s="1" t="s">
        <v>684</v>
      </c>
      <c r="O46" s="1" t="s">
        <v>3883</v>
      </c>
      <c r="AD46" s="1">
        <v>175569</v>
      </c>
      <c r="AE46" s="1">
        <v>204083</v>
      </c>
      <c r="AF46" s="1">
        <v>149107</v>
      </c>
      <c r="AG46" s="1">
        <v>160580</v>
      </c>
      <c r="AH46" s="1">
        <v>183659</v>
      </c>
      <c r="AI46" s="1">
        <v>189132</v>
      </c>
      <c r="AJ46" s="1">
        <v>140468</v>
      </c>
    </row>
    <row r="47" spans="1:37" s="1" customFormat="1" x14ac:dyDescent="0.25">
      <c r="A47" s="23">
        <v>46</v>
      </c>
      <c r="B47" t="s">
        <v>135</v>
      </c>
      <c r="C47" s="1" t="str">
        <f>+VLOOKUP(Tabla1[[#This Row],[Sector]],Sectores[[Sector]:[Columna1]],2,0)</f>
        <v>06 Construcción</v>
      </c>
      <c r="D47" s="1" t="str">
        <f>+VLOOKUP(Tabla1[[#This Row],[Contenido]],Hoja2!$F$2:$G$105,2,0)</f>
        <v>06.02 Edificación No Habitacional</v>
      </c>
      <c r="E47" s="1" t="str">
        <f>+IFERROR(VLOOKUP(Tabla1[[#This Row],[Tema]],Temas[[Tema]:[Columna1]],2,0),"REVISAR")</f>
        <v>06.01.03 Total</v>
      </c>
      <c r="F47" s="1" t="str">
        <f>+IFERROR(VLOOKUP(Tabla1[[#This Row],[Muestra]],Muestra[[Muestra]:[Columna1]],2,0),"REVISAR")</f>
        <v>06.02.01.01 Superficie autorizada no habitacional</v>
      </c>
      <c r="G47" s="1" t="s">
        <v>64</v>
      </c>
      <c r="H47" s="1" t="s">
        <v>433</v>
      </c>
      <c r="I47" s="1" t="s">
        <v>124</v>
      </c>
      <c r="J47" s="1" t="s">
        <v>135</v>
      </c>
      <c r="K47" s="1" t="s">
        <v>428</v>
      </c>
      <c r="L47" s="1" t="s">
        <v>2611</v>
      </c>
      <c r="N47" s="1" t="s">
        <v>685</v>
      </c>
      <c r="O47" s="1" t="s">
        <v>3883</v>
      </c>
      <c r="AD47" s="1">
        <v>8189977</v>
      </c>
      <c r="AE47" s="1">
        <v>6732490</v>
      </c>
      <c r="AF47" s="1">
        <v>6689779</v>
      </c>
      <c r="AG47" s="1">
        <v>5956677</v>
      </c>
      <c r="AH47" s="1">
        <v>5782907</v>
      </c>
      <c r="AI47" s="1">
        <v>5942072</v>
      </c>
      <c r="AJ47" s="1">
        <v>4236581</v>
      </c>
    </row>
    <row r="48" spans="1:37" s="1" customFormat="1" x14ac:dyDescent="0.25">
      <c r="A48" s="23">
        <v>47</v>
      </c>
      <c r="B48" t="s">
        <v>429</v>
      </c>
      <c r="C48" s="1" t="str">
        <f>+VLOOKUP(Tabla1[[#This Row],[Sector]],Sectores[[Sector]:[Columna1]],2,0)</f>
        <v>06 Construcción</v>
      </c>
      <c r="D48" s="1" t="str">
        <f>+VLOOKUP(Tabla1[[#This Row],[Contenido]],Hoja2!$F$2:$G$105,2,0)</f>
        <v>06.04 Industria, comercio y establecimientos financieros</v>
      </c>
      <c r="E48" s="1" t="str">
        <f>+IFERROR(VLOOKUP(Tabla1[[#This Row],[Tema]],Temas[[Tema]:[Columna1]],2,0),"REVISAR")</f>
        <v>06.01.01 Ampliaciones</v>
      </c>
      <c r="F48" s="1" t="str">
        <f>+IFERROR(VLOOKUP(Tabla1[[#This Row],[Muestra]],Muestra[[Muestra]:[Columna1]],2,0),"REVISAR")</f>
        <v>06.02.01.01 Superficie autorizada no habitacional</v>
      </c>
      <c r="G48" s="1" t="s">
        <v>64</v>
      </c>
      <c r="H48" s="1" t="s">
        <v>137</v>
      </c>
      <c r="I48" s="1" t="s">
        <v>133</v>
      </c>
      <c r="J48" s="1" t="s">
        <v>135</v>
      </c>
      <c r="K48" s="1" t="s">
        <v>428</v>
      </c>
      <c r="L48" s="1" t="s">
        <v>2611</v>
      </c>
      <c r="N48" s="1" t="s">
        <v>686</v>
      </c>
      <c r="O48" s="1" t="s">
        <v>3883</v>
      </c>
      <c r="AD48" s="1">
        <v>1300564</v>
      </c>
      <c r="AE48" s="1">
        <v>1022364</v>
      </c>
      <c r="AF48" s="1">
        <v>1104524</v>
      </c>
      <c r="AG48" s="1">
        <v>967754</v>
      </c>
      <c r="AH48" s="1">
        <v>850981</v>
      </c>
      <c r="AI48" s="1">
        <v>967999</v>
      </c>
      <c r="AJ48" s="1">
        <v>693808</v>
      </c>
    </row>
    <row r="49" spans="1:36" s="1" customFormat="1" x14ac:dyDescent="0.25">
      <c r="A49" s="23">
        <v>48</v>
      </c>
      <c r="B49" t="s">
        <v>430</v>
      </c>
      <c r="C49" s="1" t="str">
        <f>+VLOOKUP(Tabla1[[#This Row],[Sector]],Sectores[[Sector]:[Columna1]],2,0)</f>
        <v>06 Construcción</v>
      </c>
      <c r="D49" s="1" t="str">
        <f>+VLOOKUP(Tabla1[[#This Row],[Contenido]],Hoja2!$F$2:$G$105,2,0)</f>
        <v>06.04 Industria, comercio y establecimientos financieros</v>
      </c>
      <c r="E49" s="1" t="str">
        <f>+IFERROR(VLOOKUP(Tabla1[[#This Row],[Tema]],Temas[[Tema]:[Columna1]],2,0),"REVISAR")</f>
        <v>06.01.02 Obras Nuevas</v>
      </c>
      <c r="F49" s="1" t="str">
        <f>+IFERROR(VLOOKUP(Tabla1[[#This Row],[Muestra]],Muestra[[Muestra]:[Columna1]],2,0),"REVISAR")</f>
        <v>06.02.01.01 Superficie autorizada no habitacional</v>
      </c>
      <c r="G49" s="1" t="s">
        <v>64</v>
      </c>
      <c r="H49" s="1" t="s">
        <v>137</v>
      </c>
      <c r="I49" s="1" t="s">
        <v>134</v>
      </c>
      <c r="J49" s="1" t="s">
        <v>135</v>
      </c>
      <c r="K49" s="1" t="s">
        <v>428</v>
      </c>
      <c r="L49" s="1" t="s">
        <v>2611</v>
      </c>
      <c r="N49" s="1" t="s">
        <v>687</v>
      </c>
      <c r="O49" s="1" t="s">
        <v>3883</v>
      </c>
      <c r="AD49" s="1">
        <v>4875234</v>
      </c>
      <c r="AE49" s="1">
        <v>3805035</v>
      </c>
      <c r="AF49" s="1">
        <v>3235056</v>
      </c>
      <c r="AG49" s="1">
        <v>3248281</v>
      </c>
      <c r="AH49" s="1">
        <v>3208256</v>
      </c>
      <c r="AI49" s="1">
        <v>3372301</v>
      </c>
      <c r="AJ49" s="1">
        <v>2422805</v>
      </c>
    </row>
    <row r="50" spans="1:36" s="1" customFormat="1" x14ac:dyDescent="0.25">
      <c r="A50" s="23">
        <v>49</v>
      </c>
      <c r="B50" t="s">
        <v>431</v>
      </c>
      <c r="C50" s="1" t="str">
        <f>+VLOOKUP(Tabla1[[#This Row],[Sector]],Sectores[[Sector]:[Columna1]],2,0)</f>
        <v>06 Construcción</v>
      </c>
      <c r="D50" s="1" t="str">
        <f>+VLOOKUP(Tabla1[[#This Row],[Contenido]],Hoja2!$F$2:$G$105,2,0)</f>
        <v>06.05 Servicios</v>
      </c>
      <c r="E50" s="1" t="str">
        <f>+IFERROR(VLOOKUP(Tabla1[[#This Row],[Tema]],Temas[[Tema]:[Columna1]],2,0),"REVISAR")</f>
        <v>06.01.01 Ampliaciones</v>
      </c>
      <c r="F50" s="1" t="str">
        <f>+IFERROR(VLOOKUP(Tabla1[[#This Row],[Muestra]],Muestra[[Muestra]:[Columna1]],2,0),"REVISAR")</f>
        <v>06.02.01.01 Superficie autorizada no habitacional</v>
      </c>
      <c r="G50" s="1" t="s">
        <v>64</v>
      </c>
      <c r="H50" s="1" t="s">
        <v>81</v>
      </c>
      <c r="I50" s="1" t="s">
        <v>133</v>
      </c>
      <c r="J50" s="1" t="s">
        <v>135</v>
      </c>
      <c r="K50" s="1" t="s">
        <v>428</v>
      </c>
      <c r="L50" s="1" t="s">
        <v>2611</v>
      </c>
      <c r="N50" s="1" t="s">
        <v>688</v>
      </c>
      <c r="O50" s="1" t="s">
        <v>3883</v>
      </c>
      <c r="AD50" s="1">
        <v>637970</v>
      </c>
      <c r="AE50" s="1">
        <v>449633</v>
      </c>
      <c r="AF50" s="1">
        <v>590805</v>
      </c>
      <c r="AG50" s="1">
        <v>388518</v>
      </c>
      <c r="AH50" s="1">
        <v>621997</v>
      </c>
      <c r="AI50" s="1">
        <v>377129</v>
      </c>
      <c r="AJ50" s="1">
        <v>230328</v>
      </c>
    </row>
    <row r="51" spans="1:36" s="1" customFormat="1" x14ac:dyDescent="0.25">
      <c r="A51" s="23">
        <v>50</v>
      </c>
      <c r="B51" t="s">
        <v>432</v>
      </c>
      <c r="C51" s="1" t="str">
        <f>+VLOOKUP(Tabla1[[#This Row],[Sector]],Sectores[[Sector]:[Columna1]],2,0)</f>
        <v>06 Construcción</v>
      </c>
      <c r="D51" s="1" t="str">
        <f>+VLOOKUP(Tabla1[[#This Row],[Contenido]],Hoja2!$F$2:$G$105,2,0)</f>
        <v>06.05 Servicios</v>
      </c>
      <c r="E51" s="1" t="str">
        <f>+IFERROR(VLOOKUP(Tabla1[[#This Row],[Tema]],Temas[[Tema]:[Columna1]],2,0),"REVISAR")</f>
        <v>06.01.02 Obras Nuevas</v>
      </c>
      <c r="F51" s="1" t="str">
        <f>+IFERROR(VLOOKUP(Tabla1[[#This Row],[Muestra]],Muestra[[Muestra]:[Columna1]],2,0),"REVISAR")</f>
        <v>06.02.01.01 Superficie autorizada no habitacional</v>
      </c>
      <c r="G51" s="1" t="s">
        <v>64</v>
      </c>
      <c r="H51" s="1" t="s">
        <v>81</v>
      </c>
      <c r="I51" s="1" t="s">
        <v>134</v>
      </c>
      <c r="J51" s="1" t="s">
        <v>135</v>
      </c>
      <c r="K51" s="1" t="s">
        <v>428</v>
      </c>
      <c r="L51" s="1" t="s">
        <v>2611</v>
      </c>
      <c r="N51" s="1" t="s">
        <v>689</v>
      </c>
      <c r="O51" s="1" t="s">
        <v>3883</v>
      </c>
      <c r="AD51" s="1">
        <v>1376209</v>
      </c>
      <c r="AE51" s="1">
        <v>1455458</v>
      </c>
      <c r="AF51" s="1">
        <v>1759394</v>
      </c>
      <c r="AG51" s="1">
        <v>1352124</v>
      </c>
      <c r="AH51" s="1">
        <v>1101673</v>
      </c>
      <c r="AI51" s="1">
        <v>1224643</v>
      </c>
      <c r="AJ51" s="1">
        <v>889640</v>
      </c>
    </row>
    <row r="52" spans="1:36" s="1" customFormat="1" x14ac:dyDescent="0.25">
      <c r="A52" s="23">
        <v>51</v>
      </c>
      <c r="B52" t="s">
        <v>136</v>
      </c>
      <c r="C52" s="1" t="str">
        <f>+VLOOKUP(Tabla1[[#This Row],[Sector]],Sectores[[Sector]:[Columna1]],2,0)</f>
        <v>06 Construcción</v>
      </c>
      <c r="D52" s="1" t="str">
        <f>+VLOOKUP(Tabla1[[#This Row],[Contenido]],Hoja2!$F$2:$G$105,2,0)</f>
        <v>06.01 Edificación Habitacional</v>
      </c>
      <c r="E52" s="1" t="str">
        <f>+IFERROR(VLOOKUP(Tabla1[[#This Row],[Tema]],Temas[[Tema]:[Columna1]],2,0),"REVISAR")</f>
        <v>06.01.03 Total</v>
      </c>
      <c r="F52" s="1" t="str">
        <f>+IFERROR(VLOOKUP(Tabla1[[#This Row],[Muestra]],Muestra[[Muestra]:[Columna1]],2,0),"REVISAR")</f>
        <v>06.01.01.01 Superficie autorizada habitacional</v>
      </c>
      <c r="G52" s="1" t="s">
        <v>64</v>
      </c>
      <c r="H52" s="1" t="s">
        <v>434</v>
      </c>
      <c r="I52" s="1" t="s">
        <v>124</v>
      </c>
      <c r="J52" s="1" t="s">
        <v>136</v>
      </c>
      <c r="K52" s="1" t="s">
        <v>428</v>
      </c>
      <c r="L52" s="1" t="s">
        <v>2611</v>
      </c>
      <c r="N52" s="1" t="s">
        <v>690</v>
      </c>
      <c r="O52" s="1" t="s">
        <v>3883</v>
      </c>
      <c r="AD52" s="1">
        <v>13322575</v>
      </c>
      <c r="AE52" s="1">
        <v>15397498</v>
      </c>
      <c r="AF52" s="1">
        <v>10925125</v>
      </c>
      <c r="AG52" s="1">
        <v>11660362</v>
      </c>
      <c r="AH52" s="1">
        <v>13436273</v>
      </c>
      <c r="AI52" s="1">
        <v>14144350</v>
      </c>
      <c r="AJ52" s="1">
        <v>10374405</v>
      </c>
    </row>
    <row r="53" spans="1:36" s="1" customFormat="1" x14ac:dyDescent="0.25">
      <c r="A53" s="23">
        <v>52</v>
      </c>
      <c r="B53" t="s">
        <v>435</v>
      </c>
      <c r="C53" s="1" t="str">
        <f>+VLOOKUP(Tabla1[[#This Row],[Sector]],Sectores[[Sector]:[Columna1]],2,0)</f>
        <v>06 Construcción</v>
      </c>
      <c r="D53" s="1" t="str">
        <f>+VLOOKUP(Tabla1[[#This Row],[Contenido]],Hoja2!$F$2:$G$105,2,0)</f>
        <v>06.01 Edificación Habitacional</v>
      </c>
      <c r="E53" s="1" t="str">
        <f>+IFERROR(VLOOKUP(Tabla1[[#This Row],[Tema]],Temas[[Tema]:[Columna1]],2,0),"REVISAR")</f>
        <v>06.01.01 Ampliaciones</v>
      </c>
      <c r="F53" s="1" t="str">
        <f>+IFERROR(VLOOKUP(Tabla1[[#This Row],[Muestra]],Muestra[[Muestra]:[Columna1]],2,0),"REVISAR")</f>
        <v>06.01.01.01 Superficie autorizada habitacional</v>
      </c>
      <c r="G53" s="1" t="s">
        <v>64</v>
      </c>
      <c r="H53" s="1" t="s">
        <v>434</v>
      </c>
      <c r="I53" s="1" t="s">
        <v>133</v>
      </c>
      <c r="J53" s="1" t="s">
        <v>136</v>
      </c>
      <c r="K53" s="1" t="s">
        <v>428</v>
      </c>
      <c r="L53" s="1" t="s">
        <v>2611</v>
      </c>
      <c r="N53" s="1" t="s">
        <v>691</v>
      </c>
      <c r="O53" s="1" t="s">
        <v>3883</v>
      </c>
      <c r="AD53" s="1">
        <v>822171</v>
      </c>
      <c r="AE53" s="1">
        <v>781563</v>
      </c>
      <c r="AF53" s="1">
        <v>921038</v>
      </c>
      <c r="AG53" s="1">
        <v>895609</v>
      </c>
      <c r="AH53" s="1">
        <v>1083274</v>
      </c>
      <c r="AI53" s="1">
        <v>1002675</v>
      </c>
      <c r="AJ53" s="1">
        <v>597691</v>
      </c>
    </row>
    <row r="54" spans="1:36" s="1" customFormat="1" x14ac:dyDescent="0.25">
      <c r="A54" s="23">
        <v>53</v>
      </c>
      <c r="B54" t="s">
        <v>436</v>
      </c>
      <c r="C54" s="1" t="str">
        <f>+VLOOKUP(Tabla1[[#This Row],[Sector]],Sectores[[Sector]:[Columna1]],2,0)</f>
        <v>06 Construcción</v>
      </c>
      <c r="D54" s="1" t="str">
        <f>+VLOOKUP(Tabla1[[#This Row],[Contenido]],Hoja2!$F$2:$G$105,2,0)</f>
        <v>06.01 Edificación Habitacional</v>
      </c>
      <c r="E54" s="1" t="str">
        <f>+IFERROR(VLOOKUP(Tabla1[[#This Row],[Tema]],Temas[[Tema]:[Columna1]],2,0),"REVISAR")</f>
        <v>06.01.02 Obras Nuevas</v>
      </c>
      <c r="F54" s="1" t="str">
        <f>+IFERROR(VLOOKUP(Tabla1[[#This Row],[Muestra]],Muestra[[Muestra]:[Columna1]],2,0),"REVISAR")</f>
        <v>06.01.01.01 Superficie autorizada habitacional</v>
      </c>
      <c r="G54" s="1" t="s">
        <v>64</v>
      </c>
      <c r="H54" s="1" t="s">
        <v>434</v>
      </c>
      <c r="I54" s="1" t="s">
        <v>134</v>
      </c>
      <c r="J54" s="1" t="s">
        <v>136</v>
      </c>
      <c r="K54" s="1" t="s">
        <v>428</v>
      </c>
      <c r="L54" s="1" t="s">
        <v>2611</v>
      </c>
      <c r="N54" s="1" t="s">
        <v>692</v>
      </c>
      <c r="O54" s="1" t="s">
        <v>3883</v>
      </c>
      <c r="AD54" s="1">
        <v>12500404</v>
      </c>
      <c r="AE54" s="1">
        <v>14615894</v>
      </c>
      <c r="AF54" s="1">
        <v>10004087</v>
      </c>
      <c r="AG54" s="1">
        <v>10764753</v>
      </c>
      <c r="AH54" s="1">
        <v>12353011</v>
      </c>
      <c r="AI54" s="1">
        <v>13141675</v>
      </c>
      <c r="AJ54" s="1">
        <v>9776714</v>
      </c>
    </row>
    <row r="55" spans="1:36" s="1" customFormat="1" x14ac:dyDescent="0.25">
      <c r="A55" s="23">
        <v>54</v>
      </c>
      <c r="B55" t="s">
        <v>355</v>
      </c>
      <c r="C55" s="1" t="str">
        <f>+VLOOKUP(Tabla1[[#This Row],[Sector]],Sectores[[Sector]:[Columna1]],2,0)</f>
        <v>07 Delincuencia</v>
      </c>
      <c r="D55" s="1" t="str">
        <f>+VLOOKUP(Tabla1[[#This Row],[Contenido]],Hoja2!$F$2:$G$105,2,0)</f>
        <v>07.01 Delitos de Mayor Connotación Social</v>
      </c>
      <c r="E55" s="1" t="str">
        <f>+IFERROR(VLOOKUP(Tabla1[[#This Row],[Tema]],Temas[[Tema]:[Columna1]],2,0),"REVISAR")</f>
        <v>07.01.01 Aprehensiones</v>
      </c>
      <c r="F55" s="1" t="str">
        <f>+IFERROR(VLOOKUP(Tabla1[[#This Row],[Muestra]],Muestra[[Muestra]:[Columna1]],2,0),"REVISAR")</f>
        <v>07.01.01.01 Aprehensiones</v>
      </c>
      <c r="G55" s="1" t="s">
        <v>66</v>
      </c>
      <c r="H55" s="1" t="s">
        <v>184</v>
      </c>
      <c r="I55" s="1" t="s">
        <v>354</v>
      </c>
      <c r="J55" s="1" t="s">
        <v>354</v>
      </c>
      <c r="K55" s="1" t="s">
        <v>3797</v>
      </c>
      <c r="L55" s="1" t="s">
        <v>67</v>
      </c>
      <c r="O55" s="1" t="s">
        <v>988</v>
      </c>
      <c r="X55" s="1">
        <v>144164</v>
      </c>
      <c r="Y55" s="1">
        <v>160260</v>
      </c>
      <c r="Z55" s="1">
        <v>154743</v>
      </c>
      <c r="AA55" s="1">
        <v>168850</v>
      </c>
      <c r="AB55" s="1">
        <v>156058</v>
      </c>
      <c r="AC55" s="1">
        <v>147835</v>
      </c>
      <c r="AD55" s="1">
        <v>147042</v>
      </c>
      <c r="AE55" s="1">
        <v>140449</v>
      </c>
      <c r="AF55" s="1">
        <v>132253</v>
      </c>
      <c r="AG55" s="1">
        <v>131688</v>
      </c>
      <c r="AH55" s="1">
        <v>133837</v>
      </c>
      <c r="AI55" s="1">
        <v>132887</v>
      </c>
      <c r="AJ55" s="1">
        <v>95230</v>
      </c>
    </row>
    <row r="56" spans="1:36" s="1" customFormat="1" x14ac:dyDescent="0.25">
      <c r="A56" s="23">
        <v>55</v>
      </c>
      <c r="B56" t="s">
        <v>356</v>
      </c>
      <c r="C56" s="1" t="str">
        <f>+VLOOKUP(Tabla1[[#This Row],[Sector]],Sectores[[Sector]:[Columna1]],2,0)</f>
        <v>07 Delincuencia</v>
      </c>
      <c r="D56" s="1" t="str">
        <f>+VLOOKUP(Tabla1[[#This Row],[Contenido]],Hoja2!$F$2:$G$105,2,0)</f>
        <v>07.01 Delitos de Mayor Connotación Social</v>
      </c>
      <c r="E56" s="1" t="str">
        <f>+IFERROR(VLOOKUP(Tabla1[[#This Row],[Tema]],Temas[[Tema]:[Columna1]],2,0),"REVISAR")</f>
        <v>07.01.02 Casos Policiales</v>
      </c>
      <c r="F56" s="1" t="str">
        <f>+IFERROR(VLOOKUP(Tabla1[[#This Row],[Muestra]],Muestra[[Muestra]:[Columna1]],2,0),"REVISAR")</f>
        <v>07.01.02.01 Casos Policiales</v>
      </c>
      <c r="G56" s="1" t="s">
        <v>66</v>
      </c>
      <c r="H56" s="1" t="s">
        <v>184</v>
      </c>
      <c r="I56" s="1" t="s">
        <v>68</v>
      </c>
      <c r="J56" s="1" t="s">
        <v>68</v>
      </c>
      <c r="K56" s="1" t="s">
        <v>3798</v>
      </c>
      <c r="L56" s="1" t="s">
        <v>67</v>
      </c>
      <c r="O56" s="1" t="s">
        <v>988</v>
      </c>
      <c r="X56" s="1">
        <v>569029</v>
      </c>
      <c r="Y56" s="1">
        <v>614497</v>
      </c>
      <c r="Z56" s="1">
        <v>596035</v>
      </c>
      <c r="AA56" s="1">
        <v>654489</v>
      </c>
      <c r="AB56" s="1">
        <v>597347</v>
      </c>
      <c r="AC56" s="1">
        <v>596755</v>
      </c>
      <c r="AD56" s="1">
        <v>614814</v>
      </c>
      <c r="AE56" s="1">
        <v>596722</v>
      </c>
      <c r="AF56" s="1">
        <v>562759</v>
      </c>
      <c r="AG56" s="1">
        <v>557119</v>
      </c>
      <c r="AH56" s="1">
        <v>550104</v>
      </c>
      <c r="AI56" s="1">
        <v>555235</v>
      </c>
      <c r="AJ56" s="1">
        <v>438578</v>
      </c>
    </row>
    <row r="57" spans="1:36" s="1" customFormat="1" x14ac:dyDescent="0.25">
      <c r="A57" s="23">
        <v>56</v>
      </c>
      <c r="B57" t="s">
        <v>357</v>
      </c>
      <c r="C57" s="1" t="str">
        <f>+VLOOKUP(Tabla1[[#This Row],[Sector]],Sectores[[Sector]:[Columna1]],2,0)</f>
        <v>07 Delincuencia</v>
      </c>
      <c r="D57" s="1" t="str">
        <f>+VLOOKUP(Tabla1[[#This Row],[Contenido]],Hoja2!$F$2:$G$105,2,0)</f>
        <v>07.01 Delitos de Mayor Connotación Social</v>
      </c>
      <c r="E57" s="1" t="str">
        <f>+IFERROR(VLOOKUP(Tabla1[[#This Row],[Tema]],Temas[[Tema]:[Columna1]],2,0),"REVISAR")</f>
        <v>07.01.03 Denuncias</v>
      </c>
      <c r="F57" s="1" t="str">
        <f>+IFERROR(VLOOKUP(Tabla1[[#This Row],[Muestra]],Muestra[[Muestra]:[Columna1]],2,0),"REVISAR")</f>
        <v>07.01.03.01 Denuncias</v>
      </c>
      <c r="G57" s="1" t="s">
        <v>66</v>
      </c>
      <c r="H57" s="1" t="s">
        <v>184</v>
      </c>
      <c r="I57" s="1" t="s">
        <v>69</v>
      </c>
      <c r="J57" s="1" t="s">
        <v>69</v>
      </c>
      <c r="K57" s="1" t="s">
        <v>3799</v>
      </c>
      <c r="L57" s="1" t="s">
        <v>67</v>
      </c>
      <c r="O57" s="1" t="s">
        <v>988</v>
      </c>
      <c r="X57" s="1">
        <v>463505</v>
      </c>
      <c r="Y57" s="1">
        <v>497056</v>
      </c>
      <c r="Z57" s="1">
        <v>482382</v>
      </c>
      <c r="AA57" s="1">
        <v>529846</v>
      </c>
      <c r="AB57" s="1">
        <v>482409</v>
      </c>
      <c r="AC57" s="1">
        <v>487949</v>
      </c>
      <c r="AD57" s="1">
        <v>494689</v>
      </c>
      <c r="AE57" s="1">
        <v>481168</v>
      </c>
      <c r="AF57" s="1">
        <v>453581</v>
      </c>
      <c r="AG57" s="1">
        <v>446758</v>
      </c>
      <c r="AH57" s="1">
        <v>436883</v>
      </c>
      <c r="AI57" s="1">
        <v>446228</v>
      </c>
      <c r="AJ57" s="1">
        <v>361922</v>
      </c>
    </row>
    <row r="58" spans="1:36" s="1" customFormat="1" x14ac:dyDescent="0.25">
      <c r="A58" s="23">
        <v>57</v>
      </c>
      <c r="B58" t="s">
        <v>358</v>
      </c>
      <c r="C58" s="1" t="str">
        <f>+VLOOKUP(Tabla1[[#This Row],[Sector]],Sectores[[Sector]:[Columna1]],2,0)</f>
        <v>07 Delincuencia</v>
      </c>
      <c r="D58" s="1" t="str">
        <f>+VLOOKUP(Tabla1[[#This Row],[Contenido]],Hoja2!$F$2:$G$105,2,0)</f>
        <v>07.01 Delitos de Mayor Connotación Social</v>
      </c>
      <c r="E58" s="1" t="str">
        <f>+IFERROR(VLOOKUP(Tabla1[[#This Row],[Tema]],Temas[[Tema]:[Columna1]],2,0),"REVISAR")</f>
        <v>07.01.04 Detenciones</v>
      </c>
      <c r="F58" s="1" t="str">
        <f>+IFERROR(VLOOKUP(Tabla1[[#This Row],[Muestra]],Muestra[[Muestra]:[Columna1]],2,0),"REVISAR")</f>
        <v>07.01.04.01 Detenciones</v>
      </c>
      <c r="G58" s="1" t="s">
        <v>66</v>
      </c>
      <c r="H58" s="1" t="s">
        <v>184</v>
      </c>
      <c r="I58" s="1" t="s">
        <v>70</v>
      </c>
      <c r="J58" s="1" t="s">
        <v>70</v>
      </c>
      <c r="K58" s="1" t="s">
        <v>3800</v>
      </c>
      <c r="L58" s="1" t="s">
        <v>67</v>
      </c>
      <c r="O58" s="1" t="s">
        <v>988</v>
      </c>
      <c r="X58" s="1">
        <v>114677</v>
      </c>
      <c r="Y58" s="1">
        <v>127175</v>
      </c>
      <c r="Z58" s="1">
        <v>122723</v>
      </c>
      <c r="AA58" s="1">
        <v>135633</v>
      </c>
      <c r="AB58" s="1">
        <v>124212</v>
      </c>
      <c r="AC58" s="1">
        <v>117718</v>
      </c>
      <c r="AD58" s="1">
        <v>117912</v>
      </c>
      <c r="AE58" s="1">
        <v>113292</v>
      </c>
      <c r="AF58" s="1">
        <v>107089</v>
      </c>
      <c r="AG58" s="1">
        <v>108005</v>
      </c>
      <c r="AH58" s="1">
        <v>111242</v>
      </c>
      <c r="AI58" s="1">
        <v>106888</v>
      </c>
      <c r="AJ58" s="1">
        <v>76730</v>
      </c>
    </row>
    <row r="59" spans="1:36" s="1" customFormat="1" x14ac:dyDescent="0.25">
      <c r="A59" s="23">
        <v>58</v>
      </c>
      <c r="B59" t="s">
        <v>437</v>
      </c>
      <c r="C59" s="1" t="str">
        <f>+VLOOKUP(Tabla1[[#This Row],[Sector]],Sectores[[Sector]:[Columna1]],2,0)</f>
        <v>07 Delincuencia</v>
      </c>
      <c r="D59" s="1" t="str">
        <f>+VLOOKUP(Tabla1[[#This Row],[Contenido]],Hoja2!$F$2:$G$105,2,0)</f>
        <v>07.01 Delitos de Mayor Connotación Social</v>
      </c>
      <c r="E59" s="1" t="str">
        <f>+IFERROR(VLOOKUP(Tabla1[[#This Row],[Tema]],Temas[[Tema]:[Columna1]],2,0),"REVISAR")</f>
        <v>07.01.01 Aprehensiones</v>
      </c>
      <c r="F59" s="1" t="str">
        <f>+IFERROR(VLOOKUP(Tabla1[[#This Row],[Muestra]],Muestra[[Muestra]:[Columna1]],2,0),"REVISAR")</f>
        <v>07.01.01.01 Aprehensiones</v>
      </c>
      <c r="G59" s="1" t="s">
        <v>66</v>
      </c>
      <c r="H59" s="1" t="s">
        <v>184</v>
      </c>
      <c r="I59" s="1" t="s">
        <v>354</v>
      </c>
      <c r="J59" s="1" t="s">
        <v>354</v>
      </c>
      <c r="K59" s="1" t="s">
        <v>359</v>
      </c>
      <c r="L59" s="1" t="s">
        <v>67</v>
      </c>
      <c r="O59" s="1" t="s">
        <v>988</v>
      </c>
      <c r="X59" s="1">
        <v>11.287167325428191</v>
      </c>
      <c r="Y59" s="1">
        <v>12.826462450592878</v>
      </c>
      <c r="Z59" s="1">
        <v>13.473418972332004</v>
      </c>
      <c r="AA59" s="1">
        <v>14.589486166007918</v>
      </c>
      <c r="AB59" s="1">
        <v>14.555164690382094</v>
      </c>
      <c r="AC59" s="1">
        <v>13.120191040843212</v>
      </c>
      <c r="AD59" s="1">
        <v>12.978840579710141</v>
      </c>
      <c r="AE59" s="1">
        <v>12.429472990777329</v>
      </c>
      <c r="AF59" s="1">
        <v>11.762911725955192</v>
      </c>
      <c r="AG59" s="1">
        <v>11.754321475625844</v>
      </c>
      <c r="AH59" s="1">
        <v>12.590223978919626</v>
      </c>
      <c r="AI59" s="1">
        <v>11.787213438735177</v>
      </c>
      <c r="AJ59" s="1">
        <v>9.1742028985507211</v>
      </c>
    </row>
    <row r="60" spans="1:36" s="1" customFormat="1" x14ac:dyDescent="0.25">
      <c r="A60" s="23">
        <v>59</v>
      </c>
      <c r="B60" t="s">
        <v>438</v>
      </c>
      <c r="C60" s="1" t="str">
        <f>+VLOOKUP(Tabla1[[#This Row],[Sector]],Sectores[[Sector]:[Columna1]],2,0)</f>
        <v>07 Delincuencia</v>
      </c>
      <c r="D60" s="1" t="str">
        <f>+VLOOKUP(Tabla1[[#This Row],[Contenido]],Hoja2!$F$2:$G$105,2,0)</f>
        <v>07.01 Delitos de Mayor Connotación Social</v>
      </c>
      <c r="E60" s="1" t="str">
        <f>+IFERROR(VLOOKUP(Tabla1[[#This Row],[Tema]],Temas[[Tema]:[Columna1]],2,0),"REVISAR")</f>
        <v>07.01.02 Casos Policiales</v>
      </c>
      <c r="F60" s="1" t="str">
        <f>+IFERROR(VLOOKUP(Tabla1[[#This Row],[Muestra]],Muestra[[Muestra]:[Columna1]],2,0),"REVISAR")</f>
        <v>07.01.02.01 Casos Policiales</v>
      </c>
      <c r="G60" s="1" t="s">
        <v>66</v>
      </c>
      <c r="H60" s="1" t="s">
        <v>184</v>
      </c>
      <c r="I60" s="1" t="s">
        <v>68</v>
      </c>
      <c r="J60" s="1" t="s">
        <v>68</v>
      </c>
      <c r="K60" s="1" t="s">
        <v>359</v>
      </c>
      <c r="L60" s="1" t="s">
        <v>67</v>
      </c>
      <c r="O60" s="1" t="s">
        <v>988</v>
      </c>
      <c r="X60" s="1">
        <v>53.818353096179095</v>
      </c>
      <c r="Y60" s="1">
        <v>59.883570487483517</v>
      </c>
      <c r="Z60" s="1">
        <v>57.858412384716821</v>
      </c>
      <c r="AA60" s="1">
        <v>61.532924901185751</v>
      </c>
      <c r="AB60" s="1">
        <v>56.959795783926232</v>
      </c>
      <c r="AC60" s="1">
        <v>54.055138339920902</v>
      </c>
      <c r="AD60" s="1">
        <v>56.719993412384611</v>
      </c>
      <c r="AE60" s="1">
        <v>55.559374176548147</v>
      </c>
      <c r="AF60" s="1">
        <v>53.272536231884096</v>
      </c>
      <c r="AG60" s="1">
        <v>51.76527667984189</v>
      </c>
      <c r="AH60" s="1">
        <v>52.165974967061892</v>
      </c>
      <c r="AI60" s="1">
        <v>53.072325428194993</v>
      </c>
      <c r="AJ60" s="1">
        <v>41.106712779973613</v>
      </c>
    </row>
    <row r="61" spans="1:36" s="1" customFormat="1" x14ac:dyDescent="0.25">
      <c r="A61" s="23">
        <v>60</v>
      </c>
      <c r="B61" t="s">
        <v>439</v>
      </c>
      <c r="C61" s="1" t="str">
        <f>+VLOOKUP(Tabla1[[#This Row],[Sector]],Sectores[[Sector]:[Columna1]],2,0)</f>
        <v>07 Delincuencia</v>
      </c>
      <c r="D61" s="1" t="str">
        <f>+VLOOKUP(Tabla1[[#This Row],[Contenido]],Hoja2!$F$2:$G$105,2,0)</f>
        <v>07.01 Delitos de Mayor Connotación Social</v>
      </c>
      <c r="E61" s="1" t="str">
        <f>+IFERROR(VLOOKUP(Tabla1[[#This Row],[Tema]],Temas[[Tema]:[Columna1]],2,0),"REVISAR")</f>
        <v>07.01.03 Denuncias</v>
      </c>
      <c r="F61" s="1" t="str">
        <f>+IFERROR(VLOOKUP(Tabla1[[#This Row],[Muestra]],Muestra[[Muestra]:[Columna1]],2,0),"REVISAR")</f>
        <v>07.01.03.01 Denuncias</v>
      </c>
      <c r="G61" s="1" t="s">
        <v>66</v>
      </c>
      <c r="H61" s="1" t="s">
        <v>184</v>
      </c>
      <c r="I61" s="1" t="s">
        <v>69</v>
      </c>
      <c r="J61" s="1" t="s">
        <v>69</v>
      </c>
      <c r="K61" s="1" t="s">
        <v>359</v>
      </c>
      <c r="L61" s="1" t="s">
        <v>67</v>
      </c>
      <c r="O61" s="1" t="s">
        <v>988</v>
      </c>
      <c r="X61" s="1">
        <v>46.247187088274032</v>
      </c>
      <c r="Y61" s="1">
        <v>51.302325428195012</v>
      </c>
      <c r="Z61" s="1">
        <v>48.904743083004014</v>
      </c>
      <c r="AA61" s="1">
        <v>51.664703557312187</v>
      </c>
      <c r="AB61" s="1">
        <v>47.49434782608693</v>
      </c>
      <c r="AC61" s="1">
        <v>45.068432147562518</v>
      </c>
      <c r="AD61" s="1">
        <v>46.806594202898523</v>
      </c>
      <c r="AE61" s="1">
        <v>45.981554677206852</v>
      </c>
      <c r="AF61" s="1">
        <v>44.208267457180526</v>
      </c>
      <c r="AG61" s="1">
        <v>42.544802371541479</v>
      </c>
      <c r="AH61" s="1">
        <v>42.611014492753675</v>
      </c>
      <c r="AI61" s="1">
        <v>43.755408432147512</v>
      </c>
      <c r="AJ61" s="1">
        <v>34.267233201580986</v>
      </c>
    </row>
    <row r="62" spans="1:36" s="1" customFormat="1" x14ac:dyDescent="0.25">
      <c r="A62" s="23">
        <v>61</v>
      </c>
      <c r="B62" t="s">
        <v>440</v>
      </c>
      <c r="C62" s="1" t="str">
        <f>+VLOOKUP(Tabla1[[#This Row],[Sector]],Sectores[[Sector]:[Columna1]],2,0)</f>
        <v>07 Delincuencia</v>
      </c>
      <c r="D62" s="1" t="str">
        <f>+VLOOKUP(Tabla1[[#This Row],[Contenido]],Hoja2!$F$2:$G$105,2,0)</f>
        <v>07.01 Delitos de Mayor Connotación Social</v>
      </c>
      <c r="E62" s="1" t="str">
        <f>+IFERROR(VLOOKUP(Tabla1[[#This Row],[Tema]],Temas[[Tema]:[Columna1]],2,0),"REVISAR")</f>
        <v>07.01.04 Detenciones</v>
      </c>
      <c r="F62" s="1" t="str">
        <f>+IFERROR(VLOOKUP(Tabla1[[#This Row],[Muestra]],Muestra[[Muestra]:[Columna1]],2,0),"REVISAR")</f>
        <v>07.01.04.01 Detenciones</v>
      </c>
      <c r="G62" s="1" t="s">
        <v>66</v>
      </c>
      <c r="H62" s="1" t="s">
        <v>184</v>
      </c>
      <c r="I62" s="1" t="s">
        <v>70</v>
      </c>
      <c r="J62" s="1" t="s">
        <v>70</v>
      </c>
      <c r="K62" s="1" t="s">
        <v>359</v>
      </c>
      <c r="L62" s="1" t="s">
        <v>67</v>
      </c>
      <c r="O62" s="1" t="s">
        <v>988</v>
      </c>
      <c r="X62" s="1">
        <v>8.2363899868247721</v>
      </c>
      <c r="Y62" s="1">
        <v>9.283610013175231</v>
      </c>
      <c r="Z62" s="1">
        <v>9.7126284584980151</v>
      </c>
      <c r="AA62" s="1">
        <v>10.813056653491437</v>
      </c>
      <c r="AB62" s="1">
        <v>10.84044795783926</v>
      </c>
      <c r="AC62" s="1">
        <v>9.7342555994729896</v>
      </c>
      <c r="AD62" s="1">
        <v>9.8387615283267476</v>
      </c>
      <c r="AE62" s="1">
        <v>9.4751251646903842</v>
      </c>
      <c r="AF62" s="1">
        <v>8.9785704874835268</v>
      </c>
      <c r="AG62" s="1">
        <v>9.1197364953886595</v>
      </c>
      <c r="AH62" s="1">
        <v>10.060579710144914</v>
      </c>
      <c r="AI62" s="1">
        <v>9.2508234519104064</v>
      </c>
      <c r="AJ62" s="1">
        <v>6.8708036890645596</v>
      </c>
    </row>
    <row r="63" spans="1:36" s="1" customFormat="1" x14ac:dyDescent="0.25">
      <c r="A63" s="23">
        <v>62</v>
      </c>
      <c r="B63" s="7" t="s">
        <v>441</v>
      </c>
      <c r="C63" s="1" t="str">
        <f>+VLOOKUP(Tabla1[[#This Row],[Sector]],Sectores[[Sector]:[Columna1]],2,0)</f>
        <v>24 Socioeconómico</v>
      </c>
      <c r="D63" s="1" t="str">
        <f>+VLOOKUP(Tabla1[[#This Row],[Contenido]],Hoja2!$F$2:$G$105,2,0)</f>
        <v>24.01 Demografía</v>
      </c>
      <c r="E63" s="1" t="str">
        <f>+IFERROR(VLOOKUP(Tabla1[[#This Row],[Tema]],Temas[[Tema]:[Columna1]],2,0),"REVISAR")</f>
        <v>24.01.12 Población</v>
      </c>
      <c r="F63" s="1" t="str">
        <f>+IFERROR(VLOOKUP(Tabla1[[#This Row],[Muestra]],Muestra[[Muestra]:[Columna1]],2,0),"REVISAR")</f>
        <v>24.01.12.01 Población</v>
      </c>
      <c r="G63" s="1" t="s">
        <v>107</v>
      </c>
      <c r="H63" s="1" t="s">
        <v>74</v>
      </c>
      <c r="I63" s="1" t="s">
        <v>442</v>
      </c>
      <c r="J63" s="1" t="s">
        <v>442</v>
      </c>
      <c r="K63" s="1" t="s">
        <v>3845</v>
      </c>
      <c r="L63" s="1" t="s">
        <v>67</v>
      </c>
      <c r="O63" s="1" t="s">
        <v>3883</v>
      </c>
      <c r="X63" s="1">
        <v>16697754</v>
      </c>
      <c r="Y63" s="1">
        <v>16881078</v>
      </c>
      <c r="Z63" s="1">
        <v>17063927</v>
      </c>
      <c r="AA63" s="1">
        <v>17254159</v>
      </c>
      <c r="AB63" s="1">
        <v>17443491</v>
      </c>
      <c r="AC63" s="1">
        <v>17611902</v>
      </c>
      <c r="AD63" s="1">
        <v>17787617</v>
      </c>
      <c r="AE63" s="1">
        <v>17971423</v>
      </c>
      <c r="AF63" s="1">
        <v>18167147</v>
      </c>
      <c r="AG63" s="1">
        <v>18419192</v>
      </c>
      <c r="AH63" s="1">
        <v>18751405</v>
      </c>
      <c r="AI63" s="1">
        <v>19107216</v>
      </c>
      <c r="AJ63" s="1">
        <v>19458310</v>
      </c>
    </row>
    <row r="64" spans="1:36" s="1" customFormat="1" x14ac:dyDescent="0.25">
      <c r="A64" s="23">
        <v>63</v>
      </c>
      <c r="B64" t="s">
        <v>443</v>
      </c>
      <c r="C64" s="1" t="str">
        <f>+VLOOKUP(Tabla1[[#This Row],[Sector]],Sectores[[Sector]:[Columna1]],2,0)</f>
        <v>08 Educación</v>
      </c>
      <c r="D64" s="1" t="str">
        <f>+VLOOKUP(Tabla1[[#This Row],[Contenido]],Hoja2!$F$2:$G$105,2,0)</f>
        <v>08.02 Métricas de la Educación</v>
      </c>
      <c r="E64" s="1" t="str">
        <f>+IFERROR(VLOOKUP(Tabla1[[#This Row],[Tema]],Temas[[Tema]:[Columna1]],2,0),"REVISAR")</f>
        <v>08.02.01 Prueba de Selección Universitaria</v>
      </c>
      <c r="F64" s="1" t="str">
        <f>+IFERROR(VLOOKUP(Tabla1[[#This Row],[Muestra]],Muestra[[Muestra]:[Columna1]],2,0),"REVISAR")</f>
        <v>08.02.01.01 PSU</v>
      </c>
      <c r="G64" s="1" t="s">
        <v>62</v>
      </c>
      <c r="H64" s="1" t="s">
        <v>444</v>
      </c>
      <c r="I64" s="1" t="s">
        <v>446</v>
      </c>
      <c r="J64" s="1" t="s">
        <v>445</v>
      </c>
      <c r="K64" s="1" t="s">
        <v>255</v>
      </c>
      <c r="L64" s="1" t="s">
        <v>67</v>
      </c>
      <c r="O64" s="1" t="s">
        <v>3879</v>
      </c>
      <c r="X64" s="1">
        <v>46.547945205479401</v>
      </c>
      <c r="Y64" s="1">
        <v>46.2665333333333</v>
      </c>
      <c r="Z64" s="1">
        <v>47.216216216216203</v>
      </c>
      <c r="AA64" s="1">
        <v>44.559459459459497</v>
      </c>
      <c r="AB64" s="1">
        <v>46.195810810810798</v>
      </c>
      <c r="AC64" s="1">
        <v>46.447162162162201</v>
      </c>
      <c r="AD64" s="1">
        <v>45.1424324324324</v>
      </c>
      <c r="AE64" s="1">
        <v>45.944246575342497</v>
      </c>
      <c r="AF64" s="1">
        <v>45.981184210526301</v>
      </c>
      <c r="AG64" s="1">
        <v>48.743552631579</v>
      </c>
      <c r="AH64" s="1">
        <v>46.557625000000002</v>
      </c>
      <c r="AI64" s="1">
        <v>46.4219230769231</v>
      </c>
      <c r="AJ64" s="1">
        <v>48.886056338028197</v>
      </c>
    </row>
    <row r="65" spans="1:36" s="1" customFormat="1" x14ac:dyDescent="0.25">
      <c r="A65" s="23">
        <v>64</v>
      </c>
      <c r="B65" t="s">
        <v>75</v>
      </c>
      <c r="C65" s="1" t="str">
        <f>+VLOOKUP(Tabla1[[#This Row],[Sector]],Sectores[[Sector]:[Columna1]],2,0)</f>
        <v>08 Educación</v>
      </c>
      <c r="D65" s="1" t="str">
        <f>+VLOOKUP(Tabla1[[#This Row],[Contenido]],Hoja2!$F$2:$G$105,2,0)</f>
        <v>08.01 Apoyo Económico</v>
      </c>
      <c r="E65" s="1" t="str">
        <f>+IFERROR(VLOOKUP(Tabla1[[#This Row],[Tema]],Temas[[Tema]:[Columna1]],2,0),"REVISAR")</f>
        <v>08.01.01 Becas</v>
      </c>
      <c r="F65" s="1" t="str">
        <f>+IFERROR(VLOOKUP(Tabla1[[#This Row],[Muestra]],Muestra[[Muestra]:[Columna1]],2,0),"REVISAR")</f>
        <v>08.01.01.01 Becas de Educación</v>
      </c>
      <c r="G65" s="1" t="s">
        <v>62</v>
      </c>
      <c r="H65" s="1" t="s">
        <v>448</v>
      </c>
      <c r="I65" s="1" t="s">
        <v>447</v>
      </c>
      <c r="J65" s="1" t="s">
        <v>449</v>
      </c>
      <c r="K65" s="1" t="s">
        <v>3850</v>
      </c>
      <c r="L65" s="1" t="s">
        <v>3860</v>
      </c>
      <c r="N65" s="1" t="s">
        <v>693</v>
      </c>
      <c r="O65" s="1" t="s">
        <v>3879</v>
      </c>
      <c r="W65" s="1">
        <v>13506</v>
      </c>
      <c r="X65" s="1">
        <v>12975</v>
      </c>
      <c r="Y65" s="1">
        <v>10333</v>
      </c>
      <c r="Z65" s="1">
        <v>19503</v>
      </c>
      <c r="AA65" s="1">
        <v>16161</v>
      </c>
      <c r="AB65" s="1">
        <v>16917</v>
      </c>
      <c r="AC65" s="1">
        <v>22858</v>
      </c>
      <c r="AD65" s="1">
        <v>22484</v>
      </c>
      <c r="AE65" s="1">
        <v>25905</v>
      </c>
      <c r="AF65" s="1">
        <v>24020</v>
      </c>
      <c r="AG65" s="1">
        <v>25967</v>
      </c>
      <c r="AH65" s="1">
        <v>24242</v>
      </c>
      <c r="AI65" s="1">
        <v>23349</v>
      </c>
      <c r="AJ65" s="1">
        <v>22871</v>
      </c>
    </row>
    <row r="66" spans="1:36" s="1" customFormat="1" x14ac:dyDescent="0.25">
      <c r="A66" s="23">
        <v>65</v>
      </c>
      <c r="B66" t="s">
        <v>76</v>
      </c>
      <c r="C66" s="1" t="str">
        <f>+VLOOKUP(Tabla1[[#This Row],[Sector]],Sectores[[Sector]:[Columna1]],2,0)</f>
        <v>08 Educación</v>
      </c>
      <c r="D66" s="1" t="str">
        <f>+VLOOKUP(Tabla1[[#This Row],[Contenido]],Hoja2!$F$2:$G$105,2,0)</f>
        <v>08.01 Apoyo Económico</v>
      </c>
      <c r="E66" s="1" t="str">
        <f>+IFERROR(VLOOKUP(Tabla1[[#This Row],[Tema]],Temas[[Tema]:[Columna1]],2,0),"REVISAR")</f>
        <v>08.01.01 Becas</v>
      </c>
      <c r="F66" s="1" t="str">
        <f>+IFERROR(VLOOKUP(Tabla1[[#This Row],[Muestra]],Muestra[[Muestra]:[Columna1]],2,0),"REVISAR")</f>
        <v>08.01.01.01 Becas de Educación</v>
      </c>
      <c r="G66" s="1" t="s">
        <v>62</v>
      </c>
      <c r="H66" s="1" t="s">
        <v>448</v>
      </c>
      <c r="I66" s="1" t="s">
        <v>447</v>
      </c>
      <c r="J66" s="1" t="s">
        <v>449</v>
      </c>
      <c r="K66" s="1" t="s">
        <v>3850</v>
      </c>
      <c r="L66" s="1" t="s">
        <v>3860</v>
      </c>
      <c r="N66" s="1" t="s">
        <v>694</v>
      </c>
      <c r="O66" s="1" t="s">
        <v>3879</v>
      </c>
      <c r="W66" s="1">
        <v>12477</v>
      </c>
      <c r="X66" s="1">
        <v>12109</v>
      </c>
      <c r="Y66" s="1">
        <v>10330</v>
      </c>
      <c r="Z66" s="1">
        <v>13268</v>
      </c>
      <c r="AA66" s="1">
        <v>14784</v>
      </c>
      <c r="AB66" s="1">
        <v>16992</v>
      </c>
      <c r="AC66" s="1">
        <v>19433</v>
      </c>
      <c r="AD66" s="1">
        <v>20985</v>
      </c>
      <c r="AE66" s="1">
        <v>22985</v>
      </c>
      <c r="AF66" s="1">
        <v>22948</v>
      </c>
      <c r="AG66" s="1">
        <v>23059</v>
      </c>
      <c r="AH66" s="1">
        <v>22564</v>
      </c>
      <c r="AI66" s="1">
        <v>20808</v>
      </c>
      <c r="AJ66" s="1">
        <v>24364</v>
      </c>
    </row>
    <row r="67" spans="1:36" s="1" customFormat="1" x14ac:dyDescent="0.25">
      <c r="A67" s="23">
        <v>66</v>
      </c>
      <c r="B67" t="s">
        <v>77</v>
      </c>
      <c r="C67" s="1" t="str">
        <f>+VLOOKUP(Tabla1[[#This Row],[Sector]],Sectores[[Sector]:[Columna1]],2,0)</f>
        <v>08 Educación</v>
      </c>
      <c r="D67" s="1" t="str">
        <f>+VLOOKUP(Tabla1[[#This Row],[Contenido]],Hoja2!$F$2:$G$105,2,0)</f>
        <v>08.01 Apoyo Económico</v>
      </c>
      <c r="E67" s="1" t="str">
        <f>+IFERROR(VLOOKUP(Tabla1[[#This Row],[Tema]],Temas[[Tema]:[Columna1]],2,0),"REVISAR")</f>
        <v>08.01.01 Becas</v>
      </c>
      <c r="F67" s="1" t="str">
        <f>+IFERROR(VLOOKUP(Tabla1[[#This Row],[Muestra]],Muestra[[Muestra]:[Columna1]],2,0),"REVISAR")</f>
        <v>08.01.01.01 Becas de Educación</v>
      </c>
      <c r="G67" s="1" t="s">
        <v>62</v>
      </c>
      <c r="H67" s="1" t="s">
        <v>448</v>
      </c>
      <c r="I67" s="1" t="s">
        <v>447</v>
      </c>
      <c r="J67" s="1" t="s">
        <v>449</v>
      </c>
      <c r="K67" s="1" t="s">
        <v>3850</v>
      </c>
      <c r="L67" s="1" t="s">
        <v>832</v>
      </c>
      <c r="N67" s="1" t="s">
        <v>695</v>
      </c>
      <c r="O67" s="1" t="s">
        <v>3879</v>
      </c>
      <c r="Q67" s="1">
        <v>14105</v>
      </c>
      <c r="R67" s="1">
        <v>14838</v>
      </c>
      <c r="S67" s="1">
        <v>14180</v>
      </c>
      <c r="T67" s="1">
        <v>15921</v>
      </c>
      <c r="U67" s="1">
        <v>13365</v>
      </c>
      <c r="V67" s="1">
        <v>16538</v>
      </c>
      <c r="W67" s="1">
        <v>22232</v>
      </c>
      <c r="X67" s="1">
        <v>20253</v>
      </c>
      <c r="Y67" s="1">
        <v>17262</v>
      </c>
      <c r="Z67" s="1">
        <v>45505</v>
      </c>
      <c r="AA67" s="1">
        <v>17497</v>
      </c>
      <c r="AB67" s="1">
        <v>18832</v>
      </c>
      <c r="AC67" s="1">
        <v>30159</v>
      </c>
      <c r="AD67" s="1">
        <v>30924</v>
      </c>
      <c r="AE67" s="1">
        <v>34000</v>
      </c>
      <c r="AF67" s="1">
        <v>36001</v>
      </c>
      <c r="AG67" s="1">
        <v>33753</v>
      </c>
      <c r="AH67" s="1">
        <v>27851</v>
      </c>
      <c r="AI67" s="1">
        <v>25517</v>
      </c>
      <c r="AJ67" s="1">
        <v>28372</v>
      </c>
    </row>
    <row r="68" spans="1:36" s="1" customFormat="1" x14ac:dyDescent="0.25">
      <c r="A68" s="23">
        <v>67</v>
      </c>
      <c r="B68" t="s">
        <v>78</v>
      </c>
      <c r="C68" s="1" t="str">
        <f>+VLOOKUP(Tabla1[[#This Row],[Sector]],Sectores[[Sector]:[Columna1]],2,0)</f>
        <v>10 Energía</v>
      </c>
      <c r="D68" s="1" t="str">
        <f>+VLOOKUP(Tabla1[[#This Row],[Contenido]],Hoja2!$F$2:$G$105,2,0)</f>
        <v>10.01 Energía Eléctrica</v>
      </c>
      <c r="E68" s="1" t="str">
        <f>+IFERROR(VLOOKUP(Tabla1[[#This Row],[Tema]],Temas[[Tema]:[Columna1]],2,0),"REVISAR")</f>
        <v>10.01.01 Distribución Eléctrica</v>
      </c>
      <c r="F68" s="1" t="str">
        <f>+IFERROR(VLOOKUP(Tabla1[[#This Row],[Muestra]],Muestra[[Muestra]:[Columna1]],2,0),"REVISAR")</f>
        <v>10.01.01.01 Distribución eléctrica</v>
      </c>
      <c r="G68" s="1" t="s">
        <v>79</v>
      </c>
      <c r="H68" s="1" t="s">
        <v>261</v>
      </c>
      <c r="I68" s="1" t="s">
        <v>262</v>
      </c>
      <c r="J68" s="1" t="s">
        <v>78</v>
      </c>
      <c r="K68" s="1" t="s">
        <v>655</v>
      </c>
      <c r="L68" s="1" t="s">
        <v>2611</v>
      </c>
      <c r="N68" s="1" t="s">
        <v>696</v>
      </c>
      <c r="O68" s="1" t="s">
        <v>3883</v>
      </c>
      <c r="AD68" s="1">
        <v>37339909</v>
      </c>
      <c r="AE68" s="1">
        <v>39855168</v>
      </c>
      <c r="AF68" s="1">
        <v>40427460</v>
      </c>
      <c r="AG68" s="1">
        <v>38298014</v>
      </c>
      <c r="AH68" s="1">
        <v>39085738</v>
      </c>
      <c r="AI68" s="1">
        <v>38834506</v>
      </c>
      <c r="AJ68" s="1">
        <v>41851141</v>
      </c>
    </row>
    <row r="69" spans="1:36" s="1" customFormat="1" x14ac:dyDescent="0.25">
      <c r="A69" s="23">
        <v>68</v>
      </c>
      <c r="B69" t="s">
        <v>263</v>
      </c>
      <c r="C69" s="1" t="str">
        <f>+VLOOKUP(Tabla1[[#This Row],[Sector]],Sectores[[Sector]:[Columna1]],2,0)</f>
        <v>10 Energía</v>
      </c>
      <c r="D69" s="1" t="str">
        <f>+VLOOKUP(Tabla1[[#This Row],[Contenido]],Hoja2!$F$2:$G$105,2,0)</f>
        <v>10.01 Energía Eléctrica</v>
      </c>
      <c r="E69" s="1" t="str">
        <f>+IFERROR(VLOOKUP(Tabla1[[#This Row],[Tema]],Temas[[Tema]:[Columna1]],2,0),"REVISAR")</f>
        <v>10.01.01 Distribución Eléctrica</v>
      </c>
      <c r="F69" s="1" t="str">
        <f>+IFERROR(VLOOKUP(Tabla1[[#This Row],[Muestra]],Muestra[[Muestra]:[Columna1]],2,0),"REVISAR")</f>
        <v>10.01.01.02 Distribución eléctrica agrícola</v>
      </c>
      <c r="G69" s="1" t="s">
        <v>79</v>
      </c>
      <c r="H69" s="1" t="s">
        <v>261</v>
      </c>
      <c r="I69" s="1" t="s">
        <v>262</v>
      </c>
      <c r="J69" s="1" t="s">
        <v>263</v>
      </c>
      <c r="K69" s="1" t="s">
        <v>655</v>
      </c>
      <c r="L69" s="1" t="s">
        <v>2611</v>
      </c>
      <c r="N69" s="1" t="s">
        <v>697</v>
      </c>
      <c r="O69" s="1" t="s">
        <v>3883</v>
      </c>
      <c r="AD69" s="1">
        <v>581373</v>
      </c>
      <c r="AE69" s="1">
        <v>565999</v>
      </c>
      <c r="AF69" s="1">
        <v>588432</v>
      </c>
      <c r="AG69" s="1">
        <v>577742</v>
      </c>
      <c r="AH69" s="1">
        <v>610186</v>
      </c>
      <c r="AI69" s="1">
        <v>639188</v>
      </c>
      <c r="AJ69" s="1">
        <v>628716</v>
      </c>
    </row>
    <row r="70" spans="1:36" s="1" customFormat="1" x14ac:dyDescent="0.25">
      <c r="A70" s="23">
        <v>69</v>
      </c>
      <c r="B70" t="s">
        <v>264</v>
      </c>
      <c r="C70" s="1" t="str">
        <f>+VLOOKUP(Tabla1[[#This Row],[Sector]],Sectores[[Sector]:[Columna1]],2,0)</f>
        <v>10 Energía</v>
      </c>
      <c r="D70" s="1" t="str">
        <f>+VLOOKUP(Tabla1[[#This Row],[Contenido]],Hoja2!$F$2:$G$105,2,0)</f>
        <v>10.01 Energía Eléctrica</v>
      </c>
      <c r="E70" s="1" t="str">
        <f>+IFERROR(VLOOKUP(Tabla1[[#This Row],[Tema]],Temas[[Tema]:[Columna1]],2,0),"REVISAR")</f>
        <v>10.01.01 Distribución Eléctrica</v>
      </c>
      <c r="F70" s="1" t="str">
        <f>+IFERROR(VLOOKUP(Tabla1[[#This Row],[Muestra]],Muestra[[Muestra]:[Columna1]],2,0),"REVISAR")</f>
        <v>10.01.01.03 Distribución eléctrica comercial</v>
      </c>
      <c r="G70" s="1" t="s">
        <v>79</v>
      </c>
      <c r="H70" s="1" t="s">
        <v>261</v>
      </c>
      <c r="I70" s="1" t="s">
        <v>262</v>
      </c>
      <c r="J70" s="1" t="s">
        <v>264</v>
      </c>
      <c r="K70" s="1" t="s">
        <v>655</v>
      </c>
      <c r="L70" s="1" t="s">
        <v>2611</v>
      </c>
      <c r="N70" s="1" t="s">
        <v>698</v>
      </c>
      <c r="O70" s="1" t="s">
        <v>3883</v>
      </c>
      <c r="AD70" s="1">
        <v>1330074</v>
      </c>
      <c r="AE70" s="1">
        <v>1333390</v>
      </c>
      <c r="AF70" s="1">
        <v>1404528</v>
      </c>
      <c r="AG70" s="1">
        <v>1404950</v>
      </c>
      <c r="AH70" s="1">
        <v>1229614</v>
      </c>
      <c r="AI70" s="1">
        <v>1110483</v>
      </c>
      <c r="AJ70" s="1">
        <v>1031715</v>
      </c>
    </row>
    <row r="71" spans="1:36" s="1" customFormat="1" x14ac:dyDescent="0.25">
      <c r="A71" s="23">
        <v>70</v>
      </c>
      <c r="B71" t="s">
        <v>265</v>
      </c>
      <c r="C71" s="1" t="str">
        <f>+VLOOKUP(Tabla1[[#This Row],[Sector]],Sectores[[Sector]:[Columna1]],2,0)</f>
        <v>10 Energía</v>
      </c>
      <c r="D71" s="1" t="str">
        <f>+VLOOKUP(Tabla1[[#This Row],[Contenido]],Hoja2!$F$2:$G$105,2,0)</f>
        <v>10.01 Energía Eléctrica</v>
      </c>
      <c r="E71" s="1" t="str">
        <f>+IFERROR(VLOOKUP(Tabla1[[#This Row],[Tema]],Temas[[Tema]:[Columna1]],2,0),"REVISAR")</f>
        <v>10.01.01 Distribución Eléctrica</v>
      </c>
      <c r="F71" s="1" t="str">
        <f>+IFERROR(VLOOKUP(Tabla1[[#This Row],[Muestra]],Muestra[[Muestra]:[Columna1]],2,0),"REVISAR")</f>
        <v>10.01.01.04 Distribución eléctrica industrial</v>
      </c>
      <c r="G71" s="1" t="s">
        <v>79</v>
      </c>
      <c r="H71" s="1" t="s">
        <v>261</v>
      </c>
      <c r="I71" s="1" t="s">
        <v>262</v>
      </c>
      <c r="J71" s="1" t="s">
        <v>265</v>
      </c>
      <c r="K71" s="1" t="s">
        <v>655</v>
      </c>
      <c r="L71" s="1" t="s">
        <v>2611</v>
      </c>
      <c r="N71" s="1" t="s">
        <v>699</v>
      </c>
      <c r="O71" s="1" t="s">
        <v>3883</v>
      </c>
      <c r="AD71" s="1">
        <v>2377254</v>
      </c>
      <c r="AE71" s="1">
        <v>2516564</v>
      </c>
      <c r="AF71" s="1">
        <v>2512364</v>
      </c>
      <c r="AG71" s="1">
        <v>2698209</v>
      </c>
      <c r="AH71" s="1">
        <v>2479642</v>
      </c>
      <c r="AI71" s="1">
        <v>2522697</v>
      </c>
      <c r="AJ71" s="1">
        <v>2870992</v>
      </c>
    </row>
    <row r="72" spans="1:36" s="1" customFormat="1" x14ac:dyDescent="0.25">
      <c r="A72" s="23">
        <v>71</v>
      </c>
      <c r="B72" t="s">
        <v>266</v>
      </c>
      <c r="C72" s="1" t="str">
        <f>+VLOOKUP(Tabla1[[#This Row],[Sector]],Sectores[[Sector]:[Columna1]],2,0)</f>
        <v>10 Energía</v>
      </c>
      <c r="D72" s="1" t="str">
        <f>+VLOOKUP(Tabla1[[#This Row],[Contenido]],Hoja2!$F$2:$G$105,2,0)</f>
        <v>10.01 Energía Eléctrica</v>
      </c>
      <c r="E72" s="1" t="str">
        <f>+IFERROR(VLOOKUP(Tabla1[[#This Row],[Tema]],Temas[[Tema]:[Columna1]],2,0),"REVISAR")</f>
        <v>10.01.01 Distribución Eléctrica</v>
      </c>
      <c r="F72" s="1" t="str">
        <f>+IFERROR(VLOOKUP(Tabla1[[#This Row],[Muestra]],Muestra[[Muestra]:[Columna1]],2,0),"REVISAR")</f>
        <v>10.01.01.05 Distribución eléctrica minera</v>
      </c>
      <c r="G72" s="1" t="s">
        <v>79</v>
      </c>
      <c r="H72" s="1" t="s">
        <v>261</v>
      </c>
      <c r="I72" s="1" t="s">
        <v>262</v>
      </c>
      <c r="J72" s="1" t="s">
        <v>269</v>
      </c>
      <c r="K72" s="1" t="s">
        <v>655</v>
      </c>
      <c r="L72" s="1" t="s">
        <v>2611</v>
      </c>
      <c r="N72" s="1" t="s">
        <v>700</v>
      </c>
      <c r="O72" s="1" t="s">
        <v>3883</v>
      </c>
      <c r="AD72" s="1">
        <v>1741510</v>
      </c>
      <c r="AE72" s="1">
        <v>1614599</v>
      </c>
      <c r="AF72" s="1">
        <v>1590565</v>
      </c>
      <c r="AG72" s="1">
        <v>1590333</v>
      </c>
      <c r="AH72" s="1">
        <v>1541857</v>
      </c>
      <c r="AI72" s="1">
        <v>1452317</v>
      </c>
      <c r="AJ72" s="1">
        <v>2353299</v>
      </c>
    </row>
    <row r="73" spans="1:36" s="1" customFormat="1" x14ac:dyDescent="0.25">
      <c r="A73" s="23">
        <v>72</v>
      </c>
      <c r="B73" t="s">
        <v>267</v>
      </c>
      <c r="C73" s="1" t="str">
        <f>+VLOOKUP(Tabla1[[#This Row],[Sector]],Sectores[[Sector]:[Columna1]],2,0)</f>
        <v>10 Energía</v>
      </c>
      <c r="D73" s="1" t="str">
        <f>+VLOOKUP(Tabla1[[#This Row],[Contenido]],Hoja2!$F$2:$G$105,2,0)</f>
        <v>10.01 Energía Eléctrica</v>
      </c>
      <c r="E73" s="1" t="str">
        <f>+IFERROR(VLOOKUP(Tabla1[[#This Row],[Tema]],Temas[[Tema]:[Columna1]],2,0),"REVISAR")</f>
        <v>10.01.01 Distribución Eléctrica</v>
      </c>
      <c r="F73" s="1" t="str">
        <f>+IFERROR(VLOOKUP(Tabla1[[#This Row],[Muestra]],Muestra[[Muestra]:[Columna1]],2,0),"REVISAR")</f>
        <v>10.01.01.06 Distribución eléctrica residencial</v>
      </c>
      <c r="G73" s="1" t="s">
        <v>79</v>
      </c>
      <c r="H73" s="1" t="s">
        <v>261</v>
      </c>
      <c r="I73" s="1" t="s">
        <v>262</v>
      </c>
      <c r="J73" s="1" t="s">
        <v>267</v>
      </c>
      <c r="K73" s="1" t="s">
        <v>655</v>
      </c>
      <c r="L73" s="1" t="s">
        <v>2611</v>
      </c>
      <c r="N73" s="1" t="s">
        <v>701</v>
      </c>
      <c r="O73" s="1" t="s">
        <v>3883</v>
      </c>
      <c r="AD73" s="1">
        <v>2440766</v>
      </c>
      <c r="AE73" s="1">
        <v>2501750</v>
      </c>
      <c r="AF73" s="1">
        <v>2574723</v>
      </c>
      <c r="AG73" s="1">
        <v>2669620</v>
      </c>
      <c r="AH73" s="1">
        <v>2773662</v>
      </c>
      <c r="AI73" s="1">
        <v>2850178</v>
      </c>
      <c r="AJ73" s="1">
        <v>3026462</v>
      </c>
    </row>
    <row r="74" spans="1:36" s="1" customFormat="1" x14ac:dyDescent="0.25">
      <c r="A74" s="23">
        <v>73</v>
      </c>
      <c r="B74" t="s">
        <v>268</v>
      </c>
      <c r="C74" s="1" t="str">
        <f>+VLOOKUP(Tabla1[[#This Row],[Sector]],Sectores[[Sector]:[Columna1]],2,0)</f>
        <v>10 Energía</v>
      </c>
      <c r="D74" s="1" t="str">
        <f>+VLOOKUP(Tabla1[[#This Row],[Contenido]],Hoja2!$F$2:$G$105,2,0)</f>
        <v>10.01 Energía Eléctrica</v>
      </c>
      <c r="E74" s="1" t="str">
        <f>+IFERROR(VLOOKUP(Tabla1[[#This Row],[Tema]],Temas[[Tema]:[Columna1]],2,0),"REVISAR")</f>
        <v>10.01.01 Distribución Eléctrica</v>
      </c>
      <c r="F74" s="1" t="str">
        <f>+IFERROR(VLOOKUP(Tabla1[[#This Row],[Muestra]],Muestra[[Muestra]:[Columna1]],2,0),"REVISAR")</f>
        <v>10.01.01.01 Distribución eléctrica</v>
      </c>
      <c r="G74" s="1" t="s">
        <v>79</v>
      </c>
      <c r="H74" s="1" t="s">
        <v>261</v>
      </c>
      <c r="I74" s="1" t="s">
        <v>262</v>
      </c>
      <c r="J74" s="1" t="s">
        <v>78</v>
      </c>
      <c r="K74" s="1" t="s">
        <v>655</v>
      </c>
      <c r="L74" s="1" t="s">
        <v>2611</v>
      </c>
      <c r="N74" s="1" t="s">
        <v>702</v>
      </c>
      <c r="O74" s="1" t="s">
        <v>3883</v>
      </c>
      <c r="AD74" s="1">
        <v>1535264</v>
      </c>
      <c r="AE74" s="1">
        <v>1708680</v>
      </c>
      <c r="AF74" s="1">
        <v>1825790</v>
      </c>
      <c r="AG74" s="1">
        <v>1804511</v>
      </c>
      <c r="AH74" s="1">
        <v>1749444</v>
      </c>
      <c r="AI74" s="1">
        <v>1758475</v>
      </c>
      <c r="AJ74" s="1">
        <v>1831523</v>
      </c>
    </row>
    <row r="75" spans="1:36" s="1" customFormat="1" x14ac:dyDescent="0.25">
      <c r="A75" s="23">
        <v>74</v>
      </c>
      <c r="B75" t="s">
        <v>9968</v>
      </c>
      <c r="C75" s="1" t="str">
        <f>+VLOOKUP(Tabla1[[#This Row],[Sector]],Sectores[[Sector]:[Columna1]],2,0)</f>
        <v>10 Energía</v>
      </c>
      <c r="D75" s="1" t="str">
        <f>+VLOOKUP(Tabla1[[#This Row],[Contenido]],Hoja2!$F$2:$G$105,2,0)</f>
        <v>10.01 Energía Eléctrica</v>
      </c>
      <c r="E75" s="1" t="str">
        <f>+IFERROR(VLOOKUP(Tabla1[[#This Row],[Tema]],Temas[[Tema]:[Columna1]],2,0),"REVISAR")</f>
        <v>10.01.02 Generación Eléctrica</v>
      </c>
      <c r="F75" s="1" t="str">
        <f>+IFERROR(VLOOKUP(Tabla1[[#This Row],[Muestra]],Muestra[[Muestra]:[Columna1]],2,0),"REVISAR")</f>
        <v>10.01.02.01 Generación eléctrica</v>
      </c>
      <c r="G75" s="1" t="s">
        <v>79</v>
      </c>
      <c r="H75" s="1" t="s">
        <v>261</v>
      </c>
      <c r="I75" s="1" t="s">
        <v>275</v>
      </c>
      <c r="J75" s="1" t="s">
        <v>270</v>
      </c>
      <c r="K75" s="1" t="s">
        <v>655</v>
      </c>
      <c r="L75" s="1" t="s">
        <v>2611</v>
      </c>
      <c r="N75" s="1" t="s">
        <v>703</v>
      </c>
      <c r="O75" s="1" t="s">
        <v>3883</v>
      </c>
      <c r="AD75" s="1">
        <v>66825646.357000001</v>
      </c>
      <c r="AE75" s="1">
        <v>67987041.936969995</v>
      </c>
      <c r="AF75" s="1">
        <v>68848587.989999995</v>
      </c>
      <c r="AG75" s="1">
        <v>69995291.762400001</v>
      </c>
      <c r="AH75" s="1">
        <v>73662576.284000009</v>
      </c>
      <c r="AI75" s="1">
        <v>73406857</v>
      </c>
      <c r="AJ75" s="1">
        <v>74404869</v>
      </c>
    </row>
    <row r="76" spans="1:36" s="1" customFormat="1" x14ac:dyDescent="0.25">
      <c r="A76" s="23">
        <v>75</v>
      </c>
      <c r="B76" t="s">
        <v>9969</v>
      </c>
      <c r="C76" s="1" t="str">
        <f>+VLOOKUP(Tabla1[[#This Row],[Sector]],Sectores[[Sector]:[Columna1]],2,0)</f>
        <v>10 Energía</v>
      </c>
      <c r="D76" s="1" t="str">
        <f>+VLOOKUP(Tabla1[[#This Row],[Contenido]],Hoja2!$F$2:$G$105,2,0)</f>
        <v>10.01 Energía Eléctrica</v>
      </c>
      <c r="E76" s="1" t="str">
        <f>+IFERROR(VLOOKUP(Tabla1[[#This Row],[Tema]],Temas[[Tema]:[Columna1]],2,0),"REVISAR")</f>
        <v>10.01.02 Generación Eléctrica</v>
      </c>
      <c r="F76" s="1" t="str">
        <f>+IFERROR(VLOOKUP(Tabla1[[#This Row],[Muestra]],Muestra[[Muestra]:[Columna1]],2,0),"REVISAR")</f>
        <v>10.01.02.02 Generación eólica</v>
      </c>
      <c r="G76" s="1" t="s">
        <v>79</v>
      </c>
      <c r="H76" s="1" t="s">
        <v>261</v>
      </c>
      <c r="I76" s="1" t="s">
        <v>275</v>
      </c>
      <c r="J76" s="1" t="s">
        <v>271</v>
      </c>
      <c r="K76" s="1" t="s">
        <v>655</v>
      </c>
      <c r="L76" s="1" t="s">
        <v>2611</v>
      </c>
      <c r="N76" s="1" t="s">
        <v>704</v>
      </c>
      <c r="O76" s="1" t="s">
        <v>3883</v>
      </c>
      <c r="AD76" s="1">
        <v>100113.60000000001</v>
      </c>
      <c r="AE76" s="1">
        <v>109224.79999999999</v>
      </c>
      <c r="AF76" s="1">
        <v>291105.7</v>
      </c>
      <c r="AG76" s="1">
        <v>528537.59999999998</v>
      </c>
      <c r="AH76" s="1">
        <v>544445</v>
      </c>
      <c r="AI76" s="1">
        <v>742169</v>
      </c>
      <c r="AJ76" s="1">
        <v>1359760</v>
      </c>
    </row>
    <row r="77" spans="1:36" s="1" customFormat="1" x14ac:dyDescent="0.25">
      <c r="A77" s="23">
        <v>76</v>
      </c>
      <c r="B77" t="s">
        <v>9970</v>
      </c>
      <c r="C77" s="1" t="str">
        <f>+VLOOKUP(Tabla1[[#This Row],[Sector]],Sectores[[Sector]:[Columna1]],2,0)</f>
        <v>10 Energía</v>
      </c>
      <c r="D77" s="1" t="str">
        <f>+VLOOKUP(Tabla1[[#This Row],[Contenido]],Hoja2!$F$2:$G$105,2,0)</f>
        <v>10.01 Energía Eléctrica</v>
      </c>
      <c r="E77" s="1" t="str">
        <f>+IFERROR(VLOOKUP(Tabla1[[#This Row],[Tema]],Temas[[Tema]:[Columna1]],2,0),"REVISAR")</f>
        <v>10.01.02 Generación Eléctrica</v>
      </c>
      <c r="F77" s="1" t="str">
        <f>+IFERROR(VLOOKUP(Tabla1[[#This Row],[Muestra]],Muestra[[Muestra]:[Columna1]],2,0),"REVISAR")</f>
        <v>10.01.02.03 Generación hidráulica</v>
      </c>
      <c r="G77" s="1" t="s">
        <v>79</v>
      </c>
      <c r="H77" s="1" t="s">
        <v>261</v>
      </c>
      <c r="I77" s="1" t="s">
        <v>275</v>
      </c>
      <c r="J77" s="1" t="s">
        <v>272</v>
      </c>
      <c r="K77" s="1" t="s">
        <v>655</v>
      </c>
      <c r="L77" s="1" t="s">
        <v>2611</v>
      </c>
      <c r="N77" s="1" t="s">
        <v>705</v>
      </c>
      <c r="O77" s="1" t="s">
        <v>3883</v>
      </c>
      <c r="AD77" s="1">
        <v>12682562.742000004</v>
      </c>
      <c r="AE77" s="1">
        <v>12782706.402999999</v>
      </c>
      <c r="AF77" s="1">
        <v>8880906.5600000005</v>
      </c>
      <c r="AG77" s="1">
        <v>11862855.134399999</v>
      </c>
      <c r="AH77" s="1">
        <v>12808774.573999999</v>
      </c>
      <c r="AI77" s="1">
        <v>12426964</v>
      </c>
      <c r="AJ77" s="1">
        <v>11302609</v>
      </c>
    </row>
    <row r="78" spans="1:36" s="1" customFormat="1" x14ac:dyDescent="0.25">
      <c r="A78" s="23">
        <v>77</v>
      </c>
      <c r="B78" t="s">
        <v>9971</v>
      </c>
      <c r="C78" s="1" t="str">
        <f>+VLOOKUP(Tabla1[[#This Row],[Sector]],Sectores[[Sector]:[Columna1]],2,0)</f>
        <v>10 Energía</v>
      </c>
      <c r="D78" s="1" t="str">
        <f>+VLOOKUP(Tabla1[[#This Row],[Contenido]],Hoja2!$F$2:$G$105,2,0)</f>
        <v>10.01 Energía Eléctrica</v>
      </c>
      <c r="E78" s="1" t="str">
        <f>+IFERROR(VLOOKUP(Tabla1[[#This Row],[Tema]],Temas[[Tema]:[Columna1]],2,0),"REVISAR")</f>
        <v>10.01.02 Generación Eléctrica</v>
      </c>
      <c r="F78" s="1" t="str">
        <f>+IFERROR(VLOOKUP(Tabla1[[#This Row],[Muestra]],Muestra[[Muestra]:[Columna1]],2,0),"REVISAR")</f>
        <v>10.01.02.04 Generación solar</v>
      </c>
      <c r="G78" s="1" t="s">
        <v>79</v>
      </c>
      <c r="H78" s="1" t="s">
        <v>261</v>
      </c>
      <c r="I78" s="1" t="s">
        <v>275</v>
      </c>
      <c r="J78" s="1" t="s">
        <v>273</v>
      </c>
      <c r="K78" s="1" t="s">
        <v>655</v>
      </c>
      <c r="L78" s="1" t="s">
        <v>3709</v>
      </c>
      <c r="N78" s="1" t="s">
        <v>706</v>
      </c>
      <c r="O78" s="1" t="s">
        <v>3883</v>
      </c>
      <c r="AD78" s="1">
        <v>0</v>
      </c>
      <c r="AE78" s="1">
        <v>0</v>
      </c>
      <c r="AF78" s="1">
        <v>3515</v>
      </c>
      <c r="AG78" s="1">
        <v>22809</v>
      </c>
      <c r="AH78" s="1">
        <v>82635</v>
      </c>
      <c r="AI78" s="1">
        <v>223934</v>
      </c>
      <c r="AJ78" s="1">
        <v>318067</v>
      </c>
    </row>
    <row r="79" spans="1:36" s="1" customFormat="1" x14ac:dyDescent="0.25">
      <c r="A79" s="23">
        <v>78</v>
      </c>
      <c r="B79" t="s">
        <v>9972</v>
      </c>
      <c r="C79" s="1" t="str">
        <f>+VLOOKUP(Tabla1[[#This Row],[Sector]],Sectores[[Sector]:[Columna1]],2,0)</f>
        <v>10 Energía</v>
      </c>
      <c r="D79" s="1" t="str">
        <f>+VLOOKUP(Tabla1[[#This Row],[Contenido]],Hoja2!$F$2:$G$105,2,0)</f>
        <v>10.01 Energía Eléctrica</v>
      </c>
      <c r="E79" s="1" t="str">
        <f>+IFERROR(VLOOKUP(Tabla1[[#This Row],[Tema]],Temas[[Tema]:[Columna1]],2,0),"REVISAR")</f>
        <v>10.01.02 Generación Eléctrica</v>
      </c>
      <c r="F79" s="1" t="str">
        <f>+IFERROR(VLOOKUP(Tabla1[[#This Row],[Muestra]],Muestra[[Muestra]:[Columna1]],2,0),"REVISAR")</f>
        <v>10.01.02.05 Generación térmica</v>
      </c>
      <c r="G79" s="1" t="s">
        <v>79</v>
      </c>
      <c r="H79" s="1" t="s">
        <v>261</v>
      </c>
      <c r="I79" s="1" t="s">
        <v>275</v>
      </c>
      <c r="J79" s="1" t="s">
        <v>274</v>
      </c>
      <c r="K79" s="1" t="s">
        <v>655</v>
      </c>
      <c r="L79" s="1" t="s">
        <v>2611</v>
      </c>
      <c r="N79" s="1" t="s">
        <v>707</v>
      </c>
      <c r="O79" s="1" t="s">
        <v>3883</v>
      </c>
      <c r="AD79" s="1">
        <v>20034913.035</v>
      </c>
      <c r="AE79" s="1">
        <v>18637072.280000001</v>
      </c>
      <c r="AF79" s="1">
        <v>22619179.219999999</v>
      </c>
      <c r="AG79" s="1">
        <v>21110473.027999997</v>
      </c>
      <c r="AH79" s="1">
        <v>21171830.68</v>
      </c>
      <c r="AI79" s="1">
        <v>19509919</v>
      </c>
      <c r="AJ79" s="1">
        <v>18695959</v>
      </c>
    </row>
    <row r="80" spans="1:36" s="1" customFormat="1" x14ac:dyDescent="0.25">
      <c r="A80" s="23">
        <v>79</v>
      </c>
      <c r="B80" t="s">
        <v>453</v>
      </c>
      <c r="C80" s="1" t="str">
        <f>+VLOOKUP(Tabla1[[#This Row],[Sector]],Sectores[[Sector]:[Columna1]],2,0)</f>
        <v>10 Energía</v>
      </c>
      <c r="D80" s="1" t="str">
        <f>+VLOOKUP(Tabla1[[#This Row],[Contenido]],Hoja2!$F$2:$G$105,2,0)</f>
        <v>10.01 Energía Eléctrica</v>
      </c>
      <c r="E80" s="1" t="str">
        <f>+IFERROR(VLOOKUP(Tabla1[[#This Row],[Tema]],Temas[[Tema]:[Columna1]],2,0),"REVISAR")</f>
        <v>10.01.03 Operación del Sistema Eléctrico</v>
      </c>
      <c r="F80" s="1" t="str">
        <f>+IFERROR(VLOOKUP(Tabla1[[#This Row],[Muestra]],Muestra[[Muestra]:[Columna1]],2,0),"REVISAR")</f>
        <v>10.01.03.01 Despacho de energía eléctrica</v>
      </c>
      <c r="G80" s="1" t="s">
        <v>79</v>
      </c>
      <c r="H80" s="1" t="s">
        <v>261</v>
      </c>
      <c r="I80" s="1" t="s">
        <v>451</v>
      </c>
      <c r="J80" s="1" t="s">
        <v>452</v>
      </c>
      <c r="K80" s="1" t="s">
        <v>450</v>
      </c>
      <c r="L80" s="1" t="s">
        <v>67</v>
      </c>
      <c r="O80" s="1" t="s">
        <v>3859</v>
      </c>
      <c r="X80" s="1">
        <v>56376.2</v>
      </c>
      <c r="Y80" s="1">
        <v>56696.5</v>
      </c>
      <c r="Z80" s="1">
        <v>58336.6</v>
      </c>
      <c r="AA80" s="1">
        <v>62009.599999999999</v>
      </c>
      <c r="AB80" s="1">
        <v>65610.600000000006</v>
      </c>
      <c r="AC80" s="1">
        <v>68119.8</v>
      </c>
      <c r="AD80" s="1">
        <v>69907</v>
      </c>
      <c r="AE80" s="1">
        <v>71705.3</v>
      </c>
      <c r="AF80" s="1">
        <v>73364</v>
      </c>
      <c r="AG80" s="1">
        <v>74265.399999999994</v>
      </c>
      <c r="AH80" s="1">
        <v>76732.800000000003</v>
      </c>
      <c r="AI80" s="1">
        <v>77223.100000000006</v>
      </c>
      <c r="AJ80" s="1">
        <v>77698.8</v>
      </c>
    </row>
    <row r="81" spans="1:36" s="1" customFormat="1" x14ac:dyDescent="0.25">
      <c r="A81" s="23">
        <v>80</v>
      </c>
      <c r="B81" t="s">
        <v>279</v>
      </c>
      <c r="C81" s="1" t="str">
        <f>+VLOOKUP(Tabla1[[#This Row],[Sector]],Sectores[[Sector]:[Columna1]],2,0)</f>
        <v>12 Forestal</v>
      </c>
      <c r="D81" s="1" t="str">
        <f>+VLOOKUP(Tabla1[[#This Row],[Contenido]],Hoja2!$F$2:$G$105,2,0)</f>
        <v>12.02 Incendios</v>
      </c>
      <c r="E81" s="1" t="str">
        <f>+IFERROR(VLOOKUP(Tabla1[[#This Row],[Tema]],Temas[[Tema]:[Columna1]],2,0),"REVISAR")</f>
        <v>12.02.03 Superficie Afectada</v>
      </c>
      <c r="F81" s="1" t="str">
        <f>+IFERROR(VLOOKUP(Tabla1[[#This Row],[Muestra]],Muestra[[Muestra]:[Columna1]],2,0),"REVISAR")</f>
        <v>12.02.03.01 Daño por incendios</v>
      </c>
      <c r="G81" s="1" t="s">
        <v>82</v>
      </c>
      <c r="H81" s="1" t="s">
        <v>83</v>
      </c>
      <c r="I81" s="1" t="s">
        <v>84</v>
      </c>
      <c r="J81" s="1" t="s">
        <v>277</v>
      </c>
      <c r="K81" s="1" t="s">
        <v>2512</v>
      </c>
      <c r="L81" s="1" t="s">
        <v>835</v>
      </c>
      <c r="O81" s="1" t="s">
        <v>1019</v>
      </c>
      <c r="Z81" s="1">
        <v>13436.790000000063</v>
      </c>
      <c r="AA81" s="1">
        <v>76865.790000000285</v>
      </c>
      <c r="AB81" s="1">
        <v>40604.930799999791</v>
      </c>
      <c r="AC81" s="1">
        <v>36739.72449999948</v>
      </c>
      <c r="AD81" s="1">
        <v>87912.624399999346</v>
      </c>
      <c r="AE81" s="1">
        <v>128303.10749999885</v>
      </c>
      <c r="AF81" s="1">
        <v>102042.24030000005</v>
      </c>
      <c r="AG81" s="1">
        <v>514124.7674000031</v>
      </c>
      <c r="AH81" s="1">
        <v>35460.21199999941</v>
      </c>
      <c r="AI81" s="1">
        <v>91960.16959999979</v>
      </c>
      <c r="AJ81" s="1">
        <v>84875.691800000059</v>
      </c>
    </row>
    <row r="82" spans="1:36" s="1" customFormat="1" x14ac:dyDescent="0.25">
      <c r="A82" s="23">
        <v>81</v>
      </c>
      <c r="B82" t="s">
        <v>278</v>
      </c>
      <c r="C82" s="1" t="str">
        <f>+VLOOKUP(Tabla1[[#This Row],[Sector]],Sectores[[Sector]:[Columna1]],2,0)</f>
        <v>12 Forestal</v>
      </c>
      <c r="D82" s="1" t="str">
        <f>+VLOOKUP(Tabla1[[#This Row],[Contenido]],Hoja2!$F$2:$G$105,2,0)</f>
        <v>12.02 Incendios</v>
      </c>
      <c r="E82" s="1" t="str">
        <f>+IFERROR(VLOOKUP(Tabla1[[#This Row],[Tema]],Temas[[Tema]:[Columna1]],2,0),"REVISAR")</f>
        <v>12.02.02 Ocurrencia</v>
      </c>
      <c r="F82" s="1" t="str">
        <f>+IFERROR(VLOOKUP(Tabla1[[#This Row],[Muestra]],Muestra[[Muestra]:[Columna1]],2,0),"REVISAR")</f>
        <v>12.02.02.01 Ocurrencia de incendios</v>
      </c>
      <c r="G82" s="1" t="s">
        <v>82</v>
      </c>
      <c r="H82" s="1" t="s">
        <v>83</v>
      </c>
      <c r="I82" s="1" t="s">
        <v>276</v>
      </c>
      <c r="J82" s="1" t="s">
        <v>278</v>
      </c>
      <c r="K82" s="1" t="s">
        <v>3857</v>
      </c>
      <c r="L82" s="1" t="s">
        <v>835</v>
      </c>
      <c r="O82" s="1" t="s">
        <v>1019</v>
      </c>
      <c r="Z82" s="1">
        <v>1310</v>
      </c>
      <c r="AA82" s="1">
        <v>5594</v>
      </c>
      <c r="AB82" s="1">
        <v>4858</v>
      </c>
      <c r="AC82" s="1">
        <v>6625</v>
      </c>
      <c r="AD82" s="1">
        <v>6157</v>
      </c>
      <c r="AE82" s="1">
        <v>7331</v>
      </c>
      <c r="AF82" s="1">
        <v>7476</v>
      </c>
      <c r="AG82" s="1">
        <v>4911</v>
      </c>
      <c r="AH82" s="1">
        <v>6214</v>
      </c>
      <c r="AI82" s="1">
        <v>8032</v>
      </c>
      <c r="AJ82" s="1">
        <v>5466</v>
      </c>
    </row>
    <row r="83" spans="1:36" s="1" customFormat="1" x14ac:dyDescent="0.25">
      <c r="A83" s="23">
        <v>82</v>
      </c>
      <c r="B83" t="s">
        <v>85</v>
      </c>
      <c r="C83" s="1" t="str">
        <f>+VLOOKUP(Tabla1[[#This Row],[Sector]],Sectores[[Sector]:[Columna1]],2,0)</f>
        <v>12 Forestal</v>
      </c>
      <c r="D83" s="1" t="str">
        <f>+VLOOKUP(Tabla1[[#This Row],[Contenido]],Hoja2!$F$2:$G$105,2,0)</f>
        <v>12.04 Industria Maderera</v>
      </c>
      <c r="E83" s="1" t="str">
        <f>+IFERROR(VLOOKUP(Tabla1[[#This Row],[Tema]],Temas[[Tema]:[Columna1]],2,0),"REVISAR")</f>
        <v>12.04.01 Cosecha de Troza</v>
      </c>
      <c r="F83" s="1" t="str">
        <f>+IFERROR(VLOOKUP(Tabla1[[#This Row],[Muestra]],Muestra[[Muestra]:[Columna1]],2,0),"REVISAR")</f>
        <v>12.04.01.01 Troza aserrable y palpable</v>
      </c>
      <c r="G83" s="1" t="s">
        <v>82</v>
      </c>
      <c r="H83" s="1" t="s">
        <v>280</v>
      </c>
      <c r="I83" s="1" t="s">
        <v>282</v>
      </c>
      <c r="J83" s="1" t="s">
        <v>285</v>
      </c>
      <c r="K83" s="1" t="s">
        <v>836</v>
      </c>
      <c r="L83" s="1" t="s">
        <v>2611</v>
      </c>
      <c r="N83" s="1" t="s">
        <v>751</v>
      </c>
      <c r="O83" s="1" t="s">
        <v>3883</v>
      </c>
      <c r="AD83" s="1">
        <v>30697973.445600003</v>
      </c>
      <c r="AE83" s="1">
        <v>31774252.783700012</v>
      </c>
      <c r="AF83" s="1">
        <v>35296155.998800009</v>
      </c>
      <c r="AG83" s="1">
        <v>34276941.425300002</v>
      </c>
      <c r="AH83" s="1">
        <v>32412715.48740001</v>
      </c>
      <c r="AI83" s="1">
        <v>28188637.747478999</v>
      </c>
      <c r="AJ83" s="1">
        <v>26704884.49266699</v>
      </c>
    </row>
    <row r="84" spans="1:36" s="1" customFormat="1" x14ac:dyDescent="0.25">
      <c r="A84" s="23">
        <v>83</v>
      </c>
      <c r="B84" t="s">
        <v>86</v>
      </c>
      <c r="C84" s="1" t="str">
        <f>+VLOOKUP(Tabla1[[#This Row],[Sector]],Sectores[[Sector]:[Columna1]],2,0)</f>
        <v>12 Forestal</v>
      </c>
      <c r="D84" s="1" t="str">
        <f>+VLOOKUP(Tabla1[[#This Row],[Contenido]],Hoja2!$F$2:$G$105,2,0)</f>
        <v>12.04 Industria Maderera</v>
      </c>
      <c r="E84" s="1" t="str">
        <f>+IFERROR(VLOOKUP(Tabla1[[#This Row],[Tema]],Temas[[Tema]:[Columna1]],2,0),"REVISAR")</f>
        <v>12.04.02 Producción de Madera</v>
      </c>
      <c r="F84" s="1" t="str">
        <f>+IFERROR(VLOOKUP(Tabla1[[#This Row],[Muestra]],Muestra[[Muestra]:[Columna1]],2,0),"REVISAR")</f>
        <v>12.04.02.01 Madera aserrada</v>
      </c>
      <c r="G84" s="1" t="s">
        <v>82</v>
      </c>
      <c r="H84" s="1" t="s">
        <v>280</v>
      </c>
      <c r="I84" s="1" t="s">
        <v>283</v>
      </c>
      <c r="J84" s="1" t="s">
        <v>286</v>
      </c>
      <c r="K84" s="1" t="s">
        <v>3873</v>
      </c>
      <c r="L84" s="1" t="s">
        <v>955</v>
      </c>
      <c r="O84" s="1" t="s">
        <v>3874</v>
      </c>
      <c r="P84" s="1">
        <v>5698.0999999999985</v>
      </c>
      <c r="Q84" s="1">
        <v>5872.0000000000009</v>
      </c>
      <c r="R84" s="1">
        <v>6438.8999999999978</v>
      </c>
      <c r="S84" s="1">
        <v>7004.5000000000009</v>
      </c>
      <c r="T84" s="1">
        <v>8014.8</v>
      </c>
      <c r="U84" s="1">
        <v>8298.5</v>
      </c>
      <c r="V84" s="1">
        <v>8718.1999999999989</v>
      </c>
      <c r="W84" s="1">
        <v>8341.2999999999993</v>
      </c>
      <c r="X84" s="1">
        <v>7307</v>
      </c>
      <c r="Y84" s="1">
        <v>5836.8</v>
      </c>
      <c r="Z84" s="1">
        <v>6353.7999999999993</v>
      </c>
      <c r="AA84" s="1">
        <v>6785</v>
      </c>
      <c r="AB84" s="1">
        <v>7161.5</v>
      </c>
      <c r="AC84" s="1">
        <v>7721</v>
      </c>
      <c r="AD84" s="1">
        <v>7998.8</v>
      </c>
      <c r="AE84" s="1">
        <v>8372.0999999999985</v>
      </c>
      <c r="AF84" s="1">
        <v>8451.9</v>
      </c>
      <c r="AG84" s="1">
        <v>8150.9999999999991</v>
      </c>
      <c r="AH84" s="1">
        <v>8307.2000000000007</v>
      </c>
      <c r="AI84" s="1">
        <v>8030.3</v>
      </c>
    </row>
    <row r="85" spans="1:36" s="1" customFormat="1" x14ac:dyDescent="0.25">
      <c r="A85" s="23">
        <v>84</v>
      </c>
      <c r="B85" t="s">
        <v>87</v>
      </c>
      <c r="C85" s="1" t="str">
        <f>+VLOOKUP(Tabla1[[#This Row],[Sector]],Sectores[[Sector]:[Columna1]],2,0)</f>
        <v>12 Forestal</v>
      </c>
      <c r="D85" s="1" t="str">
        <f>+VLOOKUP(Tabla1[[#This Row],[Contenido]],Hoja2!$F$2:$G$105,2,0)</f>
        <v>12.01 Forestación</v>
      </c>
      <c r="E85" s="1" t="str">
        <f>+IFERROR(VLOOKUP(Tabla1[[#This Row],[Tema]],Temas[[Tema]:[Columna1]],2,0),"REVISAR")</f>
        <v>12.01.01 Superficie Plantada</v>
      </c>
      <c r="F85" s="1" t="str">
        <f>+IFERROR(VLOOKUP(Tabla1[[#This Row],[Muestra]],Muestra[[Muestra]:[Columna1]],2,0),"REVISAR")</f>
        <v>12.01.01.01 Superficie forestal plantada</v>
      </c>
      <c r="G85" s="1" t="s">
        <v>82</v>
      </c>
      <c r="H85" s="1" t="s">
        <v>281</v>
      </c>
      <c r="I85" s="1" t="s">
        <v>284</v>
      </c>
      <c r="J85" s="1" t="s">
        <v>287</v>
      </c>
      <c r="K85" s="1" t="s">
        <v>2512</v>
      </c>
      <c r="L85" s="1" t="s">
        <v>955</v>
      </c>
      <c r="O85" s="1" t="s">
        <v>3874</v>
      </c>
      <c r="P85" s="1">
        <v>102350</v>
      </c>
      <c r="Q85" s="1">
        <v>94856</v>
      </c>
      <c r="R85" s="1">
        <v>88091</v>
      </c>
      <c r="S85" s="1">
        <v>119496</v>
      </c>
      <c r="T85" s="1">
        <v>130641</v>
      </c>
      <c r="U85" s="1">
        <v>133784</v>
      </c>
      <c r="V85" s="1">
        <v>122003</v>
      </c>
      <c r="W85" s="1">
        <v>115514</v>
      </c>
      <c r="X85" s="1">
        <v>85622</v>
      </c>
      <c r="Y85" s="1">
        <v>86183</v>
      </c>
      <c r="Z85" s="1">
        <v>89017</v>
      </c>
      <c r="AA85" s="1">
        <v>99920</v>
      </c>
      <c r="AB85" s="1">
        <v>103567</v>
      </c>
      <c r="AC85" s="1">
        <v>52473</v>
      </c>
      <c r="AD85" s="1">
        <v>80283</v>
      </c>
      <c r="AE85" s="1">
        <v>90579</v>
      </c>
      <c r="AF85" s="1">
        <v>98464</v>
      </c>
      <c r="AG85" s="1">
        <v>83111</v>
      </c>
      <c r="AH85" s="1">
        <v>57798</v>
      </c>
      <c r="AI85" s="1">
        <v>126984</v>
      </c>
    </row>
    <row r="86" spans="1:36" s="1" customFormat="1" x14ac:dyDescent="0.25">
      <c r="A86" s="23">
        <v>85</v>
      </c>
      <c r="B86" t="s">
        <v>296</v>
      </c>
      <c r="C86" s="1" t="str">
        <f>+VLOOKUP(Tabla1[[#This Row],[Sector]],Sectores[[Sector]:[Columna1]],2,0)</f>
        <v>14 Gobiernos Locales</v>
      </c>
      <c r="D86" s="1" t="str">
        <f>+VLOOKUP(Tabla1[[#This Row],[Contenido]],Hoja2!$F$2:$G$105,2,0)</f>
        <v>14.02 Comunidad</v>
      </c>
      <c r="E86" s="1" t="str">
        <f>+IFERROR(VLOOKUP(Tabla1[[#This Row],[Tema]],Temas[[Tema]:[Columna1]],2,0),"REVISAR")</f>
        <v>14.02.01 Organizaciones Comunitarias</v>
      </c>
      <c r="F86" s="1" t="str">
        <f>+IFERROR(VLOOKUP(Tabla1[[#This Row],[Muestra]],Muestra[[Muestra]:[Columna1]],2,0),"REVISAR")</f>
        <v>14.02.01.01 Clubes deportivos</v>
      </c>
      <c r="G86" s="1" t="s">
        <v>88</v>
      </c>
      <c r="H86" s="1" t="s">
        <v>290</v>
      </c>
      <c r="I86" s="1" t="s">
        <v>293</v>
      </c>
      <c r="J86" s="1" t="s">
        <v>297</v>
      </c>
      <c r="K86" s="1" t="s">
        <v>3801</v>
      </c>
      <c r="L86" s="1" t="s">
        <v>3863</v>
      </c>
      <c r="O86" s="1" t="s">
        <v>3879</v>
      </c>
      <c r="R86" s="1">
        <v>16797</v>
      </c>
      <c r="S86" s="1">
        <v>19366</v>
      </c>
      <c r="T86" s="1">
        <v>21380</v>
      </c>
      <c r="U86" s="1">
        <v>20029</v>
      </c>
      <c r="V86" s="1">
        <v>18914</v>
      </c>
      <c r="W86" s="1">
        <v>20549</v>
      </c>
      <c r="X86" s="1">
        <v>17672</v>
      </c>
      <c r="Y86" s="1">
        <v>18884</v>
      </c>
      <c r="Z86" s="1">
        <v>19911</v>
      </c>
      <c r="AA86" s="1">
        <v>20079</v>
      </c>
      <c r="AB86" s="1">
        <v>23826</v>
      </c>
      <c r="AC86" s="1">
        <v>20235</v>
      </c>
      <c r="AD86" s="1">
        <v>22019</v>
      </c>
      <c r="AE86" s="1">
        <v>23407</v>
      </c>
      <c r="AF86" s="1">
        <v>24910</v>
      </c>
      <c r="AG86" s="1">
        <v>21664</v>
      </c>
      <c r="AH86" s="1">
        <v>23957</v>
      </c>
      <c r="AI86" s="1">
        <v>22617</v>
      </c>
      <c r="AJ86" s="1">
        <v>23726</v>
      </c>
    </row>
    <row r="87" spans="1:36" s="1" customFormat="1" x14ac:dyDescent="0.25">
      <c r="A87" s="23">
        <v>86</v>
      </c>
      <c r="B87" t="s">
        <v>625</v>
      </c>
      <c r="C87" s="1" t="str">
        <f>+VLOOKUP(Tabla1[[#This Row],[Sector]],Sectores[[Sector]:[Columna1]],2,0)</f>
        <v>14 Gobiernos Locales</v>
      </c>
      <c r="D87" s="1" t="str">
        <f>+VLOOKUP(Tabla1[[#This Row],[Contenido]],Hoja2!$F$2:$G$105,2,0)</f>
        <v>14.06 Salud</v>
      </c>
      <c r="E87" s="1" t="s">
        <v>10041</v>
      </c>
      <c r="F87" s="1" t="str">
        <f>+IFERROR(VLOOKUP(Tabla1[[#This Row],[Muestra]],Muestra[[Muestra]:[Columna1]],2,0),"REVISAR")</f>
        <v>14.06.02.01 Gasto total municipal en sector salud</v>
      </c>
      <c r="G87" s="1" t="s">
        <v>88</v>
      </c>
      <c r="H87" s="1" t="s">
        <v>89</v>
      </c>
      <c r="I87" s="1" t="s">
        <v>578</v>
      </c>
      <c r="J87" s="1" t="s">
        <v>626</v>
      </c>
      <c r="K87" s="1" t="s">
        <v>333</v>
      </c>
      <c r="L87" s="1" t="s">
        <v>832</v>
      </c>
      <c r="O87" s="1" t="s">
        <v>3879</v>
      </c>
      <c r="Q87" s="1">
        <v>149365184</v>
      </c>
      <c r="R87" s="1">
        <v>175249500</v>
      </c>
      <c r="S87" s="1">
        <v>199756535</v>
      </c>
      <c r="T87" s="1">
        <v>227449828</v>
      </c>
      <c r="U87" s="1">
        <v>270879913</v>
      </c>
      <c r="V87" s="1">
        <v>314596270</v>
      </c>
      <c r="W87" s="1">
        <v>388697363</v>
      </c>
      <c r="X87" s="1">
        <v>470370228</v>
      </c>
      <c r="Y87" s="1">
        <v>558868132</v>
      </c>
      <c r="Z87" s="1">
        <v>635664516</v>
      </c>
      <c r="AA87" s="1">
        <v>710015108</v>
      </c>
      <c r="AB87" s="1">
        <v>811518181</v>
      </c>
      <c r="AC87" s="1">
        <v>937735283</v>
      </c>
      <c r="AD87" s="1">
        <v>1092145800</v>
      </c>
      <c r="AE87" s="1">
        <v>1248431879</v>
      </c>
      <c r="AF87" s="1">
        <v>1390808047</v>
      </c>
      <c r="AG87" s="1">
        <v>1557719498</v>
      </c>
      <c r="AH87" s="1">
        <v>1730261106</v>
      </c>
      <c r="AI87" s="1">
        <v>1895546748</v>
      </c>
      <c r="AJ87" s="1">
        <v>2503630624</v>
      </c>
    </row>
    <row r="88" spans="1:36" s="1" customFormat="1" x14ac:dyDescent="0.25">
      <c r="A88" s="23">
        <v>87</v>
      </c>
      <c r="B88" t="s">
        <v>628</v>
      </c>
      <c r="C88" s="1" t="str">
        <f>+VLOOKUP(Tabla1[[#This Row],[Sector]],Sectores[[Sector]:[Columna1]],2,0)</f>
        <v>14 Gobiernos Locales</v>
      </c>
      <c r="D88" s="1" t="str">
        <f>+VLOOKUP(Tabla1[[#This Row],[Contenido]],Hoja2!$F$2:$G$105,2,0)</f>
        <v>14.01 Administración</v>
      </c>
      <c r="E88" s="1" t="str">
        <f>+IFERROR(VLOOKUP(Tabla1[[#This Row],[Tema]],Temas[[Tema]:[Columna1]],2,0),"REVISAR")</f>
        <v>14.01.07 Valoración Catastral</v>
      </c>
      <c r="F88" s="1" t="str">
        <f>+IFERROR(VLOOKUP(Tabla1[[#This Row],[Muestra]],Muestra[[Muestra]:[Columna1]],2,0),"REVISAR")</f>
        <v>14.01.07.01 Avalúo fiscal de propiedades municipales</v>
      </c>
      <c r="G88" s="1" t="s">
        <v>88</v>
      </c>
      <c r="H88" s="1" t="s">
        <v>291</v>
      </c>
      <c r="I88" s="1" t="s">
        <v>630</v>
      </c>
      <c r="J88" s="1" t="s">
        <v>631</v>
      </c>
      <c r="K88" s="1" t="s">
        <v>333</v>
      </c>
      <c r="L88" s="1" t="s">
        <v>834</v>
      </c>
      <c r="O88" s="1" t="s">
        <v>3879</v>
      </c>
      <c r="Z88" s="1">
        <v>1898884477</v>
      </c>
      <c r="AA88" s="1">
        <v>1892573923</v>
      </c>
      <c r="AB88" s="1">
        <v>1985222473</v>
      </c>
      <c r="AC88" s="1">
        <v>2675760946</v>
      </c>
      <c r="AD88" s="1">
        <v>2851011135</v>
      </c>
      <c r="AE88" s="1">
        <v>3096779097</v>
      </c>
      <c r="AF88" s="1">
        <v>3407027764</v>
      </c>
      <c r="AG88" s="1">
        <v>3827950475</v>
      </c>
      <c r="AH88" s="1">
        <v>5071161757</v>
      </c>
      <c r="AI88" s="1">
        <v>5722333213</v>
      </c>
    </row>
    <row r="89" spans="1:36" s="1" customFormat="1" x14ac:dyDescent="0.25">
      <c r="A89" s="23">
        <v>88</v>
      </c>
      <c r="B89" t="s">
        <v>629</v>
      </c>
      <c r="C89" s="1" t="str">
        <f>+VLOOKUP(Tabla1[[#This Row],[Sector]],Sectores[[Sector]:[Columna1]],2,0)</f>
        <v>14 Gobiernos Locales</v>
      </c>
      <c r="D89" s="1" t="str">
        <f>+VLOOKUP(Tabla1[[#This Row],[Contenido]],Hoja2!$F$2:$G$105,2,0)</f>
        <v>14.01 Administración</v>
      </c>
      <c r="E89" s="1" t="str">
        <f>+IFERROR(VLOOKUP(Tabla1[[#This Row],[Tema]],Temas[[Tema]:[Columna1]],2,0),"REVISAR")</f>
        <v>14.01.07 Valoración Catastral</v>
      </c>
      <c r="F89" s="1" t="str">
        <f>+IFERROR(VLOOKUP(Tabla1[[#This Row],[Muestra]],Muestra[[Muestra]:[Columna1]],2,0),"REVISAR")</f>
        <v>14.01.07.01 Avalúo fiscal de propiedades municipales</v>
      </c>
      <c r="G89" s="1" t="s">
        <v>88</v>
      </c>
      <c r="H89" s="1" t="s">
        <v>291</v>
      </c>
      <c r="I89" s="1" t="s">
        <v>630</v>
      </c>
      <c r="J89" s="1" t="s">
        <v>631</v>
      </c>
      <c r="K89" s="1" t="s">
        <v>333</v>
      </c>
      <c r="L89" s="1" t="s">
        <v>834</v>
      </c>
      <c r="O89" s="1" t="s">
        <v>3879</v>
      </c>
      <c r="Z89" s="1">
        <v>1805975841</v>
      </c>
      <c r="AA89" s="1">
        <v>1892452010</v>
      </c>
      <c r="AB89" s="1">
        <v>1985097380</v>
      </c>
      <c r="AC89" s="1">
        <v>2553834903</v>
      </c>
      <c r="AD89" s="1">
        <v>2850869001</v>
      </c>
      <c r="AE89" s="1">
        <v>3096629833</v>
      </c>
      <c r="AF89" s="1">
        <v>3406872317</v>
      </c>
      <c r="AG89" s="1">
        <v>3602477531</v>
      </c>
      <c r="AH89" s="1">
        <v>4788119689</v>
      </c>
      <c r="AI89" s="1">
        <v>5677566895</v>
      </c>
    </row>
    <row r="90" spans="1:36" s="1" customFormat="1" x14ac:dyDescent="0.25">
      <c r="A90" s="23">
        <v>89</v>
      </c>
      <c r="B90" t="s">
        <v>298</v>
      </c>
      <c r="C90" s="1" t="str">
        <f>+VLOOKUP(Tabla1[[#This Row],[Sector]],Sectores[[Sector]:[Columna1]],2,0)</f>
        <v>14 Gobiernos Locales</v>
      </c>
      <c r="D90" s="1" t="str">
        <f>+VLOOKUP(Tabla1[[#This Row],[Contenido]],Hoja2!$F$2:$G$105,2,0)</f>
        <v>14.02 Comunidad</v>
      </c>
      <c r="E90" s="1" t="str">
        <f>+IFERROR(VLOOKUP(Tabla1[[#This Row],[Tema]],Temas[[Tema]:[Columna1]],2,0),"REVISAR")</f>
        <v>14.02.01 Organizaciones Comunitarias</v>
      </c>
      <c r="F90" s="1" t="str">
        <f>+IFERROR(VLOOKUP(Tabla1[[#This Row],[Muestra]],Muestra[[Muestra]:[Columna1]],2,0),"REVISAR")</f>
        <v>14.02.01.02 Juntas de vecinos</v>
      </c>
      <c r="G90" s="1" t="s">
        <v>88</v>
      </c>
      <c r="H90" s="1" t="s">
        <v>290</v>
      </c>
      <c r="I90" s="1" t="s">
        <v>293</v>
      </c>
      <c r="J90" s="1" t="s">
        <v>300</v>
      </c>
      <c r="K90" s="1" t="s">
        <v>3802</v>
      </c>
      <c r="L90" s="1" t="s">
        <v>3863</v>
      </c>
      <c r="O90" s="1" t="s">
        <v>3879</v>
      </c>
      <c r="R90" s="1">
        <v>13964</v>
      </c>
      <c r="S90" s="1">
        <v>14915</v>
      </c>
      <c r="T90" s="1">
        <v>15962</v>
      </c>
      <c r="U90" s="1">
        <v>15673</v>
      </c>
      <c r="V90" s="1">
        <v>15611</v>
      </c>
      <c r="W90" s="1">
        <v>16152</v>
      </c>
      <c r="X90" s="1">
        <v>15384</v>
      </c>
      <c r="Y90" s="1">
        <v>15047</v>
      </c>
      <c r="Z90" s="1">
        <v>16654</v>
      </c>
      <c r="AA90" s="1">
        <v>17150</v>
      </c>
      <c r="AB90" s="1">
        <v>16609</v>
      </c>
      <c r="AC90" s="1">
        <v>17067</v>
      </c>
      <c r="AD90" s="1">
        <v>17005</v>
      </c>
      <c r="AE90" s="1">
        <v>18149</v>
      </c>
      <c r="AF90" s="1">
        <v>18356</v>
      </c>
      <c r="AG90" s="1">
        <v>18081</v>
      </c>
      <c r="AH90" s="1">
        <v>18655</v>
      </c>
      <c r="AI90" s="1">
        <v>17231</v>
      </c>
      <c r="AJ90" s="1">
        <v>17670</v>
      </c>
    </row>
    <row r="91" spans="1:36" s="1" customFormat="1" x14ac:dyDescent="0.25">
      <c r="A91" s="22">
        <v>90</v>
      </c>
      <c r="B91" s="15" t="s">
        <v>299</v>
      </c>
      <c r="C91" s="1" t="str">
        <f>+VLOOKUP(Tabla1[[#This Row],[Sector]],Sectores[[Sector]:[Columna1]],2,0)</f>
        <v>14 Gobiernos Locales</v>
      </c>
      <c r="D91" s="1" t="str">
        <f>+VLOOKUP(Tabla1[[#This Row],[Contenido]],Hoja2!$F$2:$G$105,2,0)</f>
        <v>14.06 Salud</v>
      </c>
      <c r="E91" s="1" t="str">
        <f>+IFERROR(VLOOKUP(Tabla1[[#This Row],[Tema]],Temas[[Tema]:[Columna1]],2,0),"REVISAR")</f>
        <v>14.06.06 Red Asistencial</v>
      </c>
      <c r="F91" s="1" t="str">
        <f>+IFERROR(VLOOKUP(Tabla1[[#This Row],[Muestra]],Muestra[[Muestra]:[Columna1]],2,0),"REVISAR")</f>
        <v>14.06.06.01 Ópticas municipales</v>
      </c>
      <c r="G91" s="1" t="s">
        <v>88</v>
      </c>
      <c r="H91" s="1" t="s">
        <v>89</v>
      </c>
      <c r="I91" s="1" t="s">
        <v>294</v>
      </c>
      <c r="J91" s="1" t="s">
        <v>288</v>
      </c>
      <c r="K91" s="1" t="s">
        <v>3803</v>
      </c>
      <c r="L91" s="1">
        <v>2020</v>
      </c>
      <c r="O91" s="1" t="s">
        <v>3879</v>
      </c>
      <c r="AJ91" s="1">
        <v>22</v>
      </c>
    </row>
    <row r="92" spans="1:36" s="1" customFormat="1" x14ac:dyDescent="0.25">
      <c r="A92" s="23">
        <v>91</v>
      </c>
      <c r="B92" t="s">
        <v>301</v>
      </c>
      <c r="C92" s="1" t="str">
        <f>+VLOOKUP(Tabla1[[#This Row],[Sector]],Sectores[[Sector]:[Columna1]],2,0)</f>
        <v>14 Gobiernos Locales</v>
      </c>
      <c r="D92" s="1" t="str">
        <f>+VLOOKUP(Tabla1[[#This Row],[Contenido]],Hoja2!$F$2:$G$105,2,0)</f>
        <v>14.02 Comunidad</v>
      </c>
      <c r="E92" s="1" t="str">
        <f>+IFERROR(VLOOKUP(Tabla1[[#This Row],[Tema]],Temas[[Tema]:[Columna1]],2,0),"REVISAR")</f>
        <v>14.02.01 Organizaciones Comunitarias</v>
      </c>
      <c r="F92" s="1" t="str">
        <f>+IFERROR(VLOOKUP(Tabla1[[#This Row],[Muestra]],Muestra[[Muestra]:[Columna1]],2,0),"REVISAR")</f>
        <v>14.02.01.03 Centros de madres</v>
      </c>
      <c r="G92" s="1" t="s">
        <v>88</v>
      </c>
      <c r="H92" s="1" t="s">
        <v>290</v>
      </c>
      <c r="I92" s="1" t="s">
        <v>293</v>
      </c>
      <c r="J92" s="1" t="s">
        <v>304</v>
      </c>
      <c r="K92" s="1" t="s">
        <v>3804</v>
      </c>
      <c r="L92" s="1" t="s">
        <v>3863</v>
      </c>
      <c r="O92" s="1" t="s">
        <v>3879</v>
      </c>
      <c r="R92" s="1">
        <v>5036</v>
      </c>
      <c r="S92" s="1">
        <v>5295</v>
      </c>
      <c r="T92" s="1">
        <v>5949</v>
      </c>
      <c r="U92" s="1">
        <v>5556</v>
      </c>
      <c r="V92" s="1">
        <v>5572</v>
      </c>
      <c r="W92" s="1">
        <v>6206</v>
      </c>
      <c r="X92" s="1">
        <v>5780</v>
      </c>
      <c r="Y92" s="1">
        <v>6295</v>
      </c>
      <c r="Z92" s="1">
        <v>5350</v>
      </c>
      <c r="AA92" s="1">
        <v>5863</v>
      </c>
      <c r="AB92" s="1">
        <v>5650</v>
      </c>
      <c r="AC92" s="1">
        <v>5551</v>
      </c>
      <c r="AD92" s="1">
        <v>5715</v>
      </c>
      <c r="AE92" s="1">
        <v>5522</v>
      </c>
      <c r="AF92" s="1">
        <v>5955</v>
      </c>
      <c r="AG92" s="1">
        <v>4895</v>
      </c>
      <c r="AH92" s="1">
        <v>5567</v>
      </c>
      <c r="AI92" s="1">
        <v>5517</v>
      </c>
      <c r="AJ92" s="1">
        <v>5177</v>
      </c>
    </row>
    <row r="93" spans="1:36" s="1" customFormat="1" x14ac:dyDescent="0.25">
      <c r="A93" s="23">
        <v>92</v>
      </c>
      <c r="B93" t="s">
        <v>302</v>
      </c>
      <c r="C93" s="1" t="str">
        <f>+VLOOKUP(Tabla1[[#This Row],[Sector]],Sectores[[Sector]:[Columna1]],2,0)</f>
        <v>14 Gobiernos Locales</v>
      </c>
      <c r="D93" s="1" t="str">
        <f>+VLOOKUP(Tabla1[[#This Row],[Contenido]],Hoja2!$F$2:$G$105,2,0)</f>
        <v>14.02 Comunidad</v>
      </c>
      <c r="E93" s="1" t="str">
        <f>+IFERROR(VLOOKUP(Tabla1[[#This Row],[Tema]],Temas[[Tema]:[Columna1]],2,0),"REVISAR")</f>
        <v>14.02.01 Organizaciones Comunitarias</v>
      </c>
      <c r="F93" s="1" t="str">
        <f>+IFERROR(VLOOKUP(Tabla1[[#This Row],[Muestra]],Muestra[[Muestra]:[Columna1]],2,0),"REVISAR")</f>
        <v>14.02.01.04 Centros de padres y apoderados</v>
      </c>
      <c r="G93" s="1" t="s">
        <v>88</v>
      </c>
      <c r="H93" s="1" t="s">
        <v>290</v>
      </c>
      <c r="I93" s="1" t="s">
        <v>293</v>
      </c>
      <c r="J93" s="1" t="s">
        <v>305</v>
      </c>
      <c r="K93" s="1" t="s">
        <v>3805</v>
      </c>
      <c r="L93" s="1" t="s">
        <v>3863</v>
      </c>
      <c r="O93" s="1" t="s">
        <v>3879</v>
      </c>
      <c r="R93" s="1">
        <v>3384</v>
      </c>
      <c r="S93" s="1">
        <v>4522</v>
      </c>
      <c r="T93" s="1">
        <v>4810</v>
      </c>
      <c r="U93" s="1">
        <v>6181</v>
      </c>
      <c r="V93" s="1">
        <v>5415</v>
      </c>
      <c r="W93" s="1">
        <v>5886</v>
      </c>
      <c r="X93" s="1">
        <v>5616</v>
      </c>
      <c r="Y93" s="1">
        <v>6766</v>
      </c>
      <c r="Z93" s="1">
        <v>7000</v>
      </c>
      <c r="AA93" s="1">
        <v>7022</v>
      </c>
      <c r="AB93" s="1">
        <v>12652</v>
      </c>
      <c r="AC93" s="1">
        <v>6888</v>
      </c>
      <c r="AD93" s="1">
        <v>7059</v>
      </c>
      <c r="AE93" s="1">
        <v>7496</v>
      </c>
      <c r="AF93" s="1">
        <v>7591</v>
      </c>
      <c r="AG93" s="1">
        <v>6778</v>
      </c>
      <c r="AH93" s="1">
        <v>8497</v>
      </c>
      <c r="AI93" s="1">
        <v>7121</v>
      </c>
      <c r="AJ93" s="1">
        <v>7306</v>
      </c>
    </row>
    <row r="94" spans="1:36" s="1" customFormat="1" x14ac:dyDescent="0.25">
      <c r="A94" s="23">
        <v>93</v>
      </c>
      <c r="B94" t="s">
        <v>303</v>
      </c>
      <c r="C94" s="1" t="str">
        <f>+VLOOKUP(Tabla1[[#This Row],[Sector]],Sectores[[Sector]:[Columna1]],2,0)</f>
        <v>14 Gobiernos Locales</v>
      </c>
      <c r="D94" s="1" t="str">
        <f>+VLOOKUP(Tabla1[[#This Row],[Contenido]],Hoja2!$F$2:$G$105,2,0)</f>
        <v>14.02 Comunidad</v>
      </c>
      <c r="E94" s="1" t="str">
        <f>+IFERROR(VLOOKUP(Tabla1[[#This Row],[Tema]],Temas[[Tema]:[Columna1]],2,0),"REVISAR")</f>
        <v>14.02.01 Organizaciones Comunitarias</v>
      </c>
      <c r="F94" s="1" t="str">
        <f>+IFERROR(VLOOKUP(Tabla1[[#This Row],[Muestra]],Muestra[[Muestra]:[Columna1]],2,0),"REVISAR")</f>
        <v>14.02.01.05 Centros del adulto mayor</v>
      </c>
      <c r="G94" s="1" t="s">
        <v>88</v>
      </c>
      <c r="H94" s="1" t="s">
        <v>290</v>
      </c>
      <c r="I94" s="1" t="s">
        <v>293</v>
      </c>
      <c r="J94" s="1" t="s">
        <v>306</v>
      </c>
      <c r="K94" s="1" t="s">
        <v>3806</v>
      </c>
      <c r="L94" s="1" t="s">
        <v>3863</v>
      </c>
      <c r="O94" s="1" t="s">
        <v>3879</v>
      </c>
      <c r="R94" s="1">
        <v>5937</v>
      </c>
      <c r="S94" s="1">
        <v>6329</v>
      </c>
      <c r="T94" s="1">
        <v>7415</v>
      </c>
      <c r="U94" s="1">
        <v>7773</v>
      </c>
      <c r="V94" s="1">
        <v>8305</v>
      </c>
      <c r="W94" s="1">
        <v>8983</v>
      </c>
      <c r="X94" s="1">
        <v>9024</v>
      </c>
      <c r="Y94" s="1">
        <v>9548</v>
      </c>
      <c r="Z94" s="1">
        <v>10858</v>
      </c>
      <c r="AA94" s="1">
        <v>11186</v>
      </c>
      <c r="AB94" s="1">
        <v>15003</v>
      </c>
      <c r="AC94" s="1">
        <v>11759</v>
      </c>
      <c r="AD94" s="1">
        <v>12364</v>
      </c>
      <c r="AE94" s="1">
        <v>13157</v>
      </c>
      <c r="AF94" s="1">
        <v>13965</v>
      </c>
      <c r="AG94" s="1">
        <v>13338</v>
      </c>
      <c r="AH94" s="1">
        <v>13986</v>
      </c>
      <c r="AI94" s="1">
        <v>13870</v>
      </c>
      <c r="AJ94" s="1">
        <v>14090</v>
      </c>
    </row>
    <row r="95" spans="1:36" s="1" customFormat="1" x14ac:dyDescent="0.25">
      <c r="A95" s="23">
        <v>94</v>
      </c>
      <c r="B95" t="s">
        <v>314</v>
      </c>
      <c r="C95" s="1" t="str">
        <f>+VLOOKUP(Tabla1[[#This Row],[Sector]],Sectores[[Sector]:[Columna1]],2,0)</f>
        <v>14 Gobiernos Locales</v>
      </c>
      <c r="D95" s="1" t="str">
        <f>+VLOOKUP(Tabla1[[#This Row],[Contenido]],Hoja2!$F$2:$G$105,2,0)</f>
        <v>14.06 Salud</v>
      </c>
      <c r="E95" s="1" t="str">
        <f>+IFERROR(VLOOKUP(Tabla1[[#This Row],[Tema]],Temas[[Tema]:[Columna1]],2,0),"REVISAR")</f>
        <v>14.06.01 Cobertura en Salud Municipal</v>
      </c>
      <c r="F95" s="1" t="str">
        <f>+IFERROR(VLOOKUP(Tabla1[[#This Row],[Muestra]],Muestra[[Muestra]:[Columna1]],2,0),"REVISAR")</f>
        <v>14.06.01.01 Exámenes preventivos</v>
      </c>
      <c r="G95" s="1" t="s">
        <v>88</v>
      </c>
      <c r="H95" s="1" t="s">
        <v>89</v>
      </c>
      <c r="I95" s="1" t="s">
        <v>307</v>
      </c>
      <c r="J95" s="1" t="s">
        <v>289</v>
      </c>
      <c r="K95" s="1" t="s">
        <v>255</v>
      </c>
      <c r="L95" s="1" t="s">
        <v>3861</v>
      </c>
      <c r="O95" s="1" t="s">
        <v>3879</v>
      </c>
      <c r="Q95" s="1">
        <v>8.1319827586206905</v>
      </c>
      <c r="R95" s="1">
        <v>7.4685114503816781</v>
      </c>
      <c r="S95" s="1">
        <v>13.811857142857148</v>
      </c>
      <c r="T95" s="1">
        <v>10.302147887323947</v>
      </c>
      <c r="U95" s="1">
        <v>18.029896907216486</v>
      </c>
      <c r="V95" s="1">
        <v>9.7850479233226846</v>
      </c>
      <c r="W95" s="1">
        <v>9.1339935064935016</v>
      </c>
      <c r="X95" s="1">
        <v>10.76266423357664</v>
      </c>
      <c r="Y95" s="1">
        <v>10.29173076923078</v>
      </c>
      <c r="Z95" s="1">
        <v>8.4092708333333306</v>
      </c>
      <c r="AA95" s="1">
        <v>9.4560273972602804</v>
      </c>
      <c r="AB95" s="1">
        <v>9.5971724137931052</v>
      </c>
      <c r="AC95" s="1">
        <v>9.7462857142857189</v>
      </c>
      <c r="AD95" s="1">
        <v>12.003461538461542</v>
      </c>
      <c r="AE95" s="1">
        <v>10.608219178082186</v>
      </c>
      <c r="AF95" s="1">
        <v>11.033500000000009</v>
      </c>
      <c r="AG95" s="1">
        <v>11.761449814126388</v>
      </c>
      <c r="AH95" s="1">
        <v>11.995233333333337</v>
      </c>
      <c r="AI95" s="1">
        <v>13.936824817518257</v>
      </c>
    </row>
    <row r="96" spans="1:36" s="1" customFormat="1" x14ac:dyDescent="0.25">
      <c r="A96" s="23">
        <v>95</v>
      </c>
      <c r="B96" t="s">
        <v>315</v>
      </c>
      <c r="C96" s="1" t="str">
        <f>+VLOOKUP(Tabla1[[#This Row],[Sector]],Sectores[[Sector]:[Columna1]],2,0)</f>
        <v>14 Gobiernos Locales</v>
      </c>
      <c r="D96" s="1" t="str">
        <f>+VLOOKUP(Tabla1[[#This Row],[Contenido]],Hoja2!$F$2:$G$105,2,0)</f>
        <v>14.06 Salud</v>
      </c>
      <c r="E96" s="1" t="str">
        <f>+IFERROR(VLOOKUP(Tabla1[[#This Row],[Tema]],Temas[[Tema]:[Columna1]],2,0),"REVISAR")</f>
        <v>14.06.01 Cobertura en Salud Municipal</v>
      </c>
      <c r="F96" s="1" t="str">
        <f>+IFERROR(VLOOKUP(Tabla1[[#This Row],[Muestra]],Muestra[[Muestra]:[Columna1]],2,0),"REVISAR")</f>
        <v>14.06.01.02 Salud Primaria</v>
      </c>
      <c r="G96" s="1" t="s">
        <v>88</v>
      </c>
      <c r="H96" s="1" t="s">
        <v>89</v>
      </c>
      <c r="I96" s="1" t="s">
        <v>307</v>
      </c>
      <c r="J96" s="1" t="s">
        <v>309</v>
      </c>
      <c r="K96" s="1" t="s">
        <v>255</v>
      </c>
      <c r="L96" s="1" t="s">
        <v>3861</v>
      </c>
      <c r="O96" s="1" t="s">
        <v>3879</v>
      </c>
      <c r="Q96" s="1">
        <v>63.05722891566262</v>
      </c>
      <c r="R96" s="1">
        <v>65.175495867768603</v>
      </c>
      <c r="S96" s="1">
        <v>64.200040983606598</v>
      </c>
      <c r="T96" s="1">
        <v>66.375020576131732</v>
      </c>
      <c r="U96" s="1">
        <v>67.137634854771761</v>
      </c>
      <c r="V96" s="1">
        <v>68.016554621848769</v>
      </c>
      <c r="W96" s="1">
        <v>70.014999999999986</v>
      </c>
      <c r="X96" s="1">
        <v>66.82783132530119</v>
      </c>
      <c r="Y96" s="1">
        <v>68.64508196721313</v>
      </c>
      <c r="Z96" s="1">
        <v>75.535573770491823</v>
      </c>
      <c r="AA96" s="1">
        <v>75.430913043478228</v>
      </c>
      <c r="AB96" s="1">
        <v>75.094913793103416</v>
      </c>
      <c r="AC96" s="1">
        <v>74.690042735042724</v>
      </c>
      <c r="AD96" s="1">
        <v>68.545364963503658</v>
      </c>
      <c r="AE96" s="1">
        <v>70.305263157894728</v>
      </c>
      <c r="AF96" s="1">
        <v>70.106177606177553</v>
      </c>
      <c r="AG96" s="1">
        <v>66.711062271062261</v>
      </c>
      <c r="AH96" s="1">
        <v>63.53645614035085</v>
      </c>
      <c r="AI96" s="1">
        <v>68.396536964980527</v>
      </c>
    </row>
    <row r="97" spans="1:36" s="1" customFormat="1" x14ac:dyDescent="0.25">
      <c r="A97" s="23">
        <v>96</v>
      </c>
      <c r="B97" t="s">
        <v>316</v>
      </c>
      <c r="C97" s="1" t="str">
        <f>+VLOOKUP(Tabla1[[#This Row],[Sector]],Sectores[[Sector]:[Columna1]],2,0)</f>
        <v>14 Gobiernos Locales</v>
      </c>
      <c r="D97" s="1" t="str">
        <f>+VLOOKUP(Tabla1[[#This Row],[Contenido]],Hoja2!$F$2:$G$105,2,0)</f>
        <v>14.06 Salud</v>
      </c>
      <c r="E97" s="1" t="str">
        <f>+IFERROR(VLOOKUP(Tabla1[[#This Row],[Tema]],Temas[[Tema]:[Columna1]],2,0),"REVISAR")</f>
        <v>14.06.05 Recursos Humanos</v>
      </c>
      <c r="F97" s="1" t="str">
        <f>+IFERROR(VLOOKUP(Tabla1[[#This Row],[Muestra]],Muestra[[Muestra]:[Columna1]],2,0),"REVISAR")</f>
        <v>14.06.05.01 Enfermeras/os</v>
      </c>
      <c r="G97" s="1" t="s">
        <v>88</v>
      </c>
      <c r="H97" s="1" t="s">
        <v>89</v>
      </c>
      <c r="I97" s="1" t="s">
        <v>295</v>
      </c>
      <c r="J97" s="1" t="s">
        <v>311</v>
      </c>
      <c r="K97" s="1" t="s">
        <v>3807</v>
      </c>
      <c r="L97" s="1" t="s">
        <v>3860</v>
      </c>
      <c r="O97" s="1" t="s">
        <v>3879</v>
      </c>
      <c r="W97" s="1">
        <v>2113</v>
      </c>
      <c r="X97" s="1">
        <v>1889</v>
      </c>
      <c r="Y97" s="1">
        <v>4113</v>
      </c>
      <c r="Z97" s="1">
        <v>2727</v>
      </c>
      <c r="AA97" s="1">
        <v>2729</v>
      </c>
      <c r="AB97" s="1">
        <v>2992</v>
      </c>
      <c r="AC97" s="1">
        <v>3155</v>
      </c>
      <c r="AD97" s="1">
        <v>3462</v>
      </c>
      <c r="AE97" s="1">
        <v>3957</v>
      </c>
      <c r="AF97" s="1">
        <v>4061</v>
      </c>
      <c r="AG97" s="1">
        <v>4395</v>
      </c>
      <c r="AH97" s="1">
        <v>4678</v>
      </c>
      <c r="AI97" s="1">
        <v>5258</v>
      </c>
      <c r="AJ97" s="1">
        <v>6308</v>
      </c>
    </row>
    <row r="98" spans="1:36" s="1" customFormat="1" x14ac:dyDescent="0.25">
      <c r="A98" s="22">
        <v>97</v>
      </c>
      <c r="B98" s="15" t="s">
        <v>310</v>
      </c>
      <c r="C98" s="1" t="str">
        <f>+VLOOKUP(Tabla1[[#This Row],[Sector]],Sectores[[Sector]:[Columna1]],2,0)</f>
        <v>14 Gobiernos Locales</v>
      </c>
      <c r="D98" s="1" t="str">
        <f>+VLOOKUP(Tabla1[[#This Row],[Contenido]],Hoja2!$F$2:$G$105,2,0)</f>
        <v>14.06 Salud</v>
      </c>
      <c r="E98" s="1" t="str">
        <f>+IFERROR(VLOOKUP(Tabla1[[#This Row],[Tema]],Temas[[Tema]:[Columna1]],2,0),"REVISAR")</f>
        <v>14.06.06 Red Asistencial</v>
      </c>
      <c r="F98" s="1" t="str">
        <f>+IFERROR(VLOOKUP(Tabla1[[#This Row],[Muestra]],Muestra[[Muestra]:[Columna1]],2,0),"REVISAR")</f>
        <v>14.06.06.02 Farmacias municipales</v>
      </c>
      <c r="G98" s="1" t="s">
        <v>88</v>
      </c>
      <c r="H98" s="1" t="s">
        <v>89</v>
      </c>
      <c r="I98" s="1" t="s">
        <v>294</v>
      </c>
      <c r="J98" s="1" t="s">
        <v>308</v>
      </c>
      <c r="K98" s="1" t="s">
        <v>3808</v>
      </c>
      <c r="L98" s="1">
        <v>2020</v>
      </c>
      <c r="O98" s="1" t="s">
        <v>3879</v>
      </c>
      <c r="AJ98" s="1">
        <v>183</v>
      </c>
    </row>
    <row r="99" spans="1:36" s="1" customFormat="1" x14ac:dyDescent="0.25">
      <c r="A99" s="23">
        <v>98</v>
      </c>
      <c r="B99" t="s">
        <v>586</v>
      </c>
      <c r="C99" s="1" t="str">
        <f>+VLOOKUP(Tabla1[[#This Row],[Sector]],Sectores[[Sector]:[Columna1]],2,0)</f>
        <v>14 Gobiernos Locales</v>
      </c>
      <c r="D99" s="1" t="str">
        <f>+VLOOKUP(Tabla1[[#This Row],[Contenido]],Hoja2!$F$2:$G$105,2,0)</f>
        <v>14.01 Administración</v>
      </c>
      <c r="E99" s="1" t="str">
        <f>+IFERROR(VLOOKUP(Tabla1[[#This Row],[Tema]],Temas[[Tema]:[Columna1]],2,0),"REVISAR")</f>
        <v>14.01.01 Egresos</v>
      </c>
      <c r="F99" s="1" t="str">
        <f>+IFERROR(VLOOKUP(Tabla1[[#This Row],[Muestra]],Muestra[[Muestra]:[Columna1]],2,0),"REVISAR")</f>
        <v>14.01.01.01 Gasto municipal en personal</v>
      </c>
      <c r="G99" s="1" t="s">
        <v>88</v>
      </c>
      <c r="H99" s="1" t="s">
        <v>291</v>
      </c>
      <c r="I99" s="1" t="s">
        <v>578</v>
      </c>
      <c r="J99" s="1" t="s">
        <v>584</v>
      </c>
      <c r="K99" s="1" t="s">
        <v>333</v>
      </c>
      <c r="L99" s="1" t="s">
        <v>832</v>
      </c>
      <c r="O99" s="1" t="s">
        <v>3879</v>
      </c>
      <c r="Q99" s="1">
        <v>193902443</v>
      </c>
      <c r="R99" s="1">
        <v>208133299</v>
      </c>
      <c r="S99" s="1">
        <v>223994094</v>
      </c>
      <c r="T99" s="1">
        <v>236955889</v>
      </c>
      <c r="U99" s="1">
        <v>250330808</v>
      </c>
      <c r="V99" s="1">
        <v>279472450</v>
      </c>
      <c r="W99" s="1">
        <v>312761276</v>
      </c>
      <c r="X99" s="1">
        <v>450075150</v>
      </c>
      <c r="Y99" s="1">
        <v>499869352</v>
      </c>
      <c r="Z99" s="1">
        <v>526386170</v>
      </c>
      <c r="AA99" s="1">
        <v>564799561</v>
      </c>
      <c r="AB99" s="1">
        <v>639170035</v>
      </c>
      <c r="AC99" s="1">
        <v>715443134</v>
      </c>
      <c r="AD99" s="1">
        <v>830371552</v>
      </c>
      <c r="AE99" s="1">
        <v>946802312</v>
      </c>
      <c r="AF99" s="1">
        <v>1098028559</v>
      </c>
      <c r="AG99" s="1">
        <v>1194984478</v>
      </c>
      <c r="AH99" s="1">
        <v>1280259348</v>
      </c>
      <c r="AI99" s="1">
        <v>1406713085</v>
      </c>
      <c r="AJ99" s="1">
        <v>1477406143</v>
      </c>
    </row>
    <row r="100" spans="1:36" s="1" customFormat="1" x14ac:dyDescent="0.25">
      <c r="A100" s="23">
        <v>99</v>
      </c>
      <c r="B100" t="s">
        <v>579</v>
      </c>
      <c r="C100" s="1" t="str">
        <f>+VLOOKUP(Tabla1[[#This Row],[Sector]],Sectores[[Sector]:[Columna1]],2,0)</f>
        <v>14 Gobiernos Locales</v>
      </c>
      <c r="D100" s="1" t="str">
        <f>+VLOOKUP(Tabla1[[#This Row],[Contenido]],Hoja2!$F$2:$G$105,2,0)</f>
        <v>14.01 Administración</v>
      </c>
      <c r="E100" s="1" t="str">
        <f>+IFERROR(VLOOKUP(Tabla1[[#This Row],[Tema]],Temas[[Tema]:[Columna1]],2,0),"REVISAR")</f>
        <v>14.01.01 Egresos</v>
      </c>
      <c r="F100" s="1" t="str">
        <f>+IFERROR(VLOOKUP(Tabla1[[#This Row],[Muestra]],Muestra[[Muestra]:[Columna1]],2,0),"REVISAR")</f>
        <v>14.01.01.02 Gasto total municipal</v>
      </c>
      <c r="G100" s="1" t="s">
        <v>88</v>
      </c>
      <c r="H100" s="1" t="s">
        <v>291</v>
      </c>
      <c r="I100" s="1" t="s">
        <v>578</v>
      </c>
      <c r="J100" s="1" t="s">
        <v>627</v>
      </c>
      <c r="K100" s="1" t="s">
        <v>333</v>
      </c>
      <c r="L100" s="1" t="s">
        <v>832</v>
      </c>
      <c r="O100" s="1" t="s">
        <v>3879</v>
      </c>
      <c r="Q100" s="1">
        <v>989579854</v>
      </c>
      <c r="R100" s="1">
        <v>1067084722</v>
      </c>
      <c r="S100" s="1">
        <v>1127985798</v>
      </c>
      <c r="T100" s="1">
        <v>1274435402</v>
      </c>
      <c r="U100" s="1">
        <v>1304286558</v>
      </c>
      <c r="V100" s="1">
        <v>1434375375</v>
      </c>
      <c r="W100" s="1">
        <v>1620712053</v>
      </c>
      <c r="X100" s="1">
        <v>1879906835</v>
      </c>
      <c r="Y100" s="1">
        <v>1989062147</v>
      </c>
      <c r="Z100" s="1">
        <v>2129134521</v>
      </c>
      <c r="AA100" s="1">
        <v>2325957040</v>
      </c>
      <c r="AB100" s="1">
        <v>2658962875</v>
      </c>
      <c r="AC100" s="1">
        <v>2876839279</v>
      </c>
      <c r="AD100" s="1">
        <v>3380672581</v>
      </c>
      <c r="AE100" s="1">
        <v>3816395795</v>
      </c>
      <c r="AF100" s="1">
        <v>4213167299</v>
      </c>
      <c r="AG100" s="1">
        <v>4384094335</v>
      </c>
      <c r="AH100" s="1">
        <v>4722550301</v>
      </c>
      <c r="AI100" s="1">
        <v>5095304959</v>
      </c>
      <c r="AJ100" s="1">
        <v>5135345863</v>
      </c>
    </row>
    <row r="101" spans="1:36" s="1" customFormat="1" x14ac:dyDescent="0.25">
      <c r="A101" s="23">
        <v>100</v>
      </c>
      <c r="B101" t="s">
        <v>587</v>
      </c>
      <c r="C101" s="1" t="str">
        <f>+VLOOKUP(Tabla1[[#This Row],[Sector]],Sectores[[Sector]:[Columna1]],2,0)</f>
        <v>14 Gobiernos Locales</v>
      </c>
      <c r="D101" s="1" t="str">
        <f>+VLOOKUP(Tabla1[[#This Row],[Contenido]],Hoja2!$F$2:$G$105,2,0)</f>
        <v>14.06 Salud</v>
      </c>
      <c r="E101" s="1" t="s">
        <v>10042</v>
      </c>
      <c r="F101" s="1" t="str">
        <f>+IFERROR(VLOOKUP(Tabla1[[#This Row],[Muestra]],Muestra[[Muestra]:[Columna1]],2,0),"REVISAR")</f>
        <v>14.06.03.01 Ingreso municipal en sector salud</v>
      </c>
      <c r="G101" s="1" t="s">
        <v>88</v>
      </c>
      <c r="H101" s="1" t="s">
        <v>89</v>
      </c>
      <c r="I101" s="1" t="s">
        <v>251</v>
      </c>
      <c r="J101" s="1" t="s">
        <v>580</v>
      </c>
      <c r="K101" s="1" t="s">
        <v>333</v>
      </c>
      <c r="L101" s="1" t="s">
        <v>832</v>
      </c>
      <c r="O101" s="1" t="s">
        <v>3879</v>
      </c>
      <c r="Q101" s="1">
        <v>147930774</v>
      </c>
      <c r="R101" s="1">
        <v>173990453</v>
      </c>
      <c r="S101" s="1">
        <v>198756034</v>
      </c>
      <c r="T101" s="1">
        <v>225139133</v>
      </c>
      <c r="U101" s="1">
        <v>277778561</v>
      </c>
      <c r="V101" s="1">
        <v>320844966</v>
      </c>
      <c r="W101" s="1">
        <v>383910307</v>
      </c>
      <c r="X101" s="1">
        <v>490750623</v>
      </c>
      <c r="Y101" s="1">
        <v>560921195</v>
      </c>
      <c r="Z101" s="1">
        <v>641914019</v>
      </c>
      <c r="AA101" s="1">
        <v>740315973</v>
      </c>
      <c r="AB101" s="1">
        <v>846272341</v>
      </c>
      <c r="AC101" s="1">
        <v>956787265</v>
      </c>
      <c r="AD101" s="1">
        <v>1092397045</v>
      </c>
      <c r="AE101" s="1">
        <v>1242072199</v>
      </c>
      <c r="AF101" s="1">
        <v>1388008881</v>
      </c>
      <c r="AG101" s="1">
        <v>1554870196</v>
      </c>
      <c r="AH101" s="1">
        <v>1728227925</v>
      </c>
      <c r="AI101" s="1">
        <v>1899281068</v>
      </c>
      <c r="AJ101" s="1">
        <v>2172918412</v>
      </c>
    </row>
    <row r="102" spans="1:36" s="1" customFormat="1" x14ac:dyDescent="0.25">
      <c r="A102" s="23">
        <v>101</v>
      </c>
      <c r="B102" t="s">
        <v>588</v>
      </c>
      <c r="C102" s="1" t="str">
        <f>+VLOOKUP(Tabla1[[#This Row],[Sector]],Sectores[[Sector]:[Columna1]],2,0)</f>
        <v>14 Gobiernos Locales</v>
      </c>
      <c r="D102" s="1" t="str">
        <f>+VLOOKUP(Tabla1[[#This Row],[Contenido]],Hoja2!$F$2:$G$105,2,0)</f>
        <v>14.01 Administración</v>
      </c>
      <c r="E102" s="1" t="s">
        <v>10043</v>
      </c>
      <c r="F102" s="1" t="str">
        <f>+IFERROR(VLOOKUP(Tabla1[[#This Row],[Muestra]],Muestra[[Muestra]:[Columna1]],2,0),"REVISAR")</f>
        <v>14.01.02.01 Ingreso municipal total</v>
      </c>
      <c r="G102" s="1" t="s">
        <v>88</v>
      </c>
      <c r="H102" s="1" t="s">
        <v>291</v>
      </c>
      <c r="I102" s="1" t="s">
        <v>251</v>
      </c>
      <c r="J102" s="1" t="s">
        <v>581</v>
      </c>
      <c r="K102" s="1" t="s">
        <v>333</v>
      </c>
      <c r="L102" s="1" t="s">
        <v>832</v>
      </c>
      <c r="O102" s="1" t="s">
        <v>3879</v>
      </c>
      <c r="Q102" s="1">
        <v>1034057162</v>
      </c>
      <c r="R102" s="1">
        <v>1109328832</v>
      </c>
      <c r="S102" s="1">
        <v>1212633745</v>
      </c>
      <c r="T102" s="1">
        <v>1317998330</v>
      </c>
      <c r="U102" s="1">
        <v>1360231117</v>
      </c>
      <c r="V102" s="1">
        <v>1511614106</v>
      </c>
      <c r="W102" s="1">
        <v>1704607291</v>
      </c>
      <c r="X102" s="1">
        <v>1845808061</v>
      </c>
      <c r="Y102" s="1">
        <v>2046048967</v>
      </c>
      <c r="Z102" s="1">
        <v>2218187175</v>
      </c>
      <c r="AA102" s="1">
        <v>2504444830</v>
      </c>
      <c r="AB102" s="1">
        <v>2857092083</v>
      </c>
      <c r="AC102" s="1">
        <v>3015017887</v>
      </c>
      <c r="AD102" s="1">
        <v>3473254619</v>
      </c>
      <c r="AE102" s="1">
        <v>3790385072</v>
      </c>
      <c r="AF102" s="1">
        <v>4062296728</v>
      </c>
      <c r="AG102" s="1">
        <v>4358869291</v>
      </c>
      <c r="AH102" s="1">
        <v>4725524112</v>
      </c>
      <c r="AI102" s="1">
        <v>5077995023</v>
      </c>
      <c r="AJ102" s="1">
        <v>5066772914</v>
      </c>
    </row>
    <row r="103" spans="1:36" s="1" customFormat="1" x14ac:dyDescent="0.25">
      <c r="A103" s="23">
        <v>102</v>
      </c>
      <c r="B103" t="s">
        <v>589</v>
      </c>
      <c r="C103" s="1" t="str">
        <f>+VLOOKUP(Tabla1[[#This Row],[Sector]],Sectores[[Sector]:[Columna1]],2,0)</f>
        <v>14 Gobiernos Locales</v>
      </c>
      <c r="D103" s="1" t="str">
        <f>+VLOOKUP(Tabla1[[#This Row],[Contenido]],Hoja2!$F$2:$G$105,2,0)</f>
        <v>14.01 Administración</v>
      </c>
      <c r="E103" s="1" t="s">
        <v>10043</v>
      </c>
      <c r="F103" s="1" t="str">
        <f>+IFERROR(VLOOKUP(Tabla1[[#This Row],[Muestra]],Muestra[[Muestra]:[Columna1]],2,0),"REVISAR")</f>
        <v>14.01.02.02 Ingreso municipal por impuestos</v>
      </c>
      <c r="G103" s="1" t="s">
        <v>88</v>
      </c>
      <c r="H103" s="1" t="s">
        <v>291</v>
      </c>
      <c r="I103" s="1" t="s">
        <v>251</v>
      </c>
      <c r="J103" s="1" t="s">
        <v>583</v>
      </c>
      <c r="K103" s="1" t="s">
        <v>333</v>
      </c>
      <c r="L103" s="1" t="s">
        <v>832</v>
      </c>
      <c r="O103" s="1" t="s">
        <v>3879</v>
      </c>
      <c r="Q103" s="1">
        <v>289044140</v>
      </c>
      <c r="R103" s="1">
        <v>311507858</v>
      </c>
      <c r="S103" s="1">
        <v>345067829</v>
      </c>
      <c r="T103" s="1">
        <v>372451401</v>
      </c>
      <c r="U103" s="1">
        <v>389927509</v>
      </c>
      <c r="V103" s="1">
        <v>429285583</v>
      </c>
      <c r="W103" s="1">
        <v>462171210</v>
      </c>
      <c r="X103" s="1">
        <v>486273453</v>
      </c>
      <c r="Y103" s="1">
        <v>546043318</v>
      </c>
      <c r="Z103" s="1">
        <v>569066086</v>
      </c>
      <c r="AA103" s="1">
        <v>638457902</v>
      </c>
      <c r="AB103" s="1">
        <v>706502910</v>
      </c>
      <c r="AC103" s="1">
        <v>769076934</v>
      </c>
      <c r="AD103" s="1">
        <v>851798993</v>
      </c>
      <c r="AE103" s="1">
        <v>950711749</v>
      </c>
      <c r="AF103" s="1">
        <v>1055470035</v>
      </c>
      <c r="AG103" s="1">
        <v>1117221358</v>
      </c>
      <c r="AH103" s="1">
        <v>1221468349</v>
      </c>
      <c r="AI103" s="1">
        <v>1306623239</v>
      </c>
      <c r="AJ103" s="1">
        <v>1351448287</v>
      </c>
    </row>
    <row r="104" spans="1:36" s="1" customFormat="1" x14ac:dyDescent="0.25">
      <c r="A104" s="23">
        <v>103</v>
      </c>
      <c r="B104" t="s">
        <v>590</v>
      </c>
      <c r="C104" s="1" t="str">
        <f>+VLOOKUP(Tabla1[[#This Row],[Sector]],Sectores[[Sector]:[Columna1]],2,0)</f>
        <v>14 Gobiernos Locales</v>
      </c>
      <c r="D104" s="1" t="str">
        <f>+VLOOKUP(Tabla1[[#This Row],[Contenido]],Hoja2!$F$2:$G$105,2,0)</f>
        <v>14.01 Administración</v>
      </c>
      <c r="E104" s="1" t="s">
        <v>10043</v>
      </c>
      <c r="F104" s="1" t="str">
        <f>+IFERROR(VLOOKUP(Tabla1[[#This Row],[Muestra]],Muestra[[Muestra]:[Columna1]],2,0),"REVISAR")</f>
        <v>14.01.02.03 Ingreso municipal por permisos de circulación</v>
      </c>
      <c r="G104" s="1" t="s">
        <v>88</v>
      </c>
      <c r="H104" s="1" t="s">
        <v>291</v>
      </c>
      <c r="I104" s="1" t="s">
        <v>251</v>
      </c>
      <c r="J104" s="1" t="s">
        <v>582</v>
      </c>
      <c r="K104" s="1" t="s">
        <v>333</v>
      </c>
      <c r="L104" s="1" t="s">
        <v>67</v>
      </c>
      <c r="O104" s="1" t="s">
        <v>3879</v>
      </c>
      <c r="X104" s="1">
        <v>68299867</v>
      </c>
      <c r="Y104" s="1">
        <v>69711365</v>
      </c>
      <c r="Z104" s="1">
        <v>80074214</v>
      </c>
      <c r="AA104" s="1">
        <v>95260087</v>
      </c>
      <c r="AB104" s="1">
        <v>109646310</v>
      </c>
      <c r="AC104" s="1">
        <v>121239790</v>
      </c>
      <c r="AD104" s="1">
        <v>133262979</v>
      </c>
      <c r="AE104" s="1">
        <v>143897634</v>
      </c>
      <c r="AF104" s="1">
        <v>157547175</v>
      </c>
      <c r="AG104" s="1">
        <v>176092326</v>
      </c>
      <c r="AH104" s="1">
        <v>197418170</v>
      </c>
      <c r="AI104" s="1">
        <v>215645358</v>
      </c>
      <c r="AJ104" s="1">
        <v>211026296</v>
      </c>
    </row>
    <row r="105" spans="1:36" s="1" customFormat="1" x14ac:dyDescent="0.25">
      <c r="A105" s="23">
        <v>104</v>
      </c>
      <c r="B105" t="s">
        <v>591</v>
      </c>
      <c r="C105" s="1" t="str">
        <f>+VLOOKUP(Tabla1[[#This Row],[Sector]],Sectores[[Sector]:[Columna1]],2,0)</f>
        <v>14 Gobiernos Locales</v>
      </c>
      <c r="D105" s="1" t="str">
        <f>+VLOOKUP(Tabla1[[#This Row],[Contenido]],Hoja2!$F$2:$G$105,2,0)</f>
        <v>14.01 Administración</v>
      </c>
      <c r="E105" s="1" t="s">
        <v>10043</v>
      </c>
      <c r="F105" s="1" t="str">
        <f>+IFERROR(VLOOKUP(Tabla1[[#This Row],[Muestra]],Muestra[[Muestra]:[Columna1]],2,0),"REVISAR")</f>
        <v>14.01.02.04 Ingreso propio permanente municipal</v>
      </c>
      <c r="G105" s="1" t="s">
        <v>88</v>
      </c>
      <c r="H105" s="1" t="s">
        <v>291</v>
      </c>
      <c r="I105" s="1" t="s">
        <v>251</v>
      </c>
      <c r="J105" s="1" t="s">
        <v>585</v>
      </c>
      <c r="K105" s="1" t="s">
        <v>333</v>
      </c>
      <c r="L105" s="1" t="s">
        <v>832</v>
      </c>
      <c r="O105" s="1" t="s">
        <v>3879</v>
      </c>
      <c r="Q105" s="1">
        <v>446198311</v>
      </c>
      <c r="R105" s="1">
        <v>476107965</v>
      </c>
      <c r="S105" s="1">
        <v>518347392</v>
      </c>
      <c r="T105" s="1">
        <v>556934500</v>
      </c>
      <c r="U105" s="1">
        <v>595723388</v>
      </c>
      <c r="V105" s="1">
        <v>661390372</v>
      </c>
      <c r="W105" s="1">
        <v>721628880</v>
      </c>
      <c r="X105" s="1">
        <v>764127361</v>
      </c>
      <c r="Y105" s="1">
        <v>849348792</v>
      </c>
      <c r="Z105" s="1">
        <v>889339139</v>
      </c>
      <c r="AA105" s="1">
        <v>1033924053</v>
      </c>
      <c r="AB105" s="1">
        <v>1136809619</v>
      </c>
      <c r="AC105" s="1">
        <v>1201898051</v>
      </c>
      <c r="AD105" s="1">
        <v>1336920357</v>
      </c>
      <c r="AE105" s="1">
        <v>1489256154</v>
      </c>
      <c r="AF105" s="1">
        <v>1616342550</v>
      </c>
      <c r="AG105" s="1">
        <v>1721037194</v>
      </c>
      <c r="AH105" s="1">
        <v>1895839942</v>
      </c>
      <c r="AI105" s="1">
        <v>1981873412</v>
      </c>
      <c r="AJ105" s="1">
        <v>1852240835</v>
      </c>
    </row>
    <row r="106" spans="1:36" s="1" customFormat="1" x14ac:dyDescent="0.25">
      <c r="A106" s="23">
        <v>105</v>
      </c>
      <c r="B106" t="s">
        <v>318</v>
      </c>
      <c r="C106" s="1" t="str">
        <f>+VLOOKUP(Tabla1[[#This Row],[Sector]],Sectores[[Sector]:[Columna1]],2,0)</f>
        <v>14 Gobiernos Locales</v>
      </c>
      <c r="D106" s="1" t="str">
        <f>+VLOOKUP(Tabla1[[#This Row],[Contenido]],Hoja2!$F$2:$G$105,2,0)</f>
        <v>14.06 Salud</v>
      </c>
      <c r="E106" s="1" t="str">
        <f>+IFERROR(VLOOKUP(Tabla1[[#This Row],[Tema]],Temas[[Tema]:[Columna1]],2,0),"REVISAR")</f>
        <v>14.06.06 Red Asistencial</v>
      </c>
      <c r="F106" s="1" t="str">
        <f>+IFERROR(VLOOKUP(Tabla1[[#This Row],[Muestra]],Muestra[[Muestra]:[Columna1]],2,0),"REVISAR")</f>
        <v>14.06.06.03 Laboratorios de salud municipales</v>
      </c>
      <c r="G106" s="1" t="s">
        <v>88</v>
      </c>
      <c r="H106" s="1" t="s">
        <v>89</v>
      </c>
      <c r="I106" s="1" t="s">
        <v>294</v>
      </c>
      <c r="J106" s="1" t="s">
        <v>313</v>
      </c>
      <c r="K106" s="1" t="s">
        <v>3809</v>
      </c>
      <c r="L106" s="1" t="s">
        <v>832</v>
      </c>
      <c r="O106" s="1" t="s">
        <v>3879</v>
      </c>
      <c r="Q106" s="1">
        <v>58</v>
      </c>
      <c r="R106" s="1">
        <v>82</v>
      </c>
      <c r="S106" s="1">
        <v>87</v>
      </c>
      <c r="T106" s="1">
        <v>78</v>
      </c>
      <c r="U106" s="1">
        <v>78</v>
      </c>
      <c r="V106" s="1">
        <v>78</v>
      </c>
      <c r="W106" s="1">
        <v>114</v>
      </c>
      <c r="X106" s="1">
        <v>129</v>
      </c>
      <c r="Y106" s="1">
        <v>112</v>
      </c>
      <c r="Z106" s="1">
        <v>117</v>
      </c>
      <c r="AA106" s="1">
        <v>116</v>
      </c>
      <c r="AB106" s="1">
        <v>108</v>
      </c>
      <c r="AC106" s="1">
        <v>113</v>
      </c>
      <c r="AD106" s="1">
        <v>113</v>
      </c>
      <c r="AE106" s="1">
        <v>109</v>
      </c>
      <c r="AF106" s="1">
        <v>108</v>
      </c>
      <c r="AG106" s="1">
        <v>109</v>
      </c>
      <c r="AH106" s="1">
        <v>115</v>
      </c>
      <c r="AI106" s="1">
        <v>100</v>
      </c>
      <c r="AJ106" s="1">
        <v>114</v>
      </c>
    </row>
    <row r="107" spans="1:36" s="1" customFormat="1" x14ac:dyDescent="0.25">
      <c r="A107" s="23">
        <v>106</v>
      </c>
      <c r="B107" t="s">
        <v>317</v>
      </c>
      <c r="C107" s="1" t="str">
        <f>+VLOOKUP(Tabla1[[#This Row],[Sector]],Sectores[[Sector]:[Columna1]],2,0)</f>
        <v>14 Gobiernos Locales</v>
      </c>
      <c r="D107" s="1" t="str">
        <f>+VLOOKUP(Tabla1[[#This Row],[Contenido]],Hoja2!$F$2:$G$105,2,0)</f>
        <v>14.06 Salud</v>
      </c>
      <c r="E107" s="1" t="str">
        <f>+IFERROR(VLOOKUP(Tabla1[[#This Row],[Tema]],Temas[[Tema]:[Columna1]],2,0),"REVISAR")</f>
        <v>14.06.05 Recursos Humanos</v>
      </c>
      <c r="F107" s="1" t="str">
        <f>+IFERROR(VLOOKUP(Tabla1[[#This Row],[Muestra]],Muestra[[Muestra]:[Columna1]],2,0),"REVISAR")</f>
        <v>14.06.05.02 Médicas/os</v>
      </c>
      <c r="G107" s="1" t="s">
        <v>88</v>
      </c>
      <c r="H107" s="1" t="s">
        <v>89</v>
      </c>
      <c r="I107" s="1" t="s">
        <v>295</v>
      </c>
      <c r="J107" s="1" t="s">
        <v>312</v>
      </c>
      <c r="K107" s="1" t="s">
        <v>3810</v>
      </c>
      <c r="L107" s="1" t="s">
        <v>832</v>
      </c>
      <c r="O107" s="1" t="s">
        <v>3879</v>
      </c>
      <c r="Q107" s="1">
        <v>2222</v>
      </c>
      <c r="R107" s="1">
        <v>2336</v>
      </c>
      <c r="S107" s="1">
        <v>3337</v>
      </c>
      <c r="T107" s="1">
        <v>3513</v>
      </c>
      <c r="U107" s="1">
        <v>2834</v>
      </c>
      <c r="V107" s="1">
        <v>2838</v>
      </c>
      <c r="W107" s="1">
        <v>3091</v>
      </c>
      <c r="X107" s="1">
        <v>2954</v>
      </c>
      <c r="Y107" s="1">
        <v>3276</v>
      </c>
      <c r="Z107" s="1">
        <v>4204</v>
      </c>
      <c r="AA107" s="1">
        <v>4257</v>
      </c>
      <c r="AB107" s="1">
        <v>4093</v>
      </c>
      <c r="AC107" s="1">
        <v>4432</v>
      </c>
      <c r="AD107" s="1">
        <v>4262</v>
      </c>
      <c r="AE107" s="1">
        <v>4829</v>
      </c>
      <c r="AF107" s="1">
        <v>5004</v>
      </c>
      <c r="AG107" s="1">
        <v>5068</v>
      </c>
      <c r="AH107" s="1">
        <v>5253</v>
      </c>
      <c r="AI107" s="1">
        <v>5490</v>
      </c>
      <c r="AJ107" s="1">
        <v>6596</v>
      </c>
    </row>
    <row r="108" spans="1:36" s="1" customFormat="1" x14ac:dyDescent="0.25">
      <c r="A108" s="23">
        <v>107</v>
      </c>
      <c r="B108" t="s">
        <v>9973</v>
      </c>
      <c r="C108" s="1" t="str">
        <f>+VLOOKUP(Tabla1[[#This Row],[Sector]],Sectores[[Sector]:[Columna1]],2,0)</f>
        <v>14 Gobiernos Locales</v>
      </c>
      <c r="D108" s="1" t="str">
        <f>+VLOOKUP(Tabla1[[#This Row],[Contenido]],Hoja2!$F$2:$G$105,2,0)</f>
        <v>14.02 Comunidad</v>
      </c>
      <c r="E108" s="1" t="str">
        <f>+IFERROR(VLOOKUP(Tabla1[[#This Row],[Tema]],Temas[[Tema]:[Columna1]],2,0),"REVISAR")</f>
        <v>14.02.01 Organizaciones Comunitarias</v>
      </c>
      <c r="F108" s="1" t="str">
        <f>+IFERROR(VLOOKUP(Tabla1[[#This Row],[Muestra]],Muestra[[Muestra]:[Columna1]],2,0),"REVISAR")</f>
        <v>14.02.01.06 Organizaciones comunitarias funcionales</v>
      </c>
      <c r="G108" s="1" t="s">
        <v>88</v>
      </c>
      <c r="H108" s="1" t="s">
        <v>290</v>
      </c>
      <c r="I108" s="1" t="s">
        <v>293</v>
      </c>
      <c r="J108" s="1" t="s">
        <v>574</v>
      </c>
      <c r="K108" s="1" t="s">
        <v>3811</v>
      </c>
      <c r="L108" s="1" t="s">
        <v>3863</v>
      </c>
      <c r="O108" s="1" t="s">
        <v>3879</v>
      </c>
      <c r="R108" s="1">
        <v>34820</v>
      </c>
      <c r="S108" s="1">
        <v>42702</v>
      </c>
      <c r="T108" s="1">
        <v>45536</v>
      </c>
      <c r="U108" s="1">
        <v>49525</v>
      </c>
      <c r="V108" s="1">
        <v>51412</v>
      </c>
      <c r="W108" s="1">
        <v>59614</v>
      </c>
      <c r="X108" s="1">
        <v>56474</v>
      </c>
      <c r="Y108" s="1">
        <v>58403</v>
      </c>
      <c r="Z108" s="1">
        <v>67090</v>
      </c>
      <c r="AA108" s="1">
        <v>71240</v>
      </c>
      <c r="AB108" s="1">
        <v>78644</v>
      </c>
      <c r="AC108" s="1">
        <v>70771</v>
      </c>
      <c r="AD108" s="1">
        <v>73629</v>
      </c>
      <c r="AE108" s="1">
        <v>81556</v>
      </c>
      <c r="AF108" s="1">
        <v>92202</v>
      </c>
      <c r="AG108" s="1">
        <v>85760</v>
      </c>
      <c r="AH108" s="1">
        <v>82684</v>
      </c>
      <c r="AI108" s="1">
        <v>85062</v>
      </c>
      <c r="AJ108" s="1">
        <v>90816</v>
      </c>
    </row>
    <row r="109" spans="1:36" s="1" customFormat="1" x14ac:dyDescent="0.25">
      <c r="A109" s="23">
        <v>108</v>
      </c>
      <c r="B109" t="s">
        <v>573</v>
      </c>
      <c r="C109" s="1" t="str">
        <f>+VLOOKUP(Tabla1[[#This Row],[Sector]],Sectores[[Sector]:[Columna1]],2,0)</f>
        <v>14 Gobiernos Locales</v>
      </c>
      <c r="D109" s="1" t="str">
        <f>+VLOOKUP(Tabla1[[#This Row],[Contenido]],Hoja2!$F$2:$G$105,2,0)</f>
        <v>14.06 Salud</v>
      </c>
      <c r="E109" s="1" t="str">
        <f>+IFERROR(VLOOKUP(Tabla1[[#This Row],[Tema]],Temas[[Tema]:[Columna1]],2,0),"REVISAR")</f>
        <v>14.06.06 Red Asistencial</v>
      </c>
      <c r="F109" s="1" t="str">
        <f>+IFERROR(VLOOKUP(Tabla1[[#This Row],[Muestra]],Muestra[[Muestra]:[Columna1]],2,0),"REVISAR")</f>
        <v>14.06.06.04 Establecimientos municipales de salud</v>
      </c>
      <c r="G109" s="1" t="s">
        <v>88</v>
      </c>
      <c r="H109" s="1" t="s">
        <v>89</v>
      </c>
      <c r="I109" s="1" t="s">
        <v>294</v>
      </c>
      <c r="J109" s="1" t="s">
        <v>575</v>
      </c>
      <c r="K109" s="1" t="s">
        <v>3812</v>
      </c>
      <c r="L109" s="1" t="s">
        <v>832</v>
      </c>
      <c r="O109" s="1" t="s">
        <v>3879</v>
      </c>
      <c r="Q109" s="1">
        <v>61</v>
      </c>
      <c r="R109" s="1">
        <v>445</v>
      </c>
      <c r="S109" s="1">
        <v>458</v>
      </c>
      <c r="T109" s="1">
        <v>628</v>
      </c>
      <c r="U109" s="1">
        <v>596</v>
      </c>
      <c r="V109" s="1">
        <v>574</v>
      </c>
      <c r="W109" s="1">
        <v>198</v>
      </c>
      <c r="X109" s="1">
        <v>205</v>
      </c>
      <c r="Y109" s="1">
        <v>251</v>
      </c>
      <c r="Z109" s="1">
        <v>262</v>
      </c>
      <c r="AA109" s="1">
        <v>164</v>
      </c>
      <c r="AB109" s="1">
        <v>164</v>
      </c>
      <c r="AC109" s="1">
        <v>156</v>
      </c>
      <c r="AD109" s="1">
        <v>160</v>
      </c>
      <c r="AE109" s="1">
        <v>235</v>
      </c>
      <c r="AF109" s="1">
        <v>188</v>
      </c>
      <c r="AG109" s="1">
        <v>221</v>
      </c>
      <c r="AH109" s="1">
        <v>232</v>
      </c>
      <c r="AI109" s="1">
        <v>262</v>
      </c>
      <c r="AJ109" s="1">
        <v>251</v>
      </c>
    </row>
    <row r="110" spans="1:36" s="1" customFormat="1" x14ac:dyDescent="0.25">
      <c r="A110" s="23">
        <v>109</v>
      </c>
      <c r="B110" t="s">
        <v>624</v>
      </c>
      <c r="C110" s="1" t="str">
        <f>+VLOOKUP(Tabla1[[#This Row],[Sector]],Sectores[[Sector]:[Columna1]],2,0)</f>
        <v>14 Gobiernos Locales</v>
      </c>
      <c r="D110" s="1" t="str">
        <f>+VLOOKUP(Tabla1[[#This Row],[Contenido]],Hoja2!$F$2:$G$105,2,0)</f>
        <v>14.01 Administración</v>
      </c>
      <c r="E110" s="1" t="s">
        <v>10043</v>
      </c>
      <c r="F110" s="1" t="str">
        <f>+IFERROR(VLOOKUP(Tabla1[[#This Row],[Muestra]],Muestra[[Muestra]:[Columna1]],2,0),"REVISAR")</f>
        <v>14.01.02.05 Patentes Mineras</v>
      </c>
      <c r="G110" s="1" t="s">
        <v>88</v>
      </c>
      <c r="H110" s="1" t="s">
        <v>291</v>
      </c>
      <c r="I110" s="1" t="s">
        <v>251</v>
      </c>
      <c r="J110" s="1" t="s">
        <v>623</v>
      </c>
      <c r="K110" s="1" t="s">
        <v>333</v>
      </c>
      <c r="L110" s="1" t="s">
        <v>832</v>
      </c>
      <c r="O110" s="1" t="s">
        <v>3879</v>
      </c>
      <c r="Q110" s="1">
        <v>4275322</v>
      </c>
      <c r="R110" s="1">
        <v>4047167</v>
      </c>
      <c r="S110" s="1">
        <v>5479769</v>
      </c>
      <c r="T110" s="1">
        <v>5504060</v>
      </c>
      <c r="U110" s="1">
        <v>5895669</v>
      </c>
      <c r="V110" s="1">
        <v>9092302</v>
      </c>
      <c r="W110" s="1">
        <v>12375479</v>
      </c>
      <c r="X110" s="1">
        <v>14308797</v>
      </c>
      <c r="Y110" s="1">
        <v>16494542</v>
      </c>
      <c r="Z110" s="1">
        <v>17957863</v>
      </c>
      <c r="AA110" s="1">
        <v>21566090</v>
      </c>
      <c r="AB110" s="1">
        <v>24474035</v>
      </c>
      <c r="AC110" s="1">
        <v>24995301</v>
      </c>
      <c r="AD110" s="1">
        <v>25651257</v>
      </c>
      <c r="AE110" s="1">
        <v>26003243</v>
      </c>
      <c r="AF110" s="1">
        <v>25834772</v>
      </c>
      <c r="AG110" s="1">
        <v>24417050</v>
      </c>
      <c r="AH110" s="1">
        <v>27139661</v>
      </c>
      <c r="AI110" s="1">
        <v>27537894</v>
      </c>
      <c r="AJ110" s="1">
        <v>27324148</v>
      </c>
    </row>
    <row r="111" spans="1:36" s="1" customFormat="1" x14ac:dyDescent="0.25">
      <c r="A111" s="23">
        <v>110</v>
      </c>
      <c r="B111" t="s">
        <v>617</v>
      </c>
      <c r="C111" s="1" t="str">
        <f>+VLOOKUP(Tabla1[[#This Row],[Sector]],Sectores[[Sector]:[Columna1]],2,0)</f>
        <v>14 Gobiernos Locales</v>
      </c>
      <c r="D111" s="1" t="str">
        <f>+VLOOKUP(Tabla1[[#This Row],[Contenido]],Hoja2!$F$2:$G$105,2,0)</f>
        <v>14.01 Administración</v>
      </c>
      <c r="E111" s="1" t="str">
        <f>+IFERROR(VLOOKUP(Tabla1[[#This Row],[Tema]],Temas[[Tema]:[Columna1]],2,0),"REVISAR")</f>
        <v>14.01.03 Pensiones</v>
      </c>
      <c r="F111" s="1" t="str">
        <f>+IFERROR(VLOOKUP(Tabla1[[#This Row],[Muestra]],Muestra[[Muestra]:[Columna1]],2,0),"REVISAR")</f>
        <v>14.01.03.01 Pensiones básicas solidarias</v>
      </c>
      <c r="G111" s="1" t="s">
        <v>88</v>
      </c>
      <c r="H111" s="1" t="s">
        <v>291</v>
      </c>
      <c r="I111" s="1" t="s">
        <v>330</v>
      </c>
      <c r="J111" s="1" t="s">
        <v>620</v>
      </c>
      <c r="K111" s="1" t="s">
        <v>3813</v>
      </c>
      <c r="L111" s="1" t="s">
        <v>831</v>
      </c>
      <c r="O111" s="1" t="s">
        <v>3879</v>
      </c>
      <c r="AA111" s="1">
        <v>7445007</v>
      </c>
      <c r="AB111" s="1">
        <v>7318269</v>
      </c>
      <c r="AC111" s="1">
        <v>7138884</v>
      </c>
      <c r="AD111" s="1">
        <v>581973</v>
      </c>
      <c r="AE111" s="1">
        <v>578120</v>
      </c>
      <c r="AF111" s="1">
        <v>6955977</v>
      </c>
      <c r="AG111" s="1">
        <v>6971223</v>
      </c>
      <c r="AH111" s="1">
        <v>7022544</v>
      </c>
      <c r="AI111" s="1">
        <v>7071186</v>
      </c>
      <c r="AJ111" s="1">
        <v>7084385</v>
      </c>
    </row>
    <row r="112" spans="1:36" s="1" customFormat="1" x14ac:dyDescent="0.25">
      <c r="A112" s="23">
        <v>111</v>
      </c>
      <c r="B112" t="s">
        <v>618</v>
      </c>
      <c r="C112" s="1" t="str">
        <f>+VLOOKUP(Tabla1[[#This Row],[Sector]],Sectores[[Sector]:[Columna1]],2,0)</f>
        <v>14 Gobiernos Locales</v>
      </c>
      <c r="D112" s="1" t="str">
        <f>+VLOOKUP(Tabla1[[#This Row],[Contenido]],Hoja2!$F$2:$G$105,2,0)</f>
        <v>14.01 Administración</v>
      </c>
      <c r="E112" s="1" t="str">
        <f>+IFERROR(VLOOKUP(Tabla1[[#This Row],[Tema]],Temas[[Tema]:[Columna1]],2,0),"REVISAR")</f>
        <v>14.01.03 Pensiones</v>
      </c>
      <c r="F112" s="1" t="str">
        <f>+IFERROR(VLOOKUP(Tabla1[[#This Row],[Muestra]],Muestra[[Muestra]:[Columna1]],2,0),"REVISAR")</f>
        <v>14.01.03.02 Pensiones solidarias de vejez</v>
      </c>
      <c r="G112" s="1" t="s">
        <v>88</v>
      </c>
      <c r="H112" s="1" t="s">
        <v>291</v>
      </c>
      <c r="I112" s="1" t="s">
        <v>330</v>
      </c>
      <c r="J112" s="1" t="s">
        <v>621</v>
      </c>
      <c r="K112" s="1" t="s">
        <v>3814</v>
      </c>
      <c r="L112" s="1" t="s">
        <v>831</v>
      </c>
      <c r="O112" s="1" t="s">
        <v>3879</v>
      </c>
      <c r="AA112" s="1">
        <v>2579148</v>
      </c>
      <c r="AB112" s="1">
        <v>2464524</v>
      </c>
      <c r="AC112" s="1">
        <v>4831193</v>
      </c>
      <c r="AD112" s="1">
        <v>182726</v>
      </c>
      <c r="AE112" s="1">
        <v>179293</v>
      </c>
      <c r="AF112" s="1">
        <v>2170159</v>
      </c>
      <c r="AG112" s="1">
        <v>2182425</v>
      </c>
      <c r="AH112" s="1">
        <v>2195569</v>
      </c>
      <c r="AI112" s="1">
        <v>2192877</v>
      </c>
      <c r="AJ112" s="1">
        <v>2184113</v>
      </c>
    </row>
    <row r="113" spans="1:36" s="1" customFormat="1" x14ac:dyDescent="0.25">
      <c r="A113" s="23">
        <v>112</v>
      </c>
      <c r="B113" t="s">
        <v>619</v>
      </c>
      <c r="C113" s="1" t="str">
        <f>+VLOOKUP(Tabla1[[#This Row],[Sector]],Sectores[[Sector]:[Columna1]],2,0)</f>
        <v>14 Gobiernos Locales</v>
      </c>
      <c r="D113" s="1" t="str">
        <f>+VLOOKUP(Tabla1[[#This Row],[Contenido]],Hoja2!$F$2:$G$105,2,0)</f>
        <v>14.01 Administración</v>
      </c>
      <c r="E113" s="1" t="str">
        <f>+IFERROR(VLOOKUP(Tabla1[[#This Row],[Tema]],Temas[[Tema]:[Columna1]],2,0),"REVISAR")</f>
        <v>14.01.03 Pensiones</v>
      </c>
      <c r="F113" s="1" t="str">
        <f>+IFERROR(VLOOKUP(Tabla1[[#This Row],[Muestra]],Muestra[[Muestra]:[Columna1]],2,0),"REVISAR")</f>
        <v>14.01.03.03 Pensiones solidarias de invalidez</v>
      </c>
      <c r="G113" s="1" t="s">
        <v>88</v>
      </c>
      <c r="H113" s="1" t="s">
        <v>291</v>
      </c>
      <c r="I113" s="1" t="s">
        <v>330</v>
      </c>
      <c r="J113" s="1" t="s">
        <v>622</v>
      </c>
      <c r="K113" s="1" t="s">
        <v>3815</v>
      </c>
      <c r="L113" s="1" t="s">
        <v>831</v>
      </c>
      <c r="O113" s="1" t="s">
        <v>3879</v>
      </c>
      <c r="AA113" s="1">
        <v>4865859</v>
      </c>
      <c r="AB113" s="1">
        <v>4853745</v>
      </c>
      <c r="AC113" s="1">
        <v>2307691</v>
      </c>
      <c r="AD113" s="1">
        <v>399257</v>
      </c>
      <c r="AE113" s="1">
        <v>398827</v>
      </c>
      <c r="AF113" s="1">
        <v>4785818</v>
      </c>
      <c r="AG113" s="1">
        <v>4788798</v>
      </c>
      <c r="AH113" s="1">
        <v>4826975</v>
      </c>
      <c r="AI113" s="1">
        <v>4878309</v>
      </c>
      <c r="AJ113" s="1">
        <v>4900272</v>
      </c>
    </row>
    <row r="114" spans="1:36" s="1" customFormat="1" x14ac:dyDescent="0.25">
      <c r="A114" s="23">
        <v>113</v>
      </c>
      <c r="B114" t="s">
        <v>9974</v>
      </c>
      <c r="C114" s="1" t="str">
        <f>+VLOOKUP(Tabla1[[#This Row],[Sector]],Sectores[[Sector]:[Columna1]],2,0)</f>
        <v>14 Gobiernos Locales</v>
      </c>
      <c r="D114" s="1" t="str">
        <f>+VLOOKUP(Tabla1[[#This Row],[Contenido]],Hoja2!$F$2:$G$105,2,0)</f>
        <v>14.05 Intermediación Laboral</v>
      </c>
      <c r="E114" s="1" t="str">
        <f>+IFERROR(VLOOKUP(Tabla1[[#This Row],[Tema]],Temas[[Tema]:[Columna1]],2,0),"REVISAR")</f>
        <v>14.05.02 Empleados</v>
      </c>
      <c r="F114" s="1" t="str">
        <f>+IFERROR(VLOOKUP(Tabla1[[#This Row],[Muestra]],Muestra[[Muestra]:[Columna1]],2,0),"REVISAR")</f>
        <v>14.05.01.01 Personas enviadas a un empleo</v>
      </c>
      <c r="G114" s="1" t="s">
        <v>88</v>
      </c>
      <c r="H114" s="1" t="s">
        <v>640</v>
      </c>
      <c r="I114" s="1" t="s">
        <v>610</v>
      </c>
      <c r="J114" s="1" t="s">
        <v>613</v>
      </c>
      <c r="K114" s="1" t="s">
        <v>3336</v>
      </c>
      <c r="L114" s="1" t="s">
        <v>832</v>
      </c>
      <c r="O114" s="1" t="s">
        <v>3879</v>
      </c>
      <c r="Q114" s="1">
        <v>188699</v>
      </c>
      <c r="R114" s="1">
        <v>182819</v>
      </c>
      <c r="S114" s="1">
        <v>176823</v>
      </c>
      <c r="T114" s="1">
        <v>179134</v>
      </c>
      <c r="U114" s="1">
        <v>183989</v>
      </c>
      <c r="V114" s="1">
        <v>225077</v>
      </c>
      <c r="W114" s="1">
        <v>463131</v>
      </c>
      <c r="X114" s="1">
        <v>235017</v>
      </c>
      <c r="Y114" s="1">
        <v>282196</v>
      </c>
      <c r="Z114" s="1">
        <v>317666</v>
      </c>
      <c r="AA114" s="1">
        <v>305865</v>
      </c>
      <c r="AB114" s="1">
        <v>279918</v>
      </c>
      <c r="AC114" s="1">
        <v>297337</v>
      </c>
      <c r="AD114" s="1">
        <v>340816</v>
      </c>
      <c r="AE114" s="1">
        <v>330769</v>
      </c>
      <c r="AF114" s="1">
        <v>1272865</v>
      </c>
      <c r="AG114" s="1">
        <v>418391</v>
      </c>
      <c r="AH114" s="1">
        <v>431303</v>
      </c>
      <c r="AI114" s="1">
        <v>385208</v>
      </c>
      <c r="AJ114" s="1">
        <v>278113</v>
      </c>
    </row>
    <row r="115" spans="1:36" s="1" customFormat="1" x14ac:dyDescent="0.25">
      <c r="A115" s="23">
        <v>114</v>
      </c>
      <c r="B115" t="s">
        <v>607</v>
      </c>
      <c r="C115" s="1" t="str">
        <f>+VLOOKUP(Tabla1[[#This Row],[Sector]],Sectores[[Sector]:[Columna1]],2,0)</f>
        <v>14 Gobiernos Locales</v>
      </c>
      <c r="D115" s="1" t="str">
        <f>+VLOOKUP(Tabla1[[#This Row],[Contenido]],Hoja2!$F$2:$G$105,2,0)</f>
        <v>14.05 Intermediación Laboral</v>
      </c>
      <c r="E115" s="1" t="str">
        <f>+IFERROR(VLOOKUP(Tabla1[[#This Row],[Tema]],Temas[[Tema]:[Columna1]],2,0),"REVISAR")</f>
        <v>14.05.03 Inscripciones</v>
      </c>
      <c r="F115" s="1" t="str">
        <f>+IFERROR(VLOOKUP(Tabla1[[#This Row],[Muestra]],Muestra[[Muestra]:[Columna1]],2,0),"REVISAR")</f>
        <v>14.05.02.01 Personas en busca de empleo</v>
      </c>
      <c r="G115" s="1" t="s">
        <v>88</v>
      </c>
      <c r="H115" s="1" t="s">
        <v>640</v>
      </c>
      <c r="I115" s="1" t="s">
        <v>611</v>
      </c>
      <c r="J115" s="1" t="s">
        <v>614</v>
      </c>
      <c r="K115" s="1" t="s">
        <v>3336</v>
      </c>
      <c r="L115" s="1" t="s">
        <v>832</v>
      </c>
      <c r="O115" s="1" t="s">
        <v>3879</v>
      </c>
      <c r="Q115" s="1">
        <v>418647</v>
      </c>
      <c r="R115" s="1">
        <v>396277</v>
      </c>
      <c r="S115" s="1">
        <v>379000</v>
      </c>
      <c r="T115" s="1">
        <v>388336</v>
      </c>
      <c r="U115" s="1">
        <v>376757</v>
      </c>
      <c r="V115" s="1">
        <v>392969</v>
      </c>
      <c r="W115" s="1">
        <v>706147</v>
      </c>
      <c r="X115" s="1">
        <v>319768</v>
      </c>
      <c r="Y115" s="1">
        <v>450996</v>
      </c>
      <c r="Z115" s="1">
        <v>376985</v>
      </c>
      <c r="AA115" s="1">
        <v>354671</v>
      </c>
      <c r="AB115" s="1">
        <v>350101</v>
      </c>
      <c r="AC115" s="1">
        <v>348785</v>
      </c>
      <c r="AD115" s="1">
        <v>346805</v>
      </c>
      <c r="AE115" s="1">
        <v>396478</v>
      </c>
      <c r="AF115" s="1">
        <v>1413125</v>
      </c>
      <c r="AG115" s="1">
        <v>517256</v>
      </c>
      <c r="AH115" s="1">
        <v>532831</v>
      </c>
      <c r="AI115" s="1">
        <v>507233</v>
      </c>
      <c r="AJ115" s="1">
        <v>358579</v>
      </c>
    </row>
    <row r="116" spans="1:36" s="1" customFormat="1" x14ac:dyDescent="0.25">
      <c r="A116" s="23">
        <v>115</v>
      </c>
      <c r="B116" t="s">
        <v>608</v>
      </c>
      <c r="C116" s="1" t="str">
        <f>+VLOOKUP(Tabla1[[#This Row],[Sector]],Sectores[[Sector]:[Columna1]],2,0)</f>
        <v>14 Gobiernos Locales</v>
      </c>
      <c r="D116" s="1" t="str">
        <f>+VLOOKUP(Tabla1[[#This Row],[Contenido]],Hoja2!$F$2:$G$105,2,0)</f>
        <v>14.05 Intermediación Laboral</v>
      </c>
      <c r="E116" s="1" t="str">
        <f>+IFERROR(VLOOKUP(Tabla1[[#This Row],[Tema]],Temas[[Tema]:[Columna1]],2,0),"REVISAR")</f>
        <v>14.05.03 Inscripciones</v>
      </c>
      <c r="F116" s="1" t="str">
        <f>+IFERROR(VLOOKUP(Tabla1[[#This Row],[Muestra]],Muestra[[Muestra]:[Columna1]],2,0),"REVISAR")</f>
        <v>14.05.02.02 Personas inscritas para capacitación</v>
      </c>
      <c r="G116" s="1" t="s">
        <v>88</v>
      </c>
      <c r="H116" s="1" t="s">
        <v>640</v>
      </c>
      <c r="I116" s="1" t="s">
        <v>611</v>
      </c>
      <c r="J116" s="1" t="s">
        <v>615</v>
      </c>
      <c r="K116" s="1" t="s">
        <v>3336</v>
      </c>
      <c r="L116" s="1" t="s">
        <v>832</v>
      </c>
      <c r="O116" s="1" t="s">
        <v>3879</v>
      </c>
      <c r="Q116" s="1">
        <v>67438</v>
      </c>
      <c r="R116" s="1">
        <v>80746</v>
      </c>
      <c r="S116" s="1">
        <v>77082</v>
      </c>
      <c r="T116" s="1">
        <v>96808</v>
      </c>
      <c r="U116" s="1">
        <v>103898</v>
      </c>
      <c r="V116" s="1">
        <v>95751</v>
      </c>
      <c r="W116" s="1">
        <v>103432</v>
      </c>
      <c r="X116" s="1">
        <v>97970</v>
      </c>
      <c r="Y116" s="1">
        <v>121958</v>
      </c>
      <c r="Z116" s="1">
        <v>110105</v>
      </c>
      <c r="AA116" s="1">
        <v>105731</v>
      </c>
      <c r="AB116" s="1">
        <v>90770</v>
      </c>
      <c r="AC116" s="1">
        <v>87946</v>
      </c>
      <c r="AD116" s="1">
        <v>82517</v>
      </c>
      <c r="AE116" s="1">
        <v>124208</v>
      </c>
      <c r="AF116" s="1">
        <v>118404</v>
      </c>
      <c r="AG116" s="1">
        <v>111570</v>
      </c>
      <c r="AH116" s="1">
        <v>108241</v>
      </c>
      <c r="AI116" s="1">
        <v>100013</v>
      </c>
      <c r="AJ116" s="1">
        <v>58969</v>
      </c>
    </row>
    <row r="117" spans="1:36" s="1" customFormat="1" x14ac:dyDescent="0.25">
      <c r="A117" s="23">
        <v>116</v>
      </c>
      <c r="B117" t="s">
        <v>609</v>
      </c>
      <c r="C117" s="1" t="str">
        <f>+VLOOKUP(Tabla1[[#This Row],[Sector]],Sectores[[Sector]:[Columna1]],2,0)</f>
        <v>14 Gobiernos Locales</v>
      </c>
      <c r="D117" s="1" t="str">
        <f>+VLOOKUP(Tabla1[[#This Row],[Contenido]],Hoja2!$F$2:$G$105,2,0)</f>
        <v>14.05 Intermediación Laboral</v>
      </c>
      <c r="E117" s="1" t="str">
        <f>+IFERROR(VLOOKUP(Tabla1[[#This Row],[Tema]],Temas[[Tema]:[Columna1]],2,0),"REVISAR")</f>
        <v>14.05.01 Egresos de Capacitaciones</v>
      </c>
      <c r="F117" s="1" t="str">
        <f>+IFERROR(VLOOKUP(Tabla1[[#This Row],[Muestra]],Muestra[[Muestra]:[Columna1]],2,0),"REVISAR")</f>
        <v>14.05.03.01 Personas egresadas de capacitación</v>
      </c>
      <c r="G117" s="1" t="s">
        <v>88</v>
      </c>
      <c r="H117" s="1" t="s">
        <v>640</v>
      </c>
      <c r="I117" s="1" t="s">
        <v>612</v>
      </c>
      <c r="J117" s="1" t="s">
        <v>616</v>
      </c>
      <c r="K117" s="1" t="s">
        <v>3336</v>
      </c>
      <c r="L117" s="1" t="s">
        <v>832</v>
      </c>
      <c r="O117" s="1" t="s">
        <v>3879</v>
      </c>
      <c r="Q117" s="1">
        <v>23992</v>
      </c>
      <c r="R117" s="1">
        <v>22391</v>
      </c>
      <c r="S117" s="1">
        <v>29006</v>
      </c>
      <c r="T117" s="1">
        <v>31496</v>
      </c>
      <c r="U117" s="1">
        <v>47316</v>
      </c>
      <c r="V117" s="1">
        <v>42598</v>
      </c>
      <c r="W117" s="1">
        <v>50066</v>
      </c>
      <c r="X117" s="1">
        <v>43967</v>
      </c>
      <c r="Y117" s="1">
        <v>43198</v>
      </c>
      <c r="Z117" s="1">
        <v>43568</v>
      </c>
      <c r="AA117" s="1">
        <v>50865</v>
      </c>
      <c r="AB117" s="1">
        <v>46416</v>
      </c>
      <c r="AC117" s="1">
        <v>46467</v>
      </c>
      <c r="AD117" s="1">
        <v>43046</v>
      </c>
      <c r="AE117" s="1">
        <v>63331</v>
      </c>
      <c r="AF117" s="1">
        <v>62994</v>
      </c>
      <c r="AG117" s="1">
        <v>57075</v>
      </c>
      <c r="AH117" s="1">
        <v>54819</v>
      </c>
      <c r="AI117" s="1">
        <v>42070</v>
      </c>
      <c r="AJ117" s="1">
        <v>23900</v>
      </c>
    </row>
    <row r="118" spans="1:36" s="1" customFormat="1" x14ac:dyDescent="0.25">
      <c r="A118" s="23">
        <v>117</v>
      </c>
      <c r="B118" t="s">
        <v>576</v>
      </c>
      <c r="C118" s="1" t="str">
        <f>+VLOOKUP(Tabla1[[#This Row],[Sector]],Sectores[[Sector]:[Columna1]],2,0)</f>
        <v>14 Gobiernos Locales</v>
      </c>
      <c r="D118" s="1" t="str">
        <f>+VLOOKUP(Tabla1[[#This Row],[Contenido]],Hoja2!$F$2:$G$105,2,0)</f>
        <v>14.04 Gestión Territorial</v>
      </c>
      <c r="E118" s="1" t="str">
        <f>+IFERROR(VLOOKUP(Tabla1[[#This Row],[Tema]],Temas[[Tema]:[Columna1]],2,0),"REVISAR")</f>
        <v>14.04.01 Predios Municipales</v>
      </c>
      <c r="F118" s="1" t="str">
        <f>+IFERROR(VLOOKUP(Tabla1[[#This Row],[Muestra]],Muestra[[Muestra]:[Columna1]],2,0),"REVISAR")</f>
        <v>14.04.01.01 Predios agrícolas municipales</v>
      </c>
      <c r="G118" s="1" t="s">
        <v>88</v>
      </c>
      <c r="H118" s="1" t="s">
        <v>39</v>
      </c>
      <c r="I118" s="1" t="s">
        <v>634</v>
      </c>
      <c r="J118" s="1" t="s">
        <v>635</v>
      </c>
      <c r="K118" s="1" t="s">
        <v>3816</v>
      </c>
      <c r="L118" s="1" t="s">
        <v>833</v>
      </c>
      <c r="O118" s="1" t="s">
        <v>3879</v>
      </c>
      <c r="V118" s="1">
        <v>694346</v>
      </c>
      <c r="W118" s="1">
        <v>712304</v>
      </c>
      <c r="X118" s="1">
        <v>737628</v>
      </c>
      <c r="Y118" s="1">
        <v>752107</v>
      </c>
      <c r="Z118" s="1">
        <v>773272</v>
      </c>
      <c r="AA118" s="1">
        <v>795658</v>
      </c>
      <c r="AB118" s="1">
        <v>814807</v>
      </c>
      <c r="AC118" s="1">
        <v>831344</v>
      </c>
      <c r="AD118" s="1">
        <v>848458</v>
      </c>
      <c r="AE118" s="1">
        <v>861962</v>
      </c>
      <c r="AF118" s="1">
        <v>883584</v>
      </c>
      <c r="AG118" s="1">
        <v>907800</v>
      </c>
      <c r="AH118" s="1">
        <v>927687</v>
      </c>
      <c r="AI118" s="1">
        <v>947746</v>
      </c>
    </row>
    <row r="119" spans="1:36" s="1" customFormat="1" x14ac:dyDescent="0.25">
      <c r="A119" s="23">
        <v>118</v>
      </c>
      <c r="B119" t="s">
        <v>577</v>
      </c>
      <c r="C119" s="1" t="str">
        <f>+VLOOKUP(Tabla1[[#This Row],[Sector]],Sectores[[Sector]:[Columna1]],2,0)</f>
        <v>14 Gobiernos Locales</v>
      </c>
      <c r="D119" s="1" t="str">
        <f>+VLOOKUP(Tabla1[[#This Row],[Contenido]],Hoja2!$F$2:$G$105,2,0)</f>
        <v>14.04 Gestión Territorial</v>
      </c>
      <c r="E119" s="1" t="str">
        <f>+IFERROR(VLOOKUP(Tabla1[[#This Row],[Tema]],Temas[[Tema]:[Columna1]],2,0),"REVISAR")</f>
        <v>14.04.01 Predios Municipales</v>
      </c>
      <c r="F119" s="1" t="str">
        <f>+IFERROR(VLOOKUP(Tabla1[[#This Row],[Muestra]],Muestra[[Muestra]:[Columna1]],2,0),"REVISAR")</f>
        <v>14.04.01.02 Predios no agrícolas municipales</v>
      </c>
      <c r="G119" s="1" t="s">
        <v>88</v>
      </c>
      <c r="H119" s="1" t="s">
        <v>39</v>
      </c>
      <c r="I119" s="1" t="s">
        <v>634</v>
      </c>
      <c r="J119" s="1" t="s">
        <v>636</v>
      </c>
      <c r="K119" s="1" t="s">
        <v>3816</v>
      </c>
      <c r="L119" s="1" t="s">
        <v>833</v>
      </c>
      <c r="O119" s="1" t="s">
        <v>3879</v>
      </c>
      <c r="V119" s="1">
        <v>4583249</v>
      </c>
      <c r="W119" s="1">
        <v>4774588</v>
      </c>
      <c r="X119" s="1">
        <v>4987440</v>
      </c>
      <c r="Y119" s="1">
        <v>5173763</v>
      </c>
      <c r="Z119" s="1">
        <v>5357171</v>
      </c>
      <c r="AA119" s="1">
        <v>5548606</v>
      </c>
      <c r="AB119" s="1">
        <v>5669116</v>
      </c>
      <c r="AC119" s="1">
        <v>5781066</v>
      </c>
      <c r="AD119" s="1">
        <v>5946045</v>
      </c>
      <c r="AE119" s="1">
        <v>6157708</v>
      </c>
      <c r="AF119" s="1">
        <v>6395833</v>
      </c>
      <c r="AG119" s="1">
        <v>6616540</v>
      </c>
      <c r="AH119" s="1">
        <v>6858423</v>
      </c>
      <c r="AI119" s="1">
        <v>7080423</v>
      </c>
    </row>
    <row r="120" spans="1:36" s="1" customFormat="1" x14ac:dyDescent="0.25">
      <c r="A120" s="23">
        <v>119</v>
      </c>
      <c r="B120" t="s">
        <v>632</v>
      </c>
      <c r="C120" s="1" t="str">
        <f>+VLOOKUP(Tabla1[[#This Row],[Sector]],Sectores[[Sector]:[Columna1]],2,0)</f>
        <v>14 Gobiernos Locales</v>
      </c>
      <c r="D120" s="1" t="str">
        <f>+VLOOKUP(Tabla1[[#This Row],[Contenido]],Hoja2!$F$2:$G$105,2,0)</f>
        <v>14.04 Gestión Territorial</v>
      </c>
      <c r="E120" s="1" t="str">
        <f>+IFERROR(VLOOKUP(Tabla1[[#This Row],[Tema]],Temas[[Tema]:[Columna1]],2,0),"REVISAR")</f>
        <v>14.04.01 Predios Municipales</v>
      </c>
      <c r="F120" s="1" t="str">
        <f>+IFERROR(VLOOKUP(Tabla1[[#This Row],[Muestra]],Muestra[[Muestra]:[Columna1]],2,0),"REVISAR")</f>
        <v>14.04.01.02 Predios no agrícolas municipales</v>
      </c>
      <c r="G120" s="1" t="s">
        <v>88</v>
      </c>
      <c r="H120" s="1" t="s">
        <v>39</v>
      </c>
      <c r="I120" s="1" t="s">
        <v>634</v>
      </c>
      <c r="J120" s="1" t="s">
        <v>636</v>
      </c>
      <c r="K120" s="1" t="s">
        <v>3816</v>
      </c>
      <c r="L120" s="1" t="s">
        <v>833</v>
      </c>
      <c r="O120" s="1" t="s">
        <v>3879</v>
      </c>
      <c r="V120" s="1">
        <v>3654895</v>
      </c>
      <c r="W120" s="1">
        <v>3798715</v>
      </c>
      <c r="X120" s="1">
        <v>3947658</v>
      </c>
      <c r="Y120" s="1">
        <v>4076513</v>
      </c>
      <c r="Z120" s="1">
        <v>4201306</v>
      </c>
      <c r="AA120" s="1">
        <v>4332910</v>
      </c>
      <c r="AB120" s="1">
        <v>4413336</v>
      </c>
      <c r="AC120" s="1">
        <v>4498526</v>
      </c>
      <c r="AD120" s="1">
        <v>4602185</v>
      </c>
      <c r="AE120" s="1">
        <v>4729881</v>
      </c>
      <c r="AF120" s="1">
        <v>4872375</v>
      </c>
      <c r="AG120" s="1">
        <v>5000347</v>
      </c>
      <c r="AH120" s="1">
        <v>5144266</v>
      </c>
      <c r="AI120" s="1">
        <v>5273683</v>
      </c>
    </row>
    <row r="121" spans="1:36" s="1" customFormat="1" x14ac:dyDescent="0.25">
      <c r="A121" s="23">
        <v>120</v>
      </c>
      <c r="B121" t="s">
        <v>633</v>
      </c>
      <c r="C121" s="1" t="str">
        <f>+VLOOKUP(Tabla1[[#This Row],[Sector]],Sectores[[Sector]:[Columna1]],2,0)</f>
        <v>14 Gobiernos Locales</v>
      </c>
      <c r="D121" s="1" t="str">
        <f>+VLOOKUP(Tabla1[[#This Row],[Contenido]],Hoja2!$F$2:$G$105,2,0)</f>
        <v>14.04 Gestión Territorial</v>
      </c>
      <c r="E121" s="1" t="str">
        <f>+IFERROR(VLOOKUP(Tabla1[[#This Row],[Tema]],Temas[[Tema]:[Columna1]],2,0),"REVISAR")</f>
        <v>14.04.01 Predios Municipales</v>
      </c>
      <c r="F121" s="1" t="str">
        <f>+IFERROR(VLOOKUP(Tabla1[[#This Row],[Muestra]],Muestra[[Muestra]:[Columna1]],2,0),"REVISAR")</f>
        <v>14.04.01.02 Predios no agrícolas municipales</v>
      </c>
      <c r="G121" s="1" t="s">
        <v>88</v>
      </c>
      <c r="H121" s="1" t="s">
        <v>39</v>
      </c>
      <c r="I121" s="1" t="s">
        <v>634</v>
      </c>
      <c r="J121" s="1" t="s">
        <v>636</v>
      </c>
      <c r="K121" s="1" t="s">
        <v>3816</v>
      </c>
      <c r="L121" s="1" t="s">
        <v>833</v>
      </c>
      <c r="O121" s="1" t="s">
        <v>3879</v>
      </c>
      <c r="V121" s="1">
        <v>928354</v>
      </c>
      <c r="W121" s="1">
        <v>975873</v>
      </c>
      <c r="X121" s="1">
        <v>1039782</v>
      </c>
      <c r="Y121" s="1">
        <v>1097250</v>
      </c>
      <c r="Z121" s="1">
        <v>1155865</v>
      </c>
      <c r="AA121" s="1">
        <v>1215696</v>
      </c>
      <c r="AB121" s="1">
        <v>1255780</v>
      </c>
      <c r="AC121" s="1">
        <v>1282540</v>
      </c>
      <c r="AD121" s="1">
        <v>1343860</v>
      </c>
      <c r="AE121" s="1">
        <v>1427827</v>
      </c>
      <c r="AF121" s="1">
        <v>1523458</v>
      </c>
      <c r="AG121" s="1">
        <v>1616193</v>
      </c>
      <c r="AH121" s="1">
        <v>1714157</v>
      </c>
      <c r="AI121" s="1">
        <v>1806740</v>
      </c>
    </row>
    <row r="122" spans="1:36" s="1" customFormat="1" x14ac:dyDescent="0.25">
      <c r="A122" s="23">
        <v>121</v>
      </c>
      <c r="B122" t="s">
        <v>642</v>
      </c>
      <c r="C122" s="1" t="str">
        <f>+VLOOKUP(Tabla1[[#This Row],[Sector]],Sectores[[Sector]:[Columna1]],2,0)</f>
        <v>14 Gobiernos Locales</v>
      </c>
      <c r="D122" s="1" t="str">
        <f>+VLOOKUP(Tabla1[[#This Row],[Contenido]],Hoja2!$F$2:$G$105,2,0)</f>
        <v>14.01 Administración</v>
      </c>
      <c r="E122" s="1" t="str">
        <f>+IFERROR(VLOOKUP(Tabla1[[#This Row],[Tema]],Temas[[Tema]:[Columna1]],2,0),"REVISAR")</f>
        <v>14.01.04 Presupuesto</v>
      </c>
      <c r="F122" s="1" t="str">
        <f>+IFERROR(VLOOKUP(Tabla1[[#This Row],[Muestra]],Muestra[[Muestra]:[Columna1]],2,0),"REVISAR")</f>
        <v>14.01.04.01 Presupuesto de gastos municipales</v>
      </c>
      <c r="G122" s="1" t="s">
        <v>88</v>
      </c>
      <c r="H122" s="1" t="s">
        <v>291</v>
      </c>
      <c r="I122" s="1" t="s">
        <v>638</v>
      </c>
      <c r="J122" s="1" t="s">
        <v>643</v>
      </c>
      <c r="K122" s="1" t="s">
        <v>333</v>
      </c>
      <c r="L122" s="1" t="s">
        <v>67</v>
      </c>
      <c r="O122" s="1" t="s">
        <v>3879</v>
      </c>
      <c r="X122" s="1">
        <v>1758482709</v>
      </c>
      <c r="Y122" s="1">
        <v>1836861073</v>
      </c>
      <c r="Z122" s="1">
        <v>2466487337</v>
      </c>
      <c r="AA122" s="1">
        <v>2717963394</v>
      </c>
      <c r="AB122" s="1">
        <v>2448742605</v>
      </c>
      <c r="AC122" s="1">
        <v>0</v>
      </c>
      <c r="AD122" s="1">
        <v>4054670008</v>
      </c>
      <c r="AE122" s="1">
        <v>4496925398</v>
      </c>
      <c r="AF122" s="1">
        <v>4921014498</v>
      </c>
      <c r="AG122" s="1">
        <v>4591704114</v>
      </c>
      <c r="AH122" s="1">
        <v>5242090257</v>
      </c>
      <c r="AI122" s="1">
        <v>5117438309</v>
      </c>
      <c r="AJ122" s="1">
        <v>6290339698</v>
      </c>
    </row>
    <row r="123" spans="1:36" s="1" customFormat="1" x14ac:dyDescent="0.25">
      <c r="A123" s="23">
        <v>122</v>
      </c>
      <c r="B123" t="s">
        <v>637</v>
      </c>
      <c r="C123" s="1" t="str">
        <f>+VLOOKUP(Tabla1[[#This Row],[Sector]],Sectores[[Sector]:[Columna1]],2,0)</f>
        <v>14 Gobiernos Locales</v>
      </c>
      <c r="D123" s="1" t="str">
        <f>+VLOOKUP(Tabla1[[#This Row],[Contenido]],Hoja2!$F$2:$G$105,2,0)</f>
        <v>14.06 Salud</v>
      </c>
      <c r="E123" s="1" t="s">
        <v>10044</v>
      </c>
      <c r="F123" s="1" t="str">
        <f>+IFERROR(VLOOKUP(Tabla1[[#This Row],[Muestra]],Muestra[[Muestra]:[Columna1]],2,0),"REVISAR")</f>
        <v>14.06.04.01 Presupuesto municipal en sector de salud</v>
      </c>
      <c r="G123" s="1" t="s">
        <v>88</v>
      </c>
      <c r="H123" s="1" t="s">
        <v>89</v>
      </c>
      <c r="I123" s="1" t="s">
        <v>638</v>
      </c>
      <c r="J123" s="1" t="s">
        <v>639</v>
      </c>
      <c r="K123" s="1" t="s">
        <v>333</v>
      </c>
      <c r="L123" s="1" t="s">
        <v>67</v>
      </c>
      <c r="O123" s="1" t="s">
        <v>3879</v>
      </c>
      <c r="X123" s="1">
        <v>469525578</v>
      </c>
      <c r="Y123" s="1">
        <v>548450791</v>
      </c>
      <c r="Z123" s="1">
        <v>643313083</v>
      </c>
      <c r="AA123" s="1">
        <v>736462308</v>
      </c>
      <c r="AB123" s="1">
        <v>846511354</v>
      </c>
      <c r="AC123" s="1">
        <v>970758769</v>
      </c>
      <c r="AD123" s="1">
        <v>1142132225</v>
      </c>
      <c r="AE123" s="1">
        <v>1292469964</v>
      </c>
      <c r="AF123" s="1">
        <v>1455837667</v>
      </c>
      <c r="AG123" s="1">
        <v>1627862514</v>
      </c>
      <c r="AH123" s="1">
        <v>1835818852</v>
      </c>
      <c r="AI123" s="1">
        <v>2006420741</v>
      </c>
      <c r="AJ123" s="1">
        <v>2314755814</v>
      </c>
    </row>
    <row r="124" spans="1:36" s="1" customFormat="1" x14ac:dyDescent="0.25">
      <c r="A124" s="23">
        <v>123</v>
      </c>
      <c r="B124" t="s">
        <v>602</v>
      </c>
      <c r="C124" s="1" t="str">
        <f>+VLOOKUP(Tabla1[[#This Row],[Sector]],Sectores[[Sector]:[Columna1]],2,0)</f>
        <v>14 Gobiernos Locales</v>
      </c>
      <c r="D124" s="1" t="str">
        <f>+VLOOKUP(Tabla1[[#This Row],[Contenido]],Hoja2!$F$2:$G$105,2,0)</f>
        <v>14.01 Administración</v>
      </c>
      <c r="E124" s="1" t="str">
        <f>+IFERROR(VLOOKUP(Tabla1[[#This Row],[Tema]],Temas[[Tema]:[Columna1]],2,0),"REVISAR")</f>
        <v>14.01.05 Propiedades</v>
      </c>
      <c r="F124" s="1" t="str">
        <f>+IFERROR(VLOOKUP(Tabla1[[#This Row],[Muestra]],Muestra[[Muestra]:[Columna1]],2,0),"REVISAR")</f>
        <v>14.01.05.01 Propiedades municipales</v>
      </c>
      <c r="G124" s="1" t="s">
        <v>88</v>
      </c>
      <c r="H124" s="1" t="s">
        <v>291</v>
      </c>
      <c r="I124" s="1" t="s">
        <v>604</v>
      </c>
      <c r="J124" s="1" t="s">
        <v>606</v>
      </c>
      <c r="K124" s="1" t="s">
        <v>3817</v>
      </c>
      <c r="L124" s="1" t="s">
        <v>834</v>
      </c>
      <c r="O124" s="1" t="s">
        <v>3879</v>
      </c>
      <c r="Z124" s="1">
        <v>43761</v>
      </c>
      <c r="AA124" s="1">
        <v>41310</v>
      </c>
      <c r="AB124" s="1">
        <v>40320</v>
      </c>
      <c r="AC124" s="1">
        <v>41201</v>
      </c>
      <c r="AD124" s="1">
        <v>39583</v>
      </c>
      <c r="AE124" s="1">
        <v>39614</v>
      </c>
      <c r="AF124" s="1">
        <v>40601</v>
      </c>
      <c r="AG124" s="1">
        <v>42076</v>
      </c>
      <c r="AH124" s="1">
        <v>41989</v>
      </c>
      <c r="AI124" s="1">
        <v>45283</v>
      </c>
    </row>
    <row r="125" spans="1:36" s="1" customFormat="1" x14ac:dyDescent="0.25">
      <c r="A125" s="23">
        <v>124</v>
      </c>
      <c r="B125" t="s">
        <v>603</v>
      </c>
      <c r="C125" s="1" t="str">
        <f>+VLOOKUP(Tabla1[[#This Row],[Sector]],Sectores[[Sector]:[Columna1]],2,0)</f>
        <v>14 Gobiernos Locales</v>
      </c>
      <c r="D125" s="1" t="str">
        <f>+VLOOKUP(Tabla1[[#This Row],[Contenido]],Hoja2!$F$2:$G$105,2,0)</f>
        <v>14.01 Administración</v>
      </c>
      <c r="E125" s="1" t="str">
        <f>+IFERROR(VLOOKUP(Tabla1[[#This Row],[Tema]],Temas[[Tema]:[Columna1]],2,0),"REVISAR")</f>
        <v>14.01.05 Propiedades</v>
      </c>
      <c r="F125" s="1" t="str">
        <f>+IFERROR(VLOOKUP(Tabla1[[#This Row],[Muestra]],Muestra[[Muestra]:[Columna1]],2,0),"REVISAR")</f>
        <v>14.01.05.02 Propiedades de municipalidades</v>
      </c>
      <c r="G125" s="1" t="s">
        <v>88</v>
      </c>
      <c r="H125" s="1" t="s">
        <v>291</v>
      </c>
      <c r="I125" s="1" t="s">
        <v>604</v>
      </c>
      <c r="J125" s="1" t="s">
        <v>605</v>
      </c>
      <c r="K125" s="1" t="s">
        <v>3817</v>
      </c>
      <c r="L125" s="1" t="s">
        <v>834</v>
      </c>
      <c r="O125" s="1" t="s">
        <v>3879</v>
      </c>
      <c r="Z125" s="1">
        <v>42164</v>
      </c>
      <c r="AA125" s="1">
        <v>41309</v>
      </c>
      <c r="AB125" s="1">
        <v>40319</v>
      </c>
      <c r="AC125" s="1">
        <v>39682</v>
      </c>
      <c r="AD125" s="1">
        <v>39582</v>
      </c>
      <c r="AE125" s="1">
        <v>39613</v>
      </c>
      <c r="AF125" s="1">
        <v>40600</v>
      </c>
      <c r="AG125" s="1">
        <v>40611</v>
      </c>
      <c r="AH125" s="1">
        <v>40390</v>
      </c>
      <c r="AI125" s="1">
        <v>45122</v>
      </c>
    </row>
    <row r="126" spans="1:36" s="1" customFormat="1" x14ac:dyDescent="0.25">
      <c r="A126" s="23">
        <v>125</v>
      </c>
      <c r="B126" t="s">
        <v>595</v>
      </c>
      <c r="C126" s="1" t="str">
        <f>+VLOOKUP(Tabla1[[#This Row],[Sector]],Sectores[[Sector]:[Columna1]],2,0)</f>
        <v>14 Gobiernos Locales</v>
      </c>
      <c r="D126" s="1" t="str">
        <f>+VLOOKUP(Tabla1[[#This Row],[Contenido]],Hoja2!$F$2:$G$105,2,0)</f>
        <v>14.01 Administración</v>
      </c>
      <c r="E126" s="1" t="str">
        <f>+IFERROR(VLOOKUP(Tabla1[[#This Row],[Tema]],Temas[[Tema]:[Columna1]],2,0),"REVISAR")</f>
        <v>14.01.06 Subsidios</v>
      </c>
      <c r="F126" s="1" t="str">
        <f>+IFERROR(VLOOKUP(Tabla1[[#This Row],[Muestra]],Muestra[[Muestra]:[Columna1]],2,0),"REVISAR")</f>
        <v>14.01.06.01 Subsidios de agua potable rural</v>
      </c>
      <c r="G126" s="1" t="s">
        <v>88</v>
      </c>
      <c r="H126" s="1" t="s">
        <v>291</v>
      </c>
      <c r="I126" s="1" t="s">
        <v>598</v>
      </c>
      <c r="J126" s="1" t="s">
        <v>599</v>
      </c>
      <c r="K126" s="1" t="s">
        <v>3818</v>
      </c>
      <c r="L126" s="1" t="s">
        <v>832</v>
      </c>
      <c r="O126" s="1" t="s">
        <v>3879</v>
      </c>
      <c r="Q126" s="1">
        <v>69695</v>
      </c>
      <c r="R126" s="1">
        <v>57460</v>
      </c>
      <c r="S126" s="1">
        <v>60572</v>
      </c>
      <c r="U126" s="1">
        <v>79282</v>
      </c>
      <c r="V126" s="1">
        <v>64956</v>
      </c>
      <c r="W126" s="1">
        <v>81787</v>
      </c>
      <c r="X126" s="1">
        <v>66946</v>
      </c>
      <c r="Y126" s="1">
        <v>107234</v>
      </c>
      <c r="Z126" s="1">
        <v>120853</v>
      </c>
      <c r="AA126" s="1">
        <v>123404</v>
      </c>
      <c r="AB126" s="1">
        <v>117116</v>
      </c>
      <c r="AC126" s="1">
        <v>138828</v>
      </c>
      <c r="AD126" s="1">
        <v>143578</v>
      </c>
      <c r="AE126" s="1">
        <v>103143</v>
      </c>
      <c r="AF126" s="1">
        <v>224878</v>
      </c>
      <c r="AG126" s="1">
        <v>128806</v>
      </c>
      <c r="AH126" s="1">
        <v>131828</v>
      </c>
      <c r="AI126" s="1">
        <v>43121904</v>
      </c>
      <c r="AJ126" s="1">
        <v>106605</v>
      </c>
    </row>
    <row r="127" spans="1:36" s="1" customFormat="1" x14ac:dyDescent="0.25">
      <c r="A127" s="23">
        <v>126</v>
      </c>
      <c r="B127" t="s">
        <v>596</v>
      </c>
      <c r="C127" s="1" t="str">
        <f>+VLOOKUP(Tabla1[[#This Row],[Sector]],Sectores[[Sector]:[Columna1]],2,0)</f>
        <v>14 Gobiernos Locales</v>
      </c>
      <c r="D127" s="1" t="str">
        <f>+VLOOKUP(Tabla1[[#This Row],[Contenido]],Hoja2!$F$2:$G$105,2,0)</f>
        <v>14.01 Administración</v>
      </c>
      <c r="E127" s="1" t="str">
        <f>+IFERROR(VLOOKUP(Tabla1[[#This Row],[Tema]],Temas[[Tema]:[Columna1]],2,0),"REVISAR")</f>
        <v>14.01.06 Subsidios</v>
      </c>
      <c r="F127" s="1" t="str">
        <f>+IFERROR(VLOOKUP(Tabla1[[#This Row],[Muestra]],Muestra[[Muestra]:[Columna1]],2,0),"REVISAR")</f>
        <v>14.01.06.02 Subsidios de agua potable urbana</v>
      </c>
      <c r="G127" s="1" t="s">
        <v>88</v>
      </c>
      <c r="H127" s="1" t="s">
        <v>291</v>
      </c>
      <c r="I127" s="1" t="s">
        <v>598</v>
      </c>
      <c r="J127" s="1" t="s">
        <v>600</v>
      </c>
      <c r="K127" s="1" t="s">
        <v>3818</v>
      </c>
      <c r="L127" s="1" t="s">
        <v>832</v>
      </c>
      <c r="O127" s="1" t="s">
        <v>3879</v>
      </c>
      <c r="Q127" s="1">
        <v>390423</v>
      </c>
      <c r="R127" s="1">
        <v>466756</v>
      </c>
      <c r="S127" s="1">
        <v>319559</v>
      </c>
      <c r="W127" s="1">
        <v>428580</v>
      </c>
      <c r="X127" s="1">
        <v>441675</v>
      </c>
      <c r="Y127" s="1">
        <v>346149</v>
      </c>
      <c r="Z127" s="1">
        <v>414119</v>
      </c>
      <c r="AA127" s="1">
        <v>492996</v>
      </c>
      <c r="AB127" s="1">
        <v>449108</v>
      </c>
      <c r="AC127" s="1">
        <v>418816</v>
      </c>
      <c r="AD127" s="1">
        <v>478503</v>
      </c>
      <c r="AE127" s="1">
        <v>377661</v>
      </c>
      <c r="AF127" s="1">
        <v>382895</v>
      </c>
      <c r="AG127" s="1">
        <v>486343</v>
      </c>
      <c r="AH127" s="1">
        <v>404690</v>
      </c>
      <c r="AI127" s="1">
        <v>71145849</v>
      </c>
      <c r="AJ127" s="1">
        <v>443666</v>
      </c>
    </row>
    <row r="128" spans="1:36" s="1" customFormat="1" x14ac:dyDescent="0.25">
      <c r="A128" s="23">
        <v>127</v>
      </c>
      <c r="B128" t="s">
        <v>597</v>
      </c>
      <c r="C128" s="1" t="str">
        <f>+VLOOKUP(Tabla1[[#This Row],[Sector]],Sectores[[Sector]:[Columna1]],2,0)</f>
        <v>14 Gobiernos Locales</v>
      </c>
      <c r="D128" s="1" t="str">
        <f>+VLOOKUP(Tabla1[[#This Row],[Contenido]],Hoja2!$F$2:$G$105,2,0)</f>
        <v>14.01 Administración</v>
      </c>
      <c r="E128" s="1" t="str">
        <f>+IFERROR(VLOOKUP(Tabla1[[#This Row],[Tema]],Temas[[Tema]:[Columna1]],2,0),"REVISAR")</f>
        <v>14.01.06 Subsidios</v>
      </c>
      <c r="F128" s="1" t="str">
        <f>+IFERROR(VLOOKUP(Tabla1[[#This Row],[Muestra]],Muestra[[Muestra]:[Columna1]],2,0),"REVISAR")</f>
        <v>14.01.06.03 Subsidios familiares</v>
      </c>
      <c r="G128" s="1" t="s">
        <v>88</v>
      </c>
      <c r="H128" s="1" t="s">
        <v>291</v>
      </c>
      <c r="I128" s="1" t="s">
        <v>598</v>
      </c>
      <c r="J128" s="1" t="s">
        <v>601</v>
      </c>
      <c r="K128" s="1" t="s">
        <v>3818</v>
      </c>
      <c r="L128" s="1" t="s">
        <v>832</v>
      </c>
      <c r="O128" s="1" t="s">
        <v>3879</v>
      </c>
      <c r="Q128" s="1">
        <v>393665</v>
      </c>
      <c r="R128" s="1">
        <v>438784</v>
      </c>
      <c r="S128" s="1">
        <v>425769</v>
      </c>
      <c r="U128" s="1">
        <v>390725</v>
      </c>
      <c r="V128" s="1">
        <v>430291</v>
      </c>
      <c r="W128" s="1">
        <v>689005</v>
      </c>
      <c r="X128" s="1">
        <v>892383</v>
      </c>
      <c r="Y128" s="1">
        <v>1021045</v>
      </c>
      <c r="Z128" s="1">
        <v>890254</v>
      </c>
      <c r="AA128" s="1">
        <v>1024048</v>
      </c>
      <c r="AB128" s="1">
        <v>1083364</v>
      </c>
      <c r="AC128" s="1">
        <v>836368</v>
      </c>
      <c r="AD128" s="1">
        <v>1065200</v>
      </c>
      <c r="AE128" s="1">
        <v>902949</v>
      </c>
      <c r="AF128" s="1">
        <v>830941</v>
      </c>
      <c r="AG128" s="1">
        <v>872711</v>
      </c>
      <c r="AH128" s="1">
        <v>921378</v>
      </c>
      <c r="AI128" s="1">
        <v>752020</v>
      </c>
      <c r="AJ128" s="1">
        <v>949043</v>
      </c>
    </row>
    <row r="129" spans="1:36" s="1" customFormat="1" x14ac:dyDescent="0.25">
      <c r="A129" s="23">
        <v>128</v>
      </c>
      <c r="B129" t="s">
        <v>641</v>
      </c>
      <c r="C129" s="1" t="str">
        <f>+VLOOKUP(Tabla1[[#This Row],[Sector]],Sectores[[Sector]:[Columna1]],2,0)</f>
        <v>14 Gobiernos Locales</v>
      </c>
      <c r="D129" s="1" t="str">
        <f>+VLOOKUP(Tabla1[[#This Row],[Contenido]],Hoja2!$F$2:$G$105,2,0)</f>
        <v>14.05 Intermediación Laboral</v>
      </c>
      <c r="E129" s="1" t="str">
        <f>+IFERROR(VLOOKUP(Tabla1[[#This Row],[Tema]],Temas[[Tema]:[Columna1]],2,0),"REVISAR")</f>
        <v>14.05.01 Egresos de Capacitaciones</v>
      </c>
      <c r="F129" s="1" t="str">
        <f>+IFERROR(VLOOKUP(Tabla1[[#This Row],[Muestra]],Muestra[[Muestra]:[Columna1]],2,0),"REVISAR")</f>
        <v>14.05.03.02 Tasa de egreso de capacitación</v>
      </c>
      <c r="G129" s="1" t="s">
        <v>88</v>
      </c>
      <c r="H129" s="1" t="s">
        <v>640</v>
      </c>
      <c r="I129" s="1" t="s">
        <v>612</v>
      </c>
      <c r="J129" s="1" t="s">
        <v>593</v>
      </c>
      <c r="K129" s="1" t="s">
        <v>255</v>
      </c>
      <c r="L129" s="1" t="s">
        <v>832</v>
      </c>
      <c r="O129" s="1" t="s">
        <v>3879</v>
      </c>
      <c r="Q129" s="1">
        <v>34.219271255060733</v>
      </c>
      <c r="R129" s="1">
        <v>36.518475177304971</v>
      </c>
      <c r="S129" s="1">
        <v>32.993485342019532</v>
      </c>
      <c r="T129" s="1">
        <v>33.421325301204817</v>
      </c>
      <c r="U129" s="1">
        <v>43.661047904191612</v>
      </c>
      <c r="V129" s="1">
        <v>45.551632047477746</v>
      </c>
      <c r="W129" s="1">
        <v>47.206498422712926</v>
      </c>
      <c r="X129" s="1">
        <v>41.902671009771986</v>
      </c>
      <c r="Y129" s="1">
        <v>43.321307420494691</v>
      </c>
      <c r="Z129" s="1">
        <v>41.907138364779861</v>
      </c>
      <c r="AA129" s="1">
        <v>46.893726708074539</v>
      </c>
      <c r="AB129" s="1">
        <v>44.82517799352749</v>
      </c>
      <c r="AC129" s="1">
        <v>46.589235880398668</v>
      </c>
      <c r="AD129" s="1">
        <v>41.083202614379083</v>
      </c>
      <c r="AE129" s="1">
        <v>50.90048780487804</v>
      </c>
      <c r="AF129" s="1">
        <v>54.317987616099089</v>
      </c>
      <c r="AG129" s="1">
        <v>52.507289719626158</v>
      </c>
      <c r="AH129" s="1">
        <v>49.656330275229365</v>
      </c>
      <c r="AI129" s="1">
        <v>41.062483660130724</v>
      </c>
      <c r="AJ129" s="1">
        <v>28.005605095541402</v>
      </c>
    </row>
    <row r="130" spans="1:36" s="1" customFormat="1" x14ac:dyDescent="0.25">
      <c r="A130" s="23">
        <v>129</v>
      </c>
      <c r="B130" t="s">
        <v>594</v>
      </c>
      <c r="C130" s="1" t="str">
        <f>+VLOOKUP(Tabla1[[#This Row],[Sector]],Sectores[[Sector]:[Columna1]],2,0)</f>
        <v>14 Gobiernos Locales</v>
      </c>
      <c r="D130" s="1" t="str">
        <f>+VLOOKUP(Tabla1[[#This Row],[Contenido]],Hoja2!$F$2:$G$105,2,0)</f>
        <v>14.06 Salud</v>
      </c>
      <c r="E130" s="1" t="str">
        <f>+IFERROR(VLOOKUP(Tabla1[[#This Row],[Tema]],Temas[[Tema]:[Columna1]],2,0),"REVISAR")</f>
        <v>14.06.07 Transferencias Municipales</v>
      </c>
      <c r="F130" s="1" t="str">
        <f>+IFERROR(VLOOKUP(Tabla1[[#This Row],[Muestra]],Muestra[[Muestra]:[Columna1]],2,0),"REVISAR")</f>
        <v>14.06.07.01 Transferencias municipales a sector salud</v>
      </c>
      <c r="G130" s="1" t="s">
        <v>88</v>
      </c>
      <c r="H130" s="1" t="s">
        <v>89</v>
      </c>
      <c r="I130" s="1" t="s">
        <v>292</v>
      </c>
      <c r="J130" s="1" t="s">
        <v>592</v>
      </c>
      <c r="K130" s="1" t="s">
        <v>333</v>
      </c>
      <c r="L130" s="1" t="s">
        <v>832</v>
      </c>
      <c r="O130" s="1" t="s">
        <v>3879</v>
      </c>
      <c r="Q130" s="1">
        <v>6.8755517241379263</v>
      </c>
      <c r="R130" s="1">
        <v>8.1260409556313995</v>
      </c>
      <c r="S130" s="1">
        <v>6.4618241042345241</v>
      </c>
      <c r="T130" s="1">
        <v>6.6101923076923077</v>
      </c>
      <c r="U130" s="1">
        <v>5.9292721518987301</v>
      </c>
      <c r="V130" s="1">
        <v>5.7643533123028403</v>
      </c>
      <c r="W130" s="1">
        <v>5.4055660377358468</v>
      </c>
      <c r="X130" s="1">
        <v>4.9394006309148235</v>
      </c>
      <c r="Y130" s="1">
        <v>5.100253164556964</v>
      </c>
      <c r="Z130" s="1">
        <v>5.5220560747663532</v>
      </c>
      <c r="AA130" s="1">
        <v>5.4946105919003063</v>
      </c>
      <c r="AB130" s="1">
        <v>5.1218867924528277</v>
      </c>
      <c r="AC130" s="1">
        <v>5.3005607476635506</v>
      </c>
      <c r="AD130" s="1">
        <v>5.458348909657321</v>
      </c>
      <c r="AE130" s="1">
        <v>6.0741744548286594</v>
      </c>
      <c r="AF130" s="1">
        <v>5.9510591900311542</v>
      </c>
      <c r="AG130" s="1">
        <v>5.6569687499999972</v>
      </c>
      <c r="AH130" s="1">
        <v>5.8676875000000024</v>
      </c>
      <c r="AI130" s="1">
        <v>5.2171875000000014</v>
      </c>
      <c r="AJ130" s="1">
        <v>5.9661006289308167</v>
      </c>
    </row>
    <row r="131" spans="1:36" s="1" customFormat="1" x14ac:dyDescent="0.25">
      <c r="A131" s="23">
        <v>130</v>
      </c>
      <c r="B131" t="s">
        <v>572</v>
      </c>
      <c r="C131" s="1" t="str">
        <f>+VLOOKUP(Tabla1[[#This Row],[Sector]],Sectores[[Sector]:[Columna1]],2,0)</f>
        <v>14 Gobiernos Locales</v>
      </c>
      <c r="D131" s="1" t="str">
        <f>+VLOOKUP(Tabla1[[#This Row],[Contenido]],Hoja2!$F$2:$G$105,2,0)</f>
        <v>14.02 Comunidad</v>
      </c>
      <c r="E131" s="1" t="str">
        <f>+IFERROR(VLOOKUP(Tabla1[[#This Row],[Tema]],Temas[[Tema]:[Columna1]],2,0),"REVISAR")</f>
        <v>14.02.01 Organizaciones Comunitarias</v>
      </c>
      <c r="F131" s="1" t="str">
        <f>+IFERROR(VLOOKUP(Tabla1[[#This Row],[Muestra]],Muestra[[Muestra]:[Columna1]],2,0),"REVISAR")</f>
        <v>14.02.01.07 Uniones Comunales</v>
      </c>
      <c r="G131" s="1" t="s">
        <v>88</v>
      </c>
      <c r="H131" s="1" t="s">
        <v>290</v>
      </c>
      <c r="I131" s="1" t="s">
        <v>293</v>
      </c>
      <c r="J131" s="1" t="s">
        <v>90</v>
      </c>
      <c r="K131" s="1" t="s">
        <v>3819</v>
      </c>
      <c r="L131" s="1" t="s">
        <v>3863</v>
      </c>
      <c r="O131" s="1" t="s">
        <v>3879</v>
      </c>
      <c r="R131" s="1">
        <v>921</v>
      </c>
      <c r="S131" s="1">
        <v>925</v>
      </c>
      <c r="T131" s="1">
        <v>1176</v>
      </c>
      <c r="U131" s="1">
        <v>1229</v>
      </c>
      <c r="V131" s="1">
        <v>1166</v>
      </c>
      <c r="W131" s="1">
        <v>2392</v>
      </c>
      <c r="X131" s="1">
        <v>961</v>
      </c>
      <c r="Y131" s="1">
        <v>908</v>
      </c>
      <c r="Z131" s="1">
        <v>1133</v>
      </c>
      <c r="AA131" s="1">
        <v>1076</v>
      </c>
      <c r="AB131" s="1">
        <v>1107</v>
      </c>
      <c r="AC131" s="1">
        <v>1048</v>
      </c>
      <c r="AD131" s="1">
        <v>1073</v>
      </c>
      <c r="AE131" s="1">
        <v>1088</v>
      </c>
      <c r="AF131" s="1">
        <v>1176</v>
      </c>
      <c r="AG131" s="1">
        <v>502</v>
      </c>
      <c r="AH131" s="1">
        <v>1092</v>
      </c>
      <c r="AI131" s="1">
        <v>1060</v>
      </c>
      <c r="AJ131" s="1">
        <v>1099</v>
      </c>
    </row>
    <row r="132" spans="1:36" s="1" customFormat="1" x14ac:dyDescent="0.25">
      <c r="A132" s="23">
        <v>131</v>
      </c>
      <c r="B132" t="s">
        <v>571</v>
      </c>
      <c r="C132" s="1" t="str">
        <f>+VLOOKUP(Tabla1[[#This Row],[Sector]],Sectores[[Sector]:[Columna1]],2,0)</f>
        <v>14 Gobiernos Locales</v>
      </c>
      <c r="D132" s="1" t="str">
        <f>+VLOOKUP(Tabla1[[#This Row],[Contenido]],Hoja2!$F$2:$G$105,2,0)</f>
        <v>14.06 Salud</v>
      </c>
      <c r="E132" s="1" t="str">
        <f>+IFERROR(VLOOKUP(Tabla1[[#This Row],[Tema]],Temas[[Tema]:[Columna1]],2,0),"REVISAR")</f>
        <v>14.06.06 Red Asistencial</v>
      </c>
      <c r="F132" s="1" t="str">
        <f>+IFERROR(VLOOKUP(Tabla1[[#This Row],[Muestra]],Muestra[[Muestra]:[Columna1]],2,0),"REVISAR")</f>
        <v>14.06.06.05 Vacunatorios</v>
      </c>
      <c r="G132" s="1" t="s">
        <v>88</v>
      </c>
      <c r="H132" s="1" t="s">
        <v>89</v>
      </c>
      <c r="I132" s="1" t="s">
        <v>294</v>
      </c>
      <c r="J132" s="1" t="s">
        <v>91</v>
      </c>
      <c r="K132" s="1" t="s">
        <v>3820</v>
      </c>
      <c r="L132" s="1" t="s">
        <v>831</v>
      </c>
      <c r="O132" s="1" t="s">
        <v>3879</v>
      </c>
      <c r="AA132" s="1">
        <v>582</v>
      </c>
      <c r="AB132" s="1">
        <v>460</v>
      </c>
      <c r="AC132" s="1">
        <v>494</v>
      </c>
      <c r="AD132" s="1">
        <v>531</v>
      </c>
      <c r="AE132" s="1">
        <v>529</v>
      </c>
      <c r="AF132" s="1">
        <v>495</v>
      </c>
      <c r="AG132" s="1">
        <v>541</v>
      </c>
      <c r="AH132" s="1">
        <v>542</v>
      </c>
      <c r="AI132" s="1">
        <v>512</v>
      </c>
      <c r="AJ132" s="1">
        <v>528</v>
      </c>
    </row>
    <row r="133" spans="1:36" s="1" customFormat="1" x14ac:dyDescent="0.25">
      <c r="A133" s="23">
        <v>132</v>
      </c>
      <c r="B133" t="s">
        <v>519</v>
      </c>
      <c r="C133" s="1" t="str">
        <f>+VLOOKUP(Tabla1[[#This Row],[Sector]],Sectores[[Sector]:[Columna1]],2,0)</f>
        <v>15 Industria Manufacturera</v>
      </c>
      <c r="D133" s="1" t="s">
        <v>10045</v>
      </c>
      <c r="E133" s="1" t="str">
        <f>+IFERROR(VLOOKUP(Tabla1[[#This Row],[Tema]],Temas[[Tema]:[Columna1]],2,0),"REVISAR")</f>
        <v>15.04.01 Productos Alimenticios</v>
      </c>
      <c r="F133" s="1" t="str">
        <f>+IFERROR(VLOOKUP(Tabla1[[#This Row],[Muestra]],Muestra[[Muestra]:[Columna1]],2,0),"REVISAR")</f>
        <v>15.04.01.01 Elaboración de productos alimenticios</v>
      </c>
      <c r="G133" s="1" t="s">
        <v>92</v>
      </c>
      <c r="H133" s="1" t="s">
        <v>32</v>
      </c>
      <c r="I133" s="1" t="s">
        <v>517</v>
      </c>
      <c r="J133" s="1" t="s">
        <v>518</v>
      </c>
      <c r="K133" s="1" t="s">
        <v>50</v>
      </c>
      <c r="L133" s="1" t="s">
        <v>2611</v>
      </c>
      <c r="N133" s="1" t="s">
        <v>708</v>
      </c>
      <c r="O133" s="1" t="s">
        <v>3883</v>
      </c>
      <c r="AD133" s="1">
        <v>99.999999994583334</v>
      </c>
      <c r="AE133" s="1">
        <v>96.874533269999986</v>
      </c>
      <c r="AF133" s="1">
        <v>95.268197208541665</v>
      </c>
      <c r="AG133" s="1">
        <v>99.736834602916645</v>
      </c>
      <c r="AH133" s="1">
        <v>104.95006451666666</v>
      </c>
      <c r="AI133" s="1">
        <v>100.884275415625</v>
      </c>
      <c r="AJ133" s="1">
        <v>102.89201208958336</v>
      </c>
    </row>
    <row r="134" spans="1:36" s="1" customFormat="1" x14ac:dyDescent="0.25">
      <c r="A134" s="23">
        <v>133</v>
      </c>
      <c r="B134" t="s">
        <v>520</v>
      </c>
      <c r="C134" s="1" t="str">
        <f>+VLOOKUP(Tabla1[[#This Row],[Sector]],Sectores[[Sector]:[Columna1]],2,0)</f>
        <v>15 Industria Manufacturera</v>
      </c>
      <c r="D134" s="1" t="s">
        <v>10045</v>
      </c>
      <c r="E134" s="1" t="str">
        <f>+IFERROR(VLOOKUP(Tabla1[[#This Row],[Tema]],Temas[[Tema]:[Columna1]],2,0),"REVISAR")</f>
        <v>15.04.02 Bebidas</v>
      </c>
      <c r="F134" s="1" t="str">
        <f>+IFERROR(VLOOKUP(Tabla1[[#This Row],[Muestra]],Muestra[[Muestra]:[Columna1]],2,0),"REVISAR")</f>
        <v>15.04.02.02 Elaboración de bebidas</v>
      </c>
      <c r="G134" s="1" t="s">
        <v>92</v>
      </c>
      <c r="H134" s="1" t="s">
        <v>32</v>
      </c>
      <c r="I134" s="1" t="s">
        <v>521</v>
      </c>
      <c r="J134" s="1" t="s">
        <v>522</v>
      </c>
      <c r="K134" s="1" t="s">
        <v>50</v>
      </c>
      <c r="L134" s="1" t="s">
        <v>2611</v>
      </c>
      <c r="N134" s="1" t="s">
        <v>709</v>
      </c>
      <c r="O134" s="1" t="s">
        <v>3883</v>
      </c>
      <c r="AD134" s="1">
        <v>100.00000000395829</v>
      </c>
      <c r="AE134" s="1">
        <v>105.51301114937498</v>
      </c>
      <c r="AF134" s="1">
        <v>105.58580658979163</v>
      </c>
      <c r="AG134" s="1">
        <v>95.855651433250003</v>
      </c>
      <c r="AH134" s="1">
        <v>101.21048844175</v>
      </c>
      <c r="AI134" s="1">
        <v>101.43131085179169</v>
      </c>
      <c r="AJ134" s="1">
        <v>100.40711615643748</v>
      </c>
    </row>
    <row r="135" spans="1:36" s="1" customFormat="1" x14ac:dyDescent="0.25">
      <c r="A135" s="23">
        <v>134</v>
      </c>
      <c r="B135" t="s">
        <v>525</v>
      </c>
      <c r="C135" s="1" t="str">
        <f>+VLOOKUP(Tabla1[[#This Row],[Sector]],Sectores[[Sector]:[Columna1]],2,0)</f>
        <v>15 Industria Manufacturera</v>
      </c>
      <c r="D135" s="1" t="s">
        <v>10045</v>
      </c>
      <c r="E135" s="1" t="str">
        <f>+IFERROR(VLOOKUP(Tabla1[[#This Row],[Tema]],Temas[[Tema]:[Columna1]],2,0),"REVISAR")</f>
        <v>15.04.03 Tabaco</v>
      </c>
      <c r="F135" s="1" t="str">
        <f>+IFERROR(VLOOKUP(Tabla1[[#This Row],[Muestra]],Muestra[[Muestra]:[Columna1]],2,0),"REVISAR")</f>
        <v>15.04.03.03 Elaboración de productos de tabaco</v>
      </c>
      <c r="G135" s="1" t="s">
        <v>92</v>
      </c>
      <c r="H135" s="1" t="s">
        <v>32</v>
      </c>
      <c r="I135" s="1" t="s">
        <v>523</v>
      </c>
      <c r="J135" s="1" t="s">
        <v>524</v>
      </c>
      <c r="K135" s="1" t="s">
        <v>50</v>
      </c>
      <c r="L135" s="1" t="s">
        <v>2611</v>
      </c>
      <c r="N135" s="1" t="s">
        <v>710</v>
      </c>
      <c r="O135" s="1" t="s">
        <v>3883</v>
      </c>
      <c r="AD135" s="1">
        <v>99.999999997500012</v>
      </c>
      <c r="AE135" s="1">
        <v>93.530980957500006</v>
      </c>
      <c r="AF135" s="1">
        <v>82.96003299249999</v>
      </c>
      <c r="AG135" s="1">
        <v>80.863046360833337</v>
      </c>
      <c r="AH135" s="1">
        <v>88.146295308749984</v>
      </c>
      <c r="AI135" s="1">
        <v>79.74604647291666</v>
      </c>
      <c r="AJ135" s="1">
        <v>74.184730581250008</v>
      </c>
    </row>
    <row r="136" spans="1:36" s="1" customFormat="1" x14ac:dyDescent="0.25">
      <c r="A136" s="23">
        <v>135</v>
      </c>
      <c r="B136" t="s">
        <v>526</v>
      </c>
      <c r="C136" s="1" t="str">
        <f>+VLOOKUP(Tabla1[[#This Row],[Sector]],Sectores[[Sector]:[Columna1]],2,0)</f>
        <v>15 Industria Manufacturera</v>
      </c>
      <c r="D136" s="1" t="s">
        <v>10045</v>
      </c>
      <c r="E136" s="1" t="str">
        <f>+IFERROR(VLOOKUP(Tabla1[[#This Row],[Tema]],Temas[[Tema]:[Columna1]],2,0),"REVISAR")</f>
        <v>15.04.04 Madera y Derivados</v>
      </c>
      <c r="F136" s="1" t="str">
        <f>+IFERROR(VLOOKUP(Tabla1[[#This Row],[Muestra]],Muestra[[Muestra]:[Columna1]],2,0),"REVISAR")</f>
        <v>15.04.04.04 Elaboración de productos de madera</v>
      </c>
      <c r="G136" s="1" t="s">
        <v>92</v>
      </c>
      <c r="H136" s="1" t="s">
        <v>32</v>
      </c>
      <c r="I136" s="1" t="s">
        <v>527</v>
      </c>
      <c r="J136" s="1" t="s">
        <v>528</v>
      </c>
      <c r="K136" s="1" t="s">
        <v>50</v>
      </c>
      <c r="L136" s="1" t="s">
        <v>2611</v>
      </c>
      <c r="N136" s="1" t="s">
        <v>711</v>
      </c>
      <c r="O136" s="1" t="s">
        <v>3883</v>
      </c>
      <c r="AD136" s="1">
        <v>99.999999997083322</v>
      </c>
      <c r="AE136" s="1">
        <v>105.12380545041667</v>
      </c>
      <c r="AF136" s="1">
        <v>101.79548550833333</v>
      </c>
      <c r="AG136" s="1">
        <v>104.02126378083334</v>
      </c>
      <c r="AH136" s="1">
        <v>108.54806070125001</v>
      </c>
      <c r="AI136" s="1">
        <v>106.28038718999998</v>
      </c>
      <c r="AJ136" s="1">
        <v>100.6435007908333</v>
      </c>
    </row>
    <row r="137" spans="1:36" s="1" customFormat="1" x14ac:dyDescent="0.25">
      <c r="A137" s="23">
        <v>136</v>
      </c>
      <c r="B137" t="s">
        <v>529</v>
      </c>
      <c r="C137" s="1" t="str">
        <f>+VLOOKUP(Tabla1[[#This Row],[Sector]],Sectores[[Sector]:[Columna1]],2,0)</f>
        <v>15 Industria Manufacturera</v>
      </c>
      <c r="D137" s="1" t="s">
        <v>10045</v>
      </c>
      <c r="E137" s="1" t="str">
        <f>+IFERROR(VLOOKUP(Tabla1[[#This Row],[Tema]],Temas[[Tema]:[Columna1]],2,0),"REVISAR")</f>
        <v>15.04.05 Papel</v>
      </c>
      <c r="F137" s="1" t="str">
        <f>+IFERROR(VLOOKUP(Tabla1[[#This Row],[Muestra]],Muestra[[Muestra]:[Columna1]],2,0),"REVISAR")</f>
        <v>15.04.05.05 Elaboración de productos de papel</v>
      </c>
      <c r="G137" s="1" t="s">
        <v>92</v>
      </c>
      <c r="H137" s="1" t="s">
        <v>32</v>
      </c>
      <c r="I137" s="1" t="s">
        <v>530</v>
      </c>
      <c r="J137" s="1" t="s">
        <v>531</v>
      </c>
      <c r="K137" s="1" t="s">
        <v>50</v>
      </c>
      <c r="L137" s="1" t="s">
        <v>2611</v>
      </c>
      <c r="N137" s="1" t="s">
        <v>712</v>
      </c>
      <c r="O137" s="1" t="s">
        <v>3883</v>
      </c>
      <c r="AD137" s="1">
        <v>99.99999999895833</v>
      </c>
      <c r="AE137" s="1">
        <v>101.34816078395831</v>
      </c>
      <c r="AF137" s="1">
        <v>109.94383286104166</v>
      </c>
      <c r="AG137" s="1">
        <v>107.88544907187496</v>
      </c>
      <c r="AH137" s="1">
        <v>125.17916119166665</v>
      </c>
      <c r="AI137" s="1">
        <v>117.35122086254165</v>
      </c>
      <c r="AJ137" s="1">
        <v>133.79081421437502</v>
      </c>
    </row>
    <row r="138" spans="1:36" s="1" customFormat="1" x14ac:dyDescent="0.25">
      <c r="A138" s="23">
        <v>137</v>
      </c>
      <c r="B138" t="s">
        <v>532</v>
      </c>
      <c r="C138" s="1" t="str">
        <f>+VLOOKUP(Tabla1[[#This Row],[Sector]],Sectores[[Sector]:[Columna1]],2,0)</f>
        <v>15 Industria Manufacturera</v>
      </c>
      <c r="D138" s="1" t="s">
        <v>10045</v>
      </c>
      <c r="E138" s="1" t="str">
        <f>+IFERROR(VLOOKUP(Tabla1[[#This Row],[Tema]],Temas[[Tema]:[Columna1]],2,0),"REVISAR")</f>
        <v>15.04.06 Grabaciones</v>
      </c>
      <c r="F138" s="1" t="str">
        <f>+IFERROR(VLOOKUP(Tabla1[[#This Row],[Muestra]],Muestra[[Muestra]:[Columna1]],2,0),"REVISAR")</f>
        <v>15.04.06.06 Elaboración de grabaciones</v>
      </c>
      <c r="G138" s="1" t="s">
        <v>92</v>
      </c>
      <c r="H138" s="1" t="s">
        <v>32</v>
      </c>
      <c r="I138" s="1" t="s">
        <v>533</v>
      </c>
      <c r="J138" s="1" t="s">
        <v>534</v>
      </c>
      <c r="K138" s="1" t="s">
        <v>50</v>
      </c>
      <c r="L138" s="1" t="s">
        <v>2611</v>
      </c>
      <c r="N138" s="1" t="s">
        <v>713</v>
      </c>
      <c r="O138" s="1" t="s">
        <v>3883</v>
      </c>
      <c r="AD138" s="1">
        <v>99.999999991666655</v>
      </c>
      <c r="AE138" s="1">
        <v>79.761066515833321</v>
      </c>
      <c r="AF138" s="1">
        <v>65.498895894166665</v>
      </c>
      <c r="AG138" s="1">
        <v>56.701105454166658</v>
      </c>
      <c r="AH138" s="1">
        <v>44.504233834166676</v>
      </c>
      <c r="AI138" s="1">
        <v>35.73700285666667</v>
      </c>
      <c r="AJ138" s="1">
        <v>40.73528512</v>
      </c>
    </row>
    <row r="139" spans="1:36" s="1" customFormat="1" x14ac:dyDescent="0.25">
      <c r="A139" s="23">
        <v>138</v>
      </c>
      <c r="B139" t="s">
        <v>535</v>
      </c>
      <c r="C139" s="1" t="str">
        <f>+VLOOKUP(Tabla1[[#This Row],[Sector]],Sectores[[Sector]:[Columna1]],2,0)</f>
        <v>15 Industria Manufacturera</v>
      </c>
      <c r="D139" s="1" t="s">
        <v>10045</v>
      </c>
      <c r="E139" s="1" t="str">
        <f>+IFERROR(VLOOKUP(Tabla1[[#This Row],[Tema]],Temas[[Tema]:[Columna1]],2,0),"REVISAR")</f>
        <v>15.04.07 Derivados del Petróleo</v>
      </c>
      <c r="F139" s="1" t="str">
        <f>+IFERROR(VLOOKUP(Tabla1[[#This Row],[Muestra]],Muestra[[Muestra]:[Columna1]],2,0),"REVISAR")</f>
        <v>15.04.07.07 Elaboración de coque y derivados del petróleo</v>
      </c>
      <c r="G139" s="1" t="s">
        <v>92</v>
      </c>
      <c r="H139" s="1" t="s">
        <v>32</v>
      </c>
      <c r="I139" s="1" t="s">
        <v>536</v>
      </c>
      <c r="J139" s="1" t="s">
        <v>537</v>
      </c>
      <c r="K139" s="1" t="s">
        <v>50</v>
      </c>
      <c r="L139" s="1" t="s">
        <v>2611</v>
      </c>
      <c r="N139" s="1" t="s">
        <v>714</v>
      </c>
      <c r="O139" s="1" t="s">
        <v>3883</v>
      </c>
      <c r="AD139" s="1">
        <v>99.999999994583348</v>
      </c>
      <c r="AE139" s="1">
        <v>100.69611133458331</v>
      </c>
      <c r="AF139" s="1">
        <v>98.35946784541666</v>
      </c>
      <c r="AG139" s="1">
        <v>101.28098894333334</v>
      </c>
      <c r="AH139" s="1">
        <v>102.41564550375</v>
      </c>
      <c r="AI139" s="1">
        <v>111.75148519125003</v>
      </c>
      <c r="AJ139" s="1">
        <v>86.45695293025004</v>
      </c>
    </row>
    <row r="140" spans="1:36" s="1" customFormat="1" x14ac:dyDescent="0.25">
      <c r="A140" s="23">
        <v>139</v>
      </c>
      <c r="B140" t="s">
        <v>538</v>
      </c>
      <c r="C140" s="1" t="str">
        <f>+VLOOKUP(Tabla1[[#This Row],[Sector]],Sectores[[Sector]:[Columna1]],2,0)</f>
        <v>15 Industria Manufacturera</v>
      </c>
      <c r="D140" s="1" t="s">
        <v>10045</v>
      </c>
      <c r="E140" s="1" t="str">
        <f>+IFERROR(VLOOKUP(Tabla1[[#This Row],[Tema]],Temas[[Tema]:[Columna1]],2,0),"REVISAR")</f>
        <v>15.04.08 Sustancias Químicas</v>
      </c>
      <c r="F140" s="1" t="str">
        <f>+IFERROR(VLOOKUP(Tabla1[[#This Row],[Muestra]],Muestra[[Muestra]:[Columna1]],2,0),"REVISAR")</f>
        <v>15.04.08.08 Elaboración de sustancias químicas</v>
      </c>
      <c r="G140" s="1" t="s">
        <v>92</v>
      </c>
      <c r="H140" s="1" t="s">
        <v>32</v>
      </c>
      <c r="I140" s="1" t="s">
        <v>539</v>
      </c>
      <c r="J140" s="1" t="s">
        <v>540</v>
      </c>
      <c r="K140" s="1" t="s">
        <v>50</v>
      </c>
      <c r="L140" s="1" t="s">
        <v>2611</v>
      </c>
      <c r="N140" s="1" t="s">
        <v>715</v>
      </c>
      <c r="O140" s="1" t="s">
        <v>3883</v>
      </c>
      <c r="AD140" s="1">
        <v>100.00000000611109</v>
      </c>
      <c r="AE140" s="1">
        <v>108.37415199388887</v>
      </c>
      <c r="AF140" s="1">
        <v>120.50142278749998</v>
      </c>
      <c r="AG140" s="1">
        <v>123.43355195055554</v>
      </c>
      <c r="AH140" s="1">
        <v>120.93229753305553</v>
      </c>
      <c r="AI140" s="1">
        <v>117.18179898777778</v>
      </c>
      <c r="AJ140" s="1">
        <v>106.1219187663889</v>
      </c>
    </row>
    <row r="141" spans="1:36" s="1" customFormat="1" x14ac:dyDescent="0.25">
      <c r="A141" s="23">
        <v>140</v>
      </c>
      <c r="B141" t="s">
        <v>541</v>
      </c>
      <c r="C141" s="1" t="str">
        <f>+VLOOKUP(Tabla1[[#This Row],[Sector]],Sectores[[Sector]:[Columna1]],2,0)</f>
        <v>15 Industria Manufacturera</v>
      </c>
      <c r="D141" s="1" t="s">
        <v>10045</v>
      </c>
      <c r="E141" s="1" t="str">
        <f>+IFERROR(VLOOKUP(Tabla1[[#This Row],[Tema]],Temas[[Tema]:[Columna1]],2,0),"REVISAR")</f>
        <v>15.04.09 Productos Farmacéuticos</v>
      </c>
      <c r="F141" s="1" t="str">
        <f>+IFERROR(VLOOKUP(Tabla1[[#This Row],[Muestra]],Muestra[[Muestra]:[Columna1]],2,0),"REVISAR")</f>
        <v>15.04.09.09 Elaboración de productos farmacéuticos</v>
      </c>
      <c r="G141" s="1" t="s">
        <v>92</v>
      </c>
      <c r="H141" s="1" t="s">
        <v>32</v>
      </c>
      <c r="I141" s="1" t="s">
        <v>542</v>
      </c>
      <c r="J141" s="1" t="s">
        <v>543</v>
      </c>
      <c r="K141" s="1" t="s">
        <v>50</v>
      </c>
      <c r="L141" s="1" t="s">
        <v>2611</v>
      </c>
      <c r="N141" s="1" t="s">
        <v>716</v>
      </c>
      <c r="O141" s="1" t="s">
        <v>3883</v>
      </c>
      <c r="AD141" s="1">
        <v>99.999999999166675</v>
      </c>
      <c r="AE141" s="1">
        <v>108.39376956083335</v>
      </c>
      <c r="AF141" s="1">
        <v>110.49768208333334</v>
      </c>
      <c r="AG141" s="1">
        <v>112.50619877583334</v>
      </c>
      <c r="AH141" s="1">
        <v>127.03139502916667</v>
      </c>
      <c r="AI141" s="1">
        <v>143.43354259166665</v>
      </c>
      <c r="AJ141" s="1">
        <v>157.64802416666666</v>
      </c>
    </row>
    <row r="142" spans="1:36" s="1" customFormat="1" x14ac:dyDescent="0.25">
      <c r="A142" s="23">
        <v>141</v>
      </c>
      <c r="B142" t="s">
        <v>544</v>
      </c>
      <c r="C142" s="1" t="str">
        <f>+VLOOKUP(Tabla1[[#This Row],[Sector]],Sectores[[Sector]:[Columna1]],2,0)</f>
        <v>15 Industria Manufacturera</v>
      </c>
      <c r="D142" s="1" t="s">
        <v>10045</v>
      </c>
      <c r="E142" s="1" t="str">
        <f>+IFERROR(VLOOKUP(Tabla1[[#This Row],[Tema]],Temas[[Tema]:[Columna1]],2,0),"REVISAR")</f>
        <v>15.04.10 Caucho y Plástico</v>
      </c>
      <c r="F142" s="1" t="str">
        <f>+IFERROR(VLOOKUP(Tabla1[[#This Row],[Muestra]],Muestra[[Muestra]:[Columna1]],2,0),"REVISAR")</f>
        <v>15.04.10.10 Elaboración de productos de caucho y plástico</v>
      </c>
      <c r="G142" s="1" t="s">
        <v>92</v>
      </c>
      <c r="H142" s="1" t="s">
        <v>32</v>
      </c>
      <c r="I142" s="1" t="s">
        <v>545</v>
      </c>
      <c r="J142" s="1" t="s">
        <v>546</v>
      </c>
      <c r="K142" s="1" t="s">
        <v>50</v>
      </c>
      <c r="L142" s="1" t="s">
        <v>2611</v>
      </c>
      <c r="N142" s="1" t="s">
        <v>717</v>
      </c>
      <c r="O142" s="1" t="s">
        <v>3883</v>
      </c>
      <c r="AD142" s="1">
        <v>99.999999994444451</v>
      </c>
      <c r="AE142" s="1">
        <v>110.92425624916665</v>
      </c>
      <c r="AF142" s="1">
        <v>99.122424559166689</v>
      </c>
      <c r="AG142" s="1">
        <v>93.072792912222226</v>
      </c>
      <c r="AH142" s="1">
        <v>99.615212582222242</v>
      </c>
      <c r="AI142" s="1">
        <v>106.79541114027776</v>
      </c>
      <c r="AJ142" s="1">
        <v>86.164761504166663</v>
      </c>
    </row>
    <row r="143" spans="1:36" s="1" customFormat="1" x14ac:dyDescent="0.25">
      <c r="A143" s="23">
        <v>142</v>
      </c>
      <c r="B143" t="s">
        <v>547</v>
      </c>
      <c r="C143" s="1" t="str">
        <f>+VLOOKUP(Tabla1[[#This Row],[Sector]],Sectores[[Sector]:[Columna1]],2,0)</f>
        <v>15 Industria Manufacturera</v>
      </c>
      <c r="D143" s="1" t="s">
        <v>10045</v>
      </c>
      <c r="E143" s="1" t="str">
        <f>+IFERROR(VLOOKUP(Tabla1[[#This Row],[Tema]],Temas[[Tema]:[Columna1]],2,0),"REVISAR")</f>
        <v>15.04.11 Productos Minerales No Metálicos</v>
      </c>
      <c r="F143" s="1" t="str">
        <f>+IFERROR(VLOOKUP(Tabla1[[#This Row],[Muestra]],Muestra[[Muestra]:[Columna1]],2,0),"REVISAR")</f>
        <v>15.04.11.11 Elaboración de productos minerales no metálicos</v>
      </c>
      <c r="G143" s="1" t="s">
        <v>92</v>
      </c>
      <c r="H143" s="1" t="s">
        <v>32</v>
      </c>
      <c r="I143" s="1" t="s">
        <v>548</v>
      </c>
      <c r="J143" s="1" t="s">
        <v>549</v>
      </c>
      <c r="K143" s="1" t="s">
        <v>50</v>
      </c>
      <c r="L143" s="1" t="s">
        <v>2611</v>
      </c>
      <c r="N143" s="1" t="s">
        <v>718</v>
      </c>
      <c r="O143" s="1" t="s">
        <v>3883</v>
      </c>
      <c r="AD143" s="1">
        <v>100.00000000383328</v>
      </c>
      <c r="AE143" s="1">
        <v>110.4490256715</v>
      </c>
      <c r="AF143" s="1">
        <v>107.15284967016669</v>
      </c>
      <c r="AG143" s="1">
        <v>98.064437232833328</v>
      </c>
      <c r="AH143" s="1">
        <v>95.145662538499991</v>
      </c>
      <c r="AI143" s="1">
        <v>110.37789588983331</v>
      </c>
      <c r="AJ143" s="1">
        <v>106.18992352100004</v>
      </c>
    </row>
    <row r="144" spans="1:36" s="1" customFormat="1" x14ac:dyDescent="0.25">
      <c r="A144" s="23">
        <v>143</v>
      </c>
      <c r="B144" t="s">
        <v>550</v>
      </c>
      <c r="C144" s="1" t="str">
        <f>+VLOOKUP(Tabla1[[#This Row],[Sector]],Sectores[[Sector]:[Columna1]],2,0)</f>
        <v>15 Industria Manufacturera</v>
      </c>
      <c r="D144" s="1" t="s">
        <v>10045</v>
      </c>
      <c r="E144" s="1" t="str">
        <f>+IFERROR(VLOOKUP(Tabla1[[#This Row],[Tema]],Temas[[Tema]:[Columna1]],2,0),"REVISAR")</f>
        <v>15.04.12 Metales</v>
      </c>
      <c r="F144" s="1" t="str">
        <f>+IFERROR(VLOOKUP(Tabla1[[#This Row],[Muestra]],Muestra[[Muestra]:[Columna1]],2,0),"REVISAR")</f>
        <v>15.04.12.12 Elaboración de metales comunes</v>
      </c>
      <c r="G144" s="1" t="s">
        <v>92</v>
      </c>
      <c r="H144" s="1" t="s">
        <v>32</v>
      </c>
      <c r="I144" s="1" t="s">
        <v>551</v>
      </c>
      <c r="J144" s="1" t="s">
        <v>552</v>
      </c>
      <c r="K144" s="1" t="s">
        <v>50</v>
      </c>
      <c r="L144" s="1" t="s">
        <v>2611</v>
      </c>
      <c r="N144" s="1" t="s">
        <v>719</v>
      </c>
      <c r="O144" s="1" t="s">
        <v>3883</v>
      </c>
      <c r="AD144" s="1">
        <v>100.00000000083334</v>
      </c>
      <c r="AE144" s="1">
        <v>90.133333144999995</v>
      </c>
      <c r="AF144" s="1">
        <v>98.388057697500003</v>
      </c>
      <c r="AG144" s="1">
        <v>102.88066594166668</v>
      </c>
      <c r="AH144" s="1">
        <v>102.08826348833333</v>
      </c>
      <c r="AI144" s="1">
        <v>100.68722962</v>
      </c>
      <c r="AJ144" s="1">
        <v>96.26745598250001</v>
      </c>
    </row>
    <row r="145" spans="1:36" s="1" customFormat="1" x14ac:dyDescent="0.25">
      <c r="A145" s="23">
        <v>144</v>
      </c>
      <c r="B145" t="s">
        <v>553</v>
      </c>
      <c r="C145" s="1" t="str">
        <f>+VLOOKUP(Tabla1[[#This Row],[Sector]],Sectores[[Sector]:[Columna1]],2,0)</f>
        <v>15 Industria Manufacturera</v>
      </c>
      <c r="D145" s="1" t="s">
        <v>10045</v>
      </c>
      <c r="E145" s="1" t="str">
        <f>+IFERROR(VLOOKUP(Tabla1[[#This Row],[Tema]],Temas[[Tema]:[Columna1]],2,0),"REVISAR")</f>
        <v>15.04.13 Productos de Metal</v>
      </c>
      <c r="F145" s="1" t="str">
        <f>+IFERROR(VLOOKUP(Tabla1[[#This Row],[Muestra]],Muestra[[Muestra]:[Columna1]],2,0),"REVISAR")</f>
        <v>15.04.13.13 Elaboración de productos de metal</v>
      </c>
      <c r="G145" s="1" t="s">
        <v>92</v>
      </c>
      <c r="H145" s="1" t="s">
        <v>32</v>
      </c>
      <c r="I145" s="1" t="s">
        <v>554</v>
      </c>
      <c r="J145" s="1" t="s">
        <v>555</v>
      </c>
      <c r="K145" s="1" t="s">
        <v>50</v>
      </c>
      <c r="L145" s="1" t="s">
        <v>2611</v>
      </c>
      <c r="N145" s="1" t="s">
        <v>720</v>
      </c>
      <c r="O145" s="1" t="s">
        <v>3883</v>
      </c>
      <c r="AD145" s="1">
        <v>100.00000000249999</v>
      </c>
      <c r="AE145" s="1">
        <v>98.055023695833327</v>
      </c>
      <c r="AF145" s="1">
        <v>100.40869469375001</v>
      </c>
      <c r="AG145" s="1">
        <v>88.848456848750018</v>
      </c>
      <c r="AH145" s="1">
        <v>77.882749341666667</v>
      </c>
      <c r="AI145" s="1">
        <v>69.592723735416683</v>
      </c>
      <c r="AJ145" s="1">
        <v>72.556956444583335</v>
      </c>
    </row>
    <row r="146" spans="1:36" s="1" customFormat="1" x14ac:dyDescent="0.25">
      <c r="A146" s="23">
        <v>145</v>
      </c>
      <c r="B146" t="s">
        <v>556</v>
      </c>
      <c r="C146" s="1" t="str">
        <f>+VLOOKUP(Tabla1[[#This Row],[Sector]],Sectores[[Sector]:[Columna1]],2,0)</f>
        <v>15 Industria Manufacturera</v>
      </c>
      <c r="D146" s="1" t="s">
        <v>10045</v>
      </c>
      <c r="E146" s="1" t="str">
        <f>+IFERROR(VLOOKUP(Tabla1[[#This Row],[Tema]],Temas[[Tema]:[Columna1]],2,0),"REVISAR")</f>
        <v>15.04.14 Equipos Eléctricos</v>
      </c>
      <c r="F146" s="1" t="str">
        <f>+IFERROR(VLOOKUP(Tabla1[[#This Row],[Muestra]],Muestra[[Muestra]:[Columna1]],2,0),"REVISAR")</f>
        <v>15.04.14.14 Elaboración de equipos eléctricos</v>
      </c>
      <c r="G146" s="1" t="s">
        <v>92</v>
      </c>
      <c r="H146" s="1" t="s">
        <v>32</v>
      </c>
      <c r="I146" s="1" t="s">
        <v>557</v>
      </c>
      <c r="J146" s="1" t="s">
        <v>558</v>
      </c>
      <c r="K146" s="1" t="s">
        <v>50</v>
      </c>
      <c r="L146" s="1" t="s">
        <v>2611</v>
      </c>
      <c r="N146" s="1" t="s">
        <v>721</v>
      </c>
      <c r="O146" s="1" t="s">
        <v>3883</v>
      </c>
      <c r="AD146" s="1">
        <v>100.00000000416668</v>
      </c>
      <c r="AE146" s="1">
        <v>104.77306779458335</v>
      </c>
      <c r="AF146" s="1">
        <v>96.561595275833326</v>
      </c>
      <c r="AG146" s="1">
        <v>102.11911166874997</v>
      </c>
      <c r="AH146" s="1">
        <v>113.93768175916665</v>
      </c>
      <c r="AI146" s="1">
        <v>86.532124224583342</v>
      </c>
      <c r="AJ146" s="1">
        <v>70.989543569166656</v>
      </c>
    </row>
    <row r="147" spans="1:36" s="1" customFormat="1" x14ac:dyDescent="0.25">
      <c r="A147" s="23">
        <v>146</v>
      </c>
      <c r="B147" t="s">
        <v>559</v>
      </c>
      <c r="C147" s="1" t="str">
        <f>+VLOOKUP(Tabla1[[#This Row],[Sector]],Sectores[[Sector]:[Columna1]],2,0)</f>
        <v>15 Industria Manufacturera</v>
      </c>
      <c r="D147" s="1" t="s">
        <v>10045</v>
      </c>
      <c r="E147" s="1" t="str">
        <f>+IFERROR(VLOOKUP(Tabla1[[#This Row],[Tema]],Temas[[Tema]:[Columna1]],2,0),"REVISAR")</f>
        <v>15.04.15 Maquinaria n.c.p</v>
      </c>
      <c r="F147" s="1" t="str">
        <f>+IFERROR(VLOOKUP(Tabla1[[#This Row],[Muestra]],Muestra[[Muestra]:[Columna1]],2,0),"REVISAR")</f>
        <v>15.04.15.15 Elaboración de maquinaria n.c.p</v>
      </c>
      <c r="G147" s="1" t="s">
        <v>92</v>
      </c>
      <c r="H147" s="1" t="s">
        <v>32</v>
      </c>
      <c r="I147" s="1" t="s">
        <v>560</v>
      </c>
      <c r="J147" s="1" t="s">
        <v>561</v>
      </c>
      <c r="K147" s="1" t="s">
        <v>50</v>
      </c>
      <c r="L147" s="1" t="s">
        <v>2611</v>
      </c>
      <c r="N147" s="1" t="s">
        <v>722</v>
      </c>
      <c r="O147" s="1" t="s">
        <v>3883</v>
      </c>
      <c r="AD147" s="1">
        <v>100.00000001166667</v>
      </c>
      <c r="AE147" s="1">
        <v>98.680946705833335</v>
      </c>
      <c r="AF147" s="1">
        <v>98.848529985833309</v>
      </c>
      <c r="AG147" s="1">
        <v>104.10213270583334</v>
      </c>
      <c r="AH147" s="1">
        <v>108.18830508000001</v>
      </c>
      <c r="AI147" s="1">
        <v>104.9516868</v>
      </c>
      <c r="AJ147" s="1">
        <v>60.045021379583339</v>
      </c>
    </row>
    <row r="148" spans="1:36" s="1" customFormat="1" x14ac:dyDescent="0.25">
      <c r="A148" s="23">
        <v>147</v>
      </c>
      <c r="B148" t="s">
        <v>562</v>
      </c>
      <c r="C148" s="1" t="str">
        <f>+VLOOKUP(Tabla1[[#This Row],[Sector]],Sectores[[Sector]:[Columna1]],2,0)</f>
        <v>15 Industria Manufacturera</v>
      </c>
      <c r="D148" s="1" t="s">
        <v>10045</v>
      </c>
      <c r="E148" s="1" t="str">
        <f>+IFERROR(VLOOKUP(Tabla1[[#This Row],[Tema]],Temas[[Tema]:[Columna1]],2,0),"REVISAR")</f>
        <v>15.04.16 Vehículos</v>
      </c>
      <c r="F148" s="1" t="str">
        <f>+IFERROR(VLOOKUP(Tabla1[[#This Row],[Muestra]],Muestra[[Muestra]:[Columna1]],2,0),"REVISAR")</f>
        <v>15.04.16.16 Elaboración de vehículos</v>
      </c>
      <c r="G148" s="1" t="s">
        <v>92</v>
      </c>
      <c r="H148" s="1" t="s">
        <v>32</v>
      </c>
      <c r="I148" s="1" t="s">
        <v>563</v>
      </c>
      <c r="J148" s="1" t="s">
        <v>564</v>
      </c>
      <c r="K148" s="1" t="s">
        <v>50</v>
      </c>
      <c r="L148" s="1" t="s">
        <v>2611</v>
      </c>
      <c r="N148" s="1" t="s">
        <v>723</v>
      </c>
      <c r="O148" s="1" t="s">
        <v>3883</v>
      </c>
      <c r="AD148" s="1">
        <v>99.999999998333337</v>
      </c>
      <c r="AE148" s="1">
        <v>608.15689032000012</v>
      </c>
      <c r="AF148" s="1">
        <v>1269.4703344333332</v>
      </c>
      <c r="AG148" s="1">
        <v>1767.6743740583333</v>
      </c>
      <c r="AH148" s="1">
        <v>1224.1229868916664</v>
      </c>
      <c r="AI148" s="1">
        <v>1480.4096751083334</v>
      </c>
      <c r="AJ148" s="1">
        <v>1313.9377430749998</v>
      </c>
    </row>
    <row r="149" spans="1:36" s="1" customFormat="1" x14ac:dyDescent="0.25">
      <c r="A149" s="23">
        <v>148</v>
      </c>
      <c r="B149" t="s">
        <v>565</v>
      </c>
      <c r="C149" s="1" t="str">
        <f>+VLOOKUP(Tabla1[[#This Row],[Sector]],Sectores[[Sector]:[Columna1]],2,0)</f>
        <v>15 Industria Manufacturera</v>
      </c>
      <c r="D149" s="1" t="s">
        <v>10045</v>
      </c>
      <c r="E149" s="1" t="str">
        <f>+IFERROR(VLOOKUP(Tabla1[[#This Row],[Tema]],Temas[[Tema]:[Columna1]],2,0),"REVISAR")</f>
        <v>15.04.17 Equipo de Transporte</v>
      </c>
      <c r="F149" s="1" t="str">
        <f>+IFERROR(VLOOKUP(Tabla1[[#This Row],[Muestra]],Muestra[[Muestra]:[Columna1]],2,0),"REVISAR")</f>
        <v>15.04.17.17 Elaboración de equipos de transporte</v>
      </c>
      <c r="G149" s="1" t="s">
        <v>92</v>
      </c>
      <c r="H149" s="1" t="s">
        <v>32</v>
      </c>
      <c r="I149" s="1" t="s">
        <v>566</v>
      </c>
      <c r="J149" s="1" t="s">
        <v>567</v>
      </c>
      <c r="K149" s="1" t="s">
        <v>50</v>
      </c>
      <c r="L149" s="1" t="s">
        <v>2611</v>
      </c>
      <c r="N149" s="1" t="s">
        <v>724</v>
      </c>
      <c r="O149" s="1" t="s">
        <v>3883</v>
      </c>
      <c r="AD149" s="1">
        <v>99.999999999583352</v>
      </c>
      <c r="AE149" s="1">
        <v>81.490206033333337</v>
      </c>
      <c r="AF149" s="1">
        <v>88.070667371250011</v>
      </c>
      <c r="AG149" s="1">
        <v>73.561193692916675</v>
      </c>
      <c r="AH149" s="1">
        <v>65.202446758749986</v>
      </c>
      <c r="AI149" s="1">
        <v>81.603422101250004</v>
      </c>
      <c r="AJ149" s="1">
        <v>60.70674910666667</v>
      </c>
    </row>
    <row r="150" spans="1:36" s="1" customFormat="1" x14ac:dyDescent="0.25">
      <c r="A150" s="23">
        <v>149</v>
      </c>
      <c r="B150" t="s">
        <v>568</v>
      </c>
      <c r="C150" s="1" t="str">
        <f>+VLOOKUP(Tabla1[[#This Row],[Sector]],Sectores[[Sector]:[Columna1]],2,0)</f>
        <v>15 Industria Manufacturera</v>
      </c>
      <c r="D150" s="1" t="s">
        <v>10045</v>
      </c>
      <c r="E150" s="1" t="str">
        <f>+IFERROR(VLOOKUP(Tabla1[[#This Row],[Tema]],Temas[[Tema]:[Columna1]],2,0),"REVISAR")</f>
        <v>15.04.18 Muebles</v>
      </c>
      <c r="F150" s="1" t="str">
        <f>+IFERROR(VLOOKUP(Tabla1[[#This Row],[Muestra]],Muestra[[Muestra]:[Columna1]],2,0),"REVISAR")</f>
        <v>15.04.18.18 Elaboración de muebles</v>
      </c>
      <c r="G150" s="1" t="s">
        <v>92</v>
      </c>
      <c r="H150" s="1" t="s">
        <v>32</v>
      </c>
      <c r="I150" s="1" t="s">
        <v>569</v>
      </c>
      <c r="J150" s="1" t="s">
        <v>570</v>
      </c>
      <c r="K150" s="1" t="s">
        <v>50</v>
      </c>
      <c r="L150" s="1" t="s">
        <v>2611</v>
      </c>
      <c r="N150" s="1" t="s">
        <v>725</v>
      </c>
      <c r="O150" s="1" t="s">
        <v>3883</v>
      </c>
      <c r="AD150" s="1">
        <v>100.00000000249999</v>
      </c>
      <c r="AE150" s="1">
        <v>99.35188708041666</v>
      </c>
      <c r="AF150" s="1">
        <v>107.98523317958332</v>
      </c>
      <c r="AG150" s="1">
        <v>94.66126241500001</v>
      </c>
      <c r="AH150" s="1">
        <v>99.474969712083336</v>
      </c>
      <c r="AI150" s="1">
        <v>97.637044769166678</v>
      </c>
      <c r="AJ150" s="1">
        <v>93.445290720833327</v>
      </c>
    </row>
    <row r="151" spans="1:36" s="1" customFormat="1" x14ac:dyDescent="0.25">
      <c r="A151" s="23">
        <v>150</v>
      </c>
      <c r="B151" t="s">
        <v>515</v>
      </c>
      <c r="C151" s="1" t="str">
        <f>+VLOOKUP(Tabla1[[#This Row],[Sector]],Sectores[[Sector]:[Columna1]],2,0)</f>
        <v>15 Industria Manufacturera</v>
      </c>
      <c r="D151" s="1" t="str">
        <f>+VLOOKUP(Tabla1[[#This Row],[Contenido]],Hoja2!$F$2:$G$105,2,0)</f>
        <v>15.02 Industria Manufacturera</v>
      </c>
      <c r="E151" s="1" t="str">
        <f>+IFERROR(VLOOKUP(Tabla1[[#This Row],[Tema]],Temas[[Tema]:[Columna1]],2,0),"REVISAR")</f>
        <v>15.02.01 Actividad Productiva</v>
      </c>
      <c r="F151" s="1" t="str">
        <f>+IFERROR(VLOOKUP(Tabla1[[#This Row],[Muestra]],Muestra[[Muestra]:[Columna1]],2,0),"REVISAR")</f>
        <v>15.02.01.01 Índice de producción manufacturera</v>
      </c>
      <c r="G151" s="1" t="s">
        <v>92</v>
      </c>
      <c r="H151" s="1" t="s">
        <v>92</v>
      </c>
      <c r="I151" s="1" t="s">
        <v>475</v>
      </c>
      <c r="J151" s="1" t="s">
        <v>516</v>
      </c>
      <c r="K151" s="1" t="s">
        <v>50</v>
      </c>
      <c r="L151" s="1" t="s">
        <v>2611</v>
      </c>
      <c r="N151" s="1" t="s">
        <v>726</v>
      </c>
      <c r="O151" s="1" t="s">
        <v>3883</v>
      </c>
      <c r="AD151" s="1">
        <v>99.999999999666713</v>
      </c>
      <c r="AE151" s="1">
        <v>103.38995062266666</v>
      </c>
      <c r="AF151" s="1">
        <v>107.70074192800003</v>
      </c>
      <c r="AG151" s="1">
        <v>114.39003587133331</v>
      </c>
      <c r="AH151" s="1">
        <v>114.22690144783334</v>
      </c>
      <c r="AI151" s="1">
        <v>115.22950604966668</v>
      </c>
      <c r="AJ151" s="1">
        <v>115.66808797566662</v>
      </c>
    </row>
    <row r="152" spans="1:36" s="1" customFormat="1" x14ac:dyDescent="0.25">
      <c r="A152" s="23">
        <v>151</v>
      </c>
      <c r="B152" t="s">
        <v>489</v>
      </c>
      <c r="C152" s="1" t="str">
        <f>+VLOOKUP(Tabla1[[#This Row],[Sector]],Sectores[[Sector]:[Columna1]],2,0)</f>
        <v>15 Industria Manufacturera</v>
      </c>
      <c r="D152" s="1" t="str">
        <f>+VLOOKUP(Tabla1[[#This Row],[Contenido]],Hoja2!$F$2:$G$105,2,0)</f>
        <v>15.01 Alimentos</v>
      </c>
      <c r="E152" s="1" t="str">
        <f>+IFERROR(VLOOKUP(Tabla1[[#This Row],[Tema]],Temas[[Tema]:[Columna1]],2,0),"REVISAR")</f>
        <v>15.01.01 Cereales</v>
      </c>
      <c r="F152" s="1" t="str">
        <f>+IFERROR(VLOOKUP(Tabla1[[#This Row],[Muestra]],Muestra[[Muestra]:[Columna1]],2,0),"REVISAR")</f>
        <v>15.01.01.01 Molienda de trigo</v>
      </c>
      <c r="G152" s="1" t="s">
        <v>92</v>
      </c>
      <c r="H152" s="1" t="s">
        <v>490</v>
      </c>
      <c r="I152" s="1" t="s">
        <v>491</v>
      </c>
      <c r="J152" s="1" t="s">
        <v>493</v>
      </c>
      <c r="K152" s="1" t="s">
        <v>388</v>
      </c>
      <c r="L152" s="1" t="s">
        <v>1089</v>
      </c>
      <c r="N152" s="1" t="s">
        <v>727</v>
      </c>
      <c r="O152" s="1" t="s">
        <v>3883</v>
      </c>
      <c r="AH152" s="1">
        <v>1764068</v>
      </c>
      <c r="AI152" s="1">
        <v>1790946</v>
      </c>
      <c r="AJ152" s="1">
        <v>1709427</v>
      </c>
    </row>
    <row r="153" spans="1:36" s="1" customFormat="1" x14ac:dyDescent="0.25">
      <c r="A153" s="22">
        <v>152</v>
      </c>
      <c r="B153" s="15" t="s">
        <v>505</v>
      </c>
      <c r="C153" s="1" t="str">
        <f>+VLOOKUP(Tabla1[[#This Row],[Sector]],Sectores[[Sector]:[Columna1]],2,0)</f>
        <v>15 Industria Manufacturera</v>
      </c>
      <c r="D153" s="1" t="str">
        <f>+VLOOKUP(Tabla1[[#This Row],[Contenido]],Hoja2!$F$2:$G$105,2,0)</f>
        <v>15.01 Alimentos</v>
      </c>
      <c r="E153" s="1" t="str">
        <f>+IFERROR(VLOOKUP(Tabla1[[#This Row],[Tema]],Temas[[Tema]:[Columna1]],2,0),"REVISAR")</f>
        <v>15.01.02 Lácteos</v>
      </c>
      <c r="F153" s="1" t="str">
        <f>+IFERROR(VLOOKUP(Tabla1[[#This Row],[Muestra]],Muestra[[Muestra]:[Columna1]],2,0),"REVISAR")</f>
        <v>15.01.02.02 Producción de crema fresca</v>
      </c>
      <c r="G153" s="1" t="s">
        <v>92</v>
      </c>
      <c r="H153" s="1" t="s">
        <v>490</v>
      </c>
      <c r="I153" s="1" t="s">
        <v>170</v>
      </c>
      <c r="J153" s="1" t="s">
        <v>494</v>
      </c>
      <c r="K153" s="1" t="s">
        <v>503</v>
      </c>
      <c r="L153" s="1" t="s">
        <v>3884</v>
      </c>
      <c r="N153" s="1" t="s">
        <v>728</v>
      </c>
      <c r="O153" s="1" t="s">
        <v>3883</v>
      </c>
      <c r="AD153" s="1">
        <v>8284</v>
      </c>
      <c r="AE153" s="1">
        <v>42138</v>
      </c>
      <c r="AF153" s="1">
        <v>0</v>
      </c>
      <c r="AG153" s="1">
        <v>0</v>
      </c>
      <c r="AH153" s="1">
        <v>0</v>
      </c>
      <c r="AI153" s="1">
        <v>733</v>
      </c>
      <c r="AJ153" s="1">
        <v>0</v>
      </c>
    </row>
    <row r="154" spans="1:36" s="1" customFormat="1" x14ac:dyDescent="0.25">
      <c r="A154" s="22">
        <v>153</v>
      </c>
      <c r="B154" s="15" t="s">
        <v>506</v>
      </c>
      <c r="C154" s="1" t="str">
        <f>+VLOOKUP(Tabla1[[#This Row],[Sector]],Sectores[[Sector]:[Columna1]],2,0)</f>
        <v>15 Industria Manufacturera</v>
      </c>
      <c r="D154" s="1" t="str">
        <f>+VLOOKUP(Tabla1[[#This Row],[Contenido]],Hoja2!$F$2:$G$105,2,0)</f>
        <v>15.01 Alimentos</v>
      </c>
      <c r="E154" s="1" t="str">
        <f>+IFERROR(VLOOKUP(Tabla1[[#This Row],[Tema]],Temas[[Tema]:[Columna1]],2,0),"REVISAR")</f>
        <v>15.01.02 Lácteos</v>
      </c>
      <c r="F154" s="1" t="str">
        <f>+IFERROR(VLOOKUP(Tabla1[[#This Row],[Muestra]],Muestra[[Muestra]:[Columna1]],2,0),"REVISAR")</f>
        <v>15.01.02.03 Producción de leche en polvo</v>
      </c>
      <c r="G154" s="1" t="s">
        <v>92</v>
      </c>
      <c r="H154" s="1" t="s">
        <v>490</v>
      </c>
      <c r="I154" s="1" t="s">
        <v>170</v>
      </c>
      <c r="J154" s="1" t="s">
        <v>495</v>
      </c>
      <c r="K154" s="1" t="s">
        <v>503</v>
      </c>
      <c r="L154" s="1" t="s">
        <v>2611</v>
      </c>
      <c r="N154" s="1" t="s">
        <v>729</v>
      </c>
      <c r="O154" s="1" t="s">
        <v>3883</v>
      </c>
      <c r="AD154" s="1">
        <v>0</v>
      </c>
      <c r="AE154" s="1">
        <v>0</v>
      </c>
      <c r="AF154" s="1">
        <v>0</v>
      </c>
      <c r="AG154" s="1">
        <v>0</v>
      </c>
      <c r="AH154" s="1">
        <v>0</v>
      </c>
      <c r="AI154" s="1">
        <v>0</v>
      </c>
      <c r="AJ154" s="1">
        <v>0</v>
      </c>
    </row>
    <row r="155" spans="1:36" s="1" customFormat="1" x14ac:dyDescent="0.25">
      <c r="A155" s="22">
        <v>154</v>
      </c>
      <c r="B155" s="15" t="s">
        <v>507</v>
      </c>
      <c r="C155" s="1" t="str">
        <f>+VLOOKUP(Tabla1[[#This Row],[Sector]],Sectores[[Sector]:[Columna1]],2,0)</f>
        <v>15 Industria Manufacturera</v>
      </c>
      <c r="D155" s="1" t="str">
        <f>+VLOOKUP(Tabla1[[#This Row],[Contenido]],Hoja2!$F$2:$G$105,2,0)</f>
        <v>15.01 Alimentos</v>
      </c>
      <c r="E155" s="1" t="str">
        <f>+IFERROR(VLOOKUP(Tabla1[[#This Row],[Tema]],Temas[[Tema]:[Columna1]],2,0),"REVISAR")</f>
        <v>15.01.02 Lácteos</v>
      </c>
      <c r="F155" s="1" t="str">
        <f>+IFERROR(VLOOKUP(Tabla1[[#This Row],[Muestra]],Muestra[[Muestra]:[Columna1]],2,0),"REVISAR")</f>
        <v>15.01.02.04 Producción de leche fluida</v>
      </c>
      <c r="G155" s="1" t="s">
        <v>92</v>
      </c>
      <c r="H155" s="1" t="s">
        <v>490</v>
      </c>
      <c r="I155" s="1" t="s">
        <v>170</v>
      </c>
      <c r="J155" s="1" t="s">
        <v>496</v>
      </c>
      <c r="K155" s="1" t="s">
        <v>460</v>
      </c>
      <c r="L155" s="1" t="s">
        <v>2618</v>
      </c>
      <c r="N155" s="1" t="s">
        <v>730</v>
      </c>
      <c r="O155" s="1" t="s">
        <v>3883</v>
      </c>
      <c r="AD155" s="13">
        <v>0</v>
      </c>
      <c r="AE155" s="13">
        <v>0</v>
      </c>
      <c r="AF155" s="13">
        <v>0</v>
      </c>
      <c r="AG155" s="13">
        <v>0</v>
      </c>
      <c r="AH155" s="13">
        <v>0</v>
      </c>
      <c r="AI155" s="13">
        <v>6500</v>
      </c>
      <c r="AJ155" s="13">
        <v>9210</v>
      </c>
    </row>
    <row r="156" spans="1:36" s="1" customFormat="1" x14ac:dyDescent="0.25">
      <c r="A156" s="23">
        <v>155</v>
      </c>
      <c r="B156" t="s">
        <v>508</v>
      </c>
      <c r="C156" s="1" t="str">
        <f>+VLOOKUP(Tabla1[[#This Row],[Sector]],Sectores[[Sector]:[Columna1]],2,0)</f>
        <v>15 Industria Manufacturera</v>
      </c>
      <c r="D156" s="1" t="str">
        <f>+VLOOKUP(Tabla1[[#This Row],[Contenido]],Hoja2!$F$2:$G$105,2,0)</f>
        <v>15.01 Alimentos</v>
      </c>
      <c r="E156" s="1" t="str">
        <f>+IFERROR(VLOOKUP(Tabla1[[#This Row],[Tema]],Temas[[Tema]:[Columna1]],2,0),"REVISAR")</f>
        <v>15.01.02 Lácteos</v>
      </c>
      <c r="F156" s="1" t="str">
        <f>+IFERROR(VLOOKUP(Tabla1[[#This Row],[Muestra]],Muestra[[Muestra]:[Columna1]],2,0),"REVISAR")</f>
        <v>15.01.02.05 Producción de manjar</v>
      </c>
      <c r="G156" s="1" t="s">
        <v>92</v>
      </c>
      <c r="H156" s="1" t="s">
        <v>490</v>
      </c>
      <c r="I156" s="1" t="s">
        <v>170</v>
      </c>
      <c r="J156" s="1" t="s">
        <v>497</v>
      </c>
      <c r="K156" s="1" t="s">
        <v>503</v>
      </c>
      <c r="L156" s="1" t="s">
        <v>3709</v>
      </c>
      <c r="N156" s="1" t="s">
        <v>731</v>
      </c>
      <c r="O156" s="1" t="s">
        <v>3883</v>
      </c>
      <c r="AD156" s="1">
        <v>0</v>
      </c>
      <c r="AE156" s="1">
        <v>0</v>
      </c>
      <c r="AF156" s="1">
        <v>20480</v>
      </c>
      <c r="AG156" s="1">
        <v>75941</v>
      </c>
      <c r="AH156" s="1">
        <v>95412</v>
      </c>
      <c r="AI156" s="1">
        <v>54605</v>
      </c>
      <c r="AJ156" s="1">
        <v>84218</v>
      </c>
    </row>
    <row r="157" spans="1:36" s="1" customFormat="1" x14ac:dyDescent="0.25">
      <c r="A157" s="23">
        <v>156</v>
      </c>
      <c r="B157" t="s">
        <v>509</v>
      </c>
      <c r="C157" s="1" t="str">
        <f>+VLOOKUP(Tabla1[[#This Row],[Sector]],Sectores[[Sector]:[Columna1]],2,0)</f>
        <v>15 Industria Manufacturera</v>
      </c>
      <c r="D157" s="1" t="str">
        <f>+VLOOKUP(Tabla1[[#This Row],[Contenido]],Hoja2!$F$2:$G$105,2,0)</f>
        <v>15.01 Alimentos</v>
      </c>
      <c r="E157" s="1" t="str">
        <f>+IFERROR(VLOOKUP(Tabla1[[#This Row],[Tema]],Temas[[Tema]:[Columna1]],2,0),"REVISAR")</f>
        <v>15.01.02 Lácteos</v>
      </c>
      <c r="F157" s="1" t="str">
        <f>+IFERROR(VLOOKUP(Tabla1[[#This Row],[Muestra]],Muestra[[Muestra]:[Columna1]],2,0),"REVISAR")</f>
        <v>15.01.02.06 Producción de mantequilla</v>
      </c>
      <c r="G157" s="1" t="s">
        <v>92</v>
      </c>
      <c r="H157" s="1" t="s">
        <v>490</v>
      </c>
      <c r="I157" s="1" t="s">
        <v>170</v>
      </c>
      <c r="J157" s="1" t="s">
        <v>498</v>
      </c>
      <c r="K157" s="1" t="s">
        <v>503</v>
      </c>
      <c r="L157" s="1" t="s">
        <v>2611</v>
      </c>
      <c r="N157" s="1" t="s">
        <v>732</v>
      </c>
      <c r="O157" s="1" t="s">
        <v>3883</v>
      </c>
      <c r="AD157" s="1">
        <v>704144</v>
      </c>
      <c r="AE157" s="1">
        <v>771748</v>
      </c>
      <c r="AF157" s="1">
        <v>683251</v>
      </c>
      <c r="AG157" s="1">
        <v>287796</v>
      </c>
      <c r="AH157" s="1">
        <v>423296</v>
      </c>
      <c r="AI157" s="1">
        <v>411940</v>
      </c>
      <c r="AJ157" s="1">
        <v>435597</v>
      </c>
    </row>
    <row r="158" spans="1:36" s="1" customFormat="1" x14ac:dyDescent="0.25">
      <c r="A158" s="23">
        <v>157</v>
      </c>
      <c r="B158" t="s">
        <v>510</v>
      </c>
      <c r="C158" s="1" t="str">
        <f>+VLOOKUP(Tabla1[[#This Row],[Sector]],Sectores[[Sector]:[Columna1]],2,0)</f>
        <v>15 Industria Manufacturera</v>
      </c>
      <c r="D158" s="1" t="str">
        <f>+VLOOKUP(Tabla1[[#This Row],[Contenido]],Hoja2!$F$2:$G$105,2,0)</f>
        <v>15.01 Alimentos</v>
      </c>
      <c r="E158" s="1" t="str">
        <f>+IFERROR(VLOOKUP(Tabla1[[#This Row],[Tema]],Temas[[Tema]:[Columna1]],2,0),"REVISAR")</f>
        <v>15.01.02 Lácteos</v>
      </c>
      <c r="F158" s="1" t="str">
        <f>+IFERROR(VLOOKUP(Tabla1[[#This Row],[Muestra]],Muestra[[Muestra]:[Columna1]],2,0),"REVISAR")</f>
        <v>15.01.02.07 Producción de queso fresco o quesillo</v>
      </c>
      <c r="G158" s="1" t="s">
        <v>92</v>
      </c>
      <c r="H158" s="1" t="s">
        <v>490</v>
      </c>
      <c r="I158" s="1" t="s">
        <v>170</v>
      </c>
      <c r="J158" s="1" t="s">
        <v>504</v>
      </c>
      <c r="K158" s="1" t="s">
        <v>503</v>
      </c>
      <c r="L158" s="1" t="s">
        <v>2611</v>
      </c>
      <c r="N158" s="1" t="s">
        <v>733</v>
      </c>
      <c r="O158" s="1" t="s">
        <v>3883</v>
      </c>
      <c r="AD158" s="1">
        <v>11645</v>
      </c>
      <c r="AE158" s="1">
        <v>1307</v>
      </c>
      <c r="AF158" s="1">
        <v>4567</v>
      </c>
      <c r="AG158" s="1">
        <v>3251</v>
      </c>
      <c r="AH158" s="1">
        <v>5863</v>
      </c>
      <c r="AI158" s="1">
        <v>4002</v>
      </c>
      <c r="AJ158" s="1">
        <v>3172</v>
      </c>
    </row>
    <row r="159" spans="1:36" s="1" customFormat="1" x14ac:dyDescent="0.25">
      <c r="A159" s="23">
        <v>158</v>
      </c>
      <c r="B159" t="s">
        <v>511</v>
      </c>
      <c r="C159" s="1" t="str">
        <f>+VLOOKUP(Tabla1[[#This Row],[Sector]],Sectores[[Sector]:[Columna1]],2,0)</f>
        <v>15 Industria Manufacturera</v>
      </c>
      <c r="D159" s="1" t="str">
        <f>+VLOOKUP(Tabla1[[#This Row],[Contenido]],Hoja2!$F$2:$G$105,2,0)</f>
        <v>15.01 Alimentos</v>
      </c>
      <c r="E159" s="1" t="str">
        <f>+IFERROR(VLOOKUP(Tabla1[[#This Row],[Tema]],Temas[[Tema]:[Columna1]],2,0),"REVISAR")</f>
        <v>15.01.02 Lácteos</v>
      </c>
      <c r="F159" s="1" t="str">
        <f>+IFERROR(VLOOKUP(Tabla1[[#This Row],[Muestra]],Muestra[[Muestra]:[Columna1]],2,0),"REVISAR")</f>
        <v>15.01.02.08 Producción de queso</v>
      </c>
      <c r="G159" s="1" t="s">
        <v>92</v>
      </c>
      <c r="H159" s="1" t="s">
        <v>490</v>
      </c>
      <c r="I159" s="1" t="s">
        <v>170</v>
      </c>
      <c r="J159" s="1" t="s">
        <v>499</v>
      </c>
      <c r="K159" s="1" t="s">
        <v>503</v>
      </c>
      <c r="L159" s="1" t="s">
        <v>2611</v>
      </c>
      <c r="N159" s="1" t="s">
        <v>734</v>
      </c>
      <c r="O159" s="1" t="s">
        <v>3883</v>
      </c>
      <c r="AD159" s="1">
        <v>16102667</v>
      </c>
      <c r="AE159" s="1">
        <v>16498716</v>
      </c>
      <c r="AF159" s="1">
        <v>15584461</v>
      </c>
      <c r="AG159" s="1">
        <v>5510090</v>
      </c>
      <c r="AH159" s="1">
        <v>4846682</v>
      </c>
      <c r="AI159" s="1">
        <v>4561776</v>
      </c>
      <c r="AJ159" s="1">
        <v>4328360</v>
      </c>
    </row>
    <row r="160" spans="1:36" s="1" customFormat="1" x14ac:dyDescent="0.25">
      <c r="A160" s="22">
        <v>159</v>
      </c>
      <c r="B160" s="15" t="s">
        <v>512</v>
      </c>
      <c r="C160" s="1" t="str">
        <f>+VLOOKUP(Tabla1[[#This Row],[Sector]],Sectores[[Sector]:[Columna1]],2,0)</f>
        <v>15 Industria Manufacturera</v>
      </c>
      <c r="D160" s="1" t="str">
        <f>+VLOOKUP(Tabla1[[#This Row],[Contenido]],Hoja2!$F$2:$G$105,2,0)</f>
        <v>15.01 Alimentos</v>
      </c>
      <c r="E160" s="1" t="str">
        <f>+IFERROR(VLOOKUP(Tabla1[[#This Row],[Tema]],Temas[[Tema]:[Columna1]],2,0),"REVISAR")</f>
        <v>15.01.02 Lácteos</v>
      </c>
      <c r="F160" s="1" t="str">
        <f>+IFERROR(VLOOKUP(Tabla1[[#This Row],[Muestra]],Muestra[[Muestra]:[Columna1]],2,0),"REVISAR")</f>
        <v>15.01.02.09 Producción de suero en polvo</v>
      </c>
      <c r="G160" s="1" t="s">
        <v>92</v>
      </c>
      <c r="H160" s="1" t="s">
        <v>490</v>
      </c>
      <c r="I160" s="1" t="s">
        <v>170</v>
      </c>
      <c r="J160" s="1" t="s">
        <v>500</v>
      </c>
      <c r="K160" s="1" t="s">
        <v>503</v>
      </c>
      <c r="L160" s="1" t="s">
        <v>2611</v>
      </c>
      <c r="N160" s="1" t="s">
        <v>735</v>
      </c>
      <c r="O160" s="1" t="s">
        <v>3883</v>
      </c>
      <c r="AD160" s="1">
        <v>0</v>
      </c>
      <c r="AE160" s="1">
        <v>0</v>
      </c>
      <c r="AF160" s="1">
        <v>0</v>
      </c>
      <c r="AG160" s="1">
        <v>0</v>
      </c>
      <c r="AH160" s="1">
        <v>0</v>
      </c>
      <c r="AI160" s="1">
        <v>0</v>
      </c>
      <c r="AJ160" s="1">
        <v>0</v>
      </c>
    </row>
    <row r="161" spans="1:36" s="1" customFormat="1" x14ac:dyDescent="0.25">
      <c r="A161" s="22">
        <v>160</v>
      </c>
      <c r="B161" s="15" t="s">
        <v>513</v>
      </c>
      <c r="C161" s="1" t="str">
        <f>+VLOOKUP(Tabla1[[#This Row],[Sector]],Sectores[[Sector]:[Columna1]],2,0)</f>
        <v>15 Industria Manufacturera</v>
      </c>
      <c r="D161" s="1" t="str">
        <f>+VLOOKUP(Tabla1[[#This Row],[Contenido]],Hoja2!$F$2:$G$105,2,0)</f>
        <v>15.01 Alimentos</v>
      </c>
      <c r="E161" s="1" t="str">
        <f>+IFERROR(VLOOKUP(Tabla1[[#This Row],[Tema]],Temas[[Tema]:[Columna1]],2,0),"REVISAR")</f>
        <v>15.01.02 Lácteos</v>
      </c>
      <c r="F161" s="1" t="str">
        <f>+IFERROR(VLOOKUP(Tabla1[[#This Row],[Muestra]],Muestra[[Muestra]:[Columna1]],2,0),"REVISAR")</f>
        <v>15.01.02.10 Producción de yogurt</v>
      </c>
      <c r="G161" s="1" t="s">
        <v>92</v>
      </c>
      <c r="H161" s="1" t="s">
        <v>490</v>
      </c>
      <c r="I161" s="1" t="s">
        <v>170</v>
      </c>
      <c r="J161" s="1" t="s">
        <v>501</v>
      </c>
      <c r="K161" s="1" t="s">
        <v>460</v>
      </c>
      <c r="L161" s="1" t="s">
        <v>3885</v>
      </c>
      <c r="N161" s="1" t="s">
        <v>736</v>
      </c>
      <c r="O161" s="1" t="s">
        <v>3883</v>
      </c>
      <c r="AD161" s="1">
        <v>6933</v>
      </c>
      <c r="AE161" s="1">
        <v>1520</v>
      </c>
      <c r="AF161" s="1">
        <v>0</v>
      </c>
      <c r="AG161" s="1">
        <v>0</v>
      </c>
      <c r="AH161" s="1">
        <v>0</v>
      </c>
      <c r="AI161" s="1">
        <v>0</v>
      </c>
      <c r="AJ161" s="1">
        <v>0</v>
      </c>
    </row>
    <row r="162" spans="1:36" s="1" customFormat="1" x14ac:dyDescent="0.25">
      <c r="A162" s="23">
        <v>161</v>
      </c>
      <c r="B162" t="s">
        <v>514</v>
      </c>
      <c r="C162" s="1" t="str">
        <f>+VLOOKUP(Tabla1[[#This Row],[Sector]],Sectores[[Sector]:[Columna1]],2,0)</f>
        <v>15 Industria Manufacturera</v>
      </c>
      <c r="D162" s="1" t="str">
        <f>+VLOOKUP(Tabla1[[#This Row],[Contenido]],Hoja2!$F$2:$G$105,2,0)</f>
        <v>15.03 Minería</v>
      </c>
      <c r="E162" s="1" t="str">
        <f>+IFERROR(VLOOKUP(Tabla1[[#This Row],[Tema]],Temas[[Tema]:[Columna1]],2,0),"REVISAR")</f>
        <v>15.03.01 Elementos Químicos</v>
      </c>
      <c r="F162" s="1" t="str">
        <f>+IFERROR(VLOOKUP(Tabla1[[#This Row],[Muestra]],Muestra[[Muestra]:[Columna1]],2,0),"REVISAR")</f>
        <v>15.03.01.01 Producción de yodo</v>
      </c>
      <c r="G162" s="1" t="s">
        <v>92</v>
      </c>
      <c r="H162" s="1" t="s">
        <v>52</v>
      </c>
      <c r="I162" s="1" t="s">
        <v>492</v>
      </c>
      <c r="J162" s="1" t="s">
        <v>502</v>
      </c>
      <c r="K162" s="1" t="s">
        <v>503</v>
      </c>
      <c r="L162" s="1" t="s">
        <v>2611</v>
      </c>
      <c r="N162" s="1" t="s">
        <v>737</v>
      </c>
      <c r="O162" s="1" t="s">
        <v>3883</v>
      </c>
      <c r="AD162" s="1">
        <v>11307988</v>
      </c>
      <c r="AE162" s="1">
        <v>13647192</v>
      </c>
      <c r="AF162" s="1">
        <v>13441550</v>
      </c>
      <c r="AG162" s="1">
        <v>11863417</v>
      </c>
      <c r="AH162" s="1">
        <v>12645797</v>
      </c>
      <c r="AI162" s="1">
        <v>13277402</v>
      </c>
      <c r="AJ162" s="1">
        <v>14405969</v>
      </c>
    </row>
    <row r="163" spans="1:36" s="1" customFormat="1" x14ac:dyDescent="0.25">
      <c r="A163" s="23">
        <v>162</v>
      </c>
      <c r="B163" t="s">
        <v>462</v>
      </c>
      <c r="C163" s="1" t="str">
        <f>+VLOOKUP(Tabla1[[#This Row],[Sector]],Sectores[[Sector]:[Columna1]],2,0)</f>
        <v>11 Extranjería</v>
      </c>
      <c r="D163" s="1" t="str">
        <f>+VLOOKUP(Tabla1[[#This Row],[Contenido]],Hoja2!$F$2:$G$105,2,0)</f>
        <v>11.01 Refugio</v>
      </c>
      <c r="E163" s="1" t="str">
        <f>+IFERROR(VLOOKUP(Tabla1[[#This Row],[Tema]],Temas[[Tema]:[Columna1]],2,0),"REVISAR")</f>
        <v>11.01.01 Refugiados</v>
      </c>
      <c r="F163" s="1" t="str">
        <f>+IFERROR(VLOOKUP(Tabla1[[#This Row],[Muestra]],Muestra[[Muestra]:[Columna1]],2,0),"REVISAR")</f>
        <v>11.01.01.01 Refugiados</v>
      </c>
      <c r="G163" s="1" t="s">
        <v>94</v>
      </c>
      <c r="H163" s="1" t="s">
        <v>461</v>
      </c>
      <c r="I163" s="1" t="s">
        <v>93</v>
      </c>
      <c r="J163" s="1" t="s">
        <v>93</v>
      </c>
      <c r="K163" s="1" t="s">
        <v>3821</v>
      </c>
      <c r="L163" s="1" t="s">
        <v>835</v>
      </c>
      <c r="O163" s="1" t="s">
        <v>3883</v>
      </c>
      <c r="Z163" s="1">
        <v>17</v>
      </c>
      <c r="AA163" s="1">
        <v>62</v>
      </c>
      <c r="AB163" s="1">
        <v>51</v>
      </c>
      <c r="AC163" s="1">
        <v>56</v>
      </c>
      <c r="AD163" s="1">
        <v>46</v>
      </c>
      <c r="AE163" s="1">
        <v>16</v>
      </c>
      <c r="AF163" s="1">
        <v>63</v>
      </c>
      <c r="AG163" s="1">
        <v>162</v>
      </c>
      <c r="AH163" s="1">
        <v>171</v>
      </c>
      <c r="AI163" s="1">
        <v>30</v>
      </c>
      <c r="AJ163" s="1">
        <v>7</v>
      </c>
    </row>
    <row r="164" spans="1:36" s="1" customFormat="1" x14ac:dyDescent="0.25">
      <c r="A164" s="23">
        <v>163</v>
      </c>
      <c r="B164" t="s">
        <v>463</v>
      </c>
      <c r="C164" s="1" t="str">
        <f>+VLOOKUP(Tabla1[[#This Row],[Sector]],Sectores[[Sector]:[Columna1]],2,0)</f>
        <v>11 Extranjería</v>
      </c>
      <c r="D164" s="1" t="str">
        <f>+VLOOKUP(Tabla1[[#This Row],[Contenido]],Hoja2!$F$2:$G$105,2,0)</f>
        <v>11.01 Refugio</v>
      </c>
      <c r="E164" s="1" t="str">
        <f>+IFERROR(VLOOKUP(Tabla1[[#This Row],[Tema]],Temas[[Tema]:[Columna1]],2,0),"REVISAR")</f>
        <v>11.01.02 Solicitantes</v>
      </c>
      <c r="F164" s="1" t="str">
        <f>+IFERROR(VLOOKUP(Tabla1[[#This Row],[Muestra]],Muestra[[Muestra]:[Columna1]],2,0),"REVISAR")</f>
        <v>11.01.02.01 Solicitantes de Refugio</v>
      </c>
      <c r="G164" s="1" t="s">
        <v>94</v>
      </c>
      <c r="H164" s="1" t="s">
        <v>461</v>
      </c>
      <c r="I164" s="1" t="s">
        <v>464</v>
      </c>
      <c r="J164" s="1" t="s">
        <v>95</v>
      </c>
      <c r="K164" s="1" t="s">
        <v>3822</v>
      </c>
      <c r="L164" s="1" t="s">
        <v>835</v>
      </c>
      <c r="O164" s="1" t="s">
        <v>3883</v>
      </c>
      <c r="Z164" s="1">
        <v>219</v>
      </c>
      <c r="AA164" s="1">
        <v>283</v>
      </c>
      <c r="AB164" s="1">
        <v>169</v>
      </c>
      <c r="AC164" s="1">
        <v>247</v>
      </c>
      <c r="AD164" s="1">
        <v>283</v>
      </c>
      <c r="AE164" s="1">
        <v>623</v>
      </c>
      <c r="AF164" s="1">
        <v>2297</v>
      </c>
      <c r="AG164" s="1">
        <v>5723</v>
      </c>
      <c r="AH164" s="1">
        <v>5727</v>
      </c>
      <c r="AI164" s="1">
        <v>780</v>
      </c>
      <c r="AJ164" s="1">
        <v>432</v>
      </c>
    </row>
    <row r="165" spans="1:36" s="1" customFormat="1" x14ac:dyDescent="0.25">
      <c r="A165" s="23">
        <v>164</v>
      </c>
      <c r="B165" t="s">
        <v>2648</v>
      </c>
      <c r="C165" s="1" t="str">
        <f>+VLOOKUP(Tabla1[[#This Row],[Sector]],Sectores[[Sector]:[Columna1]],2,0)</f>
        <v>17 Minería</v>
      </c>
      <c r="D165" s="1" t="str">
        <f>+VLOOKUP(Tabla1[[#This Row],[Contenido]],Hoja2!$F$2:$G$105,2,0)</f>
        <v>17.02 Minería de Carbón</v>
      </c>
      <c r="E165" s="1" t="str">
        <f>+IFERROR(VLOOKUP(Tabla1[[#This Row],[Tema]],Temas[[Tema]:[Columna1]],2,0),"REVISAR")</f>
        <v>17.02.01 Producción</v>
      </c>
      <c r="F165" s="1" t="str">
        <f>+IFERROR(VLOOKUP(Tabla1[[#This Row],[Muestra]],Muestra[[Muestra]:[Columna1]],2,0),"REVISAR")</f>
        <v>17.02.01.01 Producción de carbón</v>
      </c>
      <c r="G165" s="1" t="s">
        <v>52</v>
      </c>
      <c r="H165" s="1" t="s">
        <v>485</v>
      </c>
      <c r="I165" s="1" t="s">
        <v>32</v>
      </c>
      <c r="J165" s="1" t="s">
        <v>465</v>
      </c>
      <c r="K165" s="1" t="s">
        <v>388</v>
      </c>
      <c r="L165" s="1" t="s">
        <v>2611</v>
      </c>
      <c r="N165" s="1" t="s">
        <v>738</v>
      </c>
      <c r="O165" s="1" t="s">
        <v>3883</v>
      </c>
      <c r="AD165" s="1">
        <v>126517</v>
      </c>
      <c r="AE165" s="1">
        <v>98375</v>
      </c>
      <c r="AF165" s="1">
        <v>80909</v>
      </c>
      <c r="AG165" s="1">
        <v>59375</v>
      </c>
      <c r="AH165" s="1">
        <v>39051</v>
      </c>
      <c r="AI165" s="1">
        <v>43576</v>
      </c>
      <c r="AJ165" s="1">
        <v>25795</v>
      </c>
    </row>
    <row r="166" spans="1:36" s="1" customFormat="1" x14ac:dyDescent="0.25">
      <c r="A166" s="23">
        <v>165</v>
      </c>
      <c r="B166" t="s">
        <v>2649</v>
      </c>
      <c r="C166" s="1" t="str">
        <f>+VLOOKUP(Tabla1[[#This Row],[Sector]],Sectores[[Sector]:[Columna1]],2,0)</f>
        <v>17 Minería</v>
      </c>
      <c r="D166" s="1" t="str">
        <f>+VLOOKUP(Tabla1[[#This Row],[Contenido]],Hoja2!$F$2:$G$105,2,0)</f>
        <v>17.04 Minería No Metálica</v>
      </c>
      <c r="E166" s="1" t="str">
        <f>+IFERROR(VLOOKUP(Tabla1[[#This Row],[Tema]],Temas[[Tema]:[Columna1]],2,0),"REVISAR")</f>
        <v>17.02.01 Producción</v>
      </c>
      <c r="F166" s="1" t="str">
        <f>+IFERROR(VLOOKUP(Tabla1[[#This Row],[Muestra]],Muestra[[Muestra]:[Columna1]],2,0),"REVISAR")</f>
        <v>17.04.01.01 Producción de cloruro de sodio</v>
      </c>
      <c r="G166" s="1" t="s">
        <v>52</v>
      </c>
      <c r="H166" s="1" t="s">
        <v>482</v>
      </c>
      <c r="I166" s="1" t="s">
        <v>32</v>
      </c>
      <c r="J166" s="1" t="s">
        <v>466</v>
      </c>
      <c r="K166" s="1" t="s">
        <v>388</v>
      </c>
      <c r="L166" s="1" t="s">
        <v>2611</v>
      </c>
      <c r="N166" s="1" t="s">
        <v>739</v>
      </c>
      <c r="O166" s="1" t="s">
        <v>3883</v>
      </c>
      <c r="AD166" s="1">
        <v>10495625</v>
      </c>
      <c r="AE166" s="1">
        <v>11715790</v>
      </c>
      <c r="AF166" s="1">
        <v>8016696</v>
      </c>
      <c r="AG166" s="1">
        <v>7400476</v>
      </c>
      <c r="AH166" s="1">
        <v>9885054</v>
      </c>
      <c r="AI166" s="1">
        <v>10356130</v>
      </c>
      <c r="AJ166" s="1">
        <v>9514335</v>
      </c>
    </row>
    <row r="167" spans="1:36" s="1" customFormat="1" x14ac:dyDescent="0.25">
      <c r="A167" s="23">
        <v>166</v>
      </c>
      <c r="B167" t="s">
        <v>2650</v>
      </c>
      <c r="C167" s="1" t="str">
        <f>+VLOOKUP(Tabla1[[#This Row],[Sector]],Sectores[[Sector]:[Columna1]],2,0)</f>
        <v>17 Minería</v>
      </c>
      <c r="D167" s="1" t="str">
        <f>+VLOOKUP(Tabla1[[#This Row],[Contenido]],Hoja2!$F$2:$G$105,2,0)</f>
        <v>17.03 Minería Metálica</v>
      </c>
      <c r="E167" s="1" t="str">
        <f>+IFERROR(VLOOKUP(Tabla1[[#This Row],[Tema]],Temas[[Tema]:[Columna1]],2,0),"REVISAR")</f>
        <v>17.02.01 Producción</v>
      </c>
      <c r="F167" s="1" t="str">
        <f>+IFERROR(VLOOKUP(Tabla1[[#This Row],[Muestra]],Muestra[[Muestra]:[Columna1]],2,0),"REVISAR")</f>
        <v>17.03.02.01 Producción de cobre</v>
      </c>
      <c r="G167" s="1" t="s">
        <v>52</v>
      </c>
      <c r="H167" s="1" t="s">
        <v>483</v>
      </c>
      <c r="I167" s="1" t="s">
        <v>32</v>
      </c>
      <c r="J167" s="1" t="s">
        <v>467</v>
      </c>
      <c r="K167" s="1" t="s">
        <v>473</v>
      </c>
      <c r="L167" s="1" t="s">
        <v>2611</v>
      </c>
      <c r="N167" s="1" t="s">
        <v>740</v>
      </c>
      <c r="O167" s="1" t="s">
        <v>3883</v>
      </c>
      <c r="AD167" s="1">
        <v>4912227</v>
      </c>
      <c r="AE167" s="1">
        <v>4929133</v>
      </c>
      <c r="AF167" s="1">
        <v>4803105</v>
      </c>
      <c r="AG167" s="1">
        <v>4768708</v>
      </c>
      <c r="AH167" s="1">
        <v>5031289</v>
      </c>
      <c r="AI167" s="1">
        <v>5010814</v>
      </c>
      <c r="AJ167" s="1">
        <v>4995282</v>
      </c>
    </row>
    <row r="168" spans="1:36" s="1" customFormat="1" x14ac:dyDescent="0.25">
      <c r="A168" s="23">
        <v>167</v>
      </c>
      <c r="B168" t="s">
        <v>2651</v>
      </c>
      <c r="C168" s="1" t="str">
        <f>+VLOOKUP(Tabla1[[#This Row],[Sector]],Sectores[[Sector]:[Columna1]],2,0)</f>
        <v>17 Minería</v>
      </c>
      <c r="D168" s="1" t="str">
        <f>+VLOOKUP(Tabla1[[#This Row],[Contenido]],Hoja2!$F$2:$G$105,2,0)</f>
        <v>17.03 Minería Metálica</v>
      </c>
      <c r="E168" s="1" t="str">
        <f>+IFERROR(VLOOKUP(Tabla1[[#This Row],[Tema]],Temas[[Tema]:[Columna1]],2,0),"REVISAR")</f>
        <v>17.02.01 Producción</v>
      </c>
      <c r="F168" s="1" t="str">
        <f>+IFERROR(VLOOKUP(Tabla1[[#This Row],[Muestra]],Muestra[[Muestra]:[Columna1]],2,0),"REVISAR")</f>
        <v>17.03.02.02 Producción de hierro</v>
      </c>
      <c r="G168" s="1" t="s">
        <v>52</v>
      </c>
      <c r="H168" s="1" t="s">
        <v>483</v>
      </c>
      <c r="I168" s="1" t="s">
        <v>32</v>
      </c>
      <c r="J168" s="1" t="s">
        <v>468</v>
      </c>
      <c r="K168" s="1" t="s">
        <v>474</v>
      </c>
      <c r="L168" s="1" t="s">
        <v>2611</v>
      </c>
      <c r="N168" s="1" t="s">
        <v>741</v>
      </c>
      <c r="O168" s="1" t="s">
        <v>3883</v>
      </c>
      <c r="AD168" s="1">
        <v>1963796</v>
      </c>
      <c r="AE168" s="1">
        <v>1580039</v>
      </c>
      <c r="AF168" s="1">
        <v>1352525</v>
      </c>
      <c r="AG168" s="1">
        <v>1579476</v>
      </c>
      <c r="AH168" s="1">
        <v>1657052</v>
      </c>
      <c r="AI168" s="1">
        <v>2161266</v>
      </c>
      <c r="AJ168" s="1">
        <v>2800000</v>
      </c>
    </row>
    <row r="169" spans="1:36" s="1" customFormat="1" x14ac:dyDescent="0.25">
      <c r="A169" s="23">
        <v>168</v>
      </c>
      <c r="B169" t="s">
        <v>486</v>
      </c>
      <c r="C169" s="1" t="str">
        <f>+VLOOKUP(Tabla1[[#This Row],[Sector]],Sectores[[Sector]:[Columna1]],2,0)</f>
        <v>17 Minería</v>
      </c>
      <c r="D169" s="1" t="str">
        <f>+VLOOKUP(Tabla1[[#This Row],[Contenido]],Hoja2!$F$2:$G$105,2,0)</f>
        <v>17.01 Industria Minera</v>
      </c>
      <c r="E169" s="1" t="str">
        <f>+IFERROR(VLOOKUP(Tabla1[[#This Row],[Tema]],Temas[[Tema]:[Columna1]],2,0),"REVISAR")</f>
        <v>15.02.01 Actividad Productiva</v>
      </c>
      <c r="F169" s="1" t="str">
        <f>+IFERROR(VLOOKUP(Tabla1[[#This Row],[Muestra]],Muestra[[Muestra]:[Columna1]],2,0),"REVISAR")</f>
        <v>17.01.01.01 Índice de producción minera</v>
      </c>
      <c r="G169" s="1" t="s">
        <v>52</v>
      </c>
      <c r="H169" s="1" t="s">
        <v>484</v>
      </c>
      <c r="I169" s="1" t="s">
        <v>475</v>
      </c>
      <c r="J169" s="1" t="s">
        <v>476</v>
      </c>
      <c r="K169" s="1" t="s">
        <v>50</v>
      </c>
      <c r="L169" s="1" t="s">
        <v>2611</v>
      </c>
      <c r="N169" s="1" t="s">
        <v>742</v>
      </c>
      <c r="O169" s="1" t="s">
        <v>3883</v>
      </c>
      <c r="AD169" s="1">
        <v>100.00000000225002</v>
      </c>
      <c r="AE169" s="1">
        <v>101.10121264049999</v>
      </c>
      <c r="AF169" s="1">
        <v>102.30328698275</v>
      </c>
      <c r="AG169" s="1">
        <v>100.92580964825001</v>
      </c>
      <c r="AH169" s="1">
        <v>102.13104712849999</v>
      </c>
      <c r="AI169" s="1">
        <v>99.414638490000002</v>
      </c>
      <c r="AJ169" s="1">
        <v>102.57603401899999</v>
      </c>
    </row>
    <row r="170" spans="1:36" s="1" customFormat="1" x14ac:dyDescent="0.25">
      <c r="A170" s="23">
        <v>169</v>
      </c>
      <c r="B170" t="s">
        <v>487</v>
      </c>
      <c r="C170" s="1" t="str">
        <f>+VLOOKUP(Tabla1[[#This Row],[Sector]],Sectores[[Sector]:[Columna1]],2,0)</f>
        <v>17 Minería</v>
      </c>
      <c r="D170" s="1" t="str">
        <f>+VLOOKUP(Tabla1[[#This Row],[Contenido]],Hoja2!$F$2:$G$105,2,0)</f>
        <v>17.03 Minería Metálica</v>
      </c>
      <c r="E170" s="1" t="str">
        <f>+IFERROR(VLOOKUP(Tabla1[[#This Row],[Tema]],Temas[[Tema]:[Columna1]],2,0),"REVISAR")</f>
        <v>17.03.01 Explotación y Otros Procesos Complementarios</v>
      </c>
      <c r="F170" s="1" t="str">
        <f>+IFERROR(VLOOKUP(Tabla1[[#This Row],[Muestra]],Muestra[[Muestra]:[Columna1]],2,0),"REVISAR")</f>
        <v>17.03.01.01 Índice de producción de minería metálica</v>
      </c>
      <c r="G170" s="1" t="s">
        <v>52</v>
      </c>
      <c r="H170" s="1" t="s">
        <v>483</v>
      </c>
      <c r="I170" s="1" t="s">
        <v>481</v>
      </c>
      <c r="J170" s="1" t="s">
        <v>478</v>
      </c>
      <c r="K170" s="1" t="s">
        <v>50</v>
      </c>
      <c r="L170" s="1" t="s">
        <v>2611</v>
      </c>
      <c r="N170" s="1" t="s">
        <v>743</v>
      </c>
      <c r="O170" s="1" t="s">
        <v>3883</v>
      </c>
      <c r="AD170" s="1">
        <v>99.999999998333308</v>
      </c>
      <c r="AE170" s="1">
        <v>101.34399338916666</v>
      </c>
      <c r="AF170" s="1">
        <v>98.434890733333319</v>
      </c>
      <c r="AG170" s="1">
        <v>94.580413003333334</v>
      </c>
      <c r="AH170" s="1">
        <v>101.9540494175</v>
      </c>
      <c r="AI170" s="1">
        <v>101.13986926333332</v>
      </c>
      <c r="AJ170" s="1">
        <v>100.87441556916666</v>
      </c>
    </row>
    <row r="171" spans="1:36" s="1" customFormat="1" x14ac:dyDescent="0.25">
      <c r="A171" s="23">
        <v>170</v>
      </c>
      <c r="B171" t="s">
        <v>488</v>
      </c>
      <c r="C171" s="1" t="str">
        <f>+VLOOKUP(Tabla1[[#This Row],[Sector]],Sectores[[Sector]:[Columna1]],2,0)</f>
        <v>17 Minería</v>
      </c>
      <c r="D171" s="1" t="str">
        <f>+VLOOKUP(Tabla1[[#This Row],[Contenido]],Hoja2!$F$2:$G$105,2,0)</f>
        <v>17.04 Minería No Metálica</v>
      </c>
      <c r="E171" s="1" t="str">
        <f>+IFERROR(VLOOKUP(Tabla1[[#This Row],[Tema]],Temas[[Tema]:[Columna1]],2,0),"REVISAR")</f>
        <v>17.04.01 Extracción y Tratamiento de Recursos Mineros</v>
      </c>
      <c r="F171" s="1" t="str">
        <f>+IFERROR(VLOOKUP(Tabla1[[#This Row],[Muestra]],Muestra[[Muestra]:[Columna1]],2,0),"REVISAR")</f>
        <v>17.04.02.01 Índice de producción de minería no metálica</v>
      </c>
      <c r="G171" s="1" t="s">
        <v>52</v>
      </c>
      <c r="H171" s="1" t="s">
        <v>482</v>
      </c>
      <c r="I171" s="1" t="s">
        <v>480</v>
      </c>
      <c r="J171" s="1" t="s">
        <v>479</v>
      </c>
      <c r="K171" s="1" t="s">
        <v>50</v>
      </c>
      <c r="L171" s="1" t="s">
        <v>2611</v>
      </c>
      <c r="N171" s="1" t="s">
        <v>744</v>
      </c>
      <c r="O171" s="1" t="s">
        <v>3883</v>
      </c>
      <c r="AD171" s="1">
        <v>100.00000000333334</v>
      </c>
      <c r="AE171" s="1">
        <v>106.47595744166665</v>
      </c>
      <c r="AF171" s="1">
        <v>102.43113238666666</v>
      </c>
      <c r="AG171" s="1">
        <v>111.32269531083331</v>
      </c>
      <c r="AH171" s="1">
        <v>125.15577539166668</v>
      </c>
      <c r="AI171" s="1">
        <v>134.44083251666666</v>
      </c>
      <c r="AJ171" s="1">
        <v>149.00694695000001</v>
      </c>
    </row>
    <row r="172" spans="1:36" s="1" customFormat="1" x14ac:dyDescent="0.25">
      <c r="A172" s="23">
        <v>171</v>
      </c>
      <c r="B172" t="s">
        <v>2652</v>
      </c>
      <c r="C172" s="1" t="str">
        <f>+VLOOKUP(Tabla1[[#This Row],[Sector]],Sectores[[Sector]:[Columna1]],2,0)</f>
        <v>17 Minería</v>
      </c>
      <c r="D172" s="1" t="str">
        <f>+VLOOKUP(Tabla1[[#This Row],[Contenido]],Hoja2!$F$2:$G$105,2,0)</f>
        <v>17.03 Minería Metálica</v>
      </c>
      <c r="E172" s="1" t="str">
        <f>+IFERROR(VLOOKUP(Tabla1[[#This Row],[Tema]],Temas[[Tema]:[Columna1]],2,0),"REVISAR")</f>
        <v>17.02.01 Producción</v>
      </c>
      <c r="F172" s="1" t="str">
        <f>+IFERROR(VLOOKUP(Tabla1[[#This Row],[Muestra]],Muestra[[Muestra]:[Columna1]],2,0),"REVISAR")</f>
        <v>17.03.02.03 Producción de molibdeno</v>
      </c>
      <c r="G172" s="1" t="s">
        <v>52</v>
      </c>
      <c r="H172" s="1" t="s">
        <v>483</v>
      </c>
      <c r="I172" s="1" t="s">
        <v>32</v>
      </c>
      <c r="J172" s="1" t="s">
        <v>469</v>
      </c>
      <c r="K172" s="1" t="s">
        <v>473</v>
      </c>
      <c r="L172" s="1" t="s">
        <v>2611</v>
      </c>
      <c r="N172" s="1" t="s">
        <v>745</v>
      </c>
      <c r="O172" s="1" t="s">
        <v>3883</v>
      </c>
      <c r="AD172" s="1">
        <v>14063</v>
      </c>
      <c r="AE172" s="1">
        <v>15028</v>
      </c>
      <c r="AF172" s="1">
        <v>10864</v>
      </c>
      <c r="AG172" s="1">
        <v>13491</v>
      </c>
      <c r="AH172" s="1">
        <v>16596</v>
      </c>
      <c r="AI172" s="1">
        <v>14163</v>
      </c>
      <c r="AJ172" s="1">
        <v>14681</v>
      </c>
    </row>
    <row r="173" spans="1:36" s="1" customFormat="1" x14ac:dyDescent="0.25">
      <c r="A173" s="23">
        <v>172</v>
      </c>
      <c r="B173" t="s">
        <v>2653</v>
      </c>
      <c r="C173" s="1" t="str">
        <f>+VLOOKUP(Tabla1[[#This Row],[Sector]],Sectores[[Sector]:[Columna1]],2,0)</f>
        <v>17 Minería</v>
      </c>
      <c r="D173" s="1" t="str">
        <f>+VLOOKUP(Tabla1[[#This Row],[Contenido]],Hoja2!$F$2:$G$105,2,0)</f>
        <v>17.03 Minería Metálica</v>
      </c>
      <c r="E173" s="1" t="str">
        <f>+IFERROR(VLOOKUP(Tabla1[[#This Row],[Tema]],Temas[[Tema]:[Columna1]],2,0),"REVISAR")</f>
        <v>17.02.01 Producción</v>
      </c>
      <c r="F173" s="1" t="str">
        <f>+IFERROR(VLOOKUP(Tabla1[[#This Row],[Muestra]],Muestra[[Muestra]:[Columna1]],2,0),"REVISAR")</f>
        <v>17.03.02.04 Producción de oro</v>
      </c>
      <c r="G173" s="1" t="s">
        <v>52</v>
      </c>
      <c r="H173" s="1" t="s">
        <v>483</v>
      </c>
      <c r="I173" s="1" t="s">
        <v>32</v>
      </c>
      <c r="J173" s="1" t="s">
        <v>470</v>
      </c>
      <c r="K173" s="1" t="s">
        <v>477</v>
      </c>
      <c r="L173" s="1" t="s">
        <v>2611</v>
      </c>
      <c r="N173" s="1" t="s">
        <v>746</v>
      </c>
      <c r="O173" s="1" t="s">
        <v>3883</v>
      </c>
      <c r="AD173" s="1">
        <v>39428</v>
      </c>
      <c r="AE173" s="1">
        <v>36232</v>
      </c>
      <c r="AF173" s="1">
        <v>36264</v>
      </c>
      <c r="AG173" s="1">
        <v>30406</v>
      </c>
      <c r="AH173" s="1">
        <v>30862</v>
      </c>
      <c r="AI173" s="1">
        <v>33351</v>
      </c>
      <c r="AJ173" s="1">
        <v>27217</v>
      </c>
    </row>
    <row r="174" spans="1:36" s="1" customFormat="1" x14ac:dyDescent="0.25">
      <c r="A174" s="23">
        <v>173</v>
      </c>
      <c r="B174" t="s">
        <v>2654</v>
      </c>
      <c r="C174" s="1" t="str">
        <f>+VLOOKUP(Tabla1[[#This Row],[Sector]],Sectores[[Sector]:[Columna1]],2,0)</f>
        <v>17 Minería</v>
      </c>
      <c r="D174" s="1" t="str">
        <f>+VLOOKUP(Tabla1[[#This Row],[Contenido]],Hoja2!$F$2:$G$105,2,0)</f>
        <v>17.03 Minería Metálica</v>
      </c>
      <c r="E174" s="1" t="str">
        <f>+IFERROR(VLOOKUP(Tabla1[[#This Row],[Tema]],Temas[[Tema]:[Columna1]],2,0),"REVISAR")</f>
        <v>17.02.01 Producción</v>
      </c>
      <c r="F174" s="1" t="str">
        <f>+IFERROR(VLOOKUP(Tabla1[[#This Row],[Muestra]],Muestra[[Muestra]:[Columna1]],2,0),"REVISAR")</f>
        <v>17.03.02.05 Producción de plata</v>
      </c>
      <c r="G174" s="1" t="s">
        <v>52</v>
      </c>
      <c r="H174" s="1" t="s">
        <v>483</v>
      </c>
      <c r="I174" s="1" t="s">
        <v>32</v>
      </c>
      <c r="J174" s="1" t="s">
        <v>471</v>
      </c>
      <c r="K174" s="1" t="s">
        <v>477</v>
      </c>
      <c r="L174" s="1" t="s">
        <v>2611</v>
      </c>
      <c r="N174" s="1" t="s">
        <v>747</v>
      </c>
      <c r="O174" s="1" t="s">
        <v>3883</v>
      </c>
      <c r="AD174" s="1">
        <v>1256061</v>
      </c>
      <c r="AE174" s="1">
        <v>1248704</v>
      </c>
      <c r="AF174" s="1">
        <v>1245400</v>
      </c>
      <c r="AG174" s="1">
        <v>1052262</v>
      </c>
      <c r="AH174" s="1">
        <v>1055074</v>
      </c>
      <c r="AI174" s="1">
        <v>1027470</v>
      </c>
      <c r="AJ174" s="1">
        <v>1308793</v>
      </c>
    </row>
    <row r="175" spans="1:36" s="1" customFormat="1" x14ac:dyDescent="0.25">
      <c r="A175" s="23">
        <v>174</v>
      </c>
      <c r="B175" t="s">
        <v>9975</v>
      </c>
      <c r="C175" s="1" t="str">
        <f>+VLOOKUP(Tabla1[[#This Row],[Sector]],Sectores[[Sector]:[Columna1]],2,0)</f>
        <v>28 Violencia Contra la Mujer</v>
      </c>
      <c r="D175" s="1" t="str">
        <f>+VLOOKUP(Tabla1[[#This Row],[Contenido]],Hoja2!$F$2:$G$105,2,0)</f>
        <v>28.01 Delitos</v>
      </c>
      <c r="E175" s="1" t="str">
        <f>+IFERROR(VLOOKUP(Tabla1[[#This Row],[Tema]],Temas[[Tema]:[Columna1]],2,0),"REVISAR")</f>
        <v>28.01.01 Delitos Violentos</v>
      </c>
      <c r="F175" s="1" t="str">
        <f>+IFERROR(VLOOKUP(Tabla1[[#This Row],[Muestra]],Muestra[[Muestra]:[Columna1]],2,0),"REVISAR")</f>
        <v>28.01.01.01 Femicidios</v>
      </c>
      <c r="G175" s="1" t="s">
        <v>99</v>
      </c>
      <c r="H175" s="1" t="s">
        <v>168</v>
      </c>
      <c r="I175" s="1" t="s">
        <v>169</v>
      </c>
      <c r="J175" s="1" t="s">
        <v>167</v>
      </c>
      <c r="K175" s="1" t="s">
        <v>3823</v>
      </c>
      <c r="L175" s="1" t="s">
        <v>835</v>
      </c>
      <c r="O175" s="1" t="s">
        <v>3878</v>
      </c>
      <c r="Z175" s="1">
        <v>49</v>
      </c>
      <c r="AA175" s="1">
        <v>40</v>
      </c>
      <c r="AB175" s="1">
        <v>34</v>
      </c>
      <c r="AC175" s="1">
        <v>40</v>
      </c>
      <c r="AD175" s="1">
        <v>40</v>
      </c>
      <c r="AE175" s="1">
        <v>45</v>
      </c>
      <c r="AF175" s="1">
        <v>34</v>
      </c>
      <c r="AG175" s="1">
        <v>44</v>
      </c>
      <c r="AH175" s="1">
        <v>42</v>
      </c>
      <c r="AI175" s="1">
        <v>46</v>
      </c>
      <c r="AJ175" s="1">
        <v>43</v>
      </c>
    </row>
    <row r="176" spans="1:36" s="1" customFormat="1" x14ac:dyDescent="0.25">
      <c r="A176" s="23">
        <v>175</v>
      </c>
      <c r="B176" t="s">
        <v>455</v>
      </c>
      <c r="C176" s="1" t="str">
        <f>+VLOOKUP(Tabla1[[#This Row],[Sector]],Sectores[[Sector]:[Columna1]],2,0)</f>
        <v>18 Pecuario</v>
      </c>
      <c r="D176" s="1" t="str">
        <f>+VLOOKUP(Tabla1[[#This Row],[Contenido]],Hoja2!$F$2:$G$105,2,0)</f>
        <v>18.01 Industria Láctea</v>
      </c>
      <c r="E176" s="1" t="str">
        <f>+IFERROR(VLOOKUP(Tabla1[[#This Row],[Tema]],Temas[[Tema]:[Columna1]],2,0),"REVISAR")</f>
        <v>18.01.01 Leche Recepicionada</v>
      </c>
      <c r="F176" s="1" t="str">
        <f>+IFERROR(VLOOKUP(Tabla1[[#This Row],[Muestra]],Muestra[[Muestra]:[Columna1]],2,0),"REVISAR")</f>
        <v>18.01.01.01 Leche</v>
      </c>
      <c r="G176" s="1" t="s">
        <v>100</v>
      </c>
      <c r="H176" s="1" t="s">
        <v>454</v>
      </c>
      <c r="I176" s="1" t="s">
        <v>458</v>
      </c>
      <c r="J176" s="1" t="s">
        <v>459</v>
      </c>
      <c r="K176" s="1" t="s">
        <v>460</v>
      </c>
      <c r="L176" s="1" t="s">
        <v>2611</v>
      </c>
      <c r="N176" s="1" t="s">
        <v>748</v>
      </c>
      <c r="O176" s="1" t="s">
        <v>3883</v>
      </c>
      <c r="AD176" s="1">
        <v>1097868776</v>
      </c>
      <c r="AE176" s="1">
        <v>1046302847</v>
      </c>
      <c r="AF176" s="1">
        <v>1053273223</v>
      </c>
      <c r="AG176" s="1">
        <v>1097826219</v>
      </c>
      <c r="AH176" s="1">
        <v>1081458113</v>
      </c>
      <c r="AI176" s="1">
        <v>1027424234</v>
      </c>
      <c r="AJ176" s="1">
        <v>1094095104</v>
      </c>
    </row>
    <row r="177" spans="1:36" s="1" customFormat="1" x14ac:dyDescent="0.25">
      <c r="A177" s="23">
        <v>176</v>
      </c>
      <c r="B177" t="s">
        <v>456</v>
      </c>
      <c r="C177" s="1" t="str">
        <f>+VLOOKUP(Tabla1[[#This Row],[Sector]],Sectores[[Sector]:[Columna1]],2,0)</f>
        <v>18 Pecuario</v>
      </c>
      <c r="D177" s="1" t="str">
        <f>+VLOOKUP(Tabla1[[#This Row],[Contenido]],Hoja2!$F$2:$G$105,2,0)</f>
        <v>18.01 Industria Láctea</v>
      </c>
      <c r="E177" s="1" t="str">
        <f>+IFERROR(VLOOKUP(Tabla1[[#This Row],[Tema]],Temas[[Tema]:[Columna1]],2,0),"REVISAR")</f>
        <v>18.01.01 Leche Recepicionada</v>
      </c>
      <c r="F177" s="1" t="str">
        <f>+IFERROR(VLOOKUP(Tabla1[[#This Row],[Muestra]],Muestra[[Muestra]:[Columna1]],2,0),"REVISAR")</f>
        <v>18.01.01.01 Leche</v>
      </c>
      <c r="G177" s="1" t="s">
        <v>100</v>
      </c>
      <c r="H177" s="1" t="s">
        <v>454</v>
      </c>
      <c r="I177" s="1" t="s">
        <v>458</v>
      </c>
      <c r="J177" s="1" t="s">
        <v>459</v>
      </c>
      <c r="K177" s="1" t="s">
        <v>460</v>
      </c>
      <c r="L177" s="1" t="s">
        <v>2611</v>
      </c>
      <c r="N177" s="1" t="s">
        <v>749</v>
      </c>
      <c r="O177" s="1" t="s">
        <v>3883</v>
      </c>
      <c r="AD177" s="1">
        <v>949984114</v>
      </c>
      <c r="AE177" s="1">
        <v>892260245</v>
      </c>
      <c r="AF177" s="1">
        <v>909122836</v>
      </c>
      <c r="AG177" s="1">
        <v>1044354799</v>
      </c>
      <c r="AH177" s="1">
        <v>1033902133</v>
      </c>
      <c r="AI177" s="1">
        <v>983465764</v>
      </c>
      <c r="AJ177" s="1">
        <v>1053188199</v>
      </c>
    </row>
    <row r="178" spans="1:36" s="1" customFormat="1" x14ac:dyDescent="0.25">
      <c r="A178" s="23">
        <v>177</v>
      </c>
      <c r="B178" t="s">
        <v>457</v>
      </c>
      <c r="C178" s="1" t="str">
        <f>+VLOOKUP(Tabla1[[#This Row],[Sector]],Sectores[[Sector]:[Columna1]],2,0)</f>
        <v>18 Pecuario</v>
      </c>
      <c r="D178" s="1" t="str">
        <f>+VLOOKUP(Tabla1[[#This Row],[Contenido]],Hoja2!$F$2:$G$105,2,0)</f>
        <v>18.01 Industria Láctea</v>
      </c>
      <c r="E178" s="1" t="str">
        <f>+IFERROR(VLOOKUP(Tabla1[[#This Row],[Tema]],Temas[[Tema]:[Columna1]],2,0),"REVISAR")</f>
        <v>18.01.01 Leche Recepicionada</v>
      </c>
      <c r="F178" s="1" t="str">
        <f>+IFERROR(VLOOKUP(Tabla1[[#This Row],[Muestra]],Muestra[[Muestra]:[Columna1]],2,0),"REVISAR")</f>
        <v>18.01.01.01 Leche</v>
      </c>
      <c r="G178" s="1" t="s">
        <v>100</v>
      </c>
      <c r="H178" s="1" t="s">
        <v>454</v>
      </c>
      <c r="I178" s="1" t="s">
        <v>458</v>
      </c>
      <c r="J178" s="1" t="s">
        <v>459</v>
      </c>
      <c r="K178" s="1" t="s">
        <v>460</v>
      </c>
      <c r="L178" s="1" t="s">
        <v>2611</v>
      </c>
      <c r="N178" s="1" t="s">
        <v>750</v>
      </c>
      <c r="O178" s="1" t="s">
        <v>3883</v>
      </c>
      <c r="AD178" s="1">
        <v>147884662</v>
      </c>
      <c r="AE178" s="1">
        <v>154042602</v>
      </c>
      <c r="AF178" s="1">
        <v>144150387</v>
      </c>
      <c r="AG178" s="1">
        <v>53471420</v>
      </c>
      <c r="AH178" s="1">
        <v>47555980</v>
      </c>
      <c r="AI178" s="1">
        <v>43958470</v>
      </c>
      <c r="AJ178" s="1">
        <v>40906905</v>
      </c>
    </row>
    <row r="179" spans="1:36" s="1" customFormat="1" x14ac:dyDescent="0.25">
      <c r="A179" s="23">
        <v>178</v>
      </c>
      <c r="B179" t="s">
        <v>2655</v>
      </c>
      <c r="C179" s="1" t="str">
        <f>+VLOOKUP(Tabla1[[#This Row],[Sector]],Sectores[[Sector]:[Columna1]],2,0)</f>
        <v>01 Acuicultura</v>
      </c>
      <c r="D179" s="1" t="str">
        <f>+VLOOKUP(Tabla1[[#This Row],[Contenido]],Hoja2!$F$2:$G$105,2,0)</f>
        <v>01.02 Especies Vegetales</v>
      </c>
      <c r="E179" s="1" t="str">
        <f>+IFERROR(VLOOKUP(Tabla1[[#This Row],[Tema]],Temas[[Tema]:[Columna1]],2,0),"REVISAR")</f>
        <v>01.02.01 Algas</v>
      </c>
      <c r="F179" s="1" t="str">
        <f>+IFERROR(VLOOKUP(Tabla1[[#This Row],[Muestra]],Muestra[[Muestra]:[Columna1]],2,0),"REVISAR")</f>
        <v>01.01.01.01 Acuicultura de Algas</v>
      </c>
      <c r="G179" s="1" t="s">
        <v>171</v>
      </c>
      <c r="H179" s="1" t="s">
        <v>319</v>
      </c>
      <c r="I179" s="1" t="s">
        <v>176</v>
      </c>
      <c r="J179" s="1" t="s">
        <v>381</v>
      </c>
      <c r="K179" s="1" t="s">
        <v>388</v>
      </c>
      <c r="L179" s="1" t="s">
        <v>2611</v>
      </c>
      <c r="N179" s="1" t="s">
        <v>752</v>
      </c>
      <c r="O179" s="1" t="s">
        <v>3883</v>
      </c>
      <c r="AD179" s="1">
        <v>10157</v>
      </c>
      <c r="AE179" s="1">
        <v>11109</v>
      </c>
      <c r="AF179" s="1">
        <v>12198</v>
      </c>
      <c r="AG179" s="1">
        <v>12910</v>
      </c>
      <c r="AH179" s="1">
        <v>17638</v>
      </c>
      <c r="AI179" s="1">
        <v>18983</v>
      </c>
      <c r="AJ179" s="1">
        <v>16369</v>
      </c>
    </row>
    <row r="180" spans="1:36" s="1" customFormat="1" x14ac:dyDescent="0.25">
      <c r="A180" s="23">
        <v>179</v>
      </c>
      <c r="B180" t="s">
        <v>2656</v>
      </c>
      <c r="C180" s="1" t="str">
        <f>+VLOOKUP(Tabla1[[#This Row],[Sector]],Sectores[[Sector]:[Columna1]],2,0)</f>
        <v>01 Acuicultura</v>
      </c>
      <c r="D180" s="1" t="str">
        <f>+VLOOKUP(Tabla1[[#This Row],[Contenido]],Hoja2!$F$2:$G$105,2,0)</f>
        <v>01.01 Especies Animales</v>
      </c>
      <c r="E180" s="1" t="str">
        <f>+IFERROR(VLOOKUP(Tabla1[[#This Row],[Tema]],Temas[[Tema]:[Columna1]],2,0),"REVISAR")</f>
        <v>01.01.01 Moluscos</v>
      </c>
      <c r="F180" s="1" t="str">
        <f>+IFERROR(VLOOKUP(Tabla1[[#This Row],[Muestra]],Muestra[[Muestra]:[Columna1]],2,0),"REVISAR")</f>
        <v>01.02.01.01 Acuicultura de choritos</v>
      </c>
      <c r="G180" s="1" t="s">
        <v>171</v>
      </c>
      <c r="H180" s="1" t="s">
        <v>320</v>
      </c>
      <c r="I180" s="1" t="s">
        <v>177</v>
      </c>
      <c r="J180" s="1" t="s">
        <v>382</v>
      </c>
      <c r="K180" s="1" t="s">
        <v>388</v>
      </c>
      <c r="L180" s="1" t="s">
        <v>2611</v>
      </c>
      <c r="N180" s="1" t="s">
        <v>753</v>
      </c>
      <c r="O180" s="1" t="s">
        <v>3883</v>
      </c>
      <c r="AD180" s="1">
        <v>238051</v>
      </c>
      <c r="AE180" s="1">
        <v>289133</v>
      </c>
      <c r="AF180" s="1">
        <v>300644</v>
      </c>
      <c r="AG180" s="1">
        <v>338840</v>
      </c>
      <c r="AH180" s="1">
        <v>398248</v>
      </c>
      <c r="AI180" s="1">
        <v>379083</v>
      </c>
      <c r="AJ180" s="1">
        <v>399078</v>
      </c>
    </row>
    <row r="181" spans="1:36" s="1" customFormat="1" x14ac:dyDescent="0.25">
      <c r="A181" s="23">
        <v>180</v>
      </c>
      <c r="B181" t="s">
        <v>2657</v>
      </c>
      <c r="C181" s="1" t="str">
        <f>+VLOOKUP(Tabla1[[#This Row],[Sector]],Sectores[[Sector]:[Columna1]],2,0)</f>
        <v>01 Acuicultura</v>
      </c>
      <c r="D181" s="1" t="str">
        <f>+VLOOKUP(Tabla1[[#This Row],[Contenido]],Hoja2!$F$2:$G$105,2,0)</f>
        <v>01.01 Especies Animales</v>
      </c>
      <c r="E181" s="1" t="str">
        <f>+IFERROR(VLOOKUP(Tabla1[[#This Row],[Tema]],Temas[[Tema]:[Columna1]],2,0),"REVISAR")</f>
        <v>01.01.01 Moluscos</v>
      </c>
      <c r="F181" s="1" t="str">
        <f>+IFERROR(VLOOKUP(Tabla1[[#This Row],[Muestra]],Muestra[[Muestra]:[Columna1]],2,0),"REVISAR")</f>
        <v>01.02.01.02 Acuicultura de moluscos</v>
      </c>
      <c r="G181" s="1" t="s">
        <v>171</v>
      </c>
      <c r="H181" s="1" t="s">
        <v>320</v>
      </c>
      <c r="I181" s="1" t="s">
        <v>177</v>
      </c>
      <c r="J181" s="1" t="s">
        <v>383</v>
      </c>
      <c r="K181" s="1" t="s">
        <v>388</v>
      </c>
      <c r="L181" s="1" t="s">
        <v>2611</v>
      </c>
      <c r="N181" s="1" t="s">
        <v>754</v>
      </c>
      <c r="O181" s="1" t="s">
        <v>3883</v>
      </c>
      <c r="AD181" s="1">
        <v>241634</v>
      </c>
      <c r="AE181" s="1">
        <v>292709</v>
      </c>
      <c r="AF181" s="1">
        <v>303160</v>
      </c>
      <c r="AG181" s="1">
        <v>342155</v>
      </c>
      <c r="AH181" s="1">
        <v>402549</v>
      </c>
      <c r="AI181" s="1">
        <v>381709.29499999998</v>
      </c>
      <c r="AJ181" s="1">
        <v>401251</v>
      </c>
    </row>
    <row r="182" spans="1:36" s="1" customFormat="1" x14ac:dyDescent="0.25">
      <c r="A182" s="23">
        <v>181</v>
      </c>
      <c r="B182" t="s">
        <v>2658</v>
      </c>
      <c r="C182" s="1" t="str">
        <f>+VLOOKUP(Tabla1[[#This Row],[Sector]],Sectores[[Sector]:[Columna1]],2,0)</f>
        <v>01 Acuicultura</v>
      </c>
      <c r="D182" s="1" t="str">
        <f>+VLOOKUP(Tabla1[[#This Row],[Contenido]],Hoja2!$F$2:$G$105,2,0)</f>
        <v>01.01 Especies Animales</v>
      </c>
      <c r="E182" s="1" t="str">
        <f>+IFERROR(VLOOKUP(Tabla1[[#This Row],[Tema]],Temas[[Tema]:[Columna1]],2,0),"REVISAR")</f>
        <v>01.01.02 Peces</v>
      </c>
      <c r="F182" s="1" t="str">
        <f>+IFERROR(VLOOKUP(Tabla1[[#This Row],[Muestra]],Muestra[[Muestra]:[Columna1]],2,0),"REVISAR")</f>
        <v>01.02.02.01 Acuicultura de peces</v>
      </c>
      <c r="G182" s="1" t="s">
        <v>171</v>
      </c>
      <c r="H182" s="1" t="s">
        <v>320</v>
      </c>
      <c r="I182" s="1" t="s">
        <v>178</v>
      </c>
      <c r="J182" s="1" t="s">
        <v>384</v>
      </c>
      <c r="K182" s="1" t="s">
        <v>388</v>
      </c>
      <c r="L182" s="1" t="s">
        <v>2611</v>
      </c>
      <c r="N182" s="1" t="s">
        <v>755</v>
      </c>
      <c r="O182" s="1" t="s">
        <v>3883</v>
      </c>
      <c r="AD182" s="1">
        <v>955050</v>
      </c>
      <c r="AE182" s="1">
        <v>882986</v>
      </c>
      <c r="AF182" s="1">
        <v>727609</v>
      </c>
      <c r="AG182" s="1">
        <v>854902</v>
      </c>
      <c r="AH182" s="1">
        <v>922826</v>
      </c>
      <c r="AI182" s="1">
        <v>991767.91353640007</v>
      </c>
      <c r="AJ182" s="1">
        <v>1072493.0449999999</v>
      </c>
    </row>
    <row r="183" spans="1:36" s="1" customFormat="1" x14ac:dyDescent="0.25">
      <c r="A183" s="23">
        <v>182</v>
      </c>
      <c r="B183" t="s">
        <v>2659</v>
      </c>
      <c r="C183" s="1" t="str">
        <f>+VLOOKUP(Tabla1[[#This Row],[Sector]],Sectores[[Sector]:[Columna1]],2,0)</f>
        <v>01 Acuicultura</v>
      </c>
      <c r="D183" s="1" t="str">
        <f>+VLOOKUP(Tabla1[[#This Row],[Contenido]],Hoja2!$F$2:$G$105,2,0)</f>
        <v>01.01 Especies Animales</v>
      </c>
      <c r="E183" s="1" t="str">
        <f>+IFERROR(VLOOKUP(Tabla1[[#This Row],[Tema]],Temas[[Tema]:[Columna1]],2,0),"REVISAR")</f>
        <v>01.01.03 Resto</v>
      </c>
      <c r="F183" s="1" t="str">
        <f>+IFERROR(VLOOKUP(Tabla1[[#This Row],[Muestra]],Muestra[[Muestra]:[Columna1]],2,0),"REVISAR")</f>
        <v>01.02.03.01 Acuicultura</v>
      </c>
      <c r="G183" s="1" t="s">
        <v>171</v>
      </c>
      <c r="H183" s="1" t="s">
        <v>320</v>
      </c>
      <c r="I183" s="1" t="s">
        <v>179</v>
      </c>
      <c r="J183" s="1" t="s">
        <v>171</v>
      </c>
      <c r="K183" s="1" t="s">
        <v>388</v>
      </c>
      <c r="L183" s="1" t="s">
        <v>2611</v>
      </c>
      <c r="N183" s="1" t="s">
        <v>756</v>
      </c>
      <c r="O183" s="1" t="s">
        <v>3883</v>
      </c>
      <c r="AD183" s="1">
        <v>13742</v>
      </c>
      <c r="AE183" s="1">
        <v>14689</v>
      </c>
      <c r="AF183" s="1">
        <v>14715</v>
      </c>
      <c r="AG183" s="1">
        <v>16247</v>
      </c>
      <c r="AH183" s="1">
        <v>21957</v>
      </c>
      <c r="AI183" s="1">
        <v>21627.249600097999</v>
      </c>
      <c r="AJ183" s="1">
        <v>18599</v>
      </c>
    </row>
    <row r="184" spans="1:36" s="1" customFormat="1" x14ac:dyDescent="0.25">
      <c r="A184" s="23">
        <v>183</v>
      </c>
      <c r="B184" t="s">
        <v>2660</v>
      </c>
      <c r="C184" s="1" t="str">
        <f>+VLOOKUP(Tabla1[[#This Row],[Sector]],Sectores[[Sector]:[Columna1]],2,0)</f>
        <v>01 Acuicultura</v>
      </c>
      <c r="D184" s="1" t="str">
        <f>+VLOOKUP(Tabla1[[#This Row],[Contenido]],Hoja2!$F$2:$G$105,2,0)</f>
        <v>01.01 Especies Animales</v>
      </c>
      <c r="E184" s="1" t="str">
        <f>+IFERROR(VLOOKUP(Tabla1[[#This Row],[Tema]],Temas[[Tema]:[Columna1]],2,0),"REVISAR")</f>
        <v>01.01.02 Peces</v>
      </c>
      <c r="F184" s="1" t="str">
        <f>+IFERROR(VLOOKUP(Tabla1[[#This Row],[Muestra]],Muestra[[Muestra]:[Columna1]],2,0),"REVISAR")</f>
        <v>01.02.02.02 Acuicultura del Salmón del Atlántico</v>
      </c>
      <c r="G184" s="1" t="s">
        <v>171</v>
      </c>
      <c r="H184" s="1" t="s">
        <v>320</v>
      </c>
      <c r="I184" s="1" t="s">
        <v>178</v>
      </c>
      <c r="J184" s="1" t="s">
        <v>385</v>
      </c>
      <c r="K184" s="1" t="s">
        <v>388</v>
      </c>
      <c r="L184" s="1" t="s">
        <v>2611</v>
      </c>
      <c r="N184" s="1" t="s">
        <v>757</v>
      </c>
      <c r="O184" s="1" t="s">
        <v>3883</v>
      </c>
      <c r="AD184" s="1">
        <v>644365</v>
      </c>
      <c r="AE184" s="1">
        <v>621846</v>
      </c>
      <c r="AF184" s="1">
        <v>532137</v>
      </c>
      <c r="AG184" s="1">
        <v>613903</v>
      </c>
      <c r="AH184" s="1">
        <v>669060</v>
      </c>
      <c r="AI184" s="1">
        <v>607361.97020045994</v>
      </c>
      <c r="AJ184" s="1">
        <v>664288.52760000003</v>
      </c>
    </row>
    <row r="185" spans="1:36" s="1" customFormat="1" x14ac:dyDescent="0.25">
      <c r="A185" s="23">
        <v>184</v>
      </c>
      <c r="B185" t="s">
        <v>2661</v>
      </c>
      <c r="C185" s="1" t="str">
        <f>+VLOOKUP(Tabla1[[#This Row],[Sector]],Sectores[[Sector]:[Columna1]],2,0)</f>
        <v>01 Acuicultura</v>
      </c>
      <c r="D185" s="1" t="str">
        <f>+VLOOKUP(Tabla1[[#This Row],[Contenido]],Hoja2!$F$2:$G$105,2,0)</f>
        <v>01.01 Especies Animales</v>
      </c>
      <c r="E185" s="1" t="str">
        <f>+IFERROR(VLOOKUP(Tabla1[[#This Row],[Tema]],Temas[[Tema]:[Columna1]],2,0),"REVISAR")</f>
        <v>01.01.02 Peces</v>
      </c>
      <c r="F185" s="1" t="str">
        <f>+IFERROR(VLOOKUP(Tabla1[[#This Row],[Muestra]],Muestra[[Muestra]:[Columna1]],2,0),"REVISAR")</f>
        <v>01.02.02.03 Acuicultura del Salmón Plateado o Coho</v>
      </c>
      <c r="G185" s="1" t="s">
        <v>171</v>
      </c>
      <c r="H185" s="1" t="s">
        <v>320</v>
      </c>
      <c r="I185" s="1" t="s">
        <v>178</v>
      </c>
      <c r="J185" s="1" t="s">
        <v>386</v>
      </c>
      <c r="K185" s="1" t="s">
        <v>388</v>
      </c>
      <c r="L185" s="1" t="s">
        <v>2611</v>
      </c>
      <c r="N185" s="1" t="s">
        <v>758</v>
      </c>
      <c r="O185" s="1" t="s">
        <v>3883</v>
      </c>
      <c r="AD185" s="1">
        <v>158944</v>
      </c>
      <c r="AE185" s="1">
        <v>154109</v>
      </c>
      <c r="AF185" s="1">
        <v>110914</v>
      </c>
      <c r="AG185" s="1">
        <v>164082</v>
      </c>
      <c r="AH185" s="1">
        <v>174259</v>
      </c>
      <c r="AI185" s="1">
        <v>204503</v>
      </c>
      <c r="AJ185" s="1">
        <v>197458.62105152701</v>
      </c>
    </row>
    <row r="186" spans="1:36" s="1" customFormat="1" x14ac:dyDescent="0.25">
      <c r="A186" s="23">
        <v>185</v>
      </c>
      <c r="B186" t="s">
        <v>2662</v>
      </c>
      <c r="C186" s="1" t="str">
        <f>+VLOOKUP(Tabla1[[#This Row],[Sector]],Sectores[[Sector]:[Columna1]],2,0)</f>
        <v>01 Acuicultura</v>
      </c>
      <c r="D186" s="1" t="str">
        <f>+VLOOKUP(Tabla1[[#This Row],[Contenido]],Hoja2!$F$2:$G$105,2,0)</f>
        <v>01.01 Especies Animales</v>
      </c>
      <c r="E186" s="1" t="str">
        <f>+IFERROR(VLOOKUP(Tabla1[[#This Row],[Tema]],Temas[[Tema]:[Columna1]],2,0),"REVISAR")</f>
        <v>01.01.02 Peces</v>
      </c>
      <c r="F186" s="1" t="str">
        <f>+IFERROR(VLOOKUP(Tabla1[[#This Row],[Muestra]],Muestra[[Muestra]:[Columna1]],2,0),"REVISAR")</f>
        <v>01.02.02.04 Acuicultura de la Trucha Arcoiris</v>
      </c>
      <c r="G186" s="1" t="s">
        <v>171</v>
      </c>
      <c r="H186" s="1" t="s">
        <v>320</v>
      </c>
      <c r="I186" s="1" t="s">
        <v>178</v>
      </c>
      <c r="J186" s="1" t="s">
        <v>387</v>
      </c>
      <c r="K186" s="1" t="s">
        <v>388</v>
      </c>
      <c r="L186" s="1" t="s">
        <v>2611</v>
      </c>
      <c r="N186" s="1" t="s">
        <v>759</v>
      </c>
      <c r="O186" s="1" t="s">
        <v>3883</v>
      </c>
      <c r="AD186" s="1">
        <v>151739</v>
      </c>
      <c r="AE186" s="1">
        <v>107027</v>
      </c>
      <c r="AF186" s="1">
        <v>84557</v>
      </c>
      <c r="AG186" s="1">
        <v>76895</v>
      </c>
      <c r="AH186" s="1">
        <v>79489</v>
      </c>
      <c r="AI186" s="1">
        <v>68328.988735900013</v>
      </c>
      <c r="AJ186" s="1">
        <v>64067.896323161003</v>
      </c>
    </row>
    <row r="187" spans="1:36" s="1" customFormat="1" x14ac:dyDescent="0.25">
      <c r="A187" s="23">
        <v>186</v>
      </c>
      <c r="B187" t="s">
        <v>2663</v>
      </c>
      <c r="C187" s="1" t="str">
        <f>+VLOOKUP(Tabla1[[#This Row],[Sector]],Sectores[[Sector]:[Columna1]],2,0)</f>
        <v>19 Pesca</v>
      </c>
      <c r="D187" s="1" t="str">
        <f>+VLOOKUP(Tabla1[[#This Row],[Contenido]],Hoja2!$F$2:$G$105,2,0)</f>
        <v>19.01 Pesca Artesanal</v>
      </c>
      <c r="E187" s="1" t="str">
        <f>LEFT(Tabla1[[#This Row],[ID Muestra]],8)&amp;" "&amp;Tabla1[[#This Row],[Tema]]</f>
        <v>19.01.01 Algas</v>
      </c>
      <c r="F187" s="1" t="str">
        <f>+IFERROR(VLOOKUP(Tabla1[[#This Row],[Muestra]],Muestra[[Muestra]:[Columna1]],2,0),"REVISAR")</f>
        <v>19.01.01.01 Pesca de algas</v>
      </c>
      <c r="G187" s="1" t="s">
        <v>101</v>
      </c>
      <c r="H187" s="1" t="s">
        <v>172</v>
      </c>
      <c r="I187" s="1" t="s">
        <v>176</v>
      </c>
      <c r="J187" s="1" t="s">
        <v>391</v>
      </c>
      <c r="K187" s="1" t="s">
        <v>388</v>
      </c>
      <c r="L187" s="1" t="s">
        <v>2611</v>
      </c>
      <c r="N187" s="1" t="s">
        <v>760</v>
      </c>
      <c r="O187" s="1" t="s">
        <v>3883</v>
      </c>
      <c r="AD187" s="1">
        <v>110683</v>
      </c>
      <c r="AE187" s="1">
        <v>130215</v>
      </c>
      <c r="AF187" s="1">
        <v>103255</v>
      </c>
      <c r="AG187" s="1">
        <v>113532</v>
      </c>
      <c r="AH187" s="1">
        <v>105375</v>
      </c>
      <c r="AI187" s="1">
        <v>124422.56000000001</v>
      </c>
      <c r="AJ187" s="1">
        <v>119399</v>
      </c>
    </row>
    <row r="188" spans="1:36" s="1" customFormat="1" x14ac:dyDescent="0.25">
      <c r="A188" s="23">
        <v>187</v>
      </c>
      <c r="B188" t="s">
        <v>2664</v>
      </c>
      <c r="C188" s="1" t="str">
        <f>+VLOOKUP(Tabla1[[#This Row],[Sector]],Sectores[[Sector]:[Columna1]],2,0)</f>
        <v>19 Pesca</v>
      </c>
      <c r="D188" s="1" t="str">
        <f>+VLOOKUP(Tabla1[[#This Row],[Contenido]],Hoja2!$F$2:$G$105,2,0)</f>
        <v>19.01 Pesca Artesanal</v>
      </c>
      <c r="E188" s="1" t="str">
        <f>LEFT(Tabla1[[#This Row],[ID Muestra]],8)&amp;" "&amp;Tabla1[[#This Row],[Tema]]</f>
        <v>19.01.02 Moluscos</v>
      </c>
      <c r="F188" s="1" t="str">
        <f>+IFERROR(VLOOKUP(Tabla1[[#This Row],[Muestra]],Muestra[[Muestra]:[Columna1]],2,0),"REVISAR")</f>
        <v>19.01.02.01 Pesca de almejas</v>
      </c>
      <c r="G188" s="1" t="s">
        <v>101</v>
      </c>
      <c r="H188" s="1" t="s">
        <v>172</v>
      </c>
      <c r="I188" s="1" t="s">
        <v>177</v>
      </c>
      <c r="J188" s="1" t="s">
        <v>392</v>
      </c>
      <c r="K188" s="1" t="s">
        <v>388</v>
      </c>
      <c r="L188" s="1" t="s">
        <v>2611</v>
      </c>
      <c r="N188" s="1" t="s">
        <v>761</v>
      </c>
      <c r="O188" s="1" t="s">
        <v>3883</v>
      </c>
      <c r="AD188" s="1">
        <v>8545</v>
      </c>
      <c r="AE188" s="1">
        <v>12653</v>
      </c>
      <c r="AF188" s="1">
        <v>13480</v>
      </c>
      <c r="AG188" s="1">
        <v>15445</v>
      </c>
      <c r="AH188" s="1">
        <v>11905</v>
      </c>
      <c r="AI188" s="1">
        <v>11655</v>
      </c>
      <c r="AJ188" s="1">
        <v>11050</v>
      </c>
    </row>
    <row r="189" spans="1:36" s="1" customFormat="1" x14ac:dyDescent="0.25">
      <c r="A189" s="23">
        <v>188</v>
      </c>
      <c r="B189" t="s">
        <v>2665</v>
      </c>
      <c r="C189" s="1" t="str">
        <f>+VLOOKUP(Tabla1[[#This Row],[Sector]],Sectores[[Sector]:[Columna1]],2,0)</f>
        <v>19 Pesca</v>
      </c>
      <c r="D189" s="1" t="str">
        <f>+VLOOKUP(Tabla1[[#This Row],[Contenido]],Hoja2!$F$2:$G$105,2,0)</f>
        <v>19.01 Pesca Artesanal</v>
      </c>
      <c r="E189" s="1" t="str">
        <f>LEFT(Tabla1[[#This Row],[ID Muestra]],8)&amp;" "&amp;Tabla1[[#This Row],[Tema]]</f>
        <v>19.01.03 Peces</v>
      </c>
      <c r="F189" s="1" t="str">
        <f>+IFERROR(VLOOKUP(Tabla1[[#This Row],[Muestra]],Muestra[[Muestra]:[Columna1]],2,0),"REVISAR")</f>
        <v>19.01.03.01 Pesca de anchovetas</v>
      </c>
      <c r="G189" s="1" t="s">
        <v>101</v>
      </c>
      <c r="H189" s="1" t="s">
        <v>172</v>
      </c>
      <c r="I189" s="1" t="s">
        <v>178</v>
      </c>
      <c r="J189" s="1" t="s">
        <v>393</v>
      </c>
      <c r="K189" s="1" t="s">
        <v>388</v>
      </c>
      <c r="L189" s="1" t="s">
        <v>2611</v>
      </c>
      <c r="N189" s="1" t="s">
        <v>762</v>
      </c>
      <c r="O189" s="1" t="s">
        <v>3883</v>
      </c>
      <c r="AD189" s="1">
        <v>48851</v>
      </c>
      <c r="AE189" s="1">
        <v>57048</v>
      </c>
      <c r="AF189" s="1">
        <v>65176</v>
      </c>
      <c r="AG189" s="1">
        <v>48716</v>
      </c>
      <c r="AH189" s="1">
        <v>58082</v>
      </c>
      <c r="AI189" s="1">
        <v>153133.06499999997</v>
      </c>
      <c r="AJ189" s="1">
        <v>164373</v>
      </c>
    </row>
    <row r="190" spans="1:36" s="1" customFormat="1" x14ac:dyDescent="0.25">
      <c r="A190" s="23">
        <v>189</v>
      </c>
      <c r="B190" t="s">
        <v>2666</v>
      </c>
      <c r="C190" s="1" t="str">
        <f>+VLOOKUP(Tabla1[[#This Row],[Sector]],Sectores[[Sector]:[Columna1]],2,0)</f>
        <v>19 Pesca</v>
      </c>
      <c r="D190" s="1" t="str">
        <f>+VLOOKUP(Tabla1[[#This Row],[Contenido]],Hoja2!$F$2:$G$105,2,0)</f>
        <v>19.01 Pesca Artesanal</v>
      </c>
      <c r="E190" s="1" t="str">
        <f>LEFT(Tabla1[[#This Row],[ID Muestra]],8)&amp;" "&amp;Tabla1[[#This Row],[Tema]]</f>
        <v>19.01.03 Peces</v>
      </c>
      <c r="F190" s="1" t="str">
        <f>+IFERROR(VLOOKUP(Tabla1[[#This Row],[Muestra]],Muestra[[Muestra]:[Columna1]],2,0),"REVISAR")</f>
        <v>19.01.03.02 Pesca de bacaladillo</v>
      </c>
      <c r="G190" s="1" t="s">
        <v>101</v>
      </c>
      <c r="H190" s="1" t="s">
        <v>172</v>
      </c>
      <c r="I190" s="1" t="s">
        <v>178</v>
      </c>
      <c r="J190" s="1" t="s">
        <v>394</v>
      </c>
      <c r="K190" s="1" t="s">
        <v>388</v>
      </c>
      <c r="L190" s="1" t="s">
        <v>2611</v>
      </c>
      <c r="N190" s="1" t="s">
        <v>763</v>
      </c>
      <c r="O190" s="1" t="s">
        <v>3883</v>
      </c>
      <c r="AD190" s="1">
        <v>46479</v>
      </c>
      <c r="AE190" s="1">
        <v>25679</v>
      </c>
      <c r="AF190" s="1">
        <v>19249</v>
      </c>
      <c r="AG190" s="1">
        <v>58225</v>
      </c>
      <c r="AH190" s="1">
        <v>14957</v>
      </c>
      <c r="AI190" s="1">
        <v>9679.875</v>
      </c>
      <c r="AJ190" s="1">
        <v>24196</v>
      </c>
    </row>
    <row r="191" spans="1:36" s="1" customFormat="1" x14ac:dyDescent="0.25">
      <c r="A191" s="23">
        <v>190</v>
      </c>
      <c r="B191" t="s">
        <v>2667</v>
      </c>
      <c r="C191" s="1" t="str">
        <f>+VLOOKUP(Tabla1[[#This Row],[Sector]],Sectores[[Sector]:[Columna1]],2,0)</f>
        <v>19 Pesca</v>
      </c>
      <c r="D191" s="1" t="str">
        <f>+VLOOKUP(Tabla1[[#This Row],[Contenido]],Hoja2!$F$2:$G$105,2,0)</f>
        <v>19.01 Pesca Artesanal</v>
      </c>
      <c r="E191" s="1" t="str">
        <f>LEFT(Tabla1[[#This Row],[ID Muestra]],8)&amp;" "&amp;Tabla1[[#This Row],[Tema]]</f>
        <v>19.01.04 Crustáceos</v>
      </c>
      <c r="F191" s="1" t="str">
        <f>+IFERROR(VLOOKUP(Tabla1[[#This Row],[Muestra]],Muestra[[Muestra]:[Columna1]],2,0),"REVISAR")</f>
        <v>19.01.04.01 Pesca de centollas</v>
      </c>
      <c r="G191" s="1" t="s">
        <v>101</v>
      </c>
      <c r="H191" s="1" t="s">
        <v>172</v>
      </c>
      <c r="I191" s="1" t="s">
        <v>180</v>
      </c>
      <c r="J191" s="1" t="s">
        <v>395</v>
      </c>
      <c r="K191" s="1" t="s">
        <v>388</v>
      </c>
      <c r="L191" s="1" t="s">
        <v>2611</v>
      </c>
      <c r="N191" s="1" t="s">
        <v>764</v>
      </c>
      <c r="O191" s="1" t="s">
        <v>3883</v>
      </c>
      <c r="AD191" s="1">
        <v>4911</v>
      </c>
      <c r="AE191" s="1">
        <v>4519</v>
      </c>
      <c r="AF191" s="1">
        <v>4234</v>
      </c>
      <c r="AG191" s="1">
        <v>3753</v>
      </c>
      <c r="AH191" s="1">
        <v>3507</v>
      </c>
      <c r="AI191" s="1">
        <v>3403</v>
      </c>
      <c r="AJ191" s="1">
        <v>3046</v>
      </c>
    </row>
    <row r="192" spans="1:36" s="1" customFormat="1" x14ac:dyDescent="0.25">
      <c r="A192" s="23">
        <v>191</v>
      </c>
      <c r="B192" t="s">
        <v>2668</v>
      </c>
      <c r="C192" s="1" t="str">
        <f>+VLOOKUP(Tabla1[[#This Row],[Sector]],Sectores[[Sector]:[Columna1]],2,0)</f>
        <v>19 Pesca</v>
      </c>
      <c r="D192" s="1" t="str">
        <f>+VLOOKUP(Tabla1[[#This Row],[Contenido]],Hoja2!$F$2:$G$105,2,0)</f>
        <v>19.01 Pesca Artesanal</v>
      </c>
      <c r="E192" s="1" t="str">
        <f>LEFT(Tabla1[[#This Row],[ID Muestra]],8)&amp;" "&amp;Tabla1[[#This Row],[Tema]]</f>
        <v>19.01.04 Crustáceos</v>
      </c>
      <c r="F192" s="1" t="str">
        <f>+IFERROR(VLOOKUP(Tabla1[[#This Row],[Muestra]],Muestra[[Muestra]:[Columna1]],2,0),"REVISAR")</f>
        <v>19.01.04.02 Pesca de centollones</v>
      </c>
      <c r="G192" s="1" t="s">
        <v>101</v>
      </c>
      <c r="H192" s="1" t="s">
        <v>172</v>
      </c>
      <c r="I192" s="1" t="s">
        <v>180</v>
      </c>
      <c r="J192" s="1" t="s">
        <v>396</v>
      </c>
      <c r="K192" s="1" t="s">
        <v>388</v>
      </c>
      <c r="L192" s="1" t="s">
        <v>2611</v>
      </c>
      <c r="N192" s="1" t="s">
        <v>765</v>
      </c>
      <c r="O192" s="1" t="s">
        <v>3883</v>
      </c>
      <c r="AD192" s="1">
        <v>2251</v>
      </c>
      <c r="AE192" s="1">
        <v>1965</v>
      </c>
      <c r="AF192" s="1">
        <v>3612</v>
      </c>
      <c r="AG192" s="1">
        <v>6104</v>
      </c>
      <c r="AH192" s="1">
        <v>6216</v>
      </c>
      <c r="AI192" s="1">
        <v>4791</v>
      </c>
      <c r="AJ192" s="1">
        <v>2993</v>
      </c>
    </row>
    <row r="193" spans="1:36" s="1" customFormat="1" x14ac:dyDescent="0.25">
      <c r="A193" s="23">
        <v>192</v>
      </c>
      <c r="B193" t="s">
        <v>2669</v>
      </c>
      <c r="C193" s="1" t="str">
        <f>+VLOOKUP(Tabla1[[#This Row],[Sector]],Sectores[[Sector]:[Columna1]],2,0)</f>
        <v>19 Pesca</v>
      </c>
      <c r="D193" s="1" t="str">
        <f>+VLOOKUP(Tabla1[[#This Row],[Contenido]],Hoja2!$F$2:$G$105,2,0)</f>
        <v>19.01 Pesca Artesanal</v>
      </c>
      <c r="E193" s="1" t="str">
        <f>LEFT(Tabla1[[#This Row],[ID Muestra]],8)&amp;" "&amp;Tabla1[[#This Row],[Tema]]</f>
        <v>19.01.02 Moluscos</v>
      </c>
      <c r="F193" s="1" t="str">
        <f>+IFERROR(VLOOKUP(Tabla1[[#This Row],[Muestra]],Muestra[[Muestra]:[Columna1]],2,0),"REVISAR")</f>
        <v>19.01.02.02 Pesca de cholgas</v>
      </c>
      <c r="G193" s="1" t="s">
        <v>101</v>
      </c>
      <c r="H193" s="1" t="s">
        <v>172</v>
      </c>
      <c r="I193" s="1" t="s">
        <v>177</v>
      </c>
      <c r="J193" s="1" t="s">
        <v>397</v>
      </c>
      <c r="K193" s="1" t="s">
        <v>388</v>
      </c>
      <c r="L193" s="1" t="s">
        <v>2611</v>
      </c>
      <c r="N193" s="1" t="s">
        <v>766</v>
      </c>
      <c r="O193" s="1" t="s">
        <v>3883</v>
      </c>
      <c r="AD193" s="1">
        <v>2800</v>
      </c>
      <c r="AE193" s="1">
        <v>5227</v>
      </c>
      <c r="AF193" s="1">
        <v>7006</v>
      </c>
      <c r="AG193" s="1">
        <v>6508</v>
      </c>
      <c r="AH193" s="1">
        <v>5867</v>
      </c>
      <c r="AI193" s="1">
        <v>5278</v>
      </c>
      <c r="AJ193" s="1">
        <v>5108</v>
      </c>
    </row>
    <row r="194" spans="1:36" s="1" customFormat="1" x14ac:dyDescent="0.25">
      <c r="A194" s="23">
        <v>193</v>
      </c>
      <c r="B194" t="s">
        <v>2670</v>
      </c>
      <c r="C194" s="1" t="str">
        <f>+VLOOKUP(Tabla1[[#This Row],[Sector]],Sectores[[Sector]:[Columna1]],2,0)</f>
        <v>19 Pesca</v>
      </c>
      <c r="D194" s="1" t="str">
        <f>+VLOOKUP(Tabla1[[#This Row],[Contenido]],Hoja2!$F$2:$G$105,2,0)</f>
        <v>19.01 Pesca Artesanal</v>
      </c>
      <c r="E194" s="1" t="str">
        <f>LEFT(Tabla1[[#This Row],[ID Muestra]],8)&amp;" "&amp;Tabla1[[#This Row],[Tema]]</f>
        <v>19.01.02 Moluscos</v>
      </c>
      <c r="F194" s="1" t="str">
        <f>+IFERROR(VLOOKUP(Tabla1[[#This Row],[Muestra]],Muestra[[Muestra]:[Columna1]],2,0),"REVISAR")</f>
        <v>19.01.02.03 Pesca de choritos</v>
      </c>
      <c r="G194" s="1" t="s">
        <v>101</v>
      </c>
      <c r="H194" s="1" t="s">
        <v>172</v>
      </c>
      <c r="I194" s="1" t="s">
        <v>177</v>
      </c>
      <c r="J194" s="1" t="s">
        <v>398</v>
      </c>
      <c r="K194" s="1" t="s">
        <v>388</v>
      </c>
      <c r="L194" s="1" t="s">
        <v>2611</v>
      </c>
      <c r="N194" s="1" t="s">
        <v>767</v>
      </c>
      <c r="O194" s="1" t="s">
        <v>3883</v>
      </c>
      <c r="AD194" s="1">
        <v>440</v>
      </c>
      <c r="AE194" s="1">
        <v>1011</v>
      </c>
      <c r="AF194" s="1">
        <v>1998</v>
      </c>
      <c r="AG194" s="1">
        <v>2064</v>
      </c>
      <c r="AH194" s="1">
        <v>1226</v>
      </c>
      <c r="AI194" s="1">
        <v>1339</v>
      </c>
      <c r="AJ194" s="1">
        <v>1152</v>
      </c>
    </row>
    <row r="195" spans="1:36" s="1" customFormat="1" x14ac:dyDescent="0.25">
      <c r="A195" s="23">
        <v>194</v>
      </c>
      <c r="B195" t="s">
        <v>2671</v>
      </c>
      <c r="C195" s="1" t="str">
        <f>+VLOOKUP(Tabla1[[#This Row],[Sector]],Sectores[[Sector]:[Columna1]],2,0)</f>
        <v>19 Pesca</v>
      </c>
      <c r="D195" s="1" t="str">
        <f>+VLOOKUP(Tabla1[[#This Row],[Contenido]],Hoja2!$F$2:$G$105,2,0)</f>
        <v>19.01 Pesca Artesanal</v>
      </c>
      <c r="E195" s="1" t="str">
        <f>LEFT(Tabla1[[#This Row],[ID Muestra]],8)&amp;" "&amp;Tabla1[[#This Row],[Tema]]</f>
        <v>19.01.02 Moluscos</v>
      </c>
      <c r="F195" s="1" t="str">
        <f>+IFERROR(VLOOKUP(Tabla1[[#This Row],[Muestra]],Muestra[[Muestra]:[Columna1]],2,0),"REVISAR")</f>
        <v>19.01.02.04 Pesca de choros</v>
      </c>
      <c r="G195" s="1" t="s">
        <v>101</v>
      </c>
      <c r="H195" s="1" t="s">
        <v>172</v>
      </c>
      <c r="I195" s="1" t="s">
        <v>177</v>
      </c>
      <c r="J195" s="1" t="s">
        <v>399</v>
      </c>
      <c r="K195" s="1" t="s">
        <v>388</v>
      </c>
      <c r="L195" s="1" t="s">
        <v>2611</v>
      </c>
      <c r="N195" s="1" t="s">
        <v>768</v>
      </c>
      <c r="O195" s="1" t="s">
        <v>3883</v>
      </c>
      <c r="AD195" s="1">
        <v>76</v>
      </c>
      <c r="AE195" s="1">
        <v>387</v>
      </c>
      <c r="AF195" s="1">
        <v>1209</v>
      </c>
      <c r="AG195" s="1">
        <v>1651</v>
      </c>
      <c r="AH195" s="1">
        <v>1901</v>
      </c>
      <c r="AI195" s="1">
        <v>1686</v>
      </c>
      <c r="AJ195" s="1">
        <v>1706</v>
      </c>
    </row>
    <row r="196" spans="1:36" s="1" customFormat="1" x14ac:dyDescent="0.25">
      <c r="A196" s="23">
        <v>195</v>
      </c>
      <c r="B196" t="s">
        <v>2672</v>
      </c>
      <c r="C196" s="1" t="str">
        <f>+VLOOKUP(Tabla1[[#This Row],[Sector]],Sectores[[Sector]:[Columna1]],2,0)</f>
        <v>19 Pesca</v>
      </c>
      <c r="D196" s="1" t="str">
        <f>+VLOOKUP(Tabla1[[#This Row],[Contenido]],Hoja2!$F$2:$G$105,2,0)</f>
        <v>19.01 Pesca Artesanal</v>
      </c>
      <c r="E196" s="1" t="str">
        <f>LEFT(Tabla1[[#This Row],[ID Muestra]],8)&amp;" "&amp;Tabla1[[#This Row],[Tema]]</f>
        <v>19.01.01 Algas</v>
      </c>
      <c r="F196" s="1" t="str">
        <f>+IFERROR(VLOOKUP(Tabla1[[#This Row],[Muestra]],Muestra[[Muestra]:[Columna1]],2,0),"REVISAR")</f>
        <v>19.01.01.02 Pesca de cochayuyo</v>
      </c>
      <c r="G196" s="1" t="s">
        <v>101</v>
      </c>
      <c r="H196" s="1" t="s">
        <v>172</v>
      </c>
      <c r="I196" s="1" t="s">
        <v>176</v>
      </c>
      <c r="J196" s="1" t="s">
        <v>400</v>
      </c>
      <c r="K196" s="1" t="s">
        <v>388</v>
      </c>
      <c r="L196" s="1" t="s">
        <v>2611</v>
      </c>
      <c r="N196" s="1" t="s">
        <v>769</v>
      </c>
      <c r="O196" s="1" t="s">
        <v>3883</v>
      </c>
      <c r="AD196" s="1">
        <v>508</v>
      </c>
      <c r="AE196" s="1">
        <v>1342</v>
      </c>
      <c r="AF196" s="1">
        <v>1602</v>
      </c>
      <c r="AG196" s="1">
        <v>2633</v>
      </c>
      <c r="AH196" s="1">
        <v>3355</v>
      </c>
      <c r="AI196" s="1">
        <v>2452</v>
      </c>
      <c r="AJ196" s="1">
        <v>1592</v>
      </c>
    </row>
    <row r="197" spans="1:36" s="1" customFormat="1" x14ac:dyDescent="0.25">
      <c r="A197" s="23">
        <v>196</v>
      </c>
      <c r="B197" t="s">
        <v>2673</v>
      </c>
      <c r="C197" s="1" t="str">
        <f>+VLOOKUP(Tabla1[[#This Row],[Sector]],Sectores[[Sector]:[Columna1]],2,0)</f>
        <v>19 Pesca</v>
      </c>
      <c r="D197" s="1" t="str">
        <f>+VLOOKUP(Tabla1[[#This Row],[Contenido]],Hoja2!$F$2:$G$105,2,0)</f>
        <v>19.01 Pesca Artesanal</v>
      </c>
      <c r="E197" s="1" t="str">
        <f>LEFT(Tabla1[[#This Row],[ID Muestra]],8)&amp;" "&amp;Tabla1[[#This Row],[Tema]]</f>
        <v>19.01.04 Crustáceos</v>
      </c>
      <c r="F197" s="1" t="str">
        <f>+IFERROR(VLOOKUP(Tabla1[[#This Row],[Muestra]],Muestra[[Muestra]:[Columna1]],2,0),"REVISAR")</f>
        <v>19.01.04.03 Pesca de crustáceos</v>
      </c>
      <c r="G197" s="1" t="s">
        <v>101</v>
      </c>
      <c r="H197" s="1" t="s">
        <v>172</v>
      </c>
      <c r="I197" s="1" t="s">
        <v>180</v>
      </c>
      <c r="J197" s="1" t="s">
        <v>401</v>
      </c>
      <c r="K197" s="1" t="s">
        <v>388</v>
      </c>
      <c r="L197" s="1" t="s">
        <v>2611</v>
      </c>
      <c r="N197" s="1" t="s">
        <v>770</v>
      </c>
      <c r="O197" s="1" t="s">
        <v>3883</v>
      </c>
      <c r="AD197" s="1">
        <v>13847</v>
      </c>
      <c r="AE197" s="1">
        <v>13625</v>
      </c>
      <c r="AF197" s="1">
        <v>15713</v>
      </c>
      <c r="AG197" s="1">
        <v>17721</v>
      </c>
      <c r="AH197" s="1">
        <v>19477</v>
      </c>
      <c r="AI197" s="1">
        <v>16504.945</v>
      </c>
      <c r="AJ197" s="1">
        <v>12164</v>
      </c>
    </row>
    <row r="198" spans="1:36" s="1" customFormat="1" x14ac:dyDescent="0.25">
      <c r="A198" s="23">
        <v>197</v>
      </c>
      <c r="B198" t="s">
        <v>2674</v>
      </c>
      <c r="C198" s="1" t="str">
        <f>+VLOOKUP(Tabla1[[#This Row],[Sector]],Sectores[[Sector]:[Columna1]],2,0)</f>
        <v>19 Pesca</v>
      </c>
      <c r="D198" s="1" t="str">
        <f>+VLOOKUP(Tabla1[[#This Row],[Contenido]],Hoja2!$F$2:$G$105,2,0)</f>
        <v>19.01 Pesca Artesanal</v>
      </c>
      <c r="E198" s="1" t="str">
        <f>LEFT(Tabla1[[#This Row],[ID Muestra]],8)&amp;" "&amp;Tabla1[[#This Row],[Tema]]</f>
        <v>19.01.05 Equinodermos</v>
      </c>
      <c r="F198" s="1" t="str">
        <f>+IFERROR(VLOOKUP(Tabla1[[#This Row],[Muestra]],Muestra[[Muestra]:[Columna1]],2,0),"REVISAR")</f>
        <v>19.01.05.01 Pesca de erizos</v>
      </c>
      <c r="G198" s="1" t="s">
        <v>101</v>
      </c>
      <c r="H198" s="1" t="s">
        <v>172</v>
      </c>
      <c r="I198" s="1" t="s">
        <v>182</v>
      </c>
      <c r="J198" s="1" t="s">
        <v>402</v>
      </c>
      <c r="K198" s="1" t="s">
        <v>388</v>
      </c>
      <c r="L198" s="1" t="s">
        <v>2611</v>
      </c>
      <c r="N198" s="1" t="s">
        <v>771</v>
      </c>
      <c r="O198" s="1" t="s">
        <v>3883</v>
      </c>
      <c r="AD198" s="1">
        <v>31428</v>
      </c>
      <c r="AE198" s="1">
        <v>29690</v>
      </c>
      <c r="AF198" s="1">
        <v>28297</v>
      </c>
      <c r="AG198" s="1">
        <v>29337</v>
      </c>
      <c r="AH198" s="1">
        <v>30347</v>
      </c>
      <c r="AI198" s="1">
        <v>31455</v>
      </c>
      <c r="AJ198" s="1">
        <v>35873</v>
      </c>
    </row>
    <row r="199" spans="1:36" s="1" customFormat="1" x14ac:dyDescent="0.25">
      <c r="A199" s="23">
        <v>198</v>
      </c>
      <c r="B199" t="s">
        <v>2675</v>
      </c>
      <c r="C199" s="1" t="str">
        <f>+VLOOKUP(Tabla1[[#This Row],[Sector]],Sectores[[Sector]:[Columna1]],2,0)</f>
        <v>19 Pesca</v>
      </c>
      <c r="D199" s="1" t="str">
        <f>+VLOOKUP(Tabla1[[#This Row],[Contenido]],Hoja2!$F$2:$G$105,2,0)</f>
        <v>19.01 Pesca Artesanal</v>
      </c>
      <c r="E199" s="1" t="str">
        <f>LEFT(Tabla1[[#This Row],[ID Muestra]],8)&amp;" "&amp;Tabla1[[#This Row],[Tema]]</f>
        <v>19.01.01 Algas</v>
      </c>
      <c r="F199" s="1" t="str">
        <f>+IFERROR(VLOOKUP(Tabla1[[#This Row],[Muestra]],Muestra[[Muestra]:[Columna1]],2,0),"REVISAR")</f>
        <v>19.01.01.03 Pesca de huiro</v>
      </c>
      <c r="G199" s="1" t="s">
        <v>101</v>
      </c>
      <c r="H199" s="1" t="s">
        <v>172</v>
      </c>
      <c r="I199" s="1" t="s">
        <v>176</v>
      </c>
      <c r="J199" s="1" t="s">
        <v>403</v>
      </c>
      <c r="K199" s="1" t="s">
        <v>388</v>
      </c>
      <c r="L199" s="1" t="s">
        <v>2611</v>
      </c>
      <c r="N199" s="1" t="s">
        <v>772</v>
      </c>
      <c r="O199" s="1" t="s">
        <v>3883</v>
      </c>
      <c r="AD199" s="1">
        <v>7530</v>
      </c>
      <c r="AE199" s="1">
        <v>11363</v>
      </c>
      <c r="AF199" s="1">
        <v>12692</v>
      </c>
      <c r="AG199" s="1">
        <v>11735</v>
      </c>
      <c r="AH199" s="1">
        <v>16206</v>
      </c>
      <c r="AI199" s="1">
        <v>16624</v>
      </c>
      <c r="AJ199" s="1">
        <v>16347</v>
      </c>
    </row>
    <row r="200" spans="1:36" s="1" customFormat="1" x14ac:dyDescent="0.25">
      <c r="A200" s="23">
        <v>199</v>
      </c>
      <c r="B200" t="s">
        <v>2676</v>
      </c>
      <c r="C200" s="1" t="str">
        <f>+VLOOKUP(Tabla1[[#This Row],[Sector]],Sectores[[Sector]:[Columna1]],2,0)</f>
        <v>19 Pesca</v>
      </c>
      <c r="D200" s="1" t="str">
        <f>+VLOOKUP(Tabla1[[#This Row],[Contenido]],Hoja2!$F$2:$G$105,2,0)</f>
        <v>19.01 Pesca Artesanal</v>
      </c>
      <c r="E200" s="1" t="str">
        <f>LEFT(Tabla1[[#This Row],[ID Muestra]],8)&amp;" "&amp;Tabla1[[#This Row],[Tema]]</f>
        <v>19.01.04 Crustáceos</v>
      </c>
      <c r="F200" s="1" t="str">
        <f>+IFERROR(VLOOKUP(Tabla1[[#This Row],[Muestra]],Muestra[[Muestra]:[Columna1]],2,0),"REVISAR")</f>
        <v>19.01.04.04 Pesca de jaiba marmolada</v>
      </c>
      <c r="G200" s="1" t="s">
        <v>101</v>
      </c>
      <c r="H200" s="1" t="s">
        <v>172</v>
      </c>
      <c r="I200" s="1" t="s">
        <v>180</v>
      </c>
      <c r="J200" s="1" t="s">
        <v>404</v>
      </c>
      <c r="K200" s="1" t="s">
        <v>388</v>
      </c>
      <c r="L200" s="1" t="s">
        <v>2611</v>
      </c>
      <c r="N200" s="1" t="s">
        <v>773</v>
      </c>
      <c r="O200" s="1" t="s">
        <v>3883</v>
      </c>
      <c r="AD200" s="1">
        <v>3987</v>
      </c>
      <c r="AE200" s="1">
        <v>3739</v>
      </c>
      <c r="AF200" s="1">
        <v>4111</v>
      </c>
      <c r="AG200" s="1">
        <v>4740</v>
      </c>
      <c r="AH200" s="1">
        <v>5522</v>
      </c>
      <c r="AI200" s="1">
        <v>3813</v>
      </c>
      <c r="AJ200" s="1">
        <v>3437</v>
      </c>
    </row>
    <row r="201" spans="1:36" s="1" customFormat="1" x14ac:dyDescent="0.25">
      <c r="A201" s="23">
        <v>200</v>
      </c>
      <c r="B201" t="s">
        <v>2677</v>
      </c>
      <c r="C201" s="1" t="str">
        <f>+VLOOKUP(Tabla1[[#This Row],[Sector]],Sectores[[Sector]:[Columna1]],2,0)</f>
        <v>19 Pesca</v>
      </c>
      <c r="D201" s="1" t="str">
        <f>+VLOOKUP(Tabla1[[#This Row],[Contenido]],Hoja2!$F$2:$G$105,2,0)</f>
        <v>19.01 Pesca Artesanal</v>
      </c>
      <c r="E201" s="1" t="str">
        <f>LEFT(Tabla1[[#This Row],[ID Muestra]],8)&amp;" "&amp;Tabla1[[#This Row],[Tema]]</f>
        <v>19.01.02 Moluscos</v>
      </c>
      <c r="F201" s="1" t="str">
        <f>+IFERROR(VLOOKUP(Tabla1[[#This Row],[Muestra]],Muestra[[Muestra]:[Columna1]],2,0),"REVISAR")</f>
        <v>19.01.02.05 Pesca de jibia</v>
      </c>
      <c r="G201" s="1" t="s">
        <v>101</v>
      </c>
      <c r="H201" s="1" t="s">
        <v>172</v>
      </c>
      <c r="I201" s="1" t="s">
        <v>177</v>
      </c>
      <c r="J201" s="1" t="s">
        <v>405</v>
      </c>
      <c r="K201" s="1" t="s">
        <v>388</v>
      </c>
      <c r="L201" s="1" t="s">
        <v>2611</v>
      </c>
      <c r="N201" s="1" t="s">
        <v>774</v>
      </c>
      <c r="O201" s="1" t="s">
        <v>3883</v>
      </c>
      <c r="AD201" s="1">
        <v>36820</v>
      </c>
      <c r="AE201" s="1">
        <v>24556</v>
      </c>
      <c r="AF201" s="1">
        <v>54512</v>
      </c>
      <c r="AG201" s="1">
        <v>70696</v>
      </c>
      <c r="AH201" s="1">
        <v>81093</v>
      </c>
      <c r="AI201" s="1">
        <v>3512</v>
      </c>
      <c r="AJ201" s="1">
        <v>32002</v>
      </c>
    </row>
    <row r="202" spans="1:36" s="1" customFormat="1" x14ac:dyDescent="0.25">
      <c r="A202" s="23">
        <v>201</v>
      </c>
      <c r="B202" t="s">
        <v>2678</v>
      </c>
      <c r="C202" s="1" t="str">
        <f>+VLOOKUP(Tabla1[[#This Row],[Sector]],Sectores[[Sector]:[Columna1]],2,0)</f>
        <v>19 Pesca</v>
      </c>
      <c r="D202" s="1" t="str">
        <f>+VLOOKUP(Tabla1[[#This Row],[Contenido]],Hoja2!$F$2:$G$105,2,0)</f>
        <v>19.01 Pesca Artesanal</v>
      </c>
      <c r="E202" s="1" t="str">
        <f>LEFT(Tabla1[[#This Row],[ID Muestra]],8)&amp;" "&amp;Tabla1[[#This Row],[Tema]]</f>
        <v>19.01.02 Moluscos</v>
      </c>
      <c r="F202" s="1" t="str">
        <f>+IFERROR(VLOOKUP(Tabla1[[#This Row],[Muestra]],Muestra[[Muestra]:[Columna1]],2,0),"REVISAR")</f>
        <v>19.01.02.06 Pesca de juliana</v>
      </c>
      <c r="G202" s="1" t="s">
        <v>101</v>
      </c>
      <c r="H202" s="1" t="s">
        <v>172</v>
      </c>
      <c r="I202" s="1" t="s">
        <v>177</v>
      </c>
      <c r="J202" s="1" t="s">
        <v>406</v>
      </c>
      <c r="K202" s="1" t="s">
        <v>388</v>
      </c>
      <c r="L202" s="1" t="s">
        <v>2611</v>
      </c>
      <c r="N202" s="1" t="s">
        <v>775</v>
      </c>
      <c r="O202" s="1" t="s">
        <v>3883</v>
      </c>
      <c r="AD202" s="1">
        <v>5087</v>
      </c>
      <c r="AE202" s="1">
        <v>3774</v>
      </c>
      <c r="AF202" s="1">
        <v>3070</v>
      </c>
      <c r="AG202" s="1">
        <v>4186</v>
      </c>
      <c r="AH202" s="1">
        <v>3334</v>
      </c>
      <c r="AI202" s="1">
        <v>2582</v>
      </c>
      <c r="AJ202" s="1">
        <v>2504</v>
      </c>
    </row>
    <row r="203" spans="1:36" s="1" customFormat="1" x14ac:dyDescent="0.25">
      <c r="A203" s="23">
        <v>202</v>
      </c>
      <c r="B203" t="s">
        <v>2679</v>
      </c>
      <c r="C203" s="1" t="str">
        <f>+VLOOKUP(Tabla1[[#This Row],[Sector]],Sectores[[Sector]:[Columna1]],2,0)</f>
        <v>19 Pesca</v>
      </c>
      <c r="D203" s="1" t="str">
        <f>+VLOOKUP(Tabla1[[#This Row],[Contenido]],Hoja2!$F$2:$G$105,2,0)</f>
        <v>19.01 Pesca Artesanal</v>
      </c>
      <c r="E203" s="1" t="str">
        <f>LEFT(Tabla1[[#This Row],[ID Muestra]],8)&amp;" "&amp;Tabla1[[#This Row],[Tema]]</f>
        <v>19.01.03 Peces</v>
      </c>
      <c r="F203" s="1" t="str">
        <f>+IFERROR(VLOOKUP(Tabla1[[#This Row],[Muestra]],Muestra[[Muestra]:[Columna1]],2,0),"REVISAR")</f>
        <v>19.01.03.03 Pesca de jurel</v>
      </c>
      <c r="G203" s="1" t="s">
        <v>101</v>
      </c>
      <c r="H203" s="1" t="s">
        <v>172</v>
      </c>
      <c r="I203" s="1" t="s">
        <v>178</v>
      </c>
      <c r="J203" s="1" t="s">
        <v>407</v>
      </c>
      <c r="K203" s="1" t="s">
        <v>388</v>
      </c>
      <c r="L203" s="1" t="s">
        <v>2611</v>
      </c>
      <c r="N203" s="1" t="s">
        <v>776</v>
      </c>
      <c r="O203" s="1" t="s">
        <v>3883</v>
      </c>
      <c r="AD203" s="1">
        <v>9339</v>
      </c>
      <c r="AE203" s="1">
        <v>6381</v>
      </c>
      <c r="AF203" s="1">
        <v>12384</v>
      </c>
      <c r="AG203" s="1">
        <v>8732</v>
      </c>
      <c r="AH203" s="1">
        <v>13477</v>
      </c>
      <c r="AI203" s="1">
        <v>13766</v>
      </c>
      <c r="AJ203" s="1">
        <v>14830</v>
      </c>
    </row>
    <row r="204" spans="1:36" s="1" customFormat="1" x14ac:dyDescent="0.25">
      <c r="A204" s="23">
        <v>203</v>
      </c>
      <c r="B204" t="s">
        <v>2680</v>
      </c>
      <c r="C204" s="1" t="str">
        <f>+VLOOKUP(Tabla1[[#This Row],[Sector]],Sectores[[Sector]:[Columna1]],2,0)</f>
        <v>19 Pesca</v>
      </c>
      <c r="D204" s="1" t="str">
        <f>+VLOOKUP(Tabla1[[#This Row],[Contenido]],Hoja2!$F$2:$G$105,2,0)</f>
        <v>19.01 Pesca Artesanal</v>
      </c>
      <c r="E204" s="1" t="str">
        <f>LEFT(Tabla1[[#This Row],[ID Muestra]],8)&amp;" "&amp;Tabla1[[#This Row],[Tema]]</f>
        <v>19.01.01 Algas</v>
      </c>
      <c r="F204" s="1" t="str">
        <f>+IFERROR(VLOOKUP(Tabla1[[#This Row],[Muestra]],Muestra[[Muestra]:[Columna1]],2,0),"REVISAR")</f>
        <v>19.01.01.04 Pesca de luga negra</v>
      </c>
      <c r="G204" s="1" t="s">
        <v>101</v>
      </c>
      <c r="H204" s="1" t="s">
        <v>172</v>
      </c>
      <c r="I204" s="1" t="s">
        <v>176</v>
      </c>
      <c r="J204" s="1" t="s">
        <v>408</v>
      </c>
      <c r="K204" s="1" t="s">
        <v>388</v>
      </c>
      <c r="L204" s="1" t="s">
        <v>2611</v>
      </c>
      <c r="N204" s="1" t="s">
        <v>777</v>
      </c>
      <c r="O204" s="1" t="s">
        <v>3883</v>
      </c>
      <c r="AD204" s="1">
        <v>27970</v>
      </c>
      <c r="AE204" s="1">
        <v>32438</v>
      </c>
      <c r="AF204" s="1">
        <v>26425</v>
      </c>
      <c r="AG204" s="1">
        <v>17745</v>
      </c>
      <c r="AH204" s="1">
        <v>21767</v>
      </c>
      <c r="AI204" s="1">
        <v>21365</v>
      </c>
      <c r="AJ204" s="1">
        <v>24122</v>
      </c>
    </row>
    <row r="205" spans="1:36" s="1" customFormat="1" x14ac:dyDescent="0.25">
      <c r="A205" s="23">
        <v>204</v>
      </c>
      <c r="B205" t="s">
        <v>2681</v>
      </c>
      <c r="C205" s="1" t="str">
        <f>+VLOOKUP(Tabla1[[#This Row],[Sector]],Sectores[[Sector]:[Columna1]],2,0)</f>
        <v>19 Pesca</v>
      </c>
      <c r="D205" s="1" t="str">
        <f>+VLOOKUP(Tabla1[[#This Row],[Contenido]],Hoja2!$F$2:$G$105,2,0)</f>
        <v>19.01 Pesca Artesanal</v>
      </c>
      <c r="E205" s="1" t="str">
        <f>LEFT(Tabla1[[#This Row],[ID Muestra]],8)&amp;" "&amp;Tabla1[[#This Row],[Tema]]</f>
        <v>19.01.01 Algas</v>
      </c>
      <c r="F205" s="1" t="str">
        <f>+IFERROR(VLOOKUP(Tabla1[[#This Row],[Muestra]],Muestra[[Muestra]:[Columna1]],2,0),"REVISAR")</f>
        <v>19.01.01.05 Pesca de luga roja</v>
      </c>
      <c r="G205" s="1" t="s">
        <v>101</v>
      </c>
      <c r="H205" s="1" t="s">
        <v>172</v>
      </c>
      <c r="I205" s="1" t="s">
        <v>176</v>
      </c>
      <c r="J205" s="1" t="s">
        <v>409</v>
      </c>
      <c r="K205" s="1" t="s">
        <v>388</v>
      </c>
      <c r="L205" s="1" t="s">
        <v>2611</v>
      </c>
      <c r="N205" s="1" t="s">
        <v>778</v>
      </c>
      <c r="O205" s="1" t="s">
        <v>3883</v>
      </c>
      <c r="AD205" s="1">
        <v>26730</v>
      </c>
      <c r="AE205" s="1">
        <v>27013</v>
      </c>
      <c r="AF205" s="1">
        <v>22113</v>
      </c>
      <c r="AG205" s="1">
        <v>20055</v>
      </c>
      <c r="AH205" s="1">
        <v>18067</v>
      </c>
      <c r="AI205" s="1">
        <v>19173</v>
      </c>
      <c r="AJ205" s="1">
        <v>13540</v>
      </c>
    </row>
    <row r="206" spans="1:36" s="1" customFormat="1" x14ac:dyDescent="0.25">
      <c r="A206" s="23">
        <v>205</v>
      </c>
      <c r="B206" t="s">
        <v>2682</v>
      </c>
      <c r="C206" s="1" t="str">
        <f>+VLOOKUP(Tabla1[[#This Row],[Sector]],Sectores[[Sector]:[Columna1]],2,0)</f>
        <v>19 Pesca</v>
      </c>
      <c r="D206" s="1" t="str">
        <f>+VLOOKUP(Tabla1[[#This Row],[Contenido]],Hoja2!$F$2:$G$105,2,0)</f>
        <v>19.01 Pesca Artesanal</v>
      </c>
      <c r="E206" s="1" t="str">
        <f>LEFT(Tabla1[[#This Row],[ID Muestra]],8)&amp;" "&amp;Tabla1[[#This Row],[Tema]]</f>
        <v>19.01.03 Peces</v>
      </c>
      <c r="F206" s="1" t="str">
        <f>+IFERROR(VLOOKUP(Tabla1[[#This Row],[Muestra]],Muestra[[Muestra]:[Columna1]],2,0),"REVISAR")</f>
        <v>19.01.03.04 Pesca de machuelo</v>
      </c>
      <c r="G206" s="1" t="s">
        <v>101</v>
      </c>
      <c r="H206" s="1" t="s">
        <v>172</v>
      </c>
      <c r="I206" s="1" t="s">
        <v>178</v>
      </c>
      <c r="J206" s="1" t="s">
        <v>410</v>
      </c>
      <c r="K206" s="1" t="s">
        <v>388</v>
      </c>
      <c r="L206" s="1" t="s">
        <v>2611</v>
      </c>
      <c r="N206" s="1" t="s">
        <v>779</v>
      </c>
      <c r="O206" s="1" t="s">
        <v>3883</v>
      </c>
      <c r="AD206" s="1">
        <v>4615</v>
      </c>
      <c r="AE206" s="1">
        <v>8247</v>
      </c>
      <c r="AF206" s="1">
        <v>7859</v>
      </c>
      <c r="AG206" s="1">
        <v>27567</v>
      </c>
      <c r="AH206" s="1">
        <v>2130</v>
      </c>
      <c r="AI206" s="1">
        <v>3748</v>
      </c>
      <c r="AJ206" s="1">
        <v>12463</v>
      </c>
    </row>
    <row r="207" spans="1:36" s="1" customFormat="1" x14ac:dyDescent="0.25">
      <c r="A207" s="23">
        <v>206</v>
      </c>
      <c r="B207" t="s">
        <v>2683</v>
      </c>
      <c r="C207" s="1" t="str">
        <f>+VLOOKUP(Tabla1[[#This Row],[Sector]],Sectores[[Sector]:[Columna1]],2,0)</f>
        <v>19 Pesca</v>
      </c>
      <c r="D207" s="1" t="str">
        <f>+VLOOKUP(Tabla1[[#This Row],[Contenido]],Hoja2!$F$2:$G$105,2,0)</f>
        <v>19.01 Pesca Artesanal</v>
      </c>
      <c r="E207" s="1" t="str">
        <f>LEFT(Tabla1[[#This Row],[ID Muestra]],8)&amp;" "&amp;Tabla1[[#This Row],[Tema]]</f>
        <v>19.01.03 Peces</v>
      </c>
      <c r="F207" s="1" t="str">
        <f>+IFERROR(VLOOKUP(Tabla1[[#This Row],[Muestra]],Muestra[[Muestra]:[Columna1]],2,0),"REVISAR")</f>
        <v>19.01.03.05 Pesca de merluza austral</v>
      </c>
      <c r="G207" s="1" t="s">
        <v>101</v>
      </c>
      <c r="H207" s="1" t="s">
        <v>172</v>
      </c>
      <c r="I207" s="1" t="s">
        <v>178</v>
      </c>
      <c r="J207" s="1" t="s">
        <v>411</v>
      </c>
      <c r="K207" s="1" t="s">
        <v>388</v>
      </c>
      <c r="L207" s="1" t="s">
        <v>2611</v>
      </c>
      <c r="N207" s="1" t="s">
        <v>780</v>
      </c>
      <c r="O207" s="1" t="s">
        <v>3883</v>
      </c>
      <c r="AD207" s="1">
        <v>5140</v>
      </c>
      <c r="AE207" s="1">
        <v>7248</v>
      </c>
      <c r="AF207" s="1">
        <v>6708</v>
      </c>
      <c r="AG207" s="1">
        <v>5356</v>
      </c>
      <c r="AH207" s="1">
        <v>5385</v>
      </c>
      <c r="AI207" s="1">
        <v>4751</v>
      </c>
      <c r="AJ207" s="1">
        <v>3637</v>
      </c>
    </row>
    <row r="208" spans="1:36" s="1" customFormat="1" x14ac:dyDescent="0.25">
      <c r="A208" s="23">
        <v>207</v>
      </c>
      <c r="B208" t="s">
        <v>2684</v>
      </c>
      <c r="C208" s="1" t="str">
        <f>+VLOOKUP(Tabla1[[#This Row],[Sector]],Sectores[[Sector]:[Columna1]],2,0)</f>
        <v>19 Pesca</v>
      </c>
      <c r="D208" s="1" t="str">
        <f>+VLOOKUP(Tabla1[[#This Row],[Contenido]],Hoja2!$F$2:$G$105,2,0)</f>
        <v>19.01 Pesca Artesanal</v>
      </c>
      <c r="E208" s="1" t="str">
        <f>LEFT(Tabla1[[#This Row],[ID Muestra]],8)&amp;" "&amp;Tabla1[[#This Row],[Tema]]</f>
        <v>19.01.02 Moluscos</v>
      </c>
      <c r="F208" s="1" t="str">
        <f>+IFERROR(VLOOKUP(Tabla1[[#This Row],[Muestra]],Muestra[[Muestra]:[Columna1]],2,0),"REVISAR")</f>
        <v>19.01.02.07 Pesca de moluscos</v>
      </c>
      <c r="G208" s="1" t="s">
        <v>101</v>
      </c>
      <c r="H208" s="1" t="s">
        <v>172</v>
      </c>
      <c r="I208" s="1" t="s">
        <v>177</v>
      </c>
      <c r="J208" s="1" t="s">
        <v>412</v>
      </c>
      <c r="K208" s="1" t="s">
        <v>388</v>
      </c>
      <c r="L208" s="1" t="s">
        <v>2611</v>
      </c>
      <c r="N208" s="1" t="s">
        <v>781</v>
      </c>
      <c r="O208" s="1" t="s">
        <v>3883</v>
      </c>
      <c r="AD208" s="1">
        <v>70314</v>
      </c>
      <c r="AE208" s="1">
        <v>63711</v>
      </c>
      <c r="AF208" s="1">
        <v>96312</v>
      </c>
      <c r="AG208" s="1">
        <v>119194</v>
      </c>
      <c r="AH208" s="1">
        <v>122595</v>
      </c>
      <c r="AI208" s="1">
        <v>40760.199000000001</v>
      </c>
      <c r="AJ208" s="1">
        <v>62288</v>
      </c>
    </row>
    <row r="209" spans="1:36" s="1" customFormat="1" x14ac:dyDescent="0.25">
      <c r="A209" s="23">
        <v>208</v>
      </c>
      <c r="B209" t="s">
        <v>2685</v>
      </c>
      <c r="C209" s="1" t="str">
        <f>+VLOOKUP(Tabla1[[#This Row],[Sector]],Sectores[[Sector]:[Columna1]],2,0)</f>
        <v>19 Pesca</v>
      </c>
      <c r="D209" s="1" t="str">
        <f>+VLOOKUP(Tabla1[[#This Row],[Contenido]],Hoja2!$F$2:$G$105,2,0)</f>
        <v>19.01 Pesca Artesanal</v>
      </c>
      <c r="E209" s="1" t="str">
        <f>LEFT(Tabla1[[#This Row],[ID Muestra]],8)&amp;" "&amp;Tabla1[[#This Row],[Tema]]</f>
        <v>19.01.06 Otros</v>
      </c>
      <c r="F209" s="1" t="str">
        <f>+IFERROR(VLOOKUP(Tabla1[[#This Row],[Muestra]],Muestra[[Muestra]:[Columna1]],2,0),"REVISAR")</f>
        <v>19.01.06.01 Pesca de otras especies</v>
      </c>
      <c r="G209" s="1" t="s">
        <v>101</v>
      </c>
      <c r="H209" s="1" t="s">
        <v>172</v>
      </c>
      <c r="I209" s="1" t="s">
        <v>181</v>
      </c>
      <c r="J209" s="1" t="s">
        <v>413</v>
      </c>
      <c r="K209" s="1" t="s">
        <v>388</v>
      </c>
      <c r="L209" s="1" t="s">
        <v>2611</v>
      </c>
      <c r="N209" s="1" t="s">
        <v>782</v>
      </c>
      <c r="O209" s="1" t="s">
        <v>3883</v>
      </c>
      <c r="AD209" s="1">
        <v>32864</v>
      </c>
      <c r="AE209" s="1">
        <v>31677</v>
      </c>
      <c r="AF209" s="1">
        <v>30199</v>
      </c>
      <c r="AG209" s="1">
        <v>31583</v>
      </c>
      <c r="AH209" s="1">
        <v>33576</v>
      </c>
      <c r="AI209" s="1">
        <v>41382.523000000001</v>
      </c>
      <c r="AJ209" s="1">
        <v>41780</v>
      </c>
    </row>
    <row r="210" spans="1:36" s="1" customFormat="1" x14ac:dyDescent="0.25">
      <c r="A210" s="23">
        <v>209</v>
      </c>
      <c r="B210" t="s">
        <v>2686</v>
      </c>
      <c r="C210" s="1" t="str">
        <f>+VLOOKUP(Tabla1[[#This Row],[Sector]],Sectores[[Sector]:[Columna1]],2,0)</f>
        <v>19 Pesca</v>
      </c>
      <c r="D210" s="1" t="str">
        <f>+VLOOKUP(Tabla1[[#This Row],[Contenido]],Hoja2!$F$2:$G$105,2,0)</f>
        <v>19.01 Pesca Artesanal</v>
      </c>
      <c r="E210" s="1" t="str">
        <f>LEFT(Tabla1[[#This Row],[ID Muestra]],8)&amp;" "&amp;Tabla1[[#This Row],[Tema]]</f>
        <v>19.01.03 Peces</v>
      </c>
      <c r="F210" s="1" t="str">
        <f>+IFERROR(VLOOKUP(Tabla1[[#This Row],[Muestra]],Muestra[[Muestra]:[Columna1]],2,0),"REVISAR")</f>
        <v>19.01.03.06 Pesca de pampanito</v>
      </c>
      <c r="G210" s="1" t="s">
        <v>101</v>
      </c>
      <c r="H210" s="1" t="s">
        <v>172</v>
      </c>
      <c r="I210" s="1" t="s">
        <v>178</v>
      </c>
      <c r="J210" s="1" t="s">
        <v>414</v>
      </c>
      <c r="K210" s="1" t="s">
        <v>388</v>
      </c>
      <c r="L210" s="1" t="s">
        <v>2611</v>
      </c>
      <c r="N210" s="1" t="s">
        <v>783</v>
      </c>
      <c r="O210" s="1" t="s">
        <v>3883</v>
      </c>
      <c r="AD210" s="1">
        <v>3020</v>
      </c>
      <c r="AE210" s="1">
        <v>2210</v>
      </c>
      <c r="AF210" s="1">
        <v>8805</v>
      </c>
      <c r="AG210" s="1">
        <v>22050</v>
      </c>
      <c r="AH210" s="1">
        <v>844</v>
      </c>
      <c r="AI210" s="1">
        <v>2978</v>
      </c>
      <c r="AJ210" s="1">
        <v>8524</v>
      </c>
    </row>
    <row r="211" spans="1:36" s="1" customFormat="1" x14ac:dyDescent="0.25">
      <c r="A211" s="23">
        <v>210</v>
      </c>
      <c r="B211" t="s">
        <v>2687</v>
      </c>
      <c r="C211" s="1" t="str">
        <f>+VLOOKUP(Tabla1[[#This Row],[Sector]],Sectores[[Sector]:[Columna1]],2,0)</f>
        <v>19 Pesca</v>
      </c>
      <c r="D211" s="1" t="str">
        <f>+VLOOKUP(Tabla1[[#This Row],[Contenido]],Hoja2!$F$2:$G$105,2,0)</f>
        <v>19.01 Pesca Artesanal</v>
      </c>
      <c r="E211" s="1" t="str">
        <f>LEFT(Tabla1[[#This Row],[ID Muestra]],8)&amp;" "&amp;Tabla1[[#This Row],[Tema]]</f>
        <v>19.01.03 Peces</v>
      </c>
      <c r="F211" s="1" t="str">
        <f>+IFERROR(VLOOKUP(Tabla1[[#This Row],[Muestra]],Muestra[[Muestra]:[Columna1]],2,0),"REVISAR")</f>
        <v>19.01.03.07 Pesca de peces</v>
      </c>
      <c r="G211" s="1" t="s">
        <v>101</v>
      </c>
      <c r="H211" s="1" t="s">
        <v>172</v>
      </c>
      <c r="I211" s="1" t="s">
        <v>178</v>
      </c>
      <c r="J211" s="1" t="s">
        <v>415</v>
      </c>
      <c r="K211" s="1" t="s">
        <v>388</v>
      </c>
      <c r="L211" s="1" t="s">
        <v>2611</v>
      </c>
      <c r="N211" s="1" t="s">
        <v>784</v>
      </c>
      <c r="O211" s="1" t="s">
        <v>3883</v>
      </c>
      <c r="AD211" s="1">
        <v>645150</v>
      </c>
      <c r="AE211" s="1">
        <v>526896</v>
      </c>
      <c r="AF211" s="1">
        <v>375139</v>
      </c>
      <c r="AG211" s="1">
        <v>543762</v>
      </c>
      <c r="AH211" s="1">
        <v>469301</v>
      </c>
      <c r="AI211" s="1">
        <v>566415.91899999999</v>
      </c>
      <c r="AJ211" s="1">
        <v>547138</v>
      </c>
    </row>
    <row r="212" spans="1:36" s="1" customFormat="1" x14ac:dyDescent="0.25">
      <c r="A212" s="23">
        <v>211</v>
      </c>
      <c r="B212" t="s">
        <v>2688</v>
      </c>
      <c r="C212" s="1" t="str">
        <f>+VLOOKUP(Tabla1[[#This Row],[Sector]],Sectores[[Sector]:[Columna1]],2,0)</f>
        <v>19 Pesca</v>
      </c>
      <c r="D212" s="1" t="str">
        <f>+VLOOKUP(Tabla1[[#This Row],[Contenido]],Hoja2!$F$2:$G$105,2,0)</f>
        <v>19.01 Pesca Artesanal</v>
      </c>
      <c r="E212" s="1" t="str">
        <f>LEFT(Tabla1[[#This Row],[ID Muestra]],8)&amp;" "&amp;Tabla1[[#This Row],[Tema]]</f>
        <v>19.01.01 Algas</v>
      </c>
      <c r="F212" s="1" t="str">
        <f>+IFERROR(VLOOKUP(Tabla1[[#This Row],[Muestra]],Muestra[[Muestra]:[Columna1]],2,0),"REVISAR")</f>
        <v>19.01.01.06 Pesca de pelillo</v>
      </c>
      <c r="G212" s="1" t="s">
        <v>101</v>
      </c>
      <c r="H212" s="1" t="s">
        <v>172</v>
      </c>
      <c r="I212" s="1" t="s">
        <v>176</v>
      </c>
      <c r="J212" s="1" t="s">
        <v>416</v>
      </c>
      <c r="K212" s="1" t="s">
        <v>388</v>
      </c>
      <c r="L212" s="1" t="s">
        <v>2611</v>
      </c>
      <c r="N212" s="1" t="s">
        <v>785</v>
      </c>
      <c r="O212" s="1" t="s">
        <v>3883</v>
      </c>
      <c r="AD212" s="1">
        <v>26342</v>
      </c>
      <c r="AE212" s="1">
        <v>36232</v>
      </c>
      <c r="AF212" s="1">
        <v>22206</v>
      </c>
      <c r="AG212" s="1">
        <v>42121</v>
      </c>
      <c r="AH212" s="1">
        <v>32898</v>
      </c>
      <c r="AI212" s="1">
        <v>48548</v>
      </c>
      <c r="AJ212" s="1">
        <v>41596</v>
      </c>
    </row>
    <row r="213" spans="1:36" s="1" customFormat="1" x14ac:dyDescent="0.25">
      <c r="A213" s="23">
        <v>212</v>
      </c>
      <c r="B213" t="s">
        <v>2689</v>
      </c>
      <c r="C213" s="1" t="str">
        <f>+VLOOKUP(Tabla1[[#This Row],[Sector]],Sectores[[Sector]:[Columna1]],2,0)</f>
        <v>19 Pesca</v>
      </c>
      <c r="D213" s="1" t="str">
        <f>+VLOOKUP(Tabla1[[#This Row],[Contenido]],Hoja2!$F$2:$G$105,2,0)</f>
        <v>19.01 Pesca Artesanal</v>
      </c>
      <c r="E213" s="1" t="str">
        <f>LEFT(Tabla1[[#This Row],[ID Muestra]],8)&amp;" "&amp;Tabla1[[#This Row],[Tema]]</f>
        <v>19.01.03 Peces</v>
      </c>
      <c r="F213" s="1" t="str">
        <f>+IFERROR(VLOOKUP(Tabla1[[#This Row],[Muestra]],Muestra[[Muestra]:[Columna1]],2,0),"REVISAR")</f>
        <v>19.01.03.08 Pesca de reineta</v>
      </c>
      <c r="G213" s="1" t="s">
        <v>101</v>
      </c>
      <c r="H213" s="1" t="s">
        <v>172</v>
      </c>
      <c r="I213" s="1" t="s">
        <v>178</v>
      </c>
      <c r="J213" s="1" t="s">
        <v>417</v>
      </c>
      <c r="K213" s="1" t="s">
        <v>388</v>
      </c>
      <c r="L213" s="1" t="s">
        <v>2611</v>
      </c>
      <c r="N213" s="1" t="s">
        <v>786</v>
      </c>
      <c r="O213" s="1" t="s">
        <v>3883</v>
      </c>
      <c r="AD213" s="1">
        <v>31667</v>
      </c>
      <c r="AE213" s="1">
        <v>27900</v>
      </c>
      <c r="AF213" s="1">
        <v>22901</v>
      </c>
      <c r="AG213" s="1">
        <v>19423</v>
      </c>
      <c r="AH213" s="1">
        <v>21819</v>
      </c>
      <c r="AI213" s="1">
        <v>35187</v>
      </c>
      <c r="AJ213" s="1">
        <v>32269</v>
      </c>
    </row>
    <row r="214" spans="1:36" s="1" customFormat="1" x14ac:dyDescent="0.25">
      <c r="A214" s="23">
        <v>213</v>
      </c>
      <c r="B214" t="s">
        <v>2690</v>
      </c>
      <c r="C214" s="1" t="str">
        <f>+VLOOKUP(Tabla1[[#This Row],[Sector]],Sectores[[Sector]:[Columna1]],2,0)</f>
        <v>19 Pesca</v>
      </c>
      <c r="D214" s="1" t="str">
        <f>+VLOOKUP(Tabla1[[#This Row],[Contenido]],Hoja2!$F$2:$G$105,2,0)</f>
        <v>19.01 Pesca Artesanal</v>
      </c>
      <c r="E214" s="1" t="str">
        <f>LEFT(Tabla1[[#This Row],[ID Muestra]],8)&amp;" "&amp;Tabla1[[#This Row],[Tema]]</f>
        <v>19.01.07 Resto</v>
      </c>
      <c r="F214" s="1" t="str">
        <f>+IFERROR(VLOOKUP(Tabla1[[#This Row],[Muestra]],Muestra[[Muestra]:[Columna1]],2,0),"REVISAR")</f>
        <v>19.01.07.01 Pesca del resto de las especies</v>
      </c>
      <c r="G214" s="1" t="s">
        <v>101</v>
      </c>
      <c r="H214" s="1" t="s">
        <v>172</v>
      </c>
      <c r="I214" s="1" t="s">
        <v>179</v>
      </c>
      <c r="J214" s="1" t="s">
        <v>418</v>
      </c>
      <c r="K214" s="1" t="s">
        <v>388</v>
      </c>
      <c r="L214" s="1" t="s">
        <v>2611</v>
      </c>
      <c r="N214" s="1" t="s">
        <v>787</v>
      </c>
      <c r="O214" s="1" t="s">
        <v>3883</v>
      </c>
      <c r="AD214" s="1">
        <v>51389</v>
      </c>
      <c r="AE214" s="1">
        <v>52327</v>
      </c>
      <c r="AF214" s="1">
        <v>53629</v>
      </c>
      <c r="AG214" s="1">
        <v>58015</v>
      </c>
      <c r="AH214" s="1">
        <v>49240</v>
      </c>
      <c r="AI214" s="1">
        <v>58925.324000000001</v>
      </c>
      <c r="AJ214" s="1">
        <v>52558</v>
      </c>
    </row>
    <row r="215" spans="1:36" s="1" customFormat="1" x14ac:dyDescent="0.25">
      <c r="A215" s="23">
        <v>214</v>
      </c>
      <c r="B215" t="s">
        <v>2691</v>
      </c>
      <c r="C215" s="1" t="str">
        <f>+VLOOKUP(Tabla1[[#This Row],[Sector]],Sectores[[Sector]:[Columna1]],2,0)</f>
        <v>19 Pesca</v>
      </c>
      <c r="D215" s="1" t="str">
        <f>+VLOOKUP(Tabla1[[#This Row],[Contenido]],Hoja2!$F$2:$G$105,2,0)</f>
        <v>19.01 Pesca Artesanal</v>
      </c>
      <c r="E215" s="1" t="str">
        <f>LEFT(Tabla1[[#This Row],[ID Muestra]],8)&amp;" "&amp;Tabla1[[#This Row],[Tema]]</f>
        <v>19.01.03 Peces</v>
      </c>
      <c r="F215" s="1" t="str">
        <f>+IFERROR(VLOOKUP(Tabla1[[#This Row],[Muestra]],Muestra[[Muestra]:[Columna1]],2,0),"REVISAR")</f>
        <v>19.01.03.09 Pesca de sardina austral</v>
      </c>
      <c r="G215" s="1" t="s">
        <v>101</v>
      </c>
      <c r="H215" s="1" t="s">
        <v>172</v>
      </c>
      <c r="I215" s="1" t="s">
        <v>178</v>
      </c>
      <c r="J215" s="1" t="s">
        <v>419</v>
      </c>
      <c r="K215" s="1" t="s">
        <v>388</v>
      </c>
      <c r="L215" s="1" t="s">
        <v>2611</v>
      </c>
      <c r="N215" s="1" t="s">
        <v>788</v>
      </c>
      <c r="O215" s="1" t="s">
        <v>3883</v>
      </c>
      <c r="AD215" s="1">
        <v>27230</v>
      </c>
      <c r="AE215" s="1">
        <v>31393</v>
      </c>
      <c r="AF215" s="1">
        <v>23655</v>
      </c>
      <c r="AG215" s="1">
        <v>19293</v>
      </c>
      <c r="AH215" s="1">
        <v>9050</v>
      </c>
      <c r="AI215" s="1">
        <v>12586</v>
      </c>
      <c r="AJ215" s="1">
        <v>16889</v>
      </c>
    </row>
    <row r="216" spans="1:36" s="1" customFormat="1" x14ac:dyDescent="0.25">
      <c r="A216" s="23">
        <v>215</v>
      </c>
      <c r="B216" t="s">
        <v>2692</v>
      </c>
      <c r="C216" s="1" t="str">
        <f>+VLOOKUP(Tabla1[[#This Row],[Sector]],Sectores[[Sector]:[Columna1]],2,0)</f>
        <v>19 Pesca</v>
      </c>
      <c r="D216" s="1" t="str">
        <f>+VLOOKUP(Tabla1[[#This Row],[Contenido]],Hoja2!$F$2:$G$105,2,0)</f>
        <v>19.01 Pesca Artesanal</v>
      </c>
      <c r="E216" s="1" t="str">
        <f>LEFT(Tabla1[[#This Row],[ID Muestra]],8)&amp;" "&amp;Tabla1[[#This Row],[Tema]]</f>
        <v>19.01.03 Peces</v>
      </c>
      <c r="F216" s="1" t="str">
        <f>+IFERROR(VLOOKUP(Tabla1[[#This Row],[Muestra]],Muestra[[Muestra]:[Columna1]],2,0),"REVISAR")</f>
        <v>19.01.03.10 Pesca de sardina común</v>
      </c>
      <c r="G216" s="1" t="s">
        <v>101</v>
      </c>
      <c r="H216" s="1" t="s">
        <v>172</v>
      </c>
      <c r="I216" s="1" t="s">
        <v>178</v>
      </c>
      <c r="J216" s="1" t="s">
        <v>420</v>
      </c>
      <c r="K216" s="1" t="s">
        <v>388</v>
      </c>
      <c r="L216" s="1" t="s">
        <v>2611</v>
      </c>
      <c r="N216" s="1" t="s">
        <v>789</v>
      </c>
      <c r="O216" s="1" t="s">
        <v>3883</v>
      </c>
      <c r="AD216" s="1">
        <v>459073</v>
      </c>
      <c r="AE216" s="1">
        <v>350225</v>
      </c>
      <c r="AF216" s="1">
        <v>191057</v>
      </c>
      <c r="AG216" s="1">
        <v>318287</v>
      </c>
      <c r="AH216" s="1">
        <v>330551</v>
      </c>
      <c r="AI216" s="1">
        <v>315245.36900000001</v>
      </c>
      <c r="AJ216" s="1">
        <v>255894</v>
      </c>
    </row>
    <row r="217" spans="1:36" s="1" customFormat="1" x14ac:dyDescent="0.25">
      <c r="A217" s="23">
        <v>216</v>
      </c>
      <c r="B217" t="s">
        <v>2693</v>
      </c>
      <c r="C217" s="1" t="str">
        <f>+VLOOKUP(Tabla1[[#This Row],[Sector]],Sectores[[Sector]:[Columna1]],2,0)</f>
        <v>19 Pesca</v>
      </c>
      <c r="D217" s="1" t="str">
        <f>+VLOOKUP(Tabla1[[#This Row],[Contenido]],Hoja2!$F$2:$G$105,2,0)</f>
        <v>19.01 Pesca Artesanal</v>
      </c>
      <c r="E217" s="1" t="str">
        <f>LEFT(Tabla1[[#This Row],[ID Muestra]],8)&amp;" "&amp;Tabla1[[#This Row],[Tema]]</f>
        <v>19.01.03 Peces</v>
      </c>
      <c r="F217" s="1" t="str">
        <f>+IFERROR(VLOOKUP(Tabla1[[#This Row],[Muestra]],Muestra[[Muestra]:[Columna1]],2,0),"REVISAR")</f>
        <v>19.01.03.11 Pesca de sierra</v>
      </c>
      <c r="G217" s="1" t="s">
        <v>101</v>
      </c>
      <c r="H217" s="1" t="s">
        <v>172</v>
      </c>
      <c r="I217" s="1" t="s">
        <v>178</v>
      </c>
      <c r="J217" s="1" t="s">
        <v>421</v>
      </c>
      <c r="K217" s="1" t="s">
        <v>388</v>
      </c>
      <c r="L217" s="1" t="s">
        <v>2611</v>
      </c>
      <c r="N217" s="1" t="s">
        <v>790</v>
      </c>
      <c r="O217" s="1" t="s">
        <v>3883</v>
      </c>
      <c r="AD217" s="1">
        <v>630</v>
      </c>
      <c r="AE217" s="1">
        <v>1557</v>
      </c>
      <c r="AF217" s="1">
        <v>2628</v>
      </c>
      <c r="AG217" s="1">
        <v>1355</v>
      </c>
      <c r="AH217" s="1">
        <v>1705</v>
      </c>
      <c r="AI217" s="1">
        <v>1807.4789999999998</v>
      </c>
      <c r="AJ217" s="1">
        <v>1068</v>
      </c>
    </row>
    <row r="218" spans="1:36" s="1" customFormat="1" x14ac:dyDescent="0.25">
      <c r="A218" s="23">
        <v>217</v>
      </c>
      <c r="B218" t="s">
        <v>2694</v>
      </c>
      <c r="C218" s="1" t="str">
        <f>+VLOOKUP(Tabla1[[#This Row],[Sector]],Sectores[[Sector]:[Columna1]],2,0)</f>
        <v>01 Acuicultura</v>
      </c>
      <c r="D218" s="1" t="str">
        <f>+VLOOKUP(Tabla1[[#This Row],[Contenido]],Hoja2!$F$2:$G$105,2,0)</f>
        <v>01.03 Todas las especies</v>
      </c>
      <c r="E218" s="1" t="str">
        <f>LEFT(Tabla1[[#This Row],[ID Muestra]],8)&amp;" "&amp;Tabla1[[#This Row],[Tema]]</f>
        <v>01.02.03 Cosechas Acuícolas</v>
      </c>
      <c r="F218" s="1" t="str">
        <f>+IFERROR(VLOOKUP(Tabla1[[#This Row],[Muestra]],Muestra[[Muestra]:[Columna1]],2,0),"REVISAR")</f>
        <v>01.02.03.01 Acuicultura</v>
      </c>
      <c r="G218" s="1" t="s">
        <v>171</v>
      </c>
      <c r="H218" s="1" t="s">
        <v>390</v>
      </c>
      <c r="I218" s="1" t="s">
        <v>389</v>
      </c>
      <c r="J218" s="1" t="s">
        <v>171</v>
      </c>
      <c r="K218" s="1" t="s">
        <v>388</v>
      </c>
      <c r="L218" s="1" t="s">
        <v>2611</v>
      </c>
      <c r="N218" s="1" t="s">
        <v>791</v>
      </c>
      <c r="O218" s="1" t="s">
        <v>3883</v>
      </c>
      <c r="AD218" s="1">
        <v>1206841</v>
      </c>
      <c r="AE218" s="1">
        <v>1186804</v>
      </c>
      <c r="AF218" s="1">
        <v>1042967</v>
      </c>
      <c r="AG218" s="1">
        <v>1209967</v>
      </c>
      <c r="AH218" s="1">
        <v>1343013</v>
      </c>
      <c r="AI218" s="1">
        <v>1392460.2085364</v>
      </c>
      <c r="AJ218" s="1">
        <v>1490119.2449999999</v>
      </c>
    </row>
    <row r="219" spans="1:36" s="1" customFormat="1" x14ac:dyDescent="0.25">
      <c r="A219" s="23">
        <v>218</v>
      </c>
      <c r="B219" t="s">
        <v>2695</v>
      </c>
      <c r="C219" s="1" t="str">
        <f>+VLOOKUP(Tabla1[[#This Row],[Sector]],Sectores[[Sector]:[Columna1]],2,0)</f>
        <v>19 Pesca</v>
      </c>
      <c r="D219" s="1" t="str">
        <f>+VLOOKUP(Tabla1[[#This Row],[Contenido]],Hoja2!$F$2:$G$105,2,0)</f>
        <v>19.01 Pesca Artesanal</v>
      </c>
      <c r="E219" s="1" t="str">
        <f>LEFT(Tabla1[[#This Row],[ID Muestra]],8)&amp;" "&amp;Tabla1[[#This Row],[Tema]]</f>
        <v>19.01.08 Total</v>
      </c>
      <c r="F219" s="1" t="str">
        <f>+IFERROR(VLOOKUP(Tabla1[[#This Row],[Muestra]],Muestra[[Muestra]:[Columna1]],2,0),"REVISAR")</f>
        <v>19.01.08.01 Pesca artesanal</v>
      </c>
      <c r="G219" s="1" t="s">
        <v>101</v>
      </c>
      <c r="H219" s="1" t="s">
        <v>172</v>
      </c>
      <c r="I219" s="1" t="s">
        <v>124</v>
      </c>
      <c r="J219" s="1" t="s">
        <v>422</v>
      </c>
      <c r="K219" s="1" t="s">
        <v>388</v>
      </c>
      <c r="L219" s="1" t="s">
        <v>2611</v>
      </c>
      <c r="N219" s="1" t="s">
        <v>792</v>
      </c>
      <c r="O219" s="1" t="s">
        <v>3883</v>
      </c>
      <c r="AD219" s="1">
        <v>872858</v>
      </c>
      <c r="AE219" s="1">
        <v>766124</v>
      </c>
      <c r="AF219" s="1">
        <v>620618</v>
      </c>
      <c r="AG219" s="1">
        <v>825792</v>
      </c>
      <c r="AH219" s="1">
        <v>750451</v>
      </c>
      <c r="AI219" s="1">
        <v>789486.16099999996</v>
      </c>
      <c r="AJ219" s="1">
        <v>782769</v>
      </c>
    </row>
    <row r="220" spans="1:36" s="1" customFormat="1" x14ac:dyDescent="0.25">
      <c r="A220" s="23">
        <v>219</v>
      </c>
      <c r="B220" t="s">
        <v>2696</v>
      </c>
      <c r="C220" s="1" t="str">
        <f>+VLOOKUP(Tabla1[[#This Row],[Sector]],Sectores[[Sector]:[Columna1]],2,0)</f>
        <v>19 Pesca</v>
      </c>
      <c r="D220" s="1" t="str">
        <f>+VLOOKUP(Tabla1[[#This Row],[Contenido]],Hoja2!$F$2:$G$105,2,0)</f>
        <v>19.02 Pesca Industrial</v>
      </c>
      <c r="E220" s="1" t="str">
        <f>LEFT(Tabla1[[#This Row],[ID Muestra]],8)&amp;" "&amp;Tabla1[[#This Row],[Tema]]</f>
        <v>19.02.01 Total</v>
      </c>
      <c r="F220" s="1" t="str">
        <f>+IFERROR(VLOOKUP(Tabla1[[#This Row],[Muestra]],Muestra[[Muestra]:[Columna1]],2,0),"REVISAR")</f>
        <v>19.02.01.01 Pesca industrial</v>
      </c>
      <c r="G220" s="1" t="s">
        <v>101</v>
      </c>
      <c r="H220" s="1" t="s">
        <v>173</v>
      </c>
      <c r="I220" s="1" t="s">
        <v>124</v>
      </c>
      <c r="J220" s="1" t="s">
        <v>423</v>
      </c>
      <c r="K220" s="1" t="s">
        <v>388</v>
      </c>
      <c r="L220" s="1" t="s">
        <v>2611</v>
      </c>
      <c r="N220" s="1" t="s">
        <v>793</v>
      </c>
      <c r="O220" s="1" t="s">
        <v>3883</v>
      </c>
      <c r="AD220" s="1">
        <v>419057</v>
      </c>
      <c r="AE220" s="1">
        <v>394951</v>
      </c>
      <c r="AF220" s="1">
        <v>463099</v>
      </c>
      <c r="AG220" s="1">
        <v>396631</v>
      </c>
      <c r="AH220" s="1">
        <v>523330</v>
      </c>
      <c r="AI220" s="1">
        <v>511536</v>
      </c>
      <c r="AJ220" s="1">
        <v>536050</v>
      </c>
    </row>
    <row r="221" spans="1:36" s="1" customFormat="1" x14ac:dyDescent="0.25">
      <c r="A221" s="23">
        <v>220</v>
      </c>
      <c r="B221" t="s">
        <v>2697</v>
      </c>
      <c r="C221" s="1" t="str">
        <f>+VLOOKUP(Tabla1[[#This Row],[Sector]],Sectores[[Sector]:[Columna1]],2,0)</f>
        <v>19 Pesca</v>
      </c>
      <c r="D221" s="1" t="str">
        <f>+VLOOKUP(Tabla1[[#This Row],[Contenido]],Hoja2!$F$2:$G$105,2,0)</f>
        <v>19.02 Pesca Industrial</v>
      </c>
      <c r="E221" s="1" t="str">
        <f>LEFT(Tabla1[[#This Row],[ID Muestra]],8)&amp;" "&amp;Tabla1[[#This Row],[Tema]]</f>
        <v>19.01.03 Peces</v>
      </c>
      <c r="F221" s="1" t="str">
        <f>+IFERROR(VLOOKUP(Tabla1[[#This Row],[Muestra]],Muestra[[Muestra]:[Columna1]],2,0),"REVISAR")</f>
        <v>19.01.03.01 Pesca de anchovetas</v>
      </c>
      <c r="G221" s="1" t="s">
        <v>101</v>
      </c>
      <c r="H221" s="1" t="s">
        <v>173</v>
      </c>
      <c r="I221" s="1" t="s">
        <v>178</v>
      </c>
      <c r="J221" s="1" t="s">
        <v>393</v>
      </c>
      <c r="K221" s="1" t="s">
        <v>388</v>
      </c>
      <c r="L221" s="1" t="s">
        <v>2611</v>
      </c>
      <c r="N221" s="1" t="s">
        <v>794</v>
      </c>
      <c r="O221" s="1" t="s">
        <v>3883</v>
      </c>
      <c r="AD221" s="1">
        <v>73</v>
      </c>
      <c r="AE221" s="1">
        <v>244</v>
      </c>
      <c r="AF221" s="1">
        <v>344</v>
      </c>
      <c r="AG221" s="1">
        <v>88</v>
      </c>
      <c r="AH221" s="1">
        <v>0</v>
      </c>
      <c r="AI221" s="1">
        <v>0</v>
      </c>
      <c r="AJ221" s="1">
        <v>5</v>
      </c>
    </row>
    <row r="222" spans="1:36" s="1" customFormat="1" x14ac:dyDescent="0.25">
      <c r="A222" s="23">
        <v>221</v>
      </c>
      <c r="B222" t="s">
        <v>2698</v>
      </c>
      <c r="C222" s="1" t="str">
        <f>+VLOOKUP(Tabla1[[#This Row],[Sector]],Sectores[[Sector]:[Columna1]],2,0)</f>
        <v>19 Pesca</v>
      </c>
      <c r="D222" s="1" t="str">
        <f>+VLOOKUP(Tabla1[[#This Row],[Contenido]],Hoja2!$F$2:$G$105,2,0)</f>
        <v>19.02 Pesca Industrial</v>
      </c>
      <c r="E222" s="1" t="str">
        <f>LEFT(Tabla1[[#This Row],[ID Muestra]],8)&amp;" "&amp;Tabla1[[#This Row],[Tema]]</f>
        <v>19.01.03 Peces</v>
      </c>
      <c r="F222" s="1" t="str">
        <f>+IFERROR(VLOOKUP(Tabla1[[#This Row],[Muestra]],Muestra[[Muestra]:[Columna1]],2,0),"REVISAR")</f>
        <v>19.01.03.02 Pesca de bacaladillo</v>
      </c>
      <c r="G222" s="1" t="s">
        <v>101</v>
      </c>
      <c r="H222" s="1" t="s">
        <v>173</v>
      </c>
      <c r="I222" s="1" t="s">
        <v>178</v>
      </c>
      <c r="J222" s="1" t="s">
        <v>394</v>
      </c>
      <c r="K222" s="1" t="s">
        <v>388</v>
      </c>
      <c r="L222" s="1" t="s">
        <v>3784</v>
      </c>
      <c r="N222" s="1" t="s">
        <v>795</v>
      </c>
      <c r="O222" s="1" t="s">
        <v>3883</v>
      </c>
      <c r="AD222" s="1">
        <v>25</v>
      </c>
      <c r="AE222" s="1">
        <v>18</v>
      </c>
      <c r="AF222" s="1">
        <v>24</v>
      </c>
      <c r="AG222" s="1">
        <v>38</v>
      </c>
      <c r="AH222" s="1">
        <v>0</v>
      </c>
      <c r="AI222" s="1">
        <v>0</v>
      </c>
      <c r="AJ222" s="1">
        <v>0</v>
      </c>
    </row>
    <row r="223" spans="1:36" s="1" customFormat="1" x14ac:dyDescent="0.25">
      <c r="A223" s="23">
        <v>222</v>
      </c>
      <c r="B223" t="s">
        <v>2699</v>
      </c>
      <c r="C223" s="1" t="str">
        <f>+VLOOKUP(Tabla1[[#This Row],[Sector]],Sectores[[Sector]:[Columna1]],2,0)</f>
        <v>19 Pesca</v>
      </c>
      <c r="D223" s="1" t="str">
        <f>+VLOOKUP(Tabla1[[#This Row],[Contenido]],Hoja2!$F$2:$G$105,2,0)</f>
        <v>19.02 Pesca Industrial</v>
      </c>
      <c r="E223" s="1" t="str">
        <f>LEFT(Tabla1[[#This Row],[ID Muestra]],8)&amp;" "&amp;Tabla1[[#This Row],[Tema]]</f>
        <v>19.02.02 Peces</v>
      </c>
      <c r="F223" s="1" t="str">
        <f>+IFERROR(VLOOKUP(Tabla1[[#This Row],[Muestra]],Muestra[[Muestra]:[Columna1]],2,0),"REVISAR")</f>
        <v>19.02.02.03 Pesca de caballa</v>
      </c>
      <c r="G223" s="1" t="s">
        <v>101</v>
      </c>
      <c r="H223" s="1" t="s">
        <v>173</v>
      </c>
      <c r="I223" s="1" t="s">
        <v>178</v>
      </c>
      <c r="J223" s="1" t="s">
        <v>424</v>
      </c>
      <c r="K223" s="1" t="s">
        <v>388</v>
      </c>
      <c r="L223" s="1" t="s">
        <v>2611</v>
      </c>
      <c r="N223" s="1" t="s">
        <v>796</v>
      </c>
      <c r="O223" s="1" t="s">
        <v>3883</v>
      </c>
      <c r="AD223" s="1">
        <v>10211</v>
      </c>
      <c r="AE223" s="1">
        <v>11521</v>
      </c>
      <c r="AF223" s="1">
        <v>29255</v>
      </c>
      <c r="AG223" s="1">
        <v>16656</v>
      </c>
      <c r="AH223" s="1">
        <v>47790</v>
      </c>
      <c r="AI223" s="1">
        <v>27317</v>
      </c>
      <c r="AJ223" s="1">
        <v>5058</v>
      </c>
    </row>
    <row r="224" spans="1:36" s="1" customFormat="1" x14ac:dyDescent="0.25">
      <c r="A224" s="23">
        <v>223</v>
      </c>
      <c r="B224" t="s">
        <v>2700</v>
      </c>
      <c r="C224" s="1" t="str">
        <f>+VLOOKUP(Tabla1[[#This Row],[Sector]],Sectores[[Sector]:[Columna1]],2,0)</f>
        <v>19 Pesca</v>
      </c>
      <c r="D224" s="1" t="str">
        <f>+VLOOKUP(Tabla1[[#This Row],[Contenido]],Hoja2!$F$2:$G$105,2,0)</f>
        <v>19.02 Pesca Industrial</v>
      </c>
      <c r="E224" s="1" t="str">
        <f>LEFT(Tabla1[[#This Row],[ID Muestra]],8)&amp;" "&amp;Tabla1[[#This Row],[Tema]]</f>
        <v>19.01.04 Crustáceos</v>
      </c>
      <c r="F224" s="1" t="str">
        <f>+IFERROR(VLOOKUP(Tabla1[[#This Row],[Muestra]],Muestra[[Muestra]:[Columna1]],2,0),"REVISAR")</f>
        <v>19.01.04.03 Pesca de crustáceos</v>
      </c>
      <c r="G224" s="1" t="s">
        <v>101</v>
      </c>
      <c r="H224" s="1" t="s">
        <v>173</v>
      </c>
      <c r="I224" s="1" t="s">
        <v>180</v>
      </c>
      <c r="J224" s="1" t="s">
        <v>401</v>
      </c>
      <c r="K224" s="1" t="s">
        <v>388</v>
      </c>
      <c r="L224" s="1" t="s">
        <v>2611</v>
      </c>
      <c r="N224" s="1" t="s">
        <v>797</v>
      </c>
      <c r="O224" s="1" t="s">
        <v>3883</v>
      </c>
      <c r="AD224" s="1">
        <v>7076</v>
      </c>
      <c r="AE224" s="1">
        <v>5590</v>
      </c>
      <c r="AF224" s="1">
        <v>5078</v>
      </c>
      <c r="AG224" s="1">
        <v>4408</v>
      </c>
      <c r="AH224" s="1">
        <v>4671</v>
      </c>
      <c r="AI224" s="1">
        <v>4598</v>
      </c>
      <c r="AJ224" s="1">
        <v>5492</v>
      </c>
    </row>
    <row r="225" spans="1:36" s="1" customFormat="1" x14ac:dyDescent="0.25">
      <c r="A225" s="23">
        <v>224</v>
      </c>
      <c r="B225" t="s">
        <v>2701</v>
      </c>
      <c r="C225" s="1" t="str">
        <f>+VLOOKUP(Tabla1[[#This Row],[Sector]],Sectores[[Sector]:[Columna1]],2,0)</f>
        <v>19 Pesca</v>
      </c>
      <c r="D225" s="1" t="str">
        <f>+VLOOKUP(Tabla1[[#This Row],[Contenido]],Hoja2!$F$2:$G$105,2,0)</f>
        <v>19.02 Pesca Industrial</v>
      </c>
      <c r="E225" s="1" t="str">
        <f>LEFT(Tabla1[[#This Row],[ID Muestra]],8)&amp;" "&amp;Tabla1[[#This Row],[Tema]]</f>
        <v>19.01.02 Moluscos</v>
      </c>
      <c r="F225" s="1" t="str">
        <f>+IFERROR(VLOOKUP(Tabla1[[#This Row],[Muestra]],Muestra[[Muestra]:[Columna1]],2,0),"REVISAR")</f>
        <v>19.01.02.05 Pesca de jibia</v>
      </c>
      <c r="G225" s="1" t="s">
        <v>101</v>
      </c>
      <c r="H225" s="1" t="s">
        <v>173</v>
      </c>
      <c r="I225" s="1" t="s">
        <v>177</v>
      </c>
      <c r="J225" s="1" t="s">
        <v>405</v>
      </c>
      <c r="K225" s="1" t="s">
        <v>388</v>
      </c>
      <c r="L225" s="1" t="s">
        <v>2611</v>
      </c>
      <c r="N225" s="1" t="s">
        <v>798</v>
      </c>
      <c r="O225" s="1" t="s">
        <v>3883</v>
      </c>
      <c r="AD225" s="1">
        <v>51106</v>
      </c>
      <c r="AE225" s="1">
        <v>39295</v>
      </c>
      <c r="AF225" s="1">
        <v>39304</v>
      </c>
      <c r="AG225" s="1">
        <v>39088</v>
      </c>
      <c r="AH225" s="1">
        <v>35317</v>
      </c>
      <c r="AI225" s="1">
        <v>40629</v>
      </c>
      <c r="AJ225" s="1">
        <v>1039</v>
      </c>
    </row>
    <row r="226" spans="1:36" s="1" customFormat="1" x14ac:dyDescent="0.25">
      <c r="A226" s="23">
        <v>225</v>
      </c>
      <c r="B226" t="s">
        <v>2702</v>
      </c>
      <c r="C226" s="1" t="str">
        <f>+VLOOKUP(Tabla1[[#This Row],[Sector]],Sectores[[Sector]:[Columna1]],2,0)</f>
        <v>19 Pesca</v>
      </c>
      <c r="D226" s="1" t="str">
        <f>+VLOOKUP(Tabla1[[#This Row],[Contenido]],Hoja2!$F$2:$G$105,2,0)</f>
        <v>19.02 Pesca Industrial</v>
      </c>
      <c r="E226" s="1" t="str">
        <f>LEFT(Tabla1[[#This Row],[ID Muestra]],8)&amp;" "&amp;Tabla1[[#This Row],[Tema]]</f>
        <v>19.01.03 Peces</v>
      </c>
      <c r="F226" s="1" t="str">
        <f>+IFERROR(VLOOKUP(Tabla1[[#This Row],[Muestra]],Muestra[[Muestra]:[Columna1]],2,0),"REVISAR")</f>
        <v>19.01.03.03 Pesca de jurel</v>
      </c>
      <c r="G226" s="1" t="s">
        <v>101</v>
      </c>
      <c r="H226" s="1" t="s">
        <v>173</v>
      </c>
      <c r="I226" s="1" t="s">
        <v>178</v>
      </c>
      <c r="J226" s="1" t="s">
        <v>407</v>
      </c>
      <c r="K226" s="1" t="s">
        <v>388</v>
      </c>
      <c r="L226" s="1" t="s">
        <v>2611</v>
      </c>
      <c r="N226" s="1" t="s">
        <v>799</v>
      </c>
      <c r="O226" s="1" t="s">
        <v>3883</v>
      </c>
      <c r="AD226" s="1">
        <v>234415</v>
      </c>
      <c r="AE226" s="1">
        <v>221311</v>
      </c>
      <c r="AF226" s="1">
        <v>265941</v>
      </c>
      <c r="AG226" s="1">
        <v>278576</v>
      </c>
      <c r="AH226" s="1">
        <v>392528</v>
      </c>
      <c r="AI226" s="1">
        <v>404482</v>
      </c>
      <c r="AJ226" s="1">
        <v>480624</v>
      </c>
    </row>
    <row r="227" spans="1:36" s="1" customFormat="1" x14ac:dyDescent="0.25">
      <c r="A227" s="23">
        <v>226</v>
      </c>
      <c r="B227" t="s">
        <v>2703</v>
      </c>
      <c r="C227" s="1" t="str">
        <f>+VLOOKUP(Tabla1[[#This Row],[Sector]],Sectores[[Sector]:[Columna1]],2,0)</f>
        <v>19 Pesca</v>
      </c>
      <c r="D227" s="1" t="str">
        <f>+VLOOKUP(Tabla1[[#This Row],[Contenido]],Hoja2!$F$2:$G$105,2,0)</f>
        <v>19.02 Pesca Industrial</v>
      </c>
      <c r="E227" s="1" t="str">
        <f>LEFT(Tabla1[[#This Row],[ID Muestra]],8)&amp;" "&amp;Tabla1[[#This Row],[Tema]]</f>
        <v>19.02.02 Peces</v>
      </c>
      <c r="F227" s="1" t="str">
        <f>+IFERROR(VLOOKUP(Tabla1[[#This Row],[Muestra]],Muestra[[Muestra]:[Columna1]],2,0),"REVISAR")</f>
        <v>19.02.02.05 Pesca de merluza común</v>
      </c>
      <c r="G227" s="1" t="s">
        <v>101</v>
      </c>
      <c r="H227" s="1" t="s">
        <v>173</v>
      </c>
      <c r="I227" s="1" t="s">
        <v>178</v>
      </c>
      <c r="J227" s="1" t="s">
        <v>425</v>
      </c>
      <c r="K227" s="1" t="s">
        <v>388</v>
      </c>
      <c r="L227" s="1" t="s">
        <v>2611</v>
      </c>
      <c r="N227" s="1" t="s">
        <v>800</v>
      </c>
      <c r="O227" s="1" t="s">
        <v>3883</v>
      </c>
      <c r="AD227" s="1">
        <v>9527</v>
      </c>
      <c r="AE227" s="1">
        <v>10214</v>
      </c>
      <c r="AF227" s="1">
        <v>11704</v>
      </c>
      <c r="AG227" s="1">
        <v>11685</v>
      </c>
      <c r="AH227" s="1">
        <v>11026</v>
      </c>
      <c r="AI227" s="1">
        <v>14375</v>
      </c>
      <c r="AJ227" s="1">
        <v>17310</v>
      </c>
    </row>
    <row r="228" spans="1:36" s="1" customFormat="1" x14ac:dyDescent="0.25">
      <c r="A228" s="23">
        <v>227</v>
      </c>
      <c r="B228" t="s">
        <v>2704</v>
      </c>
      <c r="C228" s="1" t="str">
        <f>+VLOOKUP(Tabla1[[#This Row],[Sector]],Sectores[[Sector]:[Columna1]],2,0)</f>
        <v>19 Pesca</v>
      </c>
      <c r="D228" s="1" t="str">
        <f>+VLOOKUP(Tabla1[[#This Row],[Contenido]],Hoja2!$F$2:$G$105,2,0)</f>
        <v>19.02 Pesca Industrial</v>
      </c>
      <c r="E228" s="1" t="str">
        <f>LEFT(Tabla1[[#This Row],[ID Muestra]],8)&amp;" "&amp;Tabla1[[#This Row],[Tema]]</f>
        <v>19.02.02 Peces</v>
      </c>
      <c r="F228" s="1" t="str">
        <f>+IFERROR(VLOOKUP(Tabla1[[#This Row],[Muestra]],Muestra[[Muestra]:[Columna1]],2,0),"REVISAR")</f>
        <v>19.02.02.06 Pesca de merluza de cola</v>
      </c>
      <c r="G228" s="1" t="s">
        <v>101</v>
      </c>
      <c r="H228" s="1" t="s">
        <v>173</v>
      </c>
      <c r="I228" s="1" t="s">
        <v>178</v>
      </c>
      <c r="J228" s="1" t="s">
        <v>426</v>
      </c>
      <c r="K228" s="1" t="s">
        <v>388</v>
      </c>
      <c r="L228" s="1" t="s">
        <v>2611</v>
      </c>
      <c r="N228" s="1" t="s">
        <v>802</v>
      </c>
      <c r="O228" s="1" t="s">
        <v>3883</v>
      </c>
      <c r="AD228" s="1">
        <v>2861</v>
      </c>
      <c r="AE228" s="1">
        <v>2693</v>
      </c>
      <c r="AF228" s="1">
        <v>3154</v>
      </c>
      <c r="AG228" s="1">
        <v>4191</v>
      </c>
      <c r="AH228" s="1">
        <v>3684</v>
      </c>
      <c r="AI228" s="1">
        <v>3942</v>
      </c>
      <c r="AJ228" s="1">
        <v>4252</v>
      </c>
    </row>
    <row r="229" spans="1:36" s="1" customFormat="1" x14ac:dyDescent="0.25">
      <c r="A229" s="23">
        <v>228</v>
      </c>
      <c r="B229" t="s">
        <v>2705</v>
      </c>
      <c r="C229" s="1" t="str">
        <f>+VLOOKUP(Tabla1[[#This Row],[Sector]],Sectores[[Sector]:[Columna1]],2,0)</f>
        <v>19 Pesca</v>
      </c>
      <c r="D229" s="1" t="str">
        <f>+VLOOKUP(Tabla1[[#This Row],[Contenido]],Hoja2!$F$2:$G$105,2,0)</f>
        <v>19.02 Pesca Industrial</v>
      </c>
      <c r="E229" s="1" t="str">
        <f>LEFT(Tabla1[[#This Row],[ID Muestra]],8)&amp;" "&amp;Tabla1[[#This Row],[Tema]]</f>
        <v>19.01.03 Peces</v>
      </c>
      <c r="F229" s="1" t="str">
        <f>+IFERROR(VLOOKUP(Tabla1[[#This Row],[Muestra]],Muestra[[Muestra]:[Columna1]],2,0),"REVISAR")</f>
        <v>19.01.03.05 Pesca de merluza austral</v>
      </c>
      <c r="G229" s="1" t="s">
        <v>101</v>
      </c>
      <c r="H229" s="1" t="s">
        <v>173</v>
      </c>
      <c r="I229" s="1" t="s">
        <v>178</v>
      </c>
      <c r="J229" s="1" t="s">
        <v>411</v>
      </c>
      <c r="K229" s="1" t="s">
        <v>388</v>
      </c>
      <c r="L229" s="1" t="s">
        <v>2611</v>
      </c>
      <c r="N229" s="1" t="s">
        <v>801</v>
      </c>
      <c r="O229" s="1" t="s">
        <v>3883</v>
      </c>
      <c r="AD229" s="1">
        <v>11839</v>
      </c>
      <c r="AE229" s="1">
        <v>7200</v>
      </c>
      <c r="AF229" s="1">
        <v>8949</v>
      </c>
      <c r="AG229" s="1">
        <v>7648</v>
      </c>
      <c r="AH229" s="1">
        <v>6045</v>
      </c>
      <c r="AI229" s="1">
        <v>4836</v>
      </c>
      <c r="AJ229" s="1">
        <v>5693</v>
      </c>
    </row>
    <row r="230" spans="1:36" s="1" customFormat="1" x14ac:dyDescent="0.25">
      <c r="A230" s="23">
        <v>229</v>
      </c>
      <c r="B230" t="s">
        <v>2706</v>
      </c>
      <c r="C230" s="1" t="str">
        <f>+VLOOKUP(Tabla1[[#This Row],[Sector]],Sectores[[Sector]:[Columna1]],2,0)</f>
        <v>19 Pesca</v>
      </c>
      <c r="D230" s="1" t="str">
        <f>+VLOOKUP(Tabla1[[#This Row],[Contenido]],Hoja2!$F$2:$G$105,2,0)</f>
        <v>19.02 Pesca Industrial</v>
      </c>
      <c r="E230" s="1" t="str">
        <f>LEFT(Tabla1[[#This Row],[ID Muestra]],8)&amp;" "&amp;Tabla1[[#This Row],[Tema]]</f>
        <v>19.01.02 Moluscos</v>
      </c>
      <c r="F230" s="1" t="str">
        <f>+IFERROR(VLOOKUP(Tabla1[[#This Row],[Muestra]],Muestra[[Muestra]:[Columna1]],2,0),"REVISAR")</f>
        <v>19.01.02.07 Pesca de moluscos</v>
      </c>
      <c r="G230" s="1" t="s">
        <v>101</v>
      </c>
      <c r="H230" s="1" t="s">
        <v>173</v>
      </c>
      <c r="I230" s="1" t="s">
        <v>177</v>
      </c>
      <c r="J230" s="1" t="s">
        <v>412</v>
      </c>
      <c r="K230" s="1" t="s">
        <v>388</v>
      </c>
      <c r="L230" s="1" t="s">
        <v>2611</v>
      </c>
      <c r="N230" s="1" t="s">
        <v>803</v>
      </c>
      <c r="O230" s="1" t="s">
        <v>3883</v>
      </c>
      <c r="AD230" s="1">
        <v>51120</v>
      </c>
      <c r="AE230" s="1">
        <v>39295</v>
      </c>
      <c r="AF230" s="1">
        <v>39304</v>
      </c>
      <c r="AG230" s="1">
        <v>39088</v>
      </c>
      <c r="AH230" s="1">
        <v>35317</v>
      </c>
      <c r="AI230" s="1">
        <v>40629</v>
      </c>
      <c r="AJ230" s="1">
        <v>1040</v>
      </c>
    </row>
    <row r="231" spans="1:36" s="1" customFormat="1" x14ac:dyDescent="0.25">
      <c r="A231" s="22">
        <v>230</v>
      </c>
      <c r="B231" s="15" t="s">
        <v>2707</v>
      </c>
      <c r="C231" s="1" t="str">
        <f>+VLOOKUP(Tabla1[[#This Row],[Sector]],Sectores[[Sector]:[Columna1]],2,0)</f>
        <v>19 Pesca</v>
      </c>
      <c r="D231" s="1" t="str">
        <f>+VLOOKUP(Tabla1[[#This Row],[Contenido]],Hoja2!$F$2:$G$105,2,0)</f>
        <v>19.02 Pesca Industrial</v>
      </c>
      <c r="E231" s="1" t="str">
        <f>LEFT(Tabla1[[#This Row],[ID Muestra]],8)&amp;" "&amp;Tabla1[[#This Row],[Tema]]</f>
        <v>19.01.06 Otros</v>
      </c>
      <c r="F231" s="1" t="str">
        <f>+IFERROR(VLOOKUP(Tabla1[[#This Row],[Muestra]],Muestra[[Muestra]:[Columna1]],2,0),"REVISAR")</f>
        <v>19.01.06.01 Pesca de otras especies</v>
      </c>
      <c r="G231" s="1" t="s">
        <v>101</v>
      </c>
      <c r="H231" s="1" t="s">
        <v>173</v>
      </c>
      <c r="I231" s="1" t="s">
        <v>181</v>
      </c>
      <c r="J231" s="1" t="s">
        <v>413</v>
      </c>
      <c r="K231" s="1" t="s">
        <v>388</v>
      </c>
      <c r="L231" s="1">
        <v>2016</v>
      </c>
      <c r="N231" s="1" t="s">
        <v>804</v>
      </c>
      <c r="O231" s="1" t="s">
        <v>3883</v>
      </c>
      <c r="AD231" s="1">
        <v>0</v>
      </c>
      <c r="AE231" s="1">
        <v>0</v>
      </c>
      <c r="AF231" s="1">
        <v>1048</v>
      </c>
      <c r="AG231" s="1">
        <v>0</v>
      </c>
      <c r="AH231" s="1">
        <v>0</v>
      </c>
      <c r="AI231" s="1">
        <v>0</v>
      </c>
      <c r="AJ231" s="1">
        <v>0</v>
      </c>
    </row>
    <row r="232" spans="1:36" s="1" customFormat="1" x14ac:dyDescent="0.25">
      <c r="A232" s="23">
        <v>231</v>
      </c>
      <c r="B232" t="s">
        <v>2708</v>
      </c>
      <c r="C232" s="1" t="str">
        <f>+VLOOKUP(Tabla1[[#This Row],[Sector]],Sectores[[Sector]:[Columna1]],2,0)</f>
        <v>19 Pesca</v>
      </c>
      <c r="D232" s="1" t="str">
        <f>+VLOOKUP(Tabla1[[#This Row],[Contenido]],Hoja2!$F$2:$G$105,2,0)</f>
        <v>19.02 Pesca Industrial</v>
      </c>
      <c r="E232" s="1" t="str">
        <f>LEFT(Tabla1[[#This Row],[ID Muestra]],8)&amp;" "&amp;Tabla1[[#This Row],[Tema]]</f>
        <v>19.01.03 Peces</v>
      </c>
      <c r="F232" s="1" t="str">
        <f>+IFERROR(VLOOKUP(Tabla1[[#This Row],[Muestra]],Muestra[[Muestra]:[Columna1]],2,0),"REVISAR")</f>
        <v>19.01.03.07 Pesca de peces</v>
      </c>
      <c r="G232" s="1" t="s">
        <v>101</v>
      </c>
      <c r="H232" s="1" t="s">
        <v>173</v>
      </c>
      <c r="I232" s="1" t="s">
        <v>178</v>
      </c>
      <c r="J232" s="1" t="s">
        <v>415</v>
      </c>
      <c r="K232" s="1" t="s">
        <v>388</v>
      </c>
      <c r="L232" s="1" t="s">
        <v>472</v>
      </c>
      <c r="N232" s="1" t="s">
        <v>805</v>
      </c>
      <c r="O232" s="1" t="s">
        <v>3883</v>
      </c>
      <c r="AD232" s="1">
        <v>360861</v>
      </c>
      <c r="AE232" s="1">
        <v>350066</v>
      </c>
      <c r="AF232" s="1">
        <v>417669</v>
      </c>
      <c r="AG232" s="1">
        <v>353135</v>
      </c>
      <c r="AH232" s="1">
        <v>483342</v>
      </c>
      <c r="AI232" s="1">
        <v>466309</v>
      </c>
      <c r="AJ232" s="1">
        <v>529518</v>
      </c>
    </row>
    <row r="233" spans="1:36" s="1" customFormat="1" x14ac:dyDescent="0.25">
      <c r="A233" s="23">
        <v>232</v>
      </c>
      <c r="B233" t="s">
        <v>2709</v>
      </c>
      <c r="C233" s="1" t="str">
        <f>+VLOOKUP(Tabla1[[#This Row],[Sector]],Sectores[[Sector]:[Columna1]],2,0)</f>
        <v>19 Pesca</v>
      </c>
      <c r="D233" s="1" t="str">
        <f>+VLOOKUP(Tabla1[[#This Row],[Contenido]],Hoja2!$F$2:$G$105,2,0)</f>
        <v>19.02 Pesca Industrial</v>
      </c>
      <c r="E233" s="1" t="str">
        <f>LEFT(Tabla1[[#This Row],[ID Muestra]],8)&amp;" "&amp;Tabla1[[#This Row],[Tema]]</f>
        <v>19.01.03 Peces</v>
      </c>
      <c r="F233" s="1" t="str">
        <f>+IFERROR(VLOOKUP(Tabla1[[#This Row],[Muestra]],Muestra[[Muestra]:[Columna1]],2,0),"REVISAR")</f>
        <v>19.01.03.08 Pesca de reineta</v>
      </c>
      <c r="G233" s="1" t="s">
        <v>101</v>
      </c>
      <c r="H233" s="1" t="s">
        <v>173</v>
      </c>
      <c r="I233" s="1" t="s">
        <v>178</v>
      </c>
      <c r="J233" s="1" t="s">
        <v>417</v>
      </c>
      <c r="K233" s="1" t="s">
        <v>388</v>
      </c>
      <c r="L233" s="1" t="s">
        <v>472</v>
      </c>
      <c r="N233" s="1" t="s">
        <v>806</v>
      </c>
      <c r="O233" s="1" t="s">
        <v>3883</v>
      </c>
      <c r="AD233" s="1">
        <v>2871</v>
      </c>
      <c r="AE233" s="1">
        <v>4201</v>
      </c>
      <c r="AF233" s="1">
        <v>2329</v>
      </c>
      <c r="AG233" s="1">
        <v>2395</v>
      </c>
      <c r="AH233" s="1">
        <v>2491</v>
      </c>
      <c r="AI233" s="1">
        <v>4600</v>
      </c>
      <c r="AJ233" s="1">
        <v>3712</v>
      </c>
    </row>
    <row r="234" spans="1:36" s="1" customFormat="1" x14ac:dyDescent="0.25">
      <c r="A234" s="23">
        <v>233</v>
      </c>
      <c r="B234" t="s">
        <v>2710</v>
      </c>
      <c r="C234" s="1" t="str">
        <f>+VLOOKUP(Tabla1[[#This Row],[Sector]],Sectores[[Sector]:[Columna1]],2,0)</f>
        <v>19 Pesca</v>
      </c>
      <c r="D234" s="1" t="str">
        <f>+VLOOKUP(Tabla1[[#This Row],[Contenido]],Hoja2!$F$2:$G$105,2,0)</f>
        <v>19.02 Pesca Industrial</v>
      </c>
      <c r="E234" s="1" t="str">
        <f>LEFT(Tabla1[[#This Row],[ID Muestra]],8)&amp;" "&amp;Tabla1[[#This Row],[Tema]]</f>
        <v>19.01.07 Resto</v>
      </c>
      <c r="F234" s="1" t="str">
        <f>+IFERROR(VLOOKUP(Tabla1[[#This Row],[Muestra]],Muestra[[Muestra]:[Columna1]],2,0),"REVISAR")</f>
        <v>19.01.07.01 Pesca del resto de las especies</v>
      </c>
      <c r="G234" s="1" t="s">
        <v>101</v>
      </c>
      <c r="H234" s="1" t="s">
        <v>173</v>
      </c>
      <c r="I234" s="1" t="s">
        <v>179</v>
      </c>
      <c r="J234" s="1" t="s">
        <v>418</v>
      </c>
      <c r="K234" s="1" t="s">
        <v>388</v>
      </c>
      <c r="L234" s="1" t="s">
        <v>472</v>
      </c>
      <c r="N234" s="1" t="s">
        <v>807</v>
      </c>
      <c r="O234" s="1" t="s">
        <v>3883</v>
      </c>
      <c r="AD234" s="1">
        <v>20922</v>
      </c>
      <c r="AE234" s="1">
        <v>19865</v>
      </c>
      <c r="AF234" s="1">
        <v>17718</v>
      </c>
      <c r="AG234" s="1">
        <v>13593</v>
      </c>
      <c r="AH234" s="1">
        <v>14316</v>
      </c>
      <c r="AI234" s="1">
        <v>7813</v>
      </c>
      <c r="AJ234" s="1">
        <v>10820</v>
      </c>
    </row>
    <row r="235" spans="1:36" s="1" customFormat="1" x14ac:dyDescent="0.25">
      <c r="A235" s="23">
        <v>234</v>
      </c>
      <c r="B235" t="s">
        <v>2711</v>
      </c>
      <c r="C235" s="1" t="str">
        <f>+VLOOKUP(Tabla1[[#This Row],[Sector]],Sectores[[Sector]:[Columna1]],2,0)</f>
        <v>19 Pesca</v>
      </c>
      <c r="D235" s="1" t="str">
        <f>+VLOOKUP(Tabla1[[#This Row],[Contenido]],Hoja2!$F$2:$G$105,2,0)</f>
        <v>19.02 Pesca Industrial</v>
      </c>
      <c r="E235" s="1" t="str">
        <f>LEFT(Tabla1[[#This Row],[ID Muestra]],8)&amp;" "&amp;Tabla1[[#This Row],[Tema]]</f>
        <v>19.01.03 Peces</v>
      </c>
      <c r="F235" s="1" t="str">
        <f>+IFERROR(VLOOKUP(Tabla1[[#This Row],[Muestra]],Muestra[[Muestra]:[Columna1]],2,0),"REVISAR")</f>
        <v>19.01.03.10 Pesca de sardina común</v>
      </c>
      <c r="G235" s="1" t="s">
        <v>101</v>
      </c>
      <c r="H235" s="1" t="s">
        <v>173</v>
      </c>
      <c r="I235" s="1" t="s">
        <v>178</v>
      </c>
      <c r="J235" s="1" t="s">
        <v>420</v>
      </c>
      <c r="K235" s="1" t="s">
        <v>388</v>
      </c>
      <c r="L235" s="1" t="s">
        <v>472</v>
      </c>
      <c r="N235" s="1" t="s">
        <v>808</v>
      </c>
      <c r="O235" s="1" t="s">
        <v>3883</v>
      </c>
      <c r="AD235" s="1">
        <v>75207</v>
      </c>
      <c r="AE235" s="1">
        <v>78389</v>
      </c>
      <c r="AF235" s="1">
        <v>84377</v>
      </c>
      <c r="AG235" s="1">
        <v>22673</v>
      </c>
      <c r="AH235" s="1">
        <v>10133</v>
      </c>
      <c r="AI235" s="1">
        <v>3542</v>
      </c>
      <c r="AJ235" s="1">
        <v>7537</v>
      </c>
    </row>
    <row r="236" spans="1:36" s="1" customFormat="1" x14ac:dyDescent="0.25">
      <c r="A236" s="23">
        <v>235</v>
      </c>
      <c r="B236" t="s">
        <v>337</v>
      </c>
      <c r="C236" s="1" t="str">
        <f>+VLOOKUP(Tabla1[[#This Row],[Sector]],Sectores[[Sector]:[Columna1]],2,0)</f>
        <v>21 Salud</v>
      </c>
      <c r="D236" s="1" t="str">
        <f>+VLOOKUP(Tabla1[[#This Row],[Contenido]],Hoja2!$F$2:$G$105,2,0)</f>
        <v>21.05 Servicios de Salud</v>
      </c>
      <c r="E236" s="1" t="str">
        <f>+IFERROR(VLOOKUP(Tabla1[[#This Row],[Tema]],Temas[[Tema]:[Columna1]],2,0),"REVISAR")</f>
        <v>21.05.02 Emergencias</v>
      </c>
      <c r="F236" s="1" t="str">
        <f>+IFERROR(VLOOKUP(Tabla1[[#This Row],[Muestra]],Muestra[[Muestra]:[Columna1]],2,0),"REVISAR")</f>
        <v>21.05.02.01 Ambulancias</v>
      </c>
      <c r="G236" s="1" t="s">
        <v>89</v>
      </c>
      <c r="H236" s="1" t="s">
        <v>174</v>
      </c>
      <c r="I236" s="1" t="s">
        <v>200</v>
      </c>
      <c r="J236" s="1" t="s">
        <v>175</v>
      </c>
      <c r="K236" s="1" t="s">
        <v>3824</v>
      </c>
      <c r="L236" s="1" t="s">
        <v>2498</v>
      </c>
      <c r="O236" s="1" t="s">
        <v>3879</v>
      </c>
      <c r="AB236" s="1">
        <v>722</v>
      </c>
      <c r="AC236" s="1">
        <v>719</v>
      </c>
      <c r="AD236" s="1">
        <v>817</v>
      </c>
      <c r="AE236" s="1">
        <v>817</v>
      </c>
      <c r="AF236" s="1">
        <v>827</v>
      </c>
      <c r="AG236" s="1">
        <v>853</v>
      </c>
      <c r="AH236" s="1">
        <v>894</v>
      </c>
      <c r="AI236" s="1">
        <v>873</v>
      </c>
      <c r="AJ236" s="1">
        <v>936</v>
      </c>
    </row>
    <row r="237" spans="1:36" s="1" customFormat="1" x14ac:dyDescent="0.25">
      <c r="A237" s="23">
        <v>236</v>
      </c>
      <c r="B237" t="s">
        <v>338</v>
      </c>
      <c r="C237" s="1" t="str">
        <f>+VLOOKUP(Tabla1[[#This Row],[Sector]],Sectores[[Sector]:[Columna1]],2,0)</f>
        <v>21 Salud</v>
      </c>
      <c r="D237" s="1" t="str">
        <f>+VLOOKUP(Tabla1[[#This Row],[Contenido]],Hoja2!$F$2:$G$105,2,0)</f>
        <v>21.02 Establecimientos</v>
      </c>
      <c r="E237" s="1" t="str">
        <f>+IFERROR(VLOOKUP(Tabla1[[#This Row],[Tema]],Temas[[Tema]:[Columna1]],2,0),"REVISAR")</f>
        <v>21.02.01 Centros de Salud</v>
      </c>
      <c r="F237" s="1" t="str">
        <f>+IFERROR(VLOOKUP(Tabla1[[#This Row],[Muestra]],Muestra[[Muestra]:[Columna1]],2,0),"REVISAR")</f>
        <v>21.02.01.04 CESFAM</v>
      </c>
      <c r="G237" s="1" t="s">
        <v>89</v>
      </c>
      <c r="H237" s="1" t="s">
        <v>128</v>
      </c>
      <c r="I237" s="1" t="s">
        <v>145</v>
      </c>
      <c r="J237" s="1" t="s">
        <v>139</v>
      </c>
      <c r="K237" s="1" t="s">
        <v>3825</v>
      </c>
      <c r="L237" s="1" t="s">
        <v>831</v>
      </c>
      <c r="O237" s="1" t="s">
        <v>3879</v>
      </c>
      <c r="AA237" s="1">
        <v>436</v>
      </c>
      <c r="AB237" s="1">
        <v>442</v>
      </c>
      <c r="AC237" s="1">
        <v>450</v>
      </c>
      <c r="AD237" s="1">
        <v>467</v>
      </c>
      <c r="AE237" s="1">
        <v>496</v>
      </c>
      <c r="AF237" s="1">
        <v>490</v>
      </c>
      <c r="AG237" s="1">
        <v>497</v>
      </c>
      <c r="AH237" s="1">
        <v>518</v>
      </c>
      <c r="AI237" s="1">
        <v>486</v>
      </c>
      <c r="AJ237" s="1">
        <v>497</v>
      </c>
    </row>
    <row r="238" spans="1:36" s="1" customFormat="1" x14ac:dyDescent="0.25">
      <c r="A238" s="23">
        <v>237</v>
      </c>
      <c r="B238" t="s">
        <v>339</v>
      </c>
      <c r="C238" s="1" t="str">
        <f>+VLOOKUP(Tabla1[[#This Row],[Sector]],Sectores[[Sector]:[Columna1]],2,0)</f>
        <v>21 Salud</v>
      </c>
      <c r="D238" s="1" t="str">
        <f>+VLOOKUP(Tabla1[[#This Row],[Contenido]],Hoja2!$F$2:$G$105,2,0)</f>
        <v>21.05 Servicios de Salud</v>
      </c>
      <c r="E238" s="1" t="str">
        <f>+IFERROR(VLOOKUP(Tabla1[[#This Row],[Tema]],Temas[[Tema]:[Columna1]],2,0),"REVISAR")</f>
        <v>21.05.01 Cuidado Dental</v>
      </c>
      <c r="F238" s="1" t="str">
        <f>+IFERROR(VLOOKUP(Tabla1[[#This Row],[Muestra]],Muestra[[Muestra]:[Columna1]],2,0),"REVISAR")</f>
        <v>21.05.01.01 Clínicas dentales móviles</v>
      </c>
      <c r="G238" s="1" t="s">
        <v>89</v>
      </c>
      <c r="H238" s="1" t="s">
        <v>174</v>
      </c>
      <c r="I238" s="1" t="s">
        <v>336</v>
      </c>
      <c r="J238" s="1" t="s">
        <v>140</v>
      </c>
      <c r="K238" s="1" t="s">
        <v>3826</v>
      </c>
      <c r="L238" s="1" t="s">
        <v>831</v>
      </c>
      <c r="O238" s="1" t="s">
        <v>3879</v>
      </c>
      <c r="AA238" s="1">
        <v>153</v>
      </c>
      <c r="AB238" s="1">
        <v>160</v>
      </c>
      <c r="AC238" s="1">
        <v>150</v>
      </c>
      <c r="AD238" s="1">
        <v>187</v>
      </c>
      <c r="AE238" s="1">
        <v>184</v>
      </c>
      <c r="AF238" s="1">
        <v>207</v>
      </c>
      <c r="AG238" s="1">
        <v>248</v>
      </c>
      <c r="AH238" s="1">
        <v>274</v>
      </c>
      <c r="AI238" s="1">
        <v>252</v>
      </c>
      <c r="AJ238" s="1">
        <v>303</v>
      </c>
    </row>
    <row r="239" spans="1:36" s="1" customFormat="1" x14ac:dyDescent="0.25">
      <c r="A239" s="23">
        <v>238</v>
      </c>
      <c r="B239" t="s">
        <v>340</v>
      </c>
      <c r="C239" s="1" t="str">
        <f>+VLOOKUP(Tabla1[[#This Row],[Sector]],Sectores[[Sector]:[Columna1]],2,0)</f>
        <v>21 Salud</v>
      </c>
      <c r="D239" s="1" t="str">
        <f>+VLOOKUP(Tabla1[[#This Row],[Contenido]],Hoja2!$F$2:$G$105,2,0)</f>
        <v>21.01 Enfermedades</v>
      </c>
      <c r="E239" s="1" t="str">
        <f>+IFERROR(VLOOKUP(Tabla1[[#This Row],[Tema]],Temas[[Tema]:[Columna1]],2,0),"REVISAR")</f>
        <v>21.01.01 Cáncer de Cuello Uterino</v>
      </c>
      <c r="F239" s="1" t="str">
        <f>+IFERROR(VLOOKUP(Tabla1[[#This Row],[Muestra]],Muestra[[Muestra]:[Columna1]],2,0),"REVISAR")</f>
        <v>21.01.01.01 Casos positivos</v>
      </c>
      <c r="G239" s="1" t="s">
        <v>89</v>
      </c>
      <c r="H239" s="1" t="s">
        <v>144</v>
      </c>
      <c r="I239" s="1" t="s">
        <v>142</v>
      </c>
      <c r="J239" s="1" t="s">
        <v>141</v>
      </c>
      <c r="K239" s="1" t="s">
        <v>141</v>
      </c>
      <c r="L239" s="1" t="s">
        <v>3882</v>
      </c>
      <c r="O239" s="1" t="s">
        <v>2911</v>
      </c>
      <c r="AA239" s="1">
        <v>254</v>
      </c>
      <c r="AB239" s="1">
        <v>276</v>
      </c>
      <c r="AC239" s="1">
        <v>233</v>
      </c>
      <c r="AD239" s="1">
        <v>283</v>
      </c>
      <c r="AE239" s="1">
        <v>278</v>
      </c>
      <c r="AF239" s="1">
        <v>263</v>
      </c>
      <c r="AG239" s="1">
        <v>239</v>
      </c>
      <c r="AH239" s="1">
        <v>247</v>
      </c>
    </row>
    <row r="240" spans="1:36" s="1" customFormat="1" x14ac:dyDescent="0.25">
      <c r="A240" s="23">
        <v>239</v>
      </c>
      <c r="B240" t="s">
        <v>341</v>
      </c>
      <c r="C240" s="1" t="str">
        <f>+VLOOKUP(Tabla1[[#This Row],[Sector]],Sectores[[Sector]:[Columna1]],2,0)</f>
        <v>21 Salud</v>
      </c>
      <c r="D240" s="1" t="str">
        <f>+VLOOKUP(Tabla1[[#This Row],[Contenido]],Hoja2!$F$2:$G$105,2,0)</f>
        <v>21.02 Establecimientos</v>
      </c>
      <c r="E240" s="1" t="str">
        <f>+IFERROR(VLOOKUP(Tabla1[[#This Row],[Tema]],Temas[[Tema]:[Columna1]],2,0),"REVISAR")</f>
        <v>21.02.01 Centros de Salud</v>
      </c>
      <c r="F240" s="1" t="str">
        <f>+IFERROR(VLOOKUP(Tabla1[[#This Row],[Muestra]],Muestra[[Muestra]:[Columna1]],2,0),"REVISAR")</f>
        <v>21.02.01.01 CECOF</v>
      </c>
      <c r="G240" s="1" t="s">
        <v>89</v>
      </c>
      <c r="H240" s="1" t="s">
        <v>128</v>
      </c>
      <c r="I240" s="1" t="s">
        <v>145</v>
      </c>
      <c r="J240" s="1" t="s">
        <v>102</v>
      </c>
      <c r="K240" s="1" t="s">
        <v>3827</v>
      </c>
      <c r="L240" s="1" t="s">
        <v>831</v>
      </c>
      <c r="O240" s="1" t="s">
        <v>3879</v>
      </c>
      <c r="AA240" s="1">
        <v>157</v>
      </c>
      <c r="AB240" s="1">
        <v>170</v>
      </c>
      <c r="AC240" s="1">
        <v>165</v>
      </c>
      <c r="AD240" s="1">
        <v>175</v>
      </c>
      <c r="AE240" s="1">
        <v>184</v>
      </c>
      <c r="AF240" s="1">
        <v>210</v>
      </c>
      <c r="AG240" s="1">
        <v>239</v>
      </c>
      <c r="AH240" s="1">
        <v>256</v>
      </c>
      <c r="AI240" s="1">
        <v>234</v>
      </c>
      <c r="AJ240" s="1">
        <v>247</v>
      </c>
    </row>
    <row r="241" spans="1:36" s="1" customFormat="1" x14ac:dyDescent="0.25">
      <c r="A241" s="23">
        <v>240</v>
      </c>
      <c r="B241" t="s">
        <v>342</v>
      </c>
      <c r="C241" s="1" t="str">
        <f>+VLOOKUP(Tabla1[[#This Row],[Sector]],Sectores[[Sector]:[Columna1]],2,0)</f>
        <v>21 Salud</v>
      </c>
      <c r="D241" s="1" t="str">
        <f>+VLOOKUP(Tabla1[[#This Row],[Contenido]],Hoja2!$F$2:$G$105,2,0)</f>
        <v>21.02 Establecimientos</v>
      </c>
      <c r="E241" s="1" t="str">
        <f>+IFERROR(VLOOKUP(Tabla1[[#This Row],[Tema]],Temas[[Tema]:[Columna1]],2,0),"REVISAR")</f>
        <v>21.02.01 Centros de Salud</v>
      </c>
      <c r="F241" s="1" t="str">
        <f>+IFERROR(VLOOKUP(Tabla1[[#This Row],[Muestra]],Muestra[[Muestra]:[Columna1]],2,0),"REVISAR")</f>
        <v>21.02.01.02 Centros de salud rurales</v>
      </c>
      <c r="G241" s="1" t="s">
        <v>89</v>
      </c>
      <c r="H241" s="1" t="s">
        <v>128</v>
      </c>
      <c r="I241" s="1" t="s">
        <v>145</v>
      </c>
      <c r="J241" s="1" t="s">
        <v>149</v>
      </c>
      <c r="K241" s="1" t="s">
        <v>3828</v>
      </c>
      <c r="L241" s="1" t="s">
        <v>831</v>
      </c>
      <c r="O241" s="1" t="s">
        <v>3879</v>
      </c>
      <c r="AA241" s="1">
        <v>98</v>
      </c>
      <c r="AB241" s="1">
        <v>121</v>
      </c>
      <c r="AC241" s="1">
        <v>122</v>
      </c>
      <c r="AD241" s="1">
        <v>111</v>
      </c>
      <c r="AE241" s="1">
        <v>123</v>
      </c>
      <c r="AF241" s="1">
        <v>167</v>
      </c>
      <c r="AG241" s="1">
        <v>199</v>
      </c>
      <c r="AH241" s="1">
        <v>227</v>
      </c>
      <c r="AI241" s="1">
        <v>192</v>
      </c>
      <c r="AJ241" s="1">
        <v>184</v>
      </c>
    </row>
    <row r="242" spans="1:36" s="1" customFormat="1" x14ac:dyDescent="0.25">
      <c r="A242" s="23">
        <v>241</v>
      </c>
      <c r="B242" t="s">
        <v>343</v>
      </c>
      <c r="C242" s="1" t="str">
        <f>+VLOOKUP(Tabla1[[#This Row],[Sector]],Sectores[[Sector]:[Columna1]],2,0)</f>
        <v>21 Salud</v>
      </c>
      <c r="D242" s="1" t="str">
        <f>+VLOOKUP(Tabla1[[#This Row],[Contenido]],Hoja2!$F$2:$G$105,2,0)</f>
        <v>21.02 Establecimientos</v>
      </c>
      <c r="E242" s="1" t="str">
        <f>+IFERROR(VLOOKUP(Tabla1[[#This Row],[Tema]],Temas[[Tema]:[Columna1]],2,0),"REVISAR")</f>
        <v>21.02.01 Centros de Salud</v>
      </c>
      <c r="F242" s="1" t="str">
        <f>+IFERROR(VLOOKUP(Tabla1[[#This Row],[Muestra]],Muestra[[Muestra]:[Columna1]],2,0),"REVISAR")</f>
        <v>21.02.01.03 Centros de salud urbanos</v>
      </c>
      <c r="G242" s="1" t="s">
        <v>89</v>
      </c>
      <c r="H242" s="1" t="s">
        <v>128</v>
      </c>
      <c r="I242" s="1" t="s">
        <v>145</v>
      </c>
      <c r="J242" s="1" t="s">
        <v>150</v>
      </c>
      <c r="K242" s="1" t="s">
        <v>3829</v>
      </c>
      <c r="L242" s="1" t="s">
        <v>831</v>
      </c>
      <c r="O242" s="1" t="s">
        <v>3879</v>
      </c>
      <c r="AA242" s="1">
        <v>148</v>
      </c>
      <c r="AB242" s="1">
        <v>109</v>
      </c>
      <c r="AC242" s="1">
        <v>93</v>
      </c>
      <c r="AD242" s="1">
        <v>113</v>
      </c>
      <c r="AE242" s="1">
        <v>72</v>
      </c>
      <c r="AF242" s="1">
        <v>110</v>
      </c>
      <c r="AG242" s="1">
        <v>84</v>
      </c>
      <c r="AH242" s="1">
        <v>147</v>
      </c>
      <c r="AI242" s="1">
        <v>120</v>
      </c>
      <c r="AJ242" s="1">
        <v>143</v>
      </c>
    </row>
    <row r="243" spans="1:36" s="1" customFormat="1" x14ac:dyDescent="0.25">
      <c r="A243" s="23">
        <v>242</v>
      </c>
      <c r="B243" t="s">
        <v>344</v>
      </c>
      <c r="C243" s="1" t="str">
        <f>+VLOOKUP(Tabla1[[#This Row],[Sector]],Sectores[[Sector]:[Columna1]],2,0)</f>
        <v>21 Salud</v>
      </c>
      <c r="D243" s="1" t="str">
        <f>+VLOOKUP(Tabla1[[#This Row],[Contenido]],Hoja2!$F$2:$G$105,2,0)</f>
        <v>21.02 Establecimientos</v>
      </c>
      <c r="E243" s="1" t="str">
        <f>+IFERROR(VLOOKUP(Tabla1[[#This Row],[Tema]],Temas[[Tema]:[Columna1]],2,0),"REVISAR")</f>
        <v>21.02.02 Consultorios Generales</v>
      </c>
      <c r="F243" s="1" t="str">
        <f>+IFERROR(VLOOKUP(Tabla1[[#This Row],[Muestra]],Muestra[[Muestra]:[Columna1]],2,0),"REVISAR")</f>
        <v>21.02.02.01 Consultorios generales rurales</v>
      </c>
      <c r="G243" s="1" t="s">
        <v>89</v>
      </c>
      <c r="H243" s="1" t="s">
        <v>128</v>
      </c>
      <c r="I243" s="1" t="s">
        <v>146</v>
      </c>
      <c r="J243" s="1" t="s">
        <v>147</v>
      </c>
      <c r="K243" s="1" t="s">
        <v>3830</v>
      </c>
      <c r="L243" s="1" t="s">
        <v>832</v>
      </c>
      <c r="O243" s="1" t="s">
        <v>3879</v>
      </c>
      <c r="Q243" s="1">
        <v>132</v>
      </c>
      <c r="R243" s="1">
        <v>152</v>
      </c>
      <c r="S243" s="1">
        <v>152</v>
      </c>
      <c r="T243" s="1">
        <v>157</v>
      </c>
      <c r="U243" s="1">
        <v>158</v>
      </c>
      <c r="V243" s="1">
        <v>152</v>
      </c>
      <c r="W243" s="1">
        <v>159</v>
      </c>
      <c r="X243" s="1">
        <v>155</v>
      </c>
      <c r="Y243" s="1">
        <v>162</v>
      </c>
      <c r="Z243" s="1">
        <v>177</v>
      </c>
      <c r="AA243" s="1">
        <v>50</v>
      </c>
      <c r="AB243" s="1">
        <v>65</v>
      </c>
      <c r="AC243" s="1">
        <v>62</v>
      </c>
      <c r="AD243" s="1">
        <v>65</v>
      </c>
      <c r="AE243" s="1">
        <v>55</v>
      </c>
      <c r="AF243" s="1">
        <v>60</v>
      </c>
      <c r="AG243" s="1">
        <v>59</v>
      </c>
      <c r="AH243" s="1">
        <v>49</v>
      </c>
      <c r="AI243" s="1">
        <v>52</v>
      </c>
      <c r="AJ243" s="1">
        <v>45</v>
      </c>
    </row>
    <row r="244" spans="1:36" s="1" customFormat="1" x14ac:dyDescent="0.25">
      <c r="A244" s="23">
        <v>243</v>
      </c>
      <c r="B244" t="s">
        <v>345</v>
      </c>
      <c r="C244" s="1" t="str">
        <f>+VLOOKUP(Tabla1[[#This Row],[Sector]],Sectores[[Sector]:[Columna1]],2,0)</f>
        <v>21 Salud</v>
      </c>
      <c r="D244" s="1" t="str">
        <f>+VLOOKUP(Tabla1[[#This Row],[Contenido]],Hoja2!$F$2:$G$105,2,0)</f>
        <v>21.02 Establecimientos</v>
      </c>
      <c r="E244" s="1" t="str">
        <f>+IFERROR(VLOOKUP(Tabla1[[#This Row],[Tema]],Temas[[Tema]:[Columna1]],2,0),"REVISAR")</f>
        <v>21.02.02 Consultorios Generales</v>
      </c>
      <c r="F244" s="1" t="str">
        <f>+IFERROR(VLOOKUP(Tabla1[[#This Row],[Muestra]],Muestra[[Muestra]:[Columna1]],2,0),"REVISAR")</f>
        <v>21.02.02.02 Consultorios generales urbanos</v>
      </c>
      <c r="G244" s="1" t="s">
        <v>89</v>
      </c>
      <c r="H244" s="1" t="s">
        <v>128</v>
      </c>
      <c r="I244" s="1" t="s">
        <v>146</v>
      </c>
      <c r="J244" s="1" t="s">
        <v>148</v>
      </c>
      <c r="K244" s="1" t="s">
        <v>3831</v>
      </c>
      <c r="L244" s="1" t="s">
        <v>832</v>
      </c>
      <c r="O244" s="1" t="s">
        <v>3879</v>
      </c>
      <c r="Q244" s="1">
        <v>214</v>
      </c>
      <c r="R244" s="1">
        <v>239</v>
      </c>
      <c r="S244" s="1">
        <v>242</v>
      </c>
      <c r="T244" s="1">
        <v>272</v>
      </c>
      <c r="U244" s="1">
        <v>264</v>
      </c>
      <c r="V244" s="1">
        <v>280</v>
      </c>
      <c r="W244" s="1">
        <v>309</v>
      </c>
      <c r="X244" s="1">
        <v>313</v>
      </c>
      <c r="Y244" s="1">
        <v>334</v>
      </c>
      <c r="Z244" s="1">
        <v>327</v>
      </c>
      <c r="AA244" s="1">
        <v>94</v>
      </c>
      <c r="AB244" s="1">
        <v>102</v>
      </c>
      <c r="AC244" s="1">
        <v>69</v>
      </c>
      <c r="AD244" s="1">
        <v>62</v>
      </c>
      <c r="AE244" s="1">
        <v>58</v>
      </c>
      <c r="AF244" s="1">
        <v>43</v>
      </c>
      <c r="AG244" s="1">
        <v>39</v>
      </c>
      <c r="AH244" s="1">
        <v>56</v>
      </c>
      <c r="AI244" s="1">
        <v>57</v>
      </c>
      <c r="AJ244" s="1">
        <v>61</v>
      </c>
    </row>
    <row r="245" spans="1:36" s="1" customFormat="1" x14ac:dyDescent="0.25">
      <c r="A245" s="23">
        <v>244</v>
      </c>
      <c r="B245" t="s">
        <v>346</v>
      </c>
      <c r="C245" s="1" t="str">
        <f>+VLOOKUP(Tabla1[[#This Row],[Sector]],Sectores[[Sector]:[Columna1]],2,0)</f>
        <v>21 Salud</v>
      </c>
      <c r="D245" s="1" t="str">
        <f>+VLOOKUP(Tabla1[[#This Row],[Contenido]],Hoja2!$F$2:$G$105,2,0)</f>
        <v>21.02 Establecimientos</v>
      </c>
      <c r="E245" s="1" t="str">
        <f>+IFERROR(VLOOKUP(Tabla1[[#This Row],[Tema]],Temas[[Tema]:[Columna1]],2,0),"REVISAR")</f>
        <v>21.02.01 Centros de Salud</v>
      </c>
      <c r="F245" s="1" t="str">
        <f>+IFERROR(VLOOKUP(Tabla1[[#This Row],[Muestra]],Muestra[[Muestra]:[Columna1]],2,0),"REVISAR")</f>
        <v>21.02.01.05 COSAM</v>
      </c>
      <c r="G245" s="1" t="s">
        <v>89</v>
      </c>
      <c r="H245" s="1" t="s">
        <v>128</v>
      </c>
      <c r="I245" s="1" t="s">
        <v>145</v>
      </c>
      <c r="J245" s="1" t="s">
        <v>103</v>
      </c>
      <c r="K245" s="1" t="s">
        <v>3832</v>
      </c>
      <c r="L245" s="1" t="s">
        <v>832</v>
      </c>
      <c r="O245" s="1" t="s">
        <v>3879</v>
      </c>
      <c r="Q245" s="1">
        <v>23</v>
      </c>
      <c r="R245" s="1">
        <v>28</v>
      </c>
      <c r="S245" s="1">
        <v>33</v>
      </c>
      <c r="T245" s="1">
        <v>32</v>
      </c>
      <c r="U245" s="1">
        <v>32</v>
      </c>
      <c r="V245" s="1">
        <v>35</v>
      </c>
      <c r="W245" s="1">
        <v>41</v>
      </c>
      <c r="X245" s="1">
        <v>42</v>
      </c>
      <c r="Y245" s="1">
        <v>49</v>
      </c>
      <c r="Z245" s="1">
        <v>55</v>
      </c>
      <c r="AA245" s="1">
        <v>52</v>
      </c>
      <c r="AB245" s="1">
        <v>59</v>
      </c>
      <c r="AC245" s="1">
        <v>59</v>
      </c>
      <c r="AD245" s="1">
        <v>56</v>
      </c>
      <c r="AE245" s="1">
        <v>61</v>
      </c>
      <c r="AF245" s="1">
        <v>64</v>
      </c>
      <c r="AG245" s="1">
        <v>56</v>
      </c>
      <c r="AH245" s="1">
        <v>57</v>
      </c>
      <c r="AI245" s="1">
        <v>58</v>
      </c>
      <c r="AJ245" s="1">
        <v>64</v>
      </c>
    </row>
    <row r="246" spans="1:36" s="1" customFormat="1" x14ac:dyDescent="0.25">
      <c r="A246" s="23">
        <v>245</v>
      </c>
      <c r="B246" t="s">
        <v>258</v>
      </c>
      <c r="C246" s="1" t="str">
        <f>+VLOOKUP(Tabla1[[#This Row],[Sector]],Sectores[[Sector]:[Columna1]],2,0)</f>
        <v>21 Salud</v>
      </c>
      <c r="D246" s="1" t="str">
        <f>+VLOOKUP(Tabla1[[#This Row],[Contenido]],Hoja2!$F$2:$G$105,2,0)</f>
        <v>21.03 Índices</v>
      </c>
      <c r="E246" s="1" t="str">
        <f>+IFERROR(VLOOKUP(Tabla1[[#This Row],[Tema]],Temas[[Tema]:[Columna1]],2,0),"REVISAR")</f>
        <v>21.03.01 Atención Primaria</v>
      </c>
      <c r="F246" s="1" t="str">
        <f>+IFERROR(VLOOKUP(Tabla1[[#This Row],[Muestra]],Muestra[[Muestra]:[Columna1]],2,0),"REVISAR")</f>
        <v>21.03.01.01 Actividad de atención primaria</v>
      </c>
      <c r="G246" s="1" t="s">
        <v>89</v>
      </c>
      <c r="H246" s="1" t="s">
        <v>158</v>
      </c>
      <c r="I246" s="1" t="s">
        <v>159</v>
      </c>
      <c r="J246" s="1" t="s">
        <v>160</v>
      </c>
      <c r="K246" s="1" t="s">
        <v>157</v>
      </c>
      <c r="L246" s="1" t="s">
        <v>3862</v>
      </c>
      <c r="O246" s="1" t="s">
        <v>3879</v>
      </c>
      <c r="U246" s="1">
        <v>92.832713754646846</v>
      </c>
      <c r="V246" s="1">
        <v>74.91884057971015</v>
      </c>
      <c r="W246" s="1">
        <v>72.672463768115946</v>
      </c>
      <c r="X246" s="1">
        <v>73.228985507246378</v>
      </c>
      <c r="Y246" s="1">
        <v>81.384375000000006</v>
      </c>
      <c r="Z246" s="1">
        <v>70.944927536231887</v>
      </c>
      <c r="AA246" s="1">
        <v>72.771014492753622</v>
      </c>
      <c r="AB246" s="1">
        <v>98.783882783882788</v>
      </c>
      <c r="AC246" s="1">
        <v>82.565624999999997</v>
      </c>
      <c r="AD246" s="1">
        <v>83.012500000000003</v>
      </c>
      <c r="AE246" s="1">
        <v>95.795620437956202</v>
      </c>
      <c r="AF246" s="1">
        <v>82.249221183800628</v>
      </c>
      <c r="AG246" s="1">
        <v>96.219780219780219</v>
      </c>
      <c r="AH246" s="1">
        <v>94.884328358208961</v>
      </c>
    </row>
    <row r="247" spans="1:36" s="1" customFormat="1" x14ac:dyDescent="0.25">
      <c r="A247" s="23">
        <v>246</v>
      </c>
      <c r="B247" t="s">
        <v>259</v>
      </c>
      <c r="C247" s="1" t="str">
        <f>+VLOOKUP(Tabla1[[#This Row],[Sector]],Sectores[[Sector]:[Columna1]],2,0)</f>
        <v>21 Salud</v>
      </c>
      <c r="D247" s="1" t="str">
        <f>+VLOOKUP(Tabla1[[#This Row],[Contenido]],Hoja2!$F$2:$G$105,2,0)</f>
        <v>21.01 Enfermedades</v>
      </c>
      <c r="E247" s="1" t="str">
        <f>+IFERROR(VLOOKUP(Tabla1[[#This Row],[Tema]],Temas[[Tema]:[Columna1]],2,0),"REVISAR")</f>
        <v>21.01.02 VIH/SIDA</v>
      </c>
      <c r="F247" s="1" t="str">
        <f>+IFERROR(VLOOKUP(Tabla1[[#This Row],[Muestra]],Muestra[[Muestra]:[Columna1]],2,0),"REVISAR")</f>
        <v>21.01.02.01 VIH/SIDA</v>
      </c>
      <c r="G247" s="1" t="s">
        <v>89</v>
      </c>
      <c r="H247" s="1" t="s">
        <v>144</v>
      </c>
      <c r="I247" s="1" t="s">
        <v>154</v>
      </c>
      <c r="J247" s="1" t="s">
        <v>154</v>
      </c>
      <c r="K247" s="1" t="s">
        <v>3336</v>
      </c>
      <c r="L247" s="1" t="s">
        <v>3736</v>
      </c>
      <c r="O247" s="1" t="s">
        <v>2911</v>
      </c>
      <c r="AB247" s="1">
        <v>17492</v>
      </c>
      <c r="AC247" s="1">
        <v>18695</v>
      </c>
      <c r="AD247" s="1">
        <v>19703</v>
      </c>
      <c r="AE247" s="1">
        <v>24039</v>
      </c>
      <c r="AF247" s="1">
        <v>26213</v>
      </c>
      <c r="AG247" s="1">
        <v>30877</v>
      </c>
      <c r="AH247" s="1">
        <v>35337</v>
      </c>
    </row>
    <row r="248" spans="1:36" s="1" customFormat="1" x14ac:dyDescent="0.25">
      <c r="A248" s="23">
        <v>247</v>
      </c>
      <c r="B248" t="s">
        <v>260</v>
      </c>
      <c r="C248" s="1" t="str">
        <f>+VLOOKUP(Tabla1[[#This Row],[Sector]],Sectores[[Sector]:[Columna1]],2,0)</f>
        <v>21 Salud</v>
      </c>
      <c r="D248" s="1" t="str">
        <f>+VLOOKUP(Tabla1[[#This Row],[Contenido]],Hoja2!$F$2:$G$105,2,0)</f>
        <v>21.04 Programas</v>
      </c>
      <c r="E248" s="1" t="str">
        <f>+IFERROR(VLOOKUP(Tabla1[[#This Row],[Tema]],Temas[[Tema]:[Columna1]],2,0),"REVISAR")</f>
        <v>21.04.01 Programa de Salud Cardiovascular</v>
      </c>
      <c r="F248" s="1" t="str">
        <f>+IFERROR(VLOOKUP(Tabla1[[#This Row],[Muestra]],Muestra[[Muestra]:[Columna1]],2,0),"REVISAR")</f>
        <v>21.04.01.01 Personas integrantes</v>
      </c>
      <c r="G248" s="1" t="s">
        <v>89</v>
      </c>
      <c r="H248" s="1" t="s">
        <v>156</v>
      </c>
      <c r="I248" s="1" t="s">
        <v>143</v>
      </c>
      <c r="J248" s="1" t="s">
        <v>161</v>
      </c>
      <c r="K248" s="1" t="s">
        <v>3336</v>
      </c>
      <c r="L248" s="1" t="s">
        <v>3736</v>
      </c>
      <c r="O248" s="1" t="s">
        <v>2911</v>
      </c>
      <c r="AB248" s="1">
        <v>6669001</v>
      </c>
      <c r="AC248" s="1">
        <v>7207034</v>
      </c>
      <c r="AD248" s="1">
        <v>8341256</v>
      </c>
      <c r="AE248" s="1">
        <v>4840627</v>
      </c>
      <c r="AF248" s="1">
        <v>5025344</v>
      </c>
      <c r="AG248" s="1">
        <v>5229178</v>
      </c>
      <c r="AH248" s="1">
        <v>5636110</v>
      </c>
    </row>
    <row r="249" spans="1:36" s="1" customFormat="1" x14ac:dyDescent="0.25">
      <c r="A249" s="23">
        <v>248</v>
      </c>
      <c r="B249" t="s">
        <v>9976</v>
      </c>
      <c r="C249" s="1" t="str">
        <f>+VLOOKUP(Tabla1[[#This Row],[Sector]],Sectores[[Sector]:[Columna1]],2,0)</f>
        <v>21 Salud</v>
      </c>
      <c r="D249" s="1" t="str">
        <f>+VLOOKUP(Tabla1[[#This Row],[Contenido]],Hoja2!$F$2:$G$105,2,0)</f>
        <v>21.02 Establecimientos</v>
      </c>
      <c r="E249" s="1" t="str">
        <f>+IFERROR(VLOOKUP(Tabla1[[#This Row],[Tema]],Temas[[Tema]:[Columna1]],2,0),"REVISAR")</f>
        <v>21.02.03 Postas</v>
      </c>
      <c r="F249" s="1" t="str">
        <f>+IFERROR(VLOOKUP(Tabla1[[#This Row],[Muestra]],Muestra[[Muestra]:[Columna1]],2,0),"REVISAR")</f>
        <v>21.02.03.01 Postas de salud rurales</v>
      </c>
      <c r="G249" s="1" t="s">
        <v>89</v>
      </c>
      <c r="H249" s="1" t="s">
        <v>128</v>
      </c>
      <c r="I249" s="1" t="s">
        <v>152</v>
      </c>
      <c r="J249" s="1" t="s">
        <v>153</v>
      </c>
      <c r="K249" s="1" t="s">
        <v>3833</v>
      </c>
      <c r="L249" s="1" t="s">
        <v>832</v>
      </c>
      <c r="O249" s="1" t="s">
        <v>3879</v>
      </c>
      <c r="Q249" s="1">
        <v>911</v>
      </c>
      <c r="R249" s="1">
        <v>1065</v>
      </c>
      <c r="S249" s="1">
        <v>1076</v>
      </c>
      <c r="T249" s="1">
        <v>1121</v>
      </c>
      <c r="U249" s="1">
        <v>1138</v>
      </c>
      <c r="V249" s="1">
        <v>1125</v>
      </c>
      <c r="W249" s="1">
        <v>1123</v>
      </c>
      <c r="X249" s="1">
        <v>1121</v>
      </c>
      <c r="Y249" s="1">
        <v>1126</v>
      </c>
      <c r="Z249" s="1">
        <v>1114</v>
      </c>
      <c r="AA249" s="1">
        <v>1068</v>
      </c>
      <c r="AB249" s="1">
        <v>1093</v>
      </c>
      <c r="AC249" s="1">
        <v>1048</v>
      </c>
      <c r="AD249" s="1">
        <v>1075</v>
      </c>
      <c r="AE249" s="1">
        <v>1120</v>
      </c>
      <c r="AF249" s="1">
        <v>1109</v>
      </c>
      <c r="AG249" s="1">
        <v>1094</v>
      </c>
      <c r="AH249" s="1">
        <v>1063</v>
      </c>
      <c r="AI249" s="1">
        <v>965</v>
      </c>
      <c r="AJ249" s="1">
        <v>1011</v>
      </c>
    </row>
    <row r="250" spans="1:36" s="1" customFormat="1" x14ac:dyDescent="0.25">
      <c r="A250" s="23">
        <v>249</v>
      </c>
      <c r="B250" t="s">
        <v>9977</v>
      </c>
      <c r="C250" s="1" t="str">
        <f>+VLOOKUP(Tabla1[[#This Row],[Sector]],Sectores[[Sector]:[Columna1]],2,0)</f>
        <v>21 Salud</v>
      </c>
      <c r="D250" s="1" t="str">
        <f>+VLOOKUP(Tabla1[[#This Row],[Contenido]],Hoja2!$F$2:$G$105,2,0)</f>
        <v>21.02 Establecimientos</v>
      </c>
      <c r="E250" s="1" t="str">
        <f>+IFERROR(VLOOKUP(Tabla1[[#This Row],[Tema]],Temas[[Tema]:[Columna1]],2,0),"REVISAR")</f>
        <v>21.02.04 Servicios de Urgencia</v>
      </c>
      <c r="F250" s="1" t="str">
        <f>+IFERROR(VLOOKUP(Tabla1[[#This Row],[Muestra]],Muestra[[Muestra]:[Columna1]],2,0),"REVISAR")</f>
        <v>21.02.04.01 SAPU</v>
      </c>
      <c r="G250" s="1" t="s">
        <v>89</v>
      </c>
      <c r="H250" s="1" t="s">
        <v>128</v>
      </c>
      <c r="I250" s="1" t="s">
        <v>151</v>
      </c>
      <c r="J250" s="1" t="s">
        <v>104</v>
      </c>
      <c r="K250" s="1" t="s">
        <v>3834</v>
      </c>
      <c r="L250" s="1" t="s">
        <v>832</v>
      </c>
      <c r="O250" s="1" t="s">
        <v>3879</v>
      </c>
      <c r="Q250" s="1">
        <v>52</v>
      </c>
      <c r="R250" s="1">
        <v>67</v>
      </c>
      <c r="S250" s="1">
        <v>85</v>
      </c>
      <c r="T250" s="1">
        <v>120</v>
      </c>
      <c r="U250" s="1">
        <v>130</v>
      </c>
      <c r="V250" s="1">
        <v>157</v>
      </c>
      <c r="W250" s="1">
        <v>181</v>
      </c>
      <c r="X250" s="1">
        <v>208</v>
      </c>
      <c r="Y250" s="1">
        <v>217</v>
      </c>
      <c r="Z250" s="1">
        <v>230</v>
      </c>
      <c r="AA250" s="1">
        <v>229</v>
      </c>
      <c r="AB250" s="1">
        <v>256</v>
      </c>
      <c r="AC250" s="1">
        <v>259</v>
      </c>
      <c r="AD250" s="1">
        <v>274</v>
      </c>
      <c r="AE250" s="1">
        <v>278</v>
      </c>
      <c r="AF250" s="1">
        <v>272</v>
      </c>
      <c r="AG250" s="1">
        <v>261</v>
      </c>
      <c r="AH250" s="1">
        <v>253</v>
      </c>
      <c r="AI250" s="1">
        <v>242</v>
      </c>
      <c r="AJ250" s="1">
        <v>235</v>
      </c>
    </row>
    <row r="251" spans="1:36" s="1" customFormat="1" x14ac:dyDescent="0.25">
      <c r="A251" s="23">
        <v>250</v>
      </c>
      <c r="B251" t="s">
        <v>4347</v>
      </c>
      <c r="C251" s="1" t="str">
        <f>+VLOOKUP(Tabla1[[#This Row],[Sector]],Sectores[[Sector]:[Columna1]],2,0)</f>
        <v>22 Servicios</v>
      </c>
      <c r="D251" s="1" t="str">
        <f>+VLOOKUP(Tabla1[[#This Row],[Contenido]],Hoja2!$F$2:$G$105,2,0)</f>
        <v>22.01 Servicios de Abastecimiento</v>
      </c>
      <c r="E251" s="1" t="str">
        <f>+IFERROR(VLOOKUP(Tabla1[[#This Row],[Tema]],Temas[[Tema]:[Columna1]],2,0),"REVISAR")</f>
        <v>22.01.01 Servicios Básicos</v>
      </c>
      <c r="F251" s="1" t="str">
        <f>+IFERROR(VLOOKUP(Tabla1[[#This Row],[Muestra]],Muestra[[Muestra]:[Columna1]],2,0),"REVISAR")</f>
        <v>22.01.01.01 Electricidad, gas y agua</v>
      </c>
      <c r="G251" s="1" t="s">
        <v>81</v>
      </c>
      <c r="H251" s="1" t="s">
        <v>335</v>
      </c>
      <c r="I251" s="1" t="s">
        <v>334</v>
      </c>
      <c r="J251" s="1" t="s">
        <v>80</v>
      </c>
      <c r="K251" s="1" t="s">
        <v>157</v>
      </c>
      <c r="L251" s="1" t="s">
        <v>2611</v>
      </c>
      <c r="O251" s="1" t="s">
        <v>837</v>
      </c>
      <c r="AD251" s="1">
        <v>100</v>
      </c>
      <c r="AE251" s="1">
        <v>102.5</v>
      </c>
      <c r="AF251" s="1">
        <v>105.7</v>
      </c>
      <c r="AG251" s="1">
        <v>106.6</v>
      </c>
      <c r="AH251" s="1">
        <v>107.9</v>
      </c>
      <c r="AI251" s="1">
        <v>107.8</v>
      </c>
      <c r="AJ251" s="1">
        <v>105.3</v>
      </c>
    </row>
    <row r="252" spans="1:36" s="1" customFormat="1" x14ac:dyDescent="0.25">
      <c r="A252" s="23">
        <v>251</v>
      </c>
      <c r="B252" t="s">
        <v>4348</v>
      </c>
      <c r="C252" s="1" t="str">
        <f>+VLOOKUP(Tabla1[[#This Row],[Sector]],Sectores[[Sector]:[Columna1]],2,0)</f>
        <v>22 Servicios</v>
      </c>
      <c r="D252" s="1" t="str">
        <f>+VLOOKUP(Tabla1[[#This Row],[Contenido]],Hoja2!$F$2:$G$105,2,0)</f>
        <v>22.01 Servicios de Abastecimiento</v>
      </c>
      <c r="E252" s="1" t="str">
        <f>+IFERROR(VLOOKUP(Tabla1[[#This Row],[Tema]],Temas[[Tema]:[Columna1]],2,0),"REVISAR")</f>
        <v>22.01.01 Servicios Básicos</v>
      </c>
      <c r="F252" s="1" t="str">
        <f>+IFERROR(VLOOKUP(Tabla1[[#This Row],[Muestra]],Muestra[[Muestra]:[Columna1]],2,0),"REVISAR")</f>
        <v>22.01.01.02 Electricidad, gas y agua potable</v>
      </c>
      <c r="G252" s="1" t="s">
        <v>81</v>
      </c>
      <c r="H252" s="1" t="s">
        <v>335</v>
      </c>
      <c r="I252" s="1" t="s">
        <v>334</v>
      </c>
      <c r="J252" s="1" t="s">
        <v>105</v>
      </c>
      <c r="K252" s="1" t="s">
        <v>157</v>
      </c>
      <c r="L252" s="1" t="s">
        <v>3858</v>
      </c>
      <c r="O252" s="1" t="s">
        <v>837</v>
      </c>
      <c r="Y252" s="1">
        <v>1200</v>
      </c>
      <c r="Z252" s="1">
        <v>1247.0999999999999</v>
      </c>
      <c r="AA252" s="1">
        <v>1315.4</v>
      </c>
      <c r="AB252" s="1">
        <v>1390</v>
      </c>
      <c r="AC252" s="1">
        <v>1439.1</v>
      </c>
      <c r="AD252" s="1">
        <v>1473.3</v>
      </c>
      <c r="AE252" s="1">
        <v>1505.2</v>
      </c>
      <c r="AF252" s="1">
        <v>1534</v>
      </c>
    </row>
    <row r="253" spans="1:36" s="1" customFormat="1" x14ac:dyDescent="0.25">
      <c r="A253" s="23">
        <v>252</v>
      </c>
      <c r="B253" s="7" t="s">
        <v>9978</v>
      </c>
      <c r="C253" s="1" t="str">
        <f>+VLOOKUP(Tabla1[[#This Row],[Sector]],Sectores[[Sector]:[Columna1]],2,0)</f>
        <v>24 Socioeconómico</v>
      </c>
      <c r="D253" s="1" t="str">
        <f>+VLOOKUP(Tabla1[[#This Row],[Contenido]],Hoja2!$F$2:$G$105,2,0)</f>
        <v>24.03 Vulnerabilidad</v>
      </c>
      <c r="E253" s="1" t="str">
        <f>+IFERROR(VLOOKUP(Tabla1[[#This Row],[Tema]],Temas[[Tema]:[Columna1]],2,0),"REVISAR")</f>
        <v>24.03.04 Pobreza por Sexo</v>
      </c>
      <c r="F253" s="1" t="str">
        <f>+IFERROR(VLOOKUP(Tabla1[[#This Row],[Muestra]],Muestra[[Muestra]:[Columna1]],2,0),"REVISAR")</f>
        <v>24.03.04.01 Pobreza Hombres</v>
      </c>
      <c r="G253" s="1" t="s">
        <v>107</v>
      </c>
      <c r="H253" s="1" t="s">
        <v>363</v>
      </c>
      <c r="I253" s="1" t="s">
        <v>364</v>
      </c>
      <c r="J253" s="1" t="s">
        <v>360</v>
      </c>
      <c r="K253" s="1" t="s">
        <v>255</v>
      </c>
      <c r="L253" s="1" t="s">
        <v>838</v>
      </c>
      <c r="O253" s="1" t="s">
        <v>2463</v>
      </c>
      <c r="V253" s="2">
        <v>10.543700000000015</v>
      </c>
      <c r="Y253" s="2">
        <v>11.950800000000003</v>
      </c>
      <c r="AA253" s="2">
        <v>11.072300000000011</v>
      </c>
      <c r="AC253" s="2">
        <v>11.08280000000002</v>
      </c>
      <c r="AE253" s="3">
        <v>9.0929000000000126</v>
      </c>
      <c r="AG253" s="2">
        <v>6.5620999999999992</v>
      </c>
      <c r="AJ253" s="2">
        <v>10.682500000000006</v>
      </c>
    </row>
    <row r="254" spans="1:36" s="1" customFormat="1" x14ac:dyDescent="0.25">
      <c r="A254" s="23">
        <v>253</v>
      </c>
      <c r="B254" s="7" t="s">
        <v>9979</v>
      </c>
      <c r="C254" s="1" t="str">
        <f>+VLOOKUP(Tabla1[[#This Row],[Sector]],Sectores[[Sector]:[Columna1]],2,0)</f>
        <v>24 Socioeconómico</v>
      </c>
      <c r="D254" s="1" t="str">
        <f>+VLOOKUP(Tabla1[[#This Row],[Contenido]],Hoja2!$F$2:$G$105,2,0)</f>
        <v>24.03 Vulnerabilidad</v>
      </c>
      <c r="E254" s="1" t="str">
        <f>+IFERROR(VLOOKUP(Tabla1[[#This Row],[Tema]],Temas[[Tema]:[Columna1]],2,0),"REVISAR")</f>
        <v>24.03.04 Pobreza por Sexo</v>
      </c>
      <c r="F254" s="1" t="str">
        <f>+IFERROR(VLOOKUP(Tabla1[[#This Row],[Muestra]],Muestra[[Muestra]:[Columna1]],2,0),"REVISAR")</f>
        <v>24.03.04.02 Pobreza Mujeres</v>
      </c>
      <c r="G254" s="1" t="s">
        <v>107</v>
      </c>
      <c r="H254" s="1" t="s">
        <v>363</v>
      </c>
      <c r="I254" s="1" t="s">
        <v>364</v>
      </c>
      <c r="J254" s="1" t="s">
        <v>362</v>
      </c>
      <c r="K254" s="1" t="s">
        <v>255</v>
      </c>
      <c r="L254" s="1" t="s">
        <v>838</v>
      </c>
      <c r="O254" s="1" t="s">
        <v>2463</v>
      </c>
      <c r="V254" s="2">
        <v>12.320000000000004</v>
      </c>
      <c r="Y254" s="2">
        <v>14.11029999999997</v>
      </c>
      <c r="AA254" s="2">
        <v>13.796300000000008</v>
      </c>
      <c r="AC254" s="2">
        <v>13.178200000000006</v>
      </c>
      <c r="AE254" s="2">
        <v>10.616100000000007</v>
      </c>
      <c r="AG254" s="2">
        <v>7.7186000000000021</v>
      </c>
      <c r="AJ254" s="2">
        <v>11.108400000000016</v>
      </c>
    </row>
    <row r="255" spans="1:36" s="1" customFormat="1" x14ac:dyDescent="0.25">
      <c r="A255" s="23">
        <v>254</v>
      </c>
      <c r="B255" s="7" t="s">
        <v>9980</v>
      </c>
      <c r="C255" s="1" t="str">
        <f>+VLOOKUP(Tabla1[[#This Row],[Sector]],Sectores[[Sector]:[Columna1]],2,0)</f>
        <v>24 Socioeconómico</v>
      </c>
      <c r="D255" s="1" t="str">
        <f>+VLOOKUP(Tabla1[[#This Row],[Contenido]],Hoja2!$F$2:$G$105,2,0)</f>
        <v>24.03 Vulnerabilidad</v>
      </c>
      <c r="E255" s="1" t="str">
        <f>+IFERROR(VLOOKUP(Tabla1[[#This Row],[Tema]],Temas[[Tema]:[Columna1]],2,0),"REVISAR")</f>
        <v>24.03.01 Pobreza Extrema</v>
      </c>
      <c r="F255" s="1" t="str">
        <f>+IFERROR(VLOOKUP(Tabla1[[#This Row],[Muestra]],Muestra[[Muestra]:[Columna1]],2,0),"REVISAR")</f>
        <v>24.03.01.01 Pobreza extrema</v>
      </c>
      <c r="G255" s="1" t="s">
        <v>107</v>
      </c>
      <c r="H255" s="1" t="s">
        <v>363</v>
      </c>
      <c r="I255" s="1" t="s">
        <v>108</v>
      </c>
      <c r="J255" s="1" t="s">
        <v>201</v>
      </c>
      <c r="K255" s="1" t="s">
        <v>255</v>
      </c>
      <c r="L255" s="1" t="s">
        <v>838</v>
      </c>
      <c r="O255" s="1" t="s">
        <v>2463</v>
      </c>
      <c r="V255" s="4">
        <v>2.523999999999968</v>
      </c>
      <c r="Y255" s="4">
        <v>3.1249999999999609</v>
      </c>
      <c r="AA255" s="4">
        <v>2.4379999999999828</v>
      </c>
      <c r="AC255" s="4">
        <v>3.6269999999999536</v>
      </c>
      <c r="AE255" s="4">
        <v>2.8459999999999646</v>
      </c>
      <c r="AG255" s="2">
        <v>1.882000000000001</v>
      </c>
      <c r="AJ255" s="3">
        <v>4.2869999999999404</v>
      </c>
    </row>
    <row r="256" spans="1:36" s="1" customFormat="1" x14ac:dyDescent="0.25">
      <c r="A256" s="23">
        <v>255</v>
      </c>
      <c r="B256" s="7" t="s">
        <v>9981</v>
      </c>
      <c r="C256" s="1" t="str">
        <f>+VLOOKUP(Tabla1[[#This Row],[Sector]],Sectores[[Sector]:[Columna1]],2,0)</f>
        <v>24 Socioeconómico</v>
      </c>
      <c r="D256" s="1" t="str">
        <f>+VLOOKUP(Tabla1[[#This Row],[Contenido]],Hoja2!$F$2:$G$105,2,0)</f>
        <v>24.03 Vulnerabilidad</v>
      </c>
      <c r="E256" s="1" t="str">
        <f>+IFERROR(VLOOKUP(Tabla1[[#This Row],[Tema]],Temas[[Tema]:[Columna1]],2,0),"REVISAR")</f>
        <v>24.03.03 Pobreza No Extrema</v>
      </c>
      <c r="F256" s="1" t="str">
        <f>+IFERROR(VLOOKUP(Tabla1[[#This Row],[Muestra]],Muestra[[Muestra]:[Columna1]],2,0),"REVISAR")</f>
        <v>24.03.03.01 Pobreza no extrema</v>
      </c>
      <c r="G256" s="1" t="s">
        <v>107</v>
      </c>
      <c r="H256" s="1" t="s">
        <v>363</v>
      </c>
      <c r="I256" s="1" t="s">
        <v>109</v>
      </c>
      <c r="J256" s="1" t="s">
        <v>202</v>
      </c>
      <c r="K256" s="1" t="s">
        <v>255</v>
      </c>
      <c r="L256" s="1" t="s">
        <v>838</v>
      </c>
      <c r="O256" s="1" t="s">
        <v>2463</v>
      </c>
      <c r="V256" s="2">
        <v>8.8369999999999962</v>
      </c>
      <c r="Y256" s="4">
        <v>9.859999999999971</v>
      </c>
      <c r="AA256" s="2">
        <v>9.9439999999999973</v>
      </c>
      <c r="AC256" s="2">
        <v>8.4639999999999951</v>
      </c>
      <c r="AE256" s="4">
        <v>6.9249999999999865</v>
      </c>
      <c r="AG256" s="4">
        <v>5.2199999999999545</v>
      </c>
      <c r="AJ256" s="4">
        <v>6.5189999999999779</v>
      </c>
    </row>
    <row r="257" spans="1:36" s="1" customFormat="1" x14ac:dyDescent="0.25">
      <c r="A257" s="23">
        <v>256</v>
      </c>
      <c r="B257" s="7" t="s">
        <v>9982</v>
      </c>
      <c r="C257" s="1" t="str">
        <f>+VLOOKUP(Tabla1[[#This Row],[Sector]],Sectores[[Sector]:[Columna1]],2,0)</f>
        <v>24 Socioeconómico</v>
      </c>
      <c r="D257" s="1" t="str">
        <f>+VLOOKUP(Tabla1[[#This Row],[Contenido]],Hoja2!$F$2:$G$105,2,0)</f>
        <v>24.03 Vulnerabilidad</v>
      </c>
      <c r="E257" s="1" t="str">
        <f>+IFERROR(VLOOKUP(Tabla1[[#This Row],[Tema]],Temas[[Tema]:[Columna1]],2,0),"REVISAR")</f>
        <v>24.03.02 Pobreza General</v>
      </c>
      <c r="F257" s="1" t="str">
        <f>+IFERROR(VLOOKUP(Tabla1[[#This Row],[Muestra]],Muestra[[Muestra]:[Columna1]],2,0),"REVISAR")</f>
        <v>24.03.02.01 Pobreza</v>
      </c>
      <c r="G257" s="1" t="s">
        <v>107</v>
      </c>
      <c r="H257" s="1" t="s">
        <v>363</v>
      </c>
      <c r="I257" s="1" t="s">
        <v>365</v>
      </c>
      <c r="J257" s="1" t="s">
        <v>106</v>
      </c>
      <c r="K257" s="1" t="s">
        <v>255</v>
      </c>
      <c r="L257" s="1" t="s">
        <v>838</v>
      </c>
      <c r="O257" s="1" t="s">
        <v>2463</v>
      </c>
      <c r="V257" s="5">
        <v>11.360999999999965</v>
      </c>
      <c r="W257" s="5"/>
      <c r="X257" s="5"/>
      <c r="Y257" s="5">
        <v>12.984999999999932</v>
      </c>
      <c r="Z257" s="5"/>
      <c r="AA257" s="5">
        <v>12.38199999999998</v>
      </c>
      <c r="AB257" s="5"/>
      <c r="AC257" s="5">
        <v>12.090999999999948</v>
      </c>
      <c r="AD257" s="5"/>
      <c r="AE257" s="5">
        <v>9.7709999999999511</v>
      </c>
      <c r="AF257" s="5"/>
      <c r="AG257" s="5">
        <v>7.1019999999999559</v>
      </c>
      <c r="AH257" s="5"/>
      <c r="AI257" s="5"/>
      <c r="AJ257" s="5">
        <v>10.805999999999919</v>
      </c>
    </row>
    <row r="258" spans="1:36" s="1" customFormat="1" x14ac:dyDescent="0.25">
      <c r="A258" s="23">
        <v>257</v>
      </c>
      <c r="B258" s="7" t="s">
        <v>9983</v>
      </c>
      <c r="C258" s="1" t="str">
        <f>+VLOOKUP(Tabla1[[#This Row],[Sector]],Sectores[[Sector]:[Columna1]],2,0)</f>
        <v>24 Socioeconómico</v>
      </c>
      <c r="D258" s="1" t="str">
        <f>+VLOOKUP(Tabla1[[#This Row],[Contenido]],Hoja2!$F$2:$G$105,2,0)</f>
        <v>24.03 Vulnerabilidad</v>
      </c>
      <c r="E258" s="1" t="str">
        <f>+IFERROR(VLOOKUP(Tabla1[[#This Row],[Tema]],Temas[[Tema]:[Columna1]],2,0),"REVISAR")</f>
        <v>24.03.02 Pobreza General</v>
      </c>
      <c r="F258" s="1" t="str">
        <f>+IFERROR(VLOOKUP(Tabla1[[#This Row],[Muestra]],Muestra[[Muestra]:[Columna1]],2,0),"REVISAR")</f>
        <v>24.03.02.02 Pobreza Migrantes</v>
      </c>
      <c r="G258" s="1" t="s">
        <v>107</v>
      </c>
      <c r="H258" s="1" t="s">
        <v>363</v>
      </c>
      <c r="I258" s="1" t="s">
        <v>365</v>
      </c>
      <c r="J258" s="1" t="s">
        <v>3111</v>
      </c>
      <c r="K258" s="1" t="s">
        <v>255</v>
      </c>
      <c r="L258" s="1" t="s">
        <v>838</v>
      </c>
      <c r="O258" s="1" t="s">
        <v>2463</v>
      </c>
      <c r="V258" s="5"/>
      <c r="W258" s="5"/>
      <c r="X258" s="5"/>
      <c r="Y258" s="5"/>
      <c r="Z258" s="5"/>
      <c r="AA258" s="6">
        <v>8.9119999999999973</v>
      </c>
      <c r="AB258" s="5"/>
      <c r="AC258" s="6">
        <v>3.0990000000000002</v>
      </c>
      <c r="AD258" s="5"/>
      <c r="AE258" s="6">
        <v>3</v>
      </c>
      <c r="AF258" s="5"/>
      <c r="AG258" s="6">
        <v>5.4189999999999978</v>
      </c>
      <c r="AH258" s="5"/>
      <c r="AI258" s="5"/>
      <c r="AJ258" s="6">
        <v>6.7129999999999912</v>
      </c>
    </row>
    <row r="259" spans="1:36" s="1" customFormat="1" x14ac:dyDescent="0.25">
      <c r="A259" s="23">
        <v>258</v>
      </c>
      <c r="B259" t="s">
        <v>9984</v>
      </c>
      <c r="C259" s="1" t="str">
        <f>+VLOOKUP(Tabla1[[#This Row],[Sector]],Sectores[[Sector]:[Columna1]],2,0)</f>
        <v>25 Telecomunicaciones</v>
      </c>
      <c r="D259" s="1" t="str">
        <f>+VLOOKUP(Tabla1[[#This Row],[Contenido]],Hoja2!$F$2:$G$105,2,0)</f>
        <v>25.01 Internet</v>
      </c>
      <c r="E259" s="1" t="str">
        <f>+IFERROR(VLOOKUP(Tabla1[[#This Row],[Tema]],Temas[[Tema]:[Columna1]],2,0),"REVISAR")</f>
        <v>25.01.01 Internet Fijo</v>
      </c>
      <c r="F259" s="1" t="str">
        <f>+IFERROR(VLOOKUP(Tabla1[[#This Row],[Muestra]],Muestra[[Muestra]:[Columna1]],2,0),"REVISAR")</f>
        <v>25.01.01.01 Conexiones a internet fijo</v>
      </c>
      <c r="G259" s="1" t="s">
        <v>110</v>
      </c>
      <c r="H259" s="1" t="s">
        <v>162</v>
      </c>
      <c r="I259" s="1" t="s">
        <v>155</v>
      </c>
      <c r="J259" s="1" t="s">
        <v>164</v>
      </c>
      <c r="K259" s="1" t="s">
        <v>3835</v>
      </c>
      <c r="L259" s="1" t="s">
        <v>3864</v>
      </c>
      <c r="O259" s="1" t="s">
        <v>654</v>
      </c>
      <c r="W259" s="1">
        <v>1331907</v>
      </c>
      <c r="X259" s="1">
        <v>1438994</v>
      </c>
      <c r="Y259" s="1">
        <v>1695034</v>
      </c>
      <c r="Z259" s="1">
        <v>1819564</v>
      </c>
      <c r="AA259" s="1">
        <v>2025042</v>
      </c>
      <c r="AB259" s="1">
        <v>2186173</v>
      </c>
      <c r="AC259" s="1">
        <v>2309572</v>
      </c>
      <c r="AD259" s="1">
        <v>2501356</v>
      </c>
      <c r="AE259" s="1">
        <v>2729251</v>
      </c>
      <c r="AF259" s="1">
        <v>2912133</v>
      </c>
      <c r="AG259" s="1">
        <v>3065115</v>
      </c>
      <c r="AH259" s="1">
        <v>3255887</v>
      </c>
      <c r="AI259" s="1">
        <v>3434402</v>
      </c>
    </row>
    <row r="260" spans="1:36" s="1" customFormat="1" x14ac:dyDescent="0.25">
      <c r="A260" s="23">
        <v>259</v>
      </c>
      <c r="B260" t="s">
        <v>9985</v>
      </c>
      <c r="C260" s="1" t="str">
        <f>+VLOOKUP(Tabla1[[#This Row],[Sector]],Sectores[[Sector]:[Columna1]],2,0)</f>
        <v>25 Telecomunicaciones</v>
      </c>
      <c r="D260" s="1" t="str">
        <f>+VLOOKUP(Tabla1[[#This Row],[Contenido]],Hoja2!$F$2:$G$105,2,0)</f>
        <v>25.02 Televisión</v>
      </c>
      <c r="E260" s="1" t="str">
        <f>+IFERROR(VLOOKUP(Tabla1[[#This Row],[Tema]],Temas[[Tema]:[Columna1]],2,0),"REVISAR")</f>
        <v>25.02.01 Televisión de Pago</v>
      </c>
      <c r="F260" s="1" t="str">
        <f>+IFERROR(VLOOKUP(Tabla1[[#This Row],[Muestra]],Muestra[[Muestra]:[Columna1]],2,0),"REVISAR")</f>
        <v>25.02.01.01 Suscriptores a televisión de pago</v>
      </c>
      <c r="G260" s="1" t="s">
        <v>110</v>
      </c>
      <c r="H260" s="1" t="s">
        <v>163</v>
      </c>
      <c r="I260" s="1" t="s">
        <v>166</v>
      </c>
      <c r="J260" s="1" t="s">
        <v>165</v>
      </c>
      <c r="K260" s="1" t="s">
        <v>3836</v>
      </c>
      <c r="L260" s="1" t="s">
        <v>3864</v>
      </c>
      <c r="O260" s="1" t="s">
        <v>654</v>
      </c>
      <c r="W260" s="1">
        <v>1241346</v>
      </c>
      <c r="X260" s="1">
        <v>1461490</v>
      </c>
      <c r="Y260" s="1">
        <v>1664032</v>
      </c>
      <c r="Z260" s="1">
        <v>1928694</v>
      </c>
      <c r="AA260" s="1">
        <v>2067368</v>
      </c>
      <c r="AB260" s="1">
        <v>2159979</v>
      </c>
      <c r="AC260" s="1">
        <v>2555620</v>
      </c>
      <c r="AD260" s="1">
        <v>2809981</v>
      </c>
      <c r="AE260" s="1">
        <v>2940023</v>
      </c>
      <c r="AF260" s="1">
        <v>3050347</v>
      </c>
      <c r="AG260" s="1">
        <v>3294954</v>
      </c>
      <c r="AH260" s="1">
        <v>3322265</v>
      </c>
      <c r="AI260" s="1">
        <v>3258791</v>
      </c>
    </row>
    <row r="261" spans="1:36" s="1" customFormat="1" x14ac:dyDescent="0.25">
      <c r="A261" s="23">
        <v>260</v>
      </c>
      <c r="B261" t="s">
        <v>9986</v>
      </c>
      <c r="C261" s="1" t="str">
        <f>+VLOOKUP(Tabla1[[#This Row],[Sector]],Sectores[[Sector]:[Columna1]],2,0)</f>
        <v>26 Transporte</v>
      </c>
      <c r="D261" s="1" t="str">
        <f>+VLOOKUP(Tabla1[[#This Row],[Contenido]],Hoja2!$F$2:$G$105,2,0)</f>
        <v>26.02 Comercio Exterior</v>
      </c>
      <c r="E261" s="1" t="str">
        <f>+IFERROR(VLOOKUP(Tabla1[[#This Row],[Tema]],Temas[[Tema]:[Columna1]],2,0),"REVISAR")</f>
        <v>26.02.01 Carga Efectiva</v>
      </c>
      <c r="F261" s="1" t="str">
        <f>+IFERROR(VLOOKUP(Tabla1[[#This Row],[Muestra]],Muestra[[Muestra]:[Columna1]],2,0),"REVISAR")</f>
        <v>26.02.01.01 Carga efectiva de comercio exterior</v>
      </c>
      <c r="G261" s="1" t="s">
        <v>111</v>
      </c>
      <c r="H261" s="1" t="s">
        <v>47</v>
      </c>
      <c r="I261" s="1" t="s">
        <v>198</v>
      </c>
      <c r="J261" s="1" t="s">
        <v>644</v>
      </c>
      <c r="K261" s="1" t="s">
        <v>388</v>
      </c>
      <c r="L261" s="1" t="s">
        <v>2611</v>
      </c>
      <c r="N261" s="1" t="s">
        <v>809</v>
      </c>
      <c r="O261" s="1" t="s">
        <v>3883</v>
      </c>
      <c r="AD261" s="1">
        <v>28390129.07</v>
      </c>
      <c r="AE261" s="1">
        <v>28247650.100000001</v>
      </c>
      <c r="AF261" s="1">
        <v>29606919.52</v>
      </c>
      <c r="AG261" s="1">
        <v>30649501.239999998</v>
      </c>
      <c r="AH261" s="1">
        <v>33664129.560000002</v>
      </c>
      <c r="AI261" s="1">
        <v>33761429.399999999</v>
      </c>
      <c r="AJ261" s="1">
        <v>33043010.559999999</v>
      </c>
    </row>
    <row r="262" spans="1:36" s="1" customFormat="1" x14ac:dyDescent="0.25">
      <c r="A262" s="23">
        <v>261</v>
      </c>
      <c r="B262" t="s">
        <v>9987</v>
      </c>
      <c r="C262" s="1" t="str">
        <f>+VLOOKUP(Tabla1[[#This Row],[Sector]],Sectores[[Sector]:[Columna1]],2,0)</f>
        <v>26 Transporte</v>
      </c>
      <c r="D262" s="1" t="str">
        <f>+VLOOKUP(Tabla1[[#This Row],[Contenido]],Hoja2!$F$2:$G$105,2,0)</f>
        <v>26.02 Comercio Exterior</v>
      </c>
      <c r="E262" s="1" t="str">
        <f>+IFERROR(VLOOKUP(Tabla1[[#This Row],[Tema]],Temas[[Tema]:[Columna1]],2,0),"REVISAR")</f>
        <v>26.02.01 Carga Efectiva</v>
      </c>
      <c r="F262" s="1" t="str">
        <f>+IFERROR(VLOOKUP(Tabla1[[#This Row],[Muestra]],Muestra[[Muestra]:[Columna1]],2,0),"REVISAR")</f>
        <v>26.02.01.01 Carga efectiva de comercio exterior</v>
      </c>
      <c r="G262" s="1" t="s">
        <v>111</v>
      </c>
      <c r="H262" s="1" t="s">
        <v>47</v>
      </c>
      <c r="I262" s="1" t="s">
        <v>198</v>
      </c>
      <c r="J262" s="1" t="s">
        <v>644</v>
      </c>
      <c r="K262" s="1" t="s">
        <v>388</v>
      </c>
      <c r="L262" s="1" t="s">
        <v>2611</v>
      </c>
      <c r="N262" s="1" t="s">
        <v>810</v>
      </c>
      <c r="O262" s="1" t="s">
        <v>3883</v>
      </c>
      <c r="AD262" s="1">
        <v>13993264.41</v>
      </c>
      <c r="AE262" s="1">
        <v>14544313.34</v>
      </c>
      <c r="AF262" s="1">
        <v>15063405.720000001</v>
      </c>
      <c r="AG262" s="1">
        <v>15979519.84</v>
      </c>
      <c r="AH262" s="1">
        <v>17186604.02</v>
      </c>
      <c r="AI262" s="1">
        <v>16042147.130000001</v>
      </c>
      <c r="AJ262" s="1">
        <v>14394262.33</v>
      </c>
    </row>
    <row r="263" spans="1:36" s="1" customFormat="1" x14ac:dyDescent="0.25">
      <c r="A263" s="23">
        <v>262</v>
      </c>
      <c r="B263" t="s">
        <v>9988</v>
      </c>
      <c r="C263" s="1" t="str">
        <f>+VLOOKUP(Tabla1[[#This Row],[Sector]],Sectores[[Sector]:[Columna1]],2,0)</f>
        <v>26 Transporte</v>
      </c>
      <c r="D263" s="1" t="str">
        <f>+VLOOKUP(Tabla1[[#This Row],[Contenido]],Hoja2!$F$2:$G$105,2,0)</f>
        <v>26.02 Comercio Exterior</v>
      </c>
      <c r="E263" s="1" t="str">
        <f>+IFERROR(VLOOKUP(Tabla1[[#This Row],[Tema]],Temas[[Tema]:[Columna1]],2,0),"REVISAR")</f>
        <v>26.02.01 Carga Efectiva</v>
      </c>
      <c r="F263" s="1" t="str">
        <f>+IFERROR(VLOOKUP(Tabla1[[#This Row],[Muestra]],Muestra[[Muestra]:[Columna1]],2,0),"REVISAR")</f>
        <v>26.02.01.01 Carga efectiva de comercio exterior</v>
      </c>
      <c r="G263" s="1" t="s">
        <v>111</v>
      </c>
      <c r="H263" s="1" t="s">
        <v>47</v>
      </c>
      <c r="I263" s="1" t="s">
        <v>198</v>
      </c>
      <c r="J263" s="1" t="s">
        <v>644</v>
      </c>
      <c r="K263" s="1" t="s">
        <v>388</v>
      </c>
      <c r="L263" s="1" t="s">
        <v>2611</v>
      </c>
      <c r="N263" s="1" t="s">
        <v>811</v>
      </c>
      <c r="O263" s="1" t="s">
        <v>3883</v>
      </c>
      <c r="AD263" s="1">
        <v>6583774.3600000003</v>
      </c>
      <c r="AE263" s="1">
        <v>6825578.4199999999</v>
      </c>
      <c r="AF263" s="1">
        <v>6373752.1799999997</v>
      </c>
      <c r="AG263" s="1">
        <v>6408001.6600000001</v>
      </c>
      <c r="AH263" s="1">
        <v>7015916.8499999996</v>
      </c>
      <c r="AI263" s="1">
        <v>6271064.54</v>
      </c>
      <c r="AJ263" s="1">
        <v>5101993.97</v>
      </c>
    </row>
    <row r="264" spans="1:36" s="1" customFormat="1" x14ac:dyDescent="0.25">
      <c r="A264" s="23">
        <v>263</v>
      </c>
      <c r="B264" t="s">
        <v>9989</v>
      </c>
      <c r="C264" s="1" t="str">
        <f>+VLOOKUP(Tabla1[[#This Row],[Sector]],Sectores[[Sector]:[Columna1]],2,0)</f>
        <v>26 Transporte</v>
      </c>
      <c r="D264" s="1" t="str">
        <f>+VLOOKUP(Tabla1[[#This Row],[Contenido]],Hoja2!$F$2:$G$105,2,0)</f>
        <v>26.02 Comercio Exterior</v>
      </c>
      <c r="E264" s="1" t="str">
        <f>+IFERROR(VLOOKUP(Tabla1[[#This Row],[Tema]],Temas[[Tema]:[Columna1]],2,0),"REVISAR")</f>
        <v>26.02.01 Carga Efectiva</v>
      </c>
      <c r="F264" s="1" t="str">
        <f>+IFERROR(VLOOKUP(Tabla1[[#This Row],[Muestra]],Muestra[[Muestra]:[Columna1]],2,0),"REVISAR")</f>
        <v>26.02.01.01 Carga efectiva de comercio exterior</v>
      </c>
      <c r="G264" s="1" t="s">
        <v>111</v>
      </c>
      <c r="H264" s="1" t="s">
        <v>47</v>
      </c>
      <c r="I264" s="1" t="s">
        <v>198</v>
      </c>
      <c r="J264" s="1" t="s">
        <v>644</v>
      </c>
      <c r="K264" s="1" t="s">
        <v>388</v>
      </c>
      <c r="L264" s="1" t="s">
        <v>2611</v>
      </c>
      <c r="N264" s="1" t="s">
        <v>812</v>
      </c>
      <c r="O264" s="1" t="s">
        <v>3883</v>
      </c>
      <c r="AD264" s="1">
        <v>12207225.949999999</v>
      </c>
      <c r="AE264" s="1">
        <v>12076850.27</v>
      </c>
      <c r="AF264" s="1">
        <v>7677136.7300000004</v>
      </c>
      <c r="AG264" s="1">
        <v>8159121.1600000001</v>
      </c>
      <c r="AH264" s="1">
        <v>11539590.779999999</v>
      </c>
      <c r="AI264" s="1">
        <v>11276637.32</v>
      </c>
      <c r="AJ264" s="1">
        <v>8122372.3300000001</v>
      </c>
    </row>
    <row r="265" spans="1:36" s="1" customFormat="1" x14ac:dyDescent="0.25">
      <c r="A265" s="23">
        <v>264</v>
      </c>
      <c r="B265" t="s">
        <v>9990</v>
      </c>
      <c r="C265" s="1" t="str">
        <f>+VLOOKUP(Tabla1[[#This Row],[Sector]],Sectores[[Sector]:[Columna1]],2,0)</f>
        <v>26 Transporte</v>
      </c>
      <c r="D265" s="1" t="str">
        <f>+VLOOKUP(Tabla1[[#This Row],[Contenido]],Hoja2!$F$2:$G$105,2,0)</f>
        <v>26.02 Comercio Exterior</v>
      </c>
      <c r="E265" s="1" t="str">
        <f>+IFERROR(VLOOKUP(Tabla1[[#This Row],[Tema]],Temas[[Tema]:[Columna1]],2,0),"REVISAR")</f>
        <v>26.02.01 Carga Efectiva</v>
      </c>
      <c r="F265" s="1" t="str">
        <f>+IFERROR(VLOOKUP(Tabla1[[#This Row],[Muestra]],Muestra[[Muestra]:[Columna1]],2,0),"REVISAR")</f>
        <v>26.02.01.01 Carga efectiva de comercio exterior</v>
      </c>
      <c r="G265" s="1" t="s">
        <v>111</v>
      </c>
      <c r="H265" s="1" t="s">
        <v>47</v>
      </c>
      <c r="I265" s="1" t="s">
        <v>198</v>
      </c>
      <c r="J265" s="1" t="s">
        <v>644</v>
      </c>
      <c r="K265" s="1" t="s">
        <v>388</v>
      </c>
      <c r="L265" s="1" t="s">
        <v>2611</v>
      </c>
      <c r="N265" s="1" t="s">
        <v>813</v>
      </c>
      <c r="O265" s="1" t="s">
        <v>3883</v>
      </c>
      <c r="AD265" s="1">
        <v>16853739.050000001</v>
      </c>
      <c r="AE265" s="1">
        <v>16389744.33</v>
      </c>
      <c r="AF265" s="1">
        <v>17656394.800000001</v>
      </c>
      <c r="AG265" s="1">
        <v>18562122.800000001</v>
      </c>
      <c r="AH265" s="1">
        <v>17586828.440000001</v>
      </c>
      <c r="AI265" s="1">
        <v>17582509.309999999</v>
      </c>
      <c r="AJ265" s="1">
        <v>15870849.02</v>
      </c>
    </row>
    <row r="266" spans="1:36" s="1" customFormat="1" x14ac:dyDescent="0.25">
      <c r="A266" s="23">
        <v>265</v>
      </c>
      <c r="B266" t="s">
        <v>9991</v>
      </c>
      <c r="C266" s="1" t="str">
        <f>+VLOOKUP(Tabla1[[#This Row],[Sector]],Sectores[[Sector]:[Columna1]],2,0)</f>
        <v>26 Transporte</v>
      </c>
      <c r="D266" s="1" t="str">
        <f>+VLOOKUP(Tabla1[[#This Row],[Contenido]],Hoja2!$F$2:$G$105,2,0)</f>
        <v>26.02 Comercio Exterior</v>
      </c>
      <c r="E266" s="1" t="str">
        <f>+IFERROR(VLOOKUP(Tabla1[[#This Row],[Tema]],Temas[[Tema]:[Columna1]],2,0),"REVISAR")</f>
        <v>26.02.01 Carga Efectiva</v>
      </c>
      <c r="F266" s="1" t="str">
        <f>+IFERROR(VLOOKUP(Tabla1[[#This Row],[Muestra]],Muestra[[Muestra]:[Columna1]],2,0),"REVISAR")</f>
        <v>26.02.01.01 Carga efectiva de comercio exterior</v>
      </c>
      <c r="G266" s="1" t="s">
        <v>111</v>
      </c>
      <c r="H266" s="1" t="s">
        <v>47</v>
      </c>
      <c r="I266" s="1" t="s">
        <v>198</v>
      </c>
      <c r="J266" s="1" t="s">
        <v>644</v>
      </c>
      <c r="K266" s="1" t="s">
        <v>388</v>
      </c>
      <c r="L266" s="1" t="s">
        <v>2611</v>
      </c>
      <c r="N266" s="1" t="s">
        <v>814</v>
      </c>
      <c r="O266" s="1" t="s">
        <v>3883</v>
      </c>
      <c r="AD266" s="1">
        <v>2154605</v>
      </c>
      <c r="AE266" s="1">
        <v>2004157</v>
      </c>
      <c r="AF266" s="1">
        <v>2165656</v>
      </c>
      <c r="AG266" s="1">
        <v>2388883</v>
      </c>
      <c r="AH266" s="1">
        <v>2378536</v>
      </c>
      <c r="AI266" s="1">
        <v>2491971</v>
      </c>
      <c r="AJ266" s="1">
        <v>2101488</v>
      </c>
    </row>
    <row r="267" spans="1:36" s="1" customFormat="1" x14ac:dyDescent="0.25">
      <c r="A267" s="23">
        <v>266</v>
      </c>
      <c r="B267" t="s">
        <v>2712</v>
      </c>
      <c r="C267" s="1" t="str">
        <f>+VLOOKUP(Tabla1[[#This Row],[Sector]],Sectores[[Sector]:[Columna1]],2,0)</f>
        <v>26 Transporte</v>
      </c>
      <c r="D267" s="1" t="str">
        <f>+VLOOKUP(Tabla1[[#This Row],[Contenido]],Hoja2!$F$2:$G$105,2,0)</f>
        <v>26.02 Comercio Exterior</v>
      </c>
      <c r="E267" s="1" t="str">
        <f>+IFERROR(VLOOKUP(Tabla1[[#This Row],[Tema]],Temas[[Tema]:[Columna1]],2,0),"REVISAR")</f>
        <v>26.02.02 Carga Portuaria</v>
      </c>
      <c r="F267" s="1" t="str">
        <f>+IFERROR(VLOOKUP(Tabla1[[#This Row],[Muestra]],Muestra[[Muestra]:[Columna1]],2,0),"REVISAR")</f>
        <v>26.02.02.01 Movimiento de carga portuaria</v>
      </c>
      <c r="G267" s="1" t="s">
        <v>111</v>
      </c>
      <c r="H267" s="1" t="s">
        <v>47</v>
      </c>
      <c r="I267" s="1" t="s">
        <v>197</v>
      </c>
      <c r="J267" s="1" t="s">
        <v>361</v>
      </c>
      <c r="K267" s="1" t="s">
        <v>388</v>
      </c>
      <c r="L267" s="1" t="s">
        <v>2611</v>
      </c>
      <c r="N267" s="1" t="s">
        <v>815</v>
      </c>
      <c r="O267" s="1" t="s">
        <v>3883</v>
      </c>
      <c r="AD267" s="1">
        <v>37877195.100000001</v>
      </c>
      <c r="AE267" s="1">
        <v>36618069.469999999</v>
      </c>
      <c r="AF267" s="1">
        <v>33878745.380000003</v>
      </c>
      <c r="AG267" s="1">
        <v>34576821.420000002</v>
      </c>
      <c r="AH267" s="1">
        <v>40463847.299999997</v>
      </c>
      <c r="AI267" s="1">
        <v>38648919.960000001</v>
      </c>
      <c r="AJ267" s="1">
        <v>34472834.770000003</v>
      </c>
    </row>
    <row r="268" spans="1:36" s="1" customFormat="1" x14ac:dyDescent="0.25">
      <c r="A268" s="23">
        <v>267</v>
      </c>
      <c r="B268" t="s">
        <v>2713</v>
      </c>
      <c r="C268" s="1" t="str">
        <f>+VLOOKUP(Tabla1[[#This Row],[Sector]],Sectores[[Sector]:[Columna1]],2,0)</f>
        <v>26 Transporte</v>
      </c>
      <c r="D268" s="1" t="str">
        <f>+VLOOKUP(Tabla1[[#This Row],[Contenido]],Hoja2!$F$2:$G$105,2,0)</f>
        <v>26.03 Comercio Nacional</v>
      </c>
      <c r="E268" s="1" t="str">
        <f>+IFERROR(VLOOKUP(Tabla1[[#This Row],[Tema]],Temas[[Tema]:[Columna1]],2,0),"REVISAR")</f>
        <v>26.02.02 Carga Portuaria</v>
      </c>
      <c r="F268" s="1" t="str">
        <f>+IFERROR(VLOOKUP(Tabla1[[#This Row],[Muestra]],Muestra[[Muestra]:[Columna1]],2,0),"REVISAR")</f>
        <v>26.02.02.01 Movimiento de carga portuaria</v>
      </c>
      <c r="G268" s="1" t="s">
        <v>111</v>
      </c>
      <c r="H268" s="1" t="s">
        <v>649</v>
      </c>
      <c r="I268" s="1" t="s">
        <v>197</v>
      </c>
      <c r="J268" s="1" t="s">
        <v>361</v>
      </c>
      <c r="K268" s="1" t="s">
        <v>388</v>
      </c>
      <c r="L268" s="1" t="s">
        <v>2611</v>
      </c>
      <c r="N268" s="1" t="s">
        <v>816</v>
      </c>
      <c r="O268" s="1" t="s">
        <v>3883</v>
      </c>
      <c r="AD268" s="1">
        <v>9789257.1999999993</v>
      </c>
      <c r="AE268" s="1">
        <v>10648344.6</v>
      </c>
      <c r="AF268" s="1">
        <v>10366875.73</v>
      </c>
      <c r="AG268" s="1">
        <v>11063558.76</v>
      </c>
      <c r="AH268" s="1">
        <v>10741292.380000001</v>
      </c>
      <c r="AI268" s="1">
        <v>10992284.880000001</v>
      </c>
      <c r="AJ268" s="1">
        <v>10030294.859999999</v>
      </c>
    </row>
    <row r="269" spans="1:36" s="1" customFormat="1" x14ac:dyDescent="0.25">
      <c r="A269" s="23">
        <v>268</v>
      </c>
      <c r="B269" t="s">
        <v>2714</v>
      </c>
      <c r="C269" s="1" t="str">
        <f>+VLOOKUP(Tabla1[[#This Row],[Sector]],Sectores[[Sector]:[Columna1]],2,0)</f>
        <v>26 Transporte</v>
      </c>
      <c r="D269" s="1" t="str">
        <f>+VLOOKUP(Tabla1[[#This Row],[Contenido]],Hoja2!$F$2:$G$105,2,0)</f>
        <v>26.02 Comercio Exterior</v>
      </c>
      <c r="E269" s="1" t="str">
        <f>+IFERROR(VLOOKUP(Tabla1[[#This Row],[Tema]],Temas[[Tema]:[Columna1]],2,0),"REVISAR")</f>
        <v>26.02.02 Carga Portuaria</v>
      </c>
      <c r="F269" s="1" t="str">
        <f>+IFERROR(VLOOKUP(Tabla1[[#This Row],[Muestra]],Muestra[[Muestra]:[Columna1]],2,0),"REVISAR")</f>
        <v>26.02.02.01 Movimiento de carga portuaria</v>
      </c>
      <c r="G269" s="1" t="s">
        <v>111</v>
      </c>
      <c r="H269" s="1" t="s">
        <v>47</v>
      </c>
      <c r="I269" s="1" t="s">
        <v>197</v>
      </c>
      <c r="J269" s="1" t="s">
        <v>361</v>
      </c>
      <c r="K269" s="1" t="s">
        <v>388</v>
      </c>
      <c r="L269" s="1" t="s">
        <v>2611</v>
      </c>
      <c r="N269" s="1" t="s">
        <v>817</v>
      </c>
      <c r="O269" s="1" t="s">
        <v>3883</v>
      </c>
      <c r="AD269" s="1">
        <v>41561521.729999997</v>
      </c>
      <c r="AE269" s="1">
        <v>42731567.990000002</v>
      </c>
      <c r="AF269" s="1">
        <v>43844652.009999998</v>
      </c>
      <c r="AG269" s="1">
        <v>46617710.289999999</v>
      </c>
      <c r="AH269" s="1">
        <v>47908053.350000001</v>
      </c>
      <c r="AI269" s="1">
        <v>47486272.740000002</v>
      </c>
      <c r="AJ269" s="1">
        <v>43023232.450000003</v>
      </c>
    </row>
    <row r="270" spans="1:36" s="1" customFormat="1" x14ac:dyDescent="0.25">
      <c r="A270" s="23">
        <v>269</v>
      </c>
      <c r="B270" t="s">
        <v>2715</v>
      </c>
      <c r="C270" s="1" t="str">
        <f>+VLOOKUP(Tabla1[[#This Row],[Sector]],Sectores[[Sector]:[Columna1]],2,0)</f>
        <v>26 Transporte</v>
      </c>
      <c r="D270" s="1" t="str">
        <f>+VLOOKUP(Tabla1[[#This Row],[Contenido]],Hoja2!$F$2:$G$105,2,0)</f>
        <v>26.03 Comercio Nacional</v>
      </c>
      <c r="E270" s="1" t="str">
        <f>+IFERROR(VLOOKUP(Tabla1[[#This Row],[Tema]],Temas[[Tema]:[Columna1]],2,0),"REVISAR")</f>
        <v>26.02.02 Carga Portuaria</v>
      </c>
      <c r="F270" s="1" t="str">
        <f>+IFERROR(VLOOKUP(Tabla1[[#This Row],[Muestra]],Muestra[[Muestra]:[Columna1]],2,0),"REVISAR")</f>
        <v>26.02.02.01 Movimiento de carga portuaria</v>
      </c>
      <c r="G270" s="1" t="s">
        <v>111</v>
      </c>
      <c r="H270" s="1" t="s">
        <v>649</v>
      </c>
      <c r="I270" s="1" t="s">
        <v>197</v>
      </c>
      <c r="J270" s="1" t="s">
        <v>361</v>
      </c>
      <c r="K270" s="1" t="s">
        <v>388</v>
      </c>
      <c r="L270" s="1" t="s">
        <v>2611</v>
      </c>
      <c r="N270" s="1" t="s">
        <v>818</v>
      </c>
      <c r="O270" s="1" t="s">
        <v>3883</v>
      </c>
      <c r="AD270" s="1">
        <v>2946806.53</v>
      </c>
      <c r="AE270" s="1">
        <v>2900765.17</v>
      </c>
      <c r="AF270" s="1">
        <v>1739828.73</v>
      </c>
      <c r="AG270" s="1">
        <v>1851803.99</v>
      </c>
      <c r="AH270" s="1">
        <v>2188799.29</v>
      </c>
      <c r="AI270" s="1">
        <v>1608648.1</v>
      </c>
      <c r="AJ270" s="1">
        <v>1195637.28</v>
      </c>
    </row>
    <row r="271" spans="1:36" s="1" customFormat="1" x14ac:dyDescent="0.25">
      <c r="A271" s="23">
        <v>270</v>
      </c>
      <c r="B271" t="s">
        <v>2716</v>
      </c>
      <c r="C271" s="1" t="str">
        <f>+VLOOKUP(Tabla1[[#This Row],[Sector]],Sectores[[Sector]:[Columna1]],2,0)</f>
        <v>26 Transporte</v>
      </c>
      <c r="D271" s="1" t="str">
        <f>+VLOOKUP(Tabla1[[#This Row],[Contenido]],Hoja2!$F$2:$G$105,2,0)</f>
        <v>26.02 Comercio Exterior</v>
      </c>
      <c r="E271" s="1" t="str">
        <f>+IFERROR(VLOOKUP(Tabla1[[#This Row],[Tema]],Temas[[Tema]:[Columna1]],2,0),"REVISAR")</f>
        <v>26.02.02 Carga Portuaria</v>
      </c>
      <c r="F271" s="1" t="str">
        <f>+IFERROR(VLOOKUP(Tabla1[[#This Row],[Muestra]],Muestra[[Muestra]:[Columna1]],2,0),"REVISAR")</f>
        <v>26.02.02.01 Movimiento de carga portuaria</v>
      </c>
      <c r="G271" s="1" t="s">
        <v>111</v>
      </c>
      <c r="H271" s="1" t="s">
        <v>47</v>
      </c>
      <c r="I271" s="1" t="s">
        <v>197</v>
      </c>
      <c r="J271" s="1" t="s">
        <v>361</v>
      </c>
      <c r="K271" s="1" t="s">
        <v>388</v>
      </c>
      <c r="L271" s="1" t="s">
        <v>2611</v>
      </c>
      <c r="N271" s="1" t="s">
        <v>819</v>
      </c>
      <c r="O271" s="1" t="s">
        <v>3883</v>
      </c>
      <c r="AD271" s="1">
        <v>190944</v>
      </c>
      <c r="AE271" s="1">
        <v>179920</v>
      </c>
      <c r="AF271" s="1">
        <v>252029</v>
      </c>
      <c r="AG271" s="1">
        <v>344715</v>
      </c>
      <c r="AH271" s="1">
        <v>460891</v>
      </c>
      <c r="AI271" s="1">
        <v>659958</v>
      </c>
      <c r="AJ271" s="1">
        <v>547242</v>
      </c>
    </row>
    <row r="272" spans="1:36" s="1" customFormat="1" x14ac:dyDescent="0.25">
      <c r="A272" s="23">
        <v>271</v>
      </c>
      <c r="B272" t="s">
        <v>650</v>
      </c>
      <c r="C272" s="1" t="str">
        <f>+VLOOKUP(Tabla1[[#This Row],[Sector]],Sectores[[Sector]:[Columna1]],2,0)</f>
        <v>26 Transporte</v>
      </c>
      <c r="D272" s="1" t="str">
        <f>+VLOOKUP(Tabla1[[#This Row],[Contenido]],Hoja2!$F$2:$G$105,2,0)</f>
        <v>26.03 Comercio Nacional</v>
      </c>
      <c r="E272" s="1" t="str">
        <f>+IFERROR(VLOOKUP(Tabla1[[#This Row],[Tema]],Temas[[Tema]:[Columna1]],2,0),"REVISAR")</f>
        <v>26.03.02 Contenedores</v>
      </c>
      <c r="F272" s="1" t="str">
        <f>+IFERROR(VLOOKUP(Tabla1[[#This Row],[Muestra]],Muestra[[Muestra]:[Columna1]],2,0),"REVISAR")</f>
        <v>26.03.02.01 Contenedores de 20 pies</v>
      </c>
      <c r="G272" s="1" t="s">
        <v>111</v>
      </c>
      <c r="H272" s="1" t="s">
        <v>649</v>
      </c>
      <c r="I272" s="1" t="s">
        <v>199</v>
      </c>
      <c r="J272" s="1" t="s">
        <v>647</v>
      </c>
      <c r="K272" s="1" t="s">
        <v>645</v>
      </c>
      <c r="L272" s="1" t="s">
        <v>2611</v>
      </c>
      <c r="N272" s="1" t="s">
        <v>820</v>
      </c>
      <c r="O272" s="1" t="s">
        <v>3883</v>
      </c>
      <c r="AD272" s="1">
        <v>544078</v>
      </c>
      <c r="AE272" s="1">
        <v>545900</v>
      </c>
      <c r="AF272" s="1">
        <v>531928</v>
      </c>
      <c r="AG272" s="1">
        <v>517926</v>
      </c>
      <c r="AH272" s="1">
        <v>543449</v>
      </c>
      <c r="AI272" s="1">
        <v>522521.5</v>
      </c>
      <c r="AJ272" s="1">
        <v>442434</v>
      </c>
    </row>
    <row r="273" spans="1:36" s="1" customFormat="1" x14ac:dyDescent="0.25">
      <c r="A273" s="23">
        <v>272</v>
      </c>
      <c r="B273" t="s">
        <v>651</v>
      </c>
      <c r="C273" s="1" t="str">
        <f>+VLOOKUP(Tabla1[[#This Row],[Sector]],Sectores[[Sector]:[Columna1]],2,0)</f>
        <v>26 Transporte</v>
      </c>
      <c r="D273" s="1" t="str">
        <f>+VLOOKUP(Tabla1[[#This Row],[Contenido]],Hoja2!$F$2:$G$105,2,0)</f>
        <v>26.03 Comercio Nacional</v>
      </c>
      <c r="E273" s="1" t="str">
        <f>+IFERROR(VLOOKUP(Tabla1[[#This Row],[Tema]],Temas[[Tema]:[Columna1]],2,0),"REVISAR")</f>
        <v>26.03.02 Contenedores</v>
      </c>
      <c r="F273" s="1" t="str">
        <f>+IFERROR(VLOOKUP(Tabla1[[#This Row],[Muestra]],Muestra[[Muestra]:[Columna1]],2,0),"REVISAR")</f>
        <v>26.03.02.02 Contenedores de 40 pies</v>
      </c>
      <c r="G273" s="1" t="s">
        <v>111</v>
      </c>
      <c r="H273" s="1" t="s">
        <v>649</v>
      </c>
      <c r="I273" s="1" t="s">
        <v>199</v>
      </c>
      <c r="J273" s="1" t="s">
        <v>648</v>
      </c>
      <c r="K273" s="1" t="s">
        <v>646</v>
      </c>
      <c r="L273" s="1" t="s">
        <v>2611</v>
      </c>
      <c r="N273" s="1" t="s">
        <v>821</v>
      </c>
      <c r="O273" s="1" t="s">
        <v>3883</v>
      </c>
      <c r="AD273" s="1">
        <v>1816956</v>
      </c>
      <c r="AE273" s="1">
        <v>1780515</v>
      </c>
      <c r="AF273" s="1">
        <v>1954653</v>
      </c>
      <c r="AG273" s="1">
        <v>2076121</v>
      </c>
      <c r="AH273" s="1">
        <v>2263397</v>
      </c>
      <c r="AI273" s="1">
        <v>2253183</v>
      </c>
      <c r="AJ273" s="1">
        <v>2129694</v>
      </c>
    </row>
    <row r="274" spans="1:36" s="1" customFormat="1" x14ac:dyDescent="0.25">
      <c r="A274" s="23">
        <v>273</v>
      </c>
      <c r="B274" t="s">
        <v>325</v>
      </c>
      <c r="C274" s="1" t="str">
        <f>+VLOOKUP(Tabla1[[#This Row],[Sector]],Sectores[[Sector]:[Columna1]],2,0)</f>
        <v>26 Transporte</v>
      </c>
      <c r="D274" s="1" t="str">
        <f>+VLOOKUP(Tabla1[[#This Row],[Contenido]],Hoja2!$F$2:$G$105,2,0)</f>
        <v>26.05 Transporte Público</v>
      </c>
      <c r="E274" s="1" t="str">
        <f>+IFERROR(VLOOKUP(Tabla1[[#This Row],[Tema]],Temas[[Tema]:[Columna1]],2,0),"REVISAR")</f>
        <v>26.04.01 Parque Vehicular</v>
      </c>
      <c r="F274" s="1" t="str">
        <f>+IFERROR(VLOOKUP(Tabla1[[#This Row],[Muestra]],Muestra[[Muestra]:[Columna1]],2,0),"REVISAR")</f>
        <v>26.05.01.01 Buses</v>
      </c>
      <c r="G274" s="1" t="s">
        <v>111</v>
      </c>
      <c r="H274" s="1" t="s">
        <v>187</v>
      </c>
      <c r="I274" s="1" t="s">
        <v>185</v>
      </c>
      <c r="J274" s="1" t="s">
        <v>189</v>
      </c>
      <c r="K274" s="1" t="s">
        <v>3837</v>
      </c>
      <c r="L274" s="1" t="s">
        <v>2611</v>
      </c>
      <c r="N274" s="1" t="s">
        <v>822</v>
      </c>
      <c r="O274" s="1" t="s">
        <v>3883</v>
      </c>
      <c r="AD274" s="1">
        <v>139075</v>
      </c>
      <c r="AE274" s="1">
        <v>139503</v>
      </c>
      <c r="AF274" s="1">
        <v>141504</v>
      </c>
      <c r="AG274" s="1">
        <v>142950</v>
      </c>
      <c r="AH274" s="1">
        <v>145945</v>
      </c>
      <c r="AI274" s="1">
        <v>147074</v>
      </c>
      <c r="AJ274" s="1">
        <v>141502</v>
      </c>
    </row>
    <row r="275" spans="1:36" s="1" customFormat="1" x14ac:dyDescent="0.25">
      <c r="A275" s="23">
        <v>274</v>
      </c>
      <c r="B275" t="s">
        <v>322</v>
      </c>
      <c r="C275" s="1" t="str">
        <f>+VLOOKUP(Tabla1[[#This Row],[Sector]],Sectores[[Sector]:[Columna1]],2,0)</f>
        <v>26 Transporte</v>
      </c>
      <c r="D275" s="1" t="str">
        <f>+VLOOKUP(Tabla1[[#This Row],[Contenido]],Hoja2!$F$2:$G$105,2,0)</f>
        <v>26.04 Transporte Privado</v>
      </c>
      <c r="E275" s="1" t="str">
        <f>+IFERROR(VLOOKUP(Tabla1[[#This Row],[Tema]],Temas[[Tema]:[Columna1]],2,0),"REVISAR")</f>
        <v>26.04.01 Parque Vehicular</v>
      </c>
      <c r="F275" s="1" t="str">
        <f>+IFERROR(VLOOKUP(Tabla1[[#This Row],[Muestra]],Muestra[[Muestra]:[Columna1]],2,0),"REVISAR")</f>
        <v>26.04.01.01 Buses escolares</v>
      </c>
      <c r="G275" s="1" t="s">
        <v>111</v>
      </c>
      <c r="H275" s="1" t="s">
        <v>188</v>
      </c>
      <c r="I275" s="1" t="s">
        <v>185</v>
      </c>
      <c r="J275" s="1" t="s">
        <v>195</v>
      </c>
      <c r="K275" s="1" t="s">
        <v>3838</v>
      </c>
      <c r="L275" s="1" t="s">
        <v>2611</v>
      </c>
      <c r="N275" s="1" t="s">
        <v>823</v>
      </c>
      <c r="O275" s="1" t="s">
        <v>3883</v>
      </c>
      <c r="AD275" s="1">
        <v>82950</v>
      </c>
      <c r="AE275" s="1">
        <v>83312</v>
      </c>
      <c r="AF275" s="1">
        <v>90087</v>
      </c>
      <c r="AG275" s="1">
        <v>92866</v>
      </c>
      <c r="AH275" s="1">
        <v>100063</v>
      </c>
      <c r="AI275" s="1">
        <v>106776</v>
      </c>
      <c r="AJ275" s="1">
        <v>107682</v>
      </c>
    </row>
    <row r="276" spans="1:36" s="1" customFormat="1" x14ac:dyDescent="0.25">
      <c r="A276" s="23">
        <v>275</v>
      </c>
      <c r="B276" t="s">
        <v>324</v>
      </c>
      <c r="C276" s="1" t="str">
        <f>+VLOOKUP(Tabla1[[#This Row],[Sector]],Sectores[[Sector]:[Columna1]],2,0)</f>
        <v>26 Transporte</v>
      </c>
      <c r="D276" s="1" t="str">
        <f>+VLOOKUP(Tabla1[[#This Row],[Contenido]],Hoja2!$F$2:$G$105,2,0)</f>
        <v>26.04 Transporte Privado</v>
      </c>
      <c r="E276" s="1" t="str">
        <f>+IFERROR(VLOOKUP(Tabla1[[#This Row],[Tema]],Temas[[Tema]:[Columna1]],2,0),"REVISAR")</f>
        <v>26.04.01 Parque Vehicular</v>
      </c>
      <c r="F276" s="1" t="str">
        <f>+IFERROR(VLOOKUP(Tabla1[[#This Row],[Muestra]],Muestra[[Muestra]:[Columna1]],2,0),"REVISAR")</f>
        <v>26.04.01.02 Minibuses</v>
      </c>
      <c r="G276" s="1" t="s">
        <v>111</v>
      </c>
      <c r="H276" s="1" t="s">
        <v>188</v>
      </c>
      <c r="I276" s="1" t="s">
        <v>185</v>
      </c>
      <c r="J276" s="1" t="s">
        <v>190</v>
      </c>
      <c r="K276" s="1" t="s">
        <v>3839</v>
      </c>
      <c r="L276" s="1" t="s">
        <v>2611</v>
      </c>
      <c r="N276" s="1" t="s">
        <v>824</v>
      </c>
      <c r="O276" s="1" t="s">
        <v>3883</v>
      </c>
      <c r="AD276" s="1">
        <v>3561</v>
      </c>
      <c r="AE276" s="1">
        <v>3442</v>
      </c>
      <c r="AF276" s="1">
        <v>3498</v>
      </c>
      <c r="AG276" s="1">
        <v>3825</v>
      </c>
      <c r="AH276" s="1">
        <v>4065</v>
      </c>
      <c r="AI276" s="1">
        <v>3642</v>
      </c>
      <c r="AJ276" s="1">
        <v>3142</v>
      </c>
    </row>
    <row r="277" spans="1:36" s="1" customFormat="1" x14ac:dyDescent="0.25">
      <c r="A277" s="23">
        <v>276</v>
      </c>
      <c r="B277" t="s">
        <v>323</v>
      </c>
      <c r="C277" s="1" t="str">
        <f>+VLOOKUP(Tabla1[[#This Row],[Sector]],Sectores[[Sector]:[Columna1]],2,0)</f>
        <v>26 Transporte</v>
      </c>
      <c r="D277" s="1" t="str">
        <f>+VLOOKUP(Tabla1[[#This Row],[Contenido]],Hoja2!$F$2:$G$105,2,0)</f>
        <v>26.05 Transporte Público</v>
      </c>
      <c r="E277" s="1" t="str">
        <f>+IFERROR(VLOOKUP(Tabla1[[#This Row],[Tema]],Temas[[Tema]:[Columna1]],2,0),"REVISAR")</f>
        <v>26.04.01 Parque Vehicular</v>
      </c>
      <c r="F277" s="1" t="str">
        <f>+IFERROR(VLOOKUP(Tabla1[[#This Row],[Muestra]],Muestra[[Muestra]:[Columna1]],2,0),"REVISAR")</f>
        <v>26.05.01.02 Taxis</v>
      </c>
      <c r="G277" s="1" t="s">
        <v>111</v>
      </c>
      <c r="H277" s="1" t="s">
        <v>187</v>
      </c>
      <c r="I277" s="1" t="s">
        <v>185</v>
      </c>
      <c r="J277" s="1" t="s">
        <v>191</v>
      </c>
      <c r="K277" s="1" t="s">
        <v>3840</v>
      </c>
      <c r="L277" s="1" t="s">
        <v>2611</v>
      </c>
      <c r="N277" s="1" t="s">
        <v>825</v>
      </c>
      <c r="O277" s="1" t="s">
        <v>3883</v>
      </c>
      <c r="AD277" s="1">
        <v>405429</v>
      </c>
      <c r="AE277" s="1">
        <v>410701</v>
      </c>
      <c r="AF277" s="1">
        <v>412310</v>
      </c>
      <c r="AG277" s="1">
        <v>412217</v>
      </c>
      <c r="AH277" s="1">
        <v>409445</v>
      </c>
      <c r="AI277" s="1">
        <v>410644</v>
      </c>
      <c r="AJ277" s="1">
        <v>406959</v>
      </c>
    </row>
    <row r="278" spans="1:36" s="1" customFormat="1" x14ac:dyDescent="0.25">
      <c r="A278" s="23">
        <v>277</v>
      </c>
      <c r="B278" t="s">
        <v>326</v>
      </c>
      <c r="C278" s="1" t="str">
        <f>+VLOOKUP(Tabla1[[#This Row],[Sector]],Sectores[[Sector]:[Columna1]],2,0)</f>
        <v>26 Transporte</v>
      </c>
      <c r="D278" s="1" t="str">
        <f>+VLOOKUP(Tabla1[[#This Row],[Contenido]],Hoja2!$F$2:$G$105,2,0)</f>
        <v>26.05 Transporte Público</v>
      </c>
      <c r="E278" s="1" t="str">
        <f>+IFERROR(VLOOKUP(Tabla1[[#This Row],[Tema]],Temas[[Tema]:[Columna1]],2,0),"REVISAR")</f>
        <v>26.04.01 Parque Vehicular</v>
      </c>
      <c r="F278" s="1" t="str">
        <f>+IFERROR(VLOOKUP(Tabla1[[#This Row],[Muestra]],Muestra[[Muestra]:[Columna1]],2,0),"REVISAR")</f>
        <v>26.05.01.03 Trolebuses</v>
      </c>
      <c r="G278" s="1" t="s">
        <v>111</v>
      </c>
      <c r="H278" s="1" t="s">
        <v>187</v>
      </c>
      <c r="I278" s="1" t="s">
        <v>185</v>
      </c>
      <c r="J278" s="1" t="s">
        <v>192</v>
      </c>
      <c r="K278" s="1" t="s">
        <v>3841</v>
      </c>
      <c r="L278" s="1" t="s">
        <v>2611</v>
      </c>
      <c r="N278" s="1" t="s">
        <v>826</v>
      </c>
      <c r="O278" s="1" t="s">
        <v>3883</v>
      </c>
      <c r="AD278" s="1">
        <v>88</v>
      </c>
      <c r="AE278" s="1">
        <v>118</v>
      </c>
      <c r="AF278" s="1">
        <v>128</v>
      </c>
      <c r="AG278" s="1">
        <v>118</v>
      </c>
      <c r="AH278" s="1">
        <v>104</v>
      </c>
      <c r="AI278" s="1">
        <v>104</v>
      </c>
      <c r="AJ278" s="1">
        <v>104</v>
      </c>
    </row>
    <row r="279" spans="1:36" s="1" customFormat="1" x14ac:dyDescent="0.25">
      <c r="A279" s="23">
        <v>278</v>
      </c>
      <c r="B279" t="s">
        <v>327</v>
      </c>
      <c r="C279" s="1" t="str">
        <f>+VLOOKUP(Tabla1[[#This Row],[Sector]],Sectores[[Sector]:[Columna1]],2,0)</f>
        <v>26 Transporte</v>
      </c>
      <c r="D279" s="1" t="str">
        <f>+VLOOKUP(Tabla1[[#This Row],[Contenido]],Hoja2!$F$2:$G$105,2,0)</f>
        <v>26.01 Autopistas</v>
      </c>
      <c r="E279" s="1" t="str">
        <f>+IFERROR(VLOOKUP(Tabla1[[#This Row],[Tema]],Temas[[Tema]:[Columna1]],2,0),"REVISAR")</f>
        <v>26.01.01 Plazas de Peajes y Pórticos</v>
      </c>
      <c r="F279" s="1" t="str">
        <f>+IFERROR(VLOOKUP(Tabla1[[#This Row],[Muestra]],Muestra[[Muestra]:[Columna1]],2,0),"REVISAR")</f>
        <v>26.01.01.01 Pasada de vehículos por autopistas</v>
      </c>
      <c r="G279" s="1" t="s">
        <v>111</v>
      </c>
      <c r="H279" s="1" t="s">
        <v>186</v>
      </c>
      <c r="I279" s="1" t="s">
        <v>193</v>
      </c>
      <c r="J279" s="1" t="s">
        <v>321</v>
      </c>
      <c r="K279" s="1" t="s">
        <v>3842</v>
      </c>
      <c r="L279" s="1" t="s">
        <v>2611</v>
      </c>
      <c r="N279" s="1" t="s">
        <v>827</v>
      </c>
      <c r="O279" s="1" t="s">
        <v>3883</v>
      </c>
      <c r="AD279" s="1">
        <v>186640536</v>
      </c>
      <c r="AE279" s="1">
        <v>208753325</v>
      </c>
      <c r="AF279" s="1">
        <v>234072504</v>
      </c>
      <c r="AG279" s="1">
        <v>264129905</v>
      </c>
      <c r="AH279" s="1">
        <v>315768044</v>
      </c>
      <c r="AI279" s="1">
        <v>369521291</v>
      </c>
      <c r="AJ279" s="1">
        <v>285099294</v>
      </c>
    </row>
    <row r="280" spans="1:36" s="1" customFormat="1" x14ac:dyDescent="0.25">
      <c r="A280" s="23">
        <v>279</v>
      </c>
      <c r="B280" t="s">
        <v>328</v>
      </c>
      <c r="C280" s="1" t="str">
        <f>+VLOOKUP(Tabla1[[#This Row],[Sector]],Sectores[[Sector]:[Columna1]],2,0)</f>
        <v>26 Transporte</v>
      </c>
      <c r="D280" s="1" t="str">
        <f>+VLOOKUP(Tabla1[[#This Row],[Contenido]],Hoja2!$F$2:$G$105,2,0)</f>
        <v>26.01 Autopistas</v>
      </c>
      <c r="E280" s="1" t="str">
        <f>+IFERROR(VLOOKUP(Tabla1[[#This Row],[Tema]],Temas[[Tema]:[Columna1]],2,0),"REVISAR")</f>
        <v>26.01.02 Pórticos</v>
      </c>
      <c r="F280" s="1" t="str">
        <f>+IFERROR(VLOOKUP(Tabla1[[#This Row],[Muestra]],Muestra[[Muestra]:[Columna1]],2,0),"REVISAR")</f>
        <v>26.01.01.01 Pasada de vehículos por autopistas</v>
      </c>
      <c r="G280" s="1" t="s">
        <v>111</v>
      </c>
      <c r="H280" s="1" t="s">
        <v>186</v>
      </c>
      <c r="I280" s="1" t="s">
        <v>194</v>
      </c>
      <c r="J280" s="1" t="s">
        <v>321</v>
      </c>
      <c r="K280" s="1" t="s">
        <v>3842</v>
      </c>
      <c r="L280" s="1" t="s">
        <v>2611</v>
      </c>
      <c r="N280" s="1" t="s">
        <v>828</v>
      </c>
      <c r="O280" s="1" t="s">
        <v>3883</v>
      </c>
      <c r="AD280" s="1">
        <v>1188666603</v>
      </c>
      <c r="AE280" s="1">
        <v>1288267235</v>
      </c>
      <c r="AF280" s="1">
        <v>1377587949</v>
      </c>
      <c r="AG280" s="1">
        <v>1449843149</v>
      </c>
      <c r="AH280" s="1">
        <v>1481632722</v>
      </c>
      <c r="AI280" s="1">
        <v>1513191334</v>
      </c>
      <c r="AJ280" s="1">
        <v>1146403296</v>
      </c>
    </row>
    <row r="281" spans="1:36" s="1" customFormat="1" x14ac:dyDescent="0.25">
      <c r="A281" s="23">
        <v>280</v>
      </c>
      <c r="B281" t="s">
        <v>112</v>
      </c>
      <c r="C281" s="1" t="str">
        <f>+VLOOKUP(Tabla1[[#This Row],[Sector]],Sectores[[Sector]:[Columna1]],2,0)</f>
        <v>27 Utilidad Pública</v>
      </c>
      <c r="D281" s="1" t="str">
        <f>+VLOOKUP(Tabla1[[#This Row],[Contenido]],Hoja2!$F$2:$G$105,2,0)</f>
        <v>27.01 Seguridad</v>
      </c>
      <c r="E281" s="1" t="s">
        <v>10046</v>
      </c>
      <c r="F281" s="1" t="str">
        <f>+IFERROR(VLOOKUP(Tabla1[[#This Row],[Muestra]],Muestra[[Muestra]:[Columna1]],2,0),"REVISAR")</f>
        <v>27.01.01.01 Compañías de bomberos</v>
      </c>
      <c r="G281" s="1" t="s">
        <v>113</v>
      </c>
      <c r="H281" s="1" t="s">
        <v>114</v>
      </c>
      <c r="I281" s="1" t="s">
        <v>200</v>
      </c>
      <c r="J281" s="1" t="s">
        <v>196</v>
      </c>
      <c r="K281" s="1" t="s">
        <v>3843</v>
      </c>
      <c r="L281" s="1" t="s">
        <v>2498</v>
      </c>
      <c r="O281" s="1" t="s">
        <v>3879</v>
      </c>
      <c r="AB281" s="1">
        <v>828</v>
      </c>
      <c r="AC281" s="1">
        <v>856</v>
      </c>
      <c r="AD281" s="1">
        <v>888</v>
      </c>
      <c r="AE281" s="1">
        <v>1002</v>
      </c>
      <c r="AF281" s="1">
        <v>948</v>
      </c>
      <c r="AG281" s="1">
        <v>982</v>
      </c>
      <c r="AH281" s="1">
        <v>988</v>
      </c>
      <c r="AI281" s="1">
        <v>904</v>
      </c>
      <c r="AJ281" s="1">
        <v>949</v>
      </c>
    </row>
    <row r="282" spans="1:36" s="1" customFormat="1" x14ac:dyDescent="0.25">
      <c r="A282" s="23">
        <v>281</v>
      </c>
      <c r="B282" t="s">
        <v>652</v>
      </c>
      <c r="C282" s="1" t="str">
        <f>+VLOOKUP(Tabla1[[#This Row],[Sector]],Sectores[[Sector]:[Columna1]],2,0)</f>
        <v>14 Gobiernos Locales</v>
      </c>
      <c r="D282" s="1" t="str">
        <f>+VLOOKUP(Tabla1[[#This Row],[Contenido]],Hoja2!$F$2:$G$105,2,0)</f>
        <v>14.03 Egreso</v>
      </c>
      <c r="E282" s="1" t="str">
        <f>+IFERROR(VLOOKUP(Tabla1[[#This Row],[Tema]],Temas[[Tema]:[Columna1]],2,0),"REVISAR")</f>
        <v>14.01.03 Pensiones</v>
      </c>
      <c r="F282" s="1" t="str">
        <f>+IFERROR(VLOOKUP(Tabla1[[#This Row],[Muestra]],Muestra[[Muestra]:[Columna1]],2,0),"REVISAR")</f>
        <v>14.03.01.01 Pensión Básica de Vejez</v>
      </c>
      <c r="G282" s="1" t="s">
        <v>88</v>
      </c>
      <c r="H282" s="1" t="s">
        <v>329</v>
      </c>
      <c r="I282" s="1" t="s">
        <v>330</v>
      </c>
      <c r="J282" s="1" t="s">
        <v>331</v>
      </c>
      <c r="K282" s="1" t="s">
        <v>333</v>
      </c>
      <c r="L282" s="1" t="s">
        <v>831</v>
      </c>
      <c r="O282" s="1" t="s">
        <v>3879</v>
      </c>
      <c r="AA282" s="1">
        <v>375354098</v>
      </c>
      <c r="AB282" s="1">
        <v>385908547</v>
      </c>
      <c r="AC282" s="1">
        <v>187328840</v>
      </c>
      <c r="AD282" s="1">
        <v>402011810</v>
      </c>
      <c r="AE282" s="1">
        <v>420324403</v>
      </c>
      <c r="AF282" s="1">
        <v>438577151</v>
      </c>
      <c r="AG282" s="1">
        <v>497145562</v>
      </c>
      <c r="AH282" s="1">
        <v>511128690</v>
      </c>
      <c r="AI282" s="1">
        <v>530123400</v>
      </c>
      <c r="AJ282" s="1">
        <v>725549733</v>
      </c>
    </row>
    <row r="283" spans="1:36" s="1" customFormat="1" x14ac:dyDescent="0.25">
      <c r="A283" s="23">
        <v>282</v>
      </c>
      <c r="B283" t="s">
        <v>653</v>
      </c>
      <c r="C283" s="1" t="str">
        <f>+VLOOKUP(Tabla1[[#This Row],[Sector]],Sectores[[Sector]:[Columna1]],2,0)</f>
        <v>14 Gobiernos Locales</v>
      </c>
      <c r="D283" s="1" t="str">
        <f>+VLOOKUP(Tabla1[[#This Row],[Contenido]],Hoja2!$F$2:$G$105,2,0)</f>
        <v>14.03 Egreso</v>
      </c>
      <c r="E283" s="1" t="str">
        <f>+IFERROR(VLOOKUP(Tabla1[[#This Row],[Tema]],Temas[[Tema]:[Columna1]],2,0),"REVISAR")</f>
        <v>14.01.03 Pensiones</v>
      </c>
      <c r="F283" s="1" t="str">
        <f>+IFERROR(VLOOKUP(Tabla1[[#This Row],[Muestra]],Muestra[[Muestra]:[Columna1]],2,0),"REVISAR")</f>
        <v>14.03.01.02 Pensión Básica Solidaria</v>
      </c>
      <c r="G283" s="1" t="s">
        <v>88</v>
      </c>
      <c r="H283" s="1" t="s">
        <v>329</v>
      </c>
      <c r="I283" s="1" t="s">
        <v>330</v>
      </c>
      <c r="J283" s="1" t="s">
        <v>332</v>
      </c>
      <c r="K283" s="1" t="s">
        <v>333</v>
      </c>
      <c r="L283" s="1" t="s">
        <v>831</v>
      </c>
      <c r="O283" s="1" t="s">
        <v>3879</v>
      </c>
      <c r="AA283" s="1">
        <v>574309135</v>
      </c>
      <c r="AB283" s="1">
        <v>581784724</v>
      </c>
      <c r="AC283" s="1">
        <v>579552257</v>
      </c>
      <c r="AD283" s="1">
        <v>585937223</v>
      </c>
      <c r="AE283" s="1">
        <v>608610161</v>
      </c>
      <c r="AF283" s="1">
        <v>635742968</v>
      </c>
      <c r="AG283" s="1">
        <v>721781449</v>
      </c>
      <c r="AH283" s="1">
        <v>741761796</v>
      </c>
      <c r="AI283" s="1">
        <v>766450972</v>
      </c>
      <c r="AJ283" s="1">
        <v>1030207217</v>
      </c>
    </row>
    <row r="284" spans="1:36" x14ac:dyDescent="0.25">
      <c r="A284" s="23">
        <v>283</v>
      </c>
      <c r="B284" t="s">
        <v>839</v>
      </c>
      <c r="C284" s="1" t="str">
        <f>+VLOOKUP(Tabla1[[#This Row],[Sector]],Sectores[[Sector]:[Columna1]],2,0)</f>
        <v>14 Gobiernos Locales</v>
      </c>
      <c r="D284" s="1" t="str">
        <f>+VLOOKUP(Tabla1[[#This Row],[Contenido]],Hoja2!$F$2:$G$105,2,0)</f>
        <v>14.03 Egreso</v>
      </c>
      <c r="E284" s="1" t="str">
        <f>+IFERROR(VLOOKUP(Tabla1[[#This Row],[Tema]],Temas[[Tema]:[Columna1]],2,0),"REVISAR")</f>
        <v>14.01.03 Pensiones</v>
      </c>
      <c r="F284" s="1" t="str">
        <f>+IFERROR(VLOOKUP(Tabla1[[#This Row],[Muestra]],Muestra[[Muestra]:[Columna1]],2,0),"REVISAR")</f>
        <v>14.03.01.03 Invalidez</v>
      </c>
      <c r="G284" t="s">
        <v>88</v>
      </c>
      <c r="H284" t="s">
        <v>329</v>
      </c>
      <c r="I284" t="s">
        <v>330</v>
      </c>
      <c r="J284" t="s">
        <v>840</v>
      </c>
      <c r="K284" t="s">
        <v>333</v>
      </c>
      <c r="L284" t="s">
        <v>831</v>
      </c>
      <c r="O284" t="s">
        <v>3879</v>
      </c>
      <c r="AA284">
        <v>198955041</v>
      </c>
      <c r="AB284">
        <v>195876176</v>
      </c>
      <c r="AC284">
        <v>392223417</v>
      </c>
      <c r="AD284">
        <v>183925418</v>
      </c>
      <c r="AE284">
        <v>188285766</v>
      </c>
      <c r="AF284">
        <v>197165814</v>
      </c>
      <c r="AG284">
        <v>224635896</v>
      </c>
      <c r="AH284">
        <v>230633119</v>
      </c>
      <c r="AI284">
        <v>236327569</v>
      </c>
      <c r="AJ284">
        <v>304657494</v>
      </c>
    </row>
    <row r="285" spans="1:36" x14ac:dyDescent="0.25">
      <c r="A285" s="23">
        <v>284</v>
      </c>
      <c r="B285" t="s">
        <v>2717</v>
      </c>
      <c r="C285" s="1" t="str">
        <f>+VLOOKUP(Tabla1[[#This Row],[Sector]],Sectores[[Sector]:[Columna1]],2,0)</f>
        <v>24 Socioeconómico</v>
      </c>
      <c r="D285" s="1" t="str">
        <f>+VLOOKUP(Tabla1[[#This Row],[Contenido]],Hoja2!$F$2:$G$105,2,0)</f>
        <v>24.02 Ingreso Promedio por Persona</v>
      </c>
      <c r="E285" s="1" t="str">
        <f>LEFT(Tabla1[[#This Row],[ID Muestra]],8)&amp;" "&amp;Tabla1[[#This Row],[Tema]]</f>
        <v>24.02.02 Sexo</v>
      </c>
      <c r="F285" s="1" t="str">
        <f>+IFERROR(VLOOKUP(Tabla1[[#This Row],[Muestra]],Muestra[[Muestra]:[Columna1]],2,0),"REVISAR")</f>
        <v>24.02.02.01 Ingreso Hombres</v>
      </c>
      <c r="G285" t="s">
        <v>107</v>
      </c>
      <c r="H285" t="s">
        <v>841</v>
      </c>
      <c r="I285" t="s">
        <v>842</v>
      </c>
      <c r="J285" t="s">
        <v>843</v>
      </c>
      <c r="K285" t="s">
        <v>844</v>
      </c>
      <c r="L285" t="s">
        <v>838</v>
      </c>
      <c r="O285" t="s">
        <v>2463</v>
      </c>
      <c r="V285">
        <v>381619.96270252467</v>
      </c>
      <c r="W285">
        <v>400151.40847460611</v>
      </c>
      <c r="X285">
        <v>418682.85424668755</v>
      </c>
      <c r="Y285">
        <v>437214.30001876899</v>
      </c>
      <c r="Z285">
        <v>475406.63065312151</v>
      </c>
      <c r="AA285">
        <v>513598.96128747403</v>
      </c>
      <c r="AB285">
        <v>484681.9221416635</v>
      </c>
      <c r="AC285">
        <v>455764.88299585303</v>
      </c>
      <c r="AD285">
        <v>489696.07902978169</v>
      </c>
      <c r="AE285">
        <v>523627.27506371035</v>
      </c>
      <c r="AF285">
        <v>546571.22839819046</v>
      </c>
      <c r="AG285">
        <v>569515.18173267052</v>
      </c>
      <c r="AH285">
        <v>532625.93892694649</v>
      </c>
      <c r="AI285">
        <v>495736.69612122246</v>
      </c>
      <c r="AJ285">
        <v>458847.45331549842</v>
      </c>
    </row>
    <row r="286" spans="1:36" x14ac:dyDescent="0.25">
      <c r="A286" s="23">
        <v>285</v>
      </c>
      <c r="B286" t="s">
        <v>2718</v>
      </c>
      <c r="C286" s="1" t="str">
        <f>+VLOOKUP(Tabla1[[#This Row],[Sector]],Sectores[[Sector]:[Columna1]],2,0)</f>
        <v>24 Socioeconómico</v>
      </c>
      <c r="D286" s="1" t="str">
        <f>+VLOOKUP(Tabla1[[#This Row],[Contenido]],Hoja2!$F$2:$G$105,2,0)</f>
        <v>24.02 Ingreso Promedio por Persona</v>
      </c>
      <c r="E286" s="1" t="str">
        <f>LEFT(Tabla1[[#This Row],[ID Muestra]],8)&amp;" "&amp;Tabla1[[#This Row],[Tema]]</f>
        <v>24.02.02 Sexo</v>
      </c>
      <c r="F286" s="1" t="str">
        <f>+IFERROR(VLOOKUP(Tabla1[[#This Row],[Muestra]],Muestra[[Muestra]:[Columna1]],2,0),"REVISAR")</f>
        <v>24.02.02.02 Ingreso Mujeres</v>
      </c>
      <c r="G286" t="s">
        <v>107</v>
      </c>
      <c r="H286" t="s">
        <v>841</v>
      </c>
      <c r="I286" t="s">
        <v>842</v>
      </c>
      <c r="J286" t="s">
        <v>845</v>
      </c>
      <c r="K286" t="s">
        <v>844</v>
      </c>
      <c r="L286" t="s">
        <v>838</v>
      </c>
      <c r="O286" t="s">
        <v>2463</v>
      </c>
      <c r="V286">
        <v>222647.24336951197</v>
      </c>
      <c r="W286">
        <v>228118.29360997677</v>
      </c>
      <c r="X286">
        <v>233589.34385044157</v>
      </c>
      <c r="Y286">
        <v>239060.39409090634</v>
      </c>
      <c r="Z286">
        <v>264875.80426664336</v>
      </c>
      <c r="AA286">
        <v>290691.21444238035</v>
      </c>
      <c r="AB286">
        <v>283291.65567842568</v>
      </c>
      <c r="AC286">
        <v>275892.09691447101</v>
      </c>
      <c r="AD286">
        <v>297213.98805977067</v>
      </c>
      <c r="AE286">
        <v>318535.87920507038</v>
      </c>
      <c r="AF286">
        <v>339405.26517444616</v>
      </c>
      <c r="AG286">
        <v>360274.65114382189</v>
      </c>
      <c r="AH286">
        <v>342472.63931900536</v>
      </c>
      <c r="AI286">
        <v>324670.62749418884</v>
      </c>
      <c r="AJ286">
        <v>306868.61566937232</v>
      </c>
    </row>
    <row r="287" spans="1:36" x14ac:dyDescent="0.25">
      <c r="A287" s="23">
        <v>286</v>
      </c>
      <c r="B287" t="s">
        <v>2719</v>
      </c>
      <c r="C287" s="1" t="str">
        <f>+VLOOKUP(Tabla1[[#This Row],[Sector]],Sectores[[Sector]:[Columna1]],2,0)</f>
        <v>24 Socioeconómico</v>
      </c>
      <c r="D287" s="1" t="str">
        <f>+VLOOKUP(Tabla1[[#This Row],[Contenido]],Hoja2!$F$2:$G$105,2,0)</f>
        <v>24.02 Ingreso Promedio por Persona</v>
      </c>
      <c r="E287" s="1" t="str">
        <f>LEFT(Tabla1[[#This Row],[ID Muestra]],8)&amp;" "&amp;Tabla1[[#This Row],[Tema]]</f>
        <v>24.02.03 Total</v>
      </c>
      <c r="F287" s="1" t="str">
        <f>+IFERROR(VLOOKUP(Tabla1[[#This Row],[Muestra]],Muestra[[Muestra]:[Columna1]],2,0),"REVISAR")</f>
        <v>24.02.03.01 Ingreso Nacional</v>
      </c>
      <c r="G287" t="s">
        <v>107</v>
      </c>
      <c r="H287" t="s">
        <v>841</v>
      </c>
      <c r="I287" t="s">
        <v>124</v>
      </c>
      <c r="J287" t="s">
        <v>846</v>
      </c>
      <c r="K287" t="s">
        <v>844</v>
      </c>
      <c r="L287" t="s">
        <v>838</v>
      </c>
      <c r="O287" t="s">
        <v>2463</v>
      </c>
      <c r="V287">
        <v>311044.24908938614</v>
      </c>
      <c r="W287">
        <v>321564.3931275818</v>
      </c>
      <c r="X287">
        <v>332084.53716577752</v>
      </c>
      <c r="Y287">
        <v>342604.68120397319</v>
      </c>
      <c r="Z287">
        <v>373620.55830157455</v>
      </c>
      <c r="AA287">
        <v>404636.43539917585</v>
      </c>
      <c r="AB287">
        <v>385430.68423949915</v>
      </c>
      <c r="AC287">
        <v>366224.9330798224</v>
      </c>
      <c r="AD287">
        <v>393002.88253232202</v>
      </c>
      <c r="AE287">
        <v>419780.83198482165</v>
      </c>
      <c r="AF287">
        <v>441596.33814776165</v>
      </c>
      <c r="AG287">
        <v>463411.84431070159</v>
      </c>
      <c r="AH287">
        <v>434656.59672205814</v>
      </c>
      <c r="AI287">
        <v>405901.34913341468</v>
      </c>
      <c r="AJ287">
        <v>377146.10154477123</v>
      </c>
    </row>
    <row r="288" spans="1:36" x14ac:dyDescent="0.25">
      <c r="A288" s="23">
        <v>287</v>
      </c>
      <c r="B288" t="s">
        <v>2720</v>
      </c>
      <c r="C288" s="1" t="str">
        <f>+VLOOKUP(Tabla1[[#This Row],[Sector]],Sectores[[Sector]:[Columna1]],2,0)</f>
        <v>24 Socioeconómico</v>
      </c>
      <c r="D288" s="1" t="str">
        <f>+VLOOKUP(Tabla1[[#This Row],[Contenido]],Hoja2!$F$2:$G$105,2,0)</f>
        <v>24.02 Ingreso Promedio por Persona</v>
      </c>
      <c r="E288" s="1" t="str">
        <f>LEFT(Tabla1[[#This Row],[ID Muestra]],8)&amp;" "&amp;Tabla1[[#This Row],[Tema]]</f>
        <v>24.02.01 Etnia</v>
      </c>
      <c r="F288" s="1" t="str">
        <f>+IFERROR(VLOOKUP(Tabla1[[#This Row],[Muestra]],Muestra[[Muestra]:[Columna1]],2,0),"REVISAR")</f>
        <v>24.02.01.01 Ingreso Alacalufes</v>
      </c>
      <c r="G288" t="s">
        <v>107</v>
      </c>
      <c r="H288" t="s">
        <v>841</v>
      </c>
      <c r="I288" t="s">
        <v>847</v>
      </c>
      <c r="J288" t="s">
        <v>848</v>
      </c>
      <c r="K288" t="s">
        <v>844</v>
      </c>
      <c r="L288" t="s">
        <v>838</v>
      </c>
      <c r="O288" t="s">
        <v>2463</v>
      </c>
      <c r="V288">
        <v>118430.21486199576</v>
      </c>
      <c r="W288">
        <v>92328.657527044794</v>
      </c>
      <c r="X288">
        <v>66227.100192093829</v>
      </c>
      <c r="Y288">
        <v>40125.542857142864</v>
      </c>
      <c r="Z288">
        <v>228184.99298978277</v>
      </c>
      <c r="AA288">
        <v>416244.44312242267</v>
      </c>
      <c r="AB288">
        <v>313705.07420895179</v>
      </c>
      <c r="AC288">
        <v>211165.70529548093</v>
      </c>
      <c r="AD288">
        <v>276447.34318289201</v>
      </c>
      <c r="AE288">
        <v>341728.98107030307</v>
      </c>
      <c r="AF288">
        <v>341959.964953574</v>
      </c>
      <c r="AG288">
        <v>342190.94883684488</v>
      </c>
      <c r="AH288">
        <v>282997.50889178226</v>
      </c>
      <c r="AI288">
        <v>223804.06894671964</v>
      </c>
      <c r="AJ288">
        <v>164610.62900165698</v>
      </c>
    </row>
    <row r="289" spans="1:36" x14ac:dyDescent="0.25">
      <c r="A289" s="23">
        <v>288</v>
      </c>
      <c r="B289" t="s">
        <v>2721</v>
      </c>
      <c r="C289" s="1" t="str">
        <f>+VLOOKUP(Tabla1[[#This Row],[Sector]],Sectores[[Sector]:[Columna1]],2,0)</f>
        <v>24 Socioeconómico</v>
      </c>
      <c r="D289" s="1" t="str">
        <f>+VLOOKUP(Tabla1[[#This Row],[Contenido]],Hoja2!$F$2:$G$105,2,0)</f>
        <v>24.02 Ingreso Promedio por Persona</v>
      </c>
      <c r="E289" s="1" t="str">
        <f>LEFT(Tabla1[[#This Row],[ID Muestra]],8)&amp;" "&amp;Tabla1[[#This Row],[Tema]]</f>
        <v>24.02.01 Etnia</v>
      </c>
      <c r="F289" s="1" t="str">
        <f>+IFERROR(VLOOKUP(Tabla1[[#This Row],[Muestra]],Muestra[[Muestra]:[Columna1]],2,0),"REVISAR")</f>
        <v>24.02.01.02 Ingresos Atacameños</v>
      </c>
      <c r="G289" t="s">
        <v>107</v>
      </c>
      <c r="H289" t="s">
        <v>841</v>
      </c>
      <c r="I289" t="s">
        <v>847</v>
      </c>
      <c r="J289" t="s">
        <v>849</v>
      </c>
      <c r="K289" t="s">
        <v>844</v>
      </c>
      <c r="L289" t="s">
        <v>838</v>
      </c>
      <c r="O289" t="s">
        <v>2463</v>
      </c>
      <c r="V289">
        <v>259168.76455274041</v>
      </c>
      <c r="W289">
        <v>275478.87209058588</v>
      </c>
      <c r="X289">
        <v>291788.97962843138</v>
      </c>
      <c r="Y289">
        <v>308099.08716627682</v>
      </c>
      <c r="Z289">
        <v>351908.14902410621</v>
      </c>
      <c r="AA289">
        <v>395717.21088193555</v>
      </c>
      <c r="AB289">
        <v>394956.71746719035</v>
      </c>
      <c r="AC289">
        <v>394196.22405244515</v>
      </c>
      <c r="AD289">
        <v>414363.46333285578</v>
      </c>
      <c r="AE289">
        <v>434530.70261326642</v>
      </c>
      <c r="AF289">
        <v>425135.2746269108</v>
      </c>
      <c r="AG289">
        <v>415739.84664055519</v>
      </c>
      <c r="AH289">
        <v>403997.98574507696</v>
      </c>
      <c r="AI289">
        <v>392256.12484959874</v>
      </c>
      <c r="AJ289">
        <v>380514.26395412051</v>
      </c>
    </row>
    <row r="290" spans="1:36" x14ac:dyDescent="0.25">
      <c r="A290" s="23">
        <v>289</v>
      </c>
      <c r="B290" t="s">
        <v>2722</v>
      </c>
      <c r="C290" s="1" t="str">
        <f>+VLOOKUP(Tabla1[[#This Row],[Sector]],Sectores[[Sector]:[Columna1]],2,0)</f>
        <v>24 Socioeconómico</v>
      </c>
      <c r="D290" s="1" t="str">
        <f>+VLOOKUP(Tabla1[[#This Row],[Contenido]],Hoja2!$F$2:$G$105,2,0)</f>
        <v>24.02 Ingreso Promedio por Persona</v>
      </c>
      <c r="E290" s="1" t="str">
        <f>LEFT(Tabla1[[#This Row],[ID Muestra]],8)&amp;" "&amp;Tabla1[[#This Row],[Tema]]</f>
        <v>24.02.01 Etnia</v>
      </c>
      <c r="F290" s="1" t="str">
        <f>+IFERROR(VLOOKUP(Tabla1[[#This Row],[Muestra]],Muestra[[Muestra]:[Columna1]],2,0),"REVISAR")</f>
        <v>24.02.01.03 Ingresos Aymaras</v>
      </c>
      <c r="G290" t="s">
        <v>107</v>
      </c>
      <c r="H290" t="s">
        <v>841</v>
      </c>
      <c r="I290" t="s">
        <v>847</v>
      </c>
      <c r="J290" t="s">
        <v>850</v>
      </c>
      <c r="K290" t="s">
        <v>844</v>
      </c>
      <c r="L290" t="s">
        <v>838</v>
      </c>
      <c r="O290" t="s">
        <v>2463</v>
      </c>
      <c r="V290">
        <v>228399.89634650326</v>
      </c>
      <c r="W290">
        <v>257804.73007070515</v>
      </c>
      <c r="X290">
        <v>287209.56379490701</v>
      </c>
      <c r="Y290">
        <v>316614.3975191089</v>
      </c>
      <c r="Z290">
        <v>337822.4911235724</v>
      </c>
      <c r="AA290">
        <v>359030.5847280359</v>
      </c>
      <c r="AB290">
        <v>333033.90156694391</v>
      </c>
      <c r="AC290">
        <v>307037.21840585192</v>
      </c>
      <c r="AD290">
        <v>321623.98574470775</v>
      </c>
      <c r="AE290">
        <v>336210.75308356358</v>
      </c>
      <c r="AF290">
        <v>377720.55127296317</v>
      </c>
      <c r="AG290">
        <v>419230.34946236276</v>
      </c>
      <c r="AH290">
        <v>395165.8910587164</v>
      </c>
      <c r="AI290">
        <v>371101.43265506998</v>
      </c>
      <c r="AJ290">
        <v>347036.97425142361</v>
      </c>
    </row>
    <row r="291" spans="1:36" x14ac:dyDescent="0.25">
      <c r="A291" s="23">
        <v>290</v>
      </c>
      <c r="B291" t="s">
        <v>2723</v>
      </c>
      <c r="C291" s="1" t="str">
        <f>+VLOOKUP(Tabla1[[#This Row],[Sector]],Sectores[[Sector]:[Columna1]],2,0)</f>
        <v>24 Socioeconómico</v>
      </c>
      <c r="D291" s="1" t="str">
        <f>+VLOOKUP(Tabla1[[#This Row],[Contenido]],Hoja2!$F$2:$G$105,2,0)</f>
        <v>24.02 Ingreso Promedio por Persona</v>
      </c>
      <c r="E291" s="1" t="str">
        <f>LEFT(Tabla1[[#This Row],[ID Muestra]],8)&amp;" "&amp;Tabla1[[#This Row],[Tema]]</f>
        <v>24.02.01 Etnia</v>
      </c>
      <c r="F291" s="1" t="str">
        <f>+IFERROR(VLOOKUP(Tabla1[[#This Row],[Muestra]],Muestra[[Muestra]:[Columna1]],2,0),"REVISAR")</f>
        <v>24.02.01.04 Ingresos Collas</v>
      </c>
      <c r="G291" t="s">
        <v>107</v>
      </c>
      <c r="H291" t="s">
        <v>841</v>
      </c>
      <c r="I291" t="s">
        <v>847</v>
      </c>
      <c r="J291" t="s">
        <v>851</v>
      </c>
      <c r="K291" t="s">
        <v>844</v>
      </c>
      <c r="L291" t="s">
        <v>838</v>
      </c>
      <c r="O291" t="s">
        <v>2463</v>
      </c>
      <c r="V291">
        <v>194754.03110649349</v>
      </c>
      <c r="W291">
        <v>232000.8905085263</v>
      </c>
      <c r="X291">
        <v>269247.7499105591</v>
      </c>
      <c r="Y291">
        <v>306494.6093125919</v>
      </c>
      <c r="Z291">
        <v>386304.45109135634</v>
      </c>
      <c r="AA291">
        <v>466114.29287012084</v>
      </c>
      <c r="AB291">
        <v>463496.63797624386</v>
      </c>
      <c r="AC291">
        <v>460878.98308236693</v>
      </c>
      <c r="AD291">
        <v>437260.59097025171</v>
      </c>
      <c r="AE291">
        <v>413642.19885813649</v>
      </c>
      <c r="AF291">
        <v>432099.41552370321</v>
      </c>
      <c r="AG291">
        <v>450556.63218926993</v>
      </c>
      <c r="AH291">
        <v>429753.96609031316</v>
      </c>
      <c r="AI291">
        <v>408951.29999135633</v>
      </c>
      <c r="AJ291">
        <v>388148.63389239955</v>
      </c>
    </row>
    <row r="292" spans="1:36" x14ac:dyDescent="0.25">
      <c r="A292" s="23">
        <v>291</v>
      </c>
      <c r="B292" t="s">
        <v>2724</v>
      </c>
      <c r="C292" s="1" t="str">
        <f>+VLOOKUP(Tabla1[[#This Row],[Sector]],Sectores[[Sector]:[Columna1]],2,0)</f>
        <v>24 Socioeconómico</v>
      </c>
      <c r="D292" s="1" t="str">
        <f>+VLOOKUP(Tabla1[[#This Row],[Contenido]],Hoja2!$F$2:$G$105,2,0)</f>
        <v>24.02 Ingreso Promedio por Persona</v>
      </c>
      <c r="E292" s="1" t="str">
        <f>LEFT(Tabla1[[#This Row],[ID Muestra]],8)&amp;" "&amp;Tabla1[[#This Row],[Tema]]</f>
        <v>24.02.01 Etnia</v>
      </c>
      <c r="F292" s="1" t="str">
        <f>+IFERROR(VLOOKUP(Tabla1[[#This Row],[Muestra]],Muestra[[Muestra]:[Columna1]],2,0),"REVISAR")</f>
        <v>24.02.01.05 Ingresos Diaguitas</v>
      </c>
      <c r="G292" t="s">
        <v>107</v>
      </c>
      <c r="H292" t="s">
        <v>841</v>
      </c>
      <c r="I292" t="s">
        <v>847</v>
      </c>
      <c r="J292" t="s">
        <v>852</v>
      </c>
      <c r="K292" t="s">
        <v>844</v>
      </c>
      <c r="L292" t="s">
        <v>838</v>
      </c>
      <c r="O292" t="s">
        <v>2463</v>
      </c>
      <c r="V292">
        <v>277983.72741252626</v>
      </c>
      <c r="W292">
        <v>292967.72248982574</v>
      </c>
      <c r="X292">
        <v>307951.71756712522</v>
      </c>
      <c r="Y292">
        <v>322935.71264442476</v>
      </c>
      <c r="Z292">
        <v>337562.11080157699</v>
      </c>
      <c r="AA292">
        <v>352188.50895872916</v>
      </c>
      <c r="AB292">
        <v>322050.14597964042</v>
      </c>
      <c r="AC292">
        <v>291911.78300055169</v>
      </c>
      <c r="AD292">
        <v>321888.91359385219</v>
      </c>
      <c r="AE292">
        <v>351866.0441871527</v>
      </c>
      <c r="AF292">
        <v>364728.5117446034</v>
      </c>
      <c r="AG292">
        <v>377590.97930205415</v>
      </c>
      <c r="AH292">
        <v>363401.1770271752</v>
      </c>
      <c r="AI292">
        <v>349211.37475229625</v>
      </c>
      <c r="AJ292">
        <v>335021.5724774173</v>
      </c>
    </row>
    <row r="293" spans="1:36" x14ac:dyDescent="0.25">
      <c r="A293" s="23">
        <v>292</v>
      </c>
      <c r="B293" t="s">
        <v>2725</v>
      </c>
      <c r="C293" s="1" t="str">
        <f>+VLOOKUP(Tabla1[[#This Row],[Sector]],Sectores[[Sector]:[Columna1]],2,0)</f>
        <v>24 Socioeconómico</v>
      </c>
      <c r="D293" s="1" t="str">
        <f>+VLOOKUP(Tabla1[[#This Row],[Contenido]],Hoja2!$F$2:$G$105,2,0)</f>
        <v>24.02 Ingreso Promedio por Persona</v>
      </c>
      <c r="E293" s="1" t="str">
        <f>LEFT(Tabla1[[#This Row],[ID Muestra]],8)&amp;" "&amp;Tabla1[[#This Row],[Tema]]</f>
        <v>24.02.01 Etnia</v>
      </c>
      <c r="F293" s="1" t="str">
        <f>+IFERROR(VLOOKUP(Tabla1[[#This Row],[Muestra]],Muestra[[Muestra]:[Columna1]],2,0),"REVISAR")</f>
        <v>24.02.01.06 Ingresos Mapuches</v>
      </c>
      <c r="G293" t="s">
        <v>107</v>
      </c>
      <c r="H293" t="s">
        <v>841</v>
      </c>
      <c r="I293" t="s">
        <v>847</v>
      </c>
      <c r="J293" t="s">
        <v>853</v>
      </c>
      <c r="K293" t="s">
        <v>844</v>
      </c>
      <c r="L293" t="s">
        <v>838</v>
      </c>
      <c r="O293" t="s">
        <v>2463</v>
      </c>
      <c r="V293">
        <v>192814.54408695351</v>
      </c>
      <c r="W293">
        <v>202826.20012222169</v>
      </c>
      <c r="X293">
        <v>212837.85615748988</v>
      </c>
      <c r="Y293">
        <v>222849.51219275803</v>
      </c>
      <c r="Z293">
        <v>234070.12124907825</v>
      </c>
      <c r="AA293">
        <v>245290.73030539844</v>
      </c>
      <c r="AB293">
        <v>249695.95962289668</v>
      </c>
      <c r="AC293">
        <v>254101.1889403949</v>
      </c>
      <c r="AD293">
        <v>275699.55480564089</v>
      </c>
      <c r="AE293">
        <v>297297.92067088687</v>
      </c>
      <c r="AF293">
        <v>312104.53499393299</v>
      </c>
      <c r="AG293">
        <v>326911.14931697911</v>
      </c>
      <c r="AH293">
        <v>306081.91067460057</v>
      </c>
      <c r="AI293">
        <v>285252.67203222204</v>
      </c>
      <c r="AJ293">
        <v>264423.43338984356</v>
      </c>
    </row>
    <row r="294" spans="1:36" x14ac:dyDescent="0.25">
      <c r="A294" s="23">
        <v>293</v>
      </c>
      <c r="B294" t="s">
        <v>2726</v>
      </c>
      <c r="C294" s="1" t="str">
        <f>+VLOOKUP(Tabla1[[#This Row],[Sector]],Sectores[[Sector]:[Columna1]],2,0)</f>
        <v>24 Socioeconómico</v>
      </c>
      <c r="D294" s="1" t="str">
        <f>+VLOOKUP(Tabla1[[#This Row],[Contenido]],Hoja2!$F$2:$G$105,2,0)</f>
        <v>24.02 Ingreso Promedio por Persona</v>
      </c>
      <c r="E294" s="1" t="str">
        <f>LEFT(Tabla1[[#This Row],[ID Muestra]],8)&amp;" "&amp;Tabla1[[#This Row],[Tema]]</f>
        <v>24.02.01 Etnia</v>
      </c>
      <c r="F294" s="1" t="str">
        <f>+IFERROR(VLOOKUP(Tabla1[[#This Row],[Muestra]],Muestra[[Muestra]:[Columna1]],2,0),"REVISAR")</f>
        <v>24.02.01.07 Ingresos - No pertenecen a Etnia</v>
      </c>
      <c r="G294" t="s">
        <v>107</v>
      </c>
      <c r="H294" t="s">
        <v>841</v>
      </c>
      <c r="I294" t="s">
        <v>847</v>
      </c>
      <c r="J294" t="s">
        <v>854</v>
      </c>
      <c r="K294" t="s">
        <v>844</v>
      </c>
      <c r="L294" t="s">
        <v>838</v>
      </c>
      <c r="O294" t="s">
        <v>2463</v>
      </c>
      <c r="V294">
        <v>318258.09184138582</v>
      </c>
      <c r="W294">
        <v>328849.21879851894</v>
      </c>
      <c r="X294">
        <v>339440.34575565206</v>
      </c>
      <c r="Y294">
        <v>350031.47271278524</v>
      </c>
      <c r="Z294">
        <v>383022.20630034676</v>
      </c>
      <c r="AA294">
        <v>416012.93988790823</v>
      </c>
      <c r="AB294">
        <v>395716.91168141051</v>
      </c>
      <c r="AC294">
        <v>375420.88347491279</v>
      </c>
      <c r="AD294">
        <v>402696.50726710469</v>
      </c>
      <c r="AE294">
        <v>429972.13105929666</v>
      </c>
      <c r="AF294">
        <v>452529.140151083</v>
      </c>
      <c r="AG294">
        <v>475086.14924286929</v>
      </c>
      <c r="AH294">
        <v>446055.38559840474</v>
      </c>
      <c r="AI294">
        <v>417024.62195394019</v>
      </c>
      <c r="AJ294">
        <v>387993.85830947565</v>
      </c>
    </row>
    <row r="295" spans="1:36" x14ac:dyDescent="0.25">
      <c r="A295" s="23">
        <v>294</v>
      </c>
      <c r="B295" t="s">
        <v>2727</v>
      </c>
      <c r="C295" s="1" t="str">
        <f>+VLOOKUP(Tabla1[[#This Row],[Sector]],Sectores[[Sector]:[Columna1]],2,0)</f>
        <v>24 Socioeconómico</v>
      </c>
      <c r="D295" s="1" t="str">
        <f>+VLOOKUP(Tabla1[[#This Row],[Contenido]],Hoja2!$F$2:$G$105,2,0)</f>
        <v>24.02 Ingreso Promedio por Persona</v>
      </c>
      <c r="E295" s="1" t="str">
        <f>LEFT(Tabla1[[#This Row],[ID Muestra]],8)&amp;" "&amp;Tabla1[[#This Row],[Tema]]</f>
        <v>24.02.01 Etnia</v>
      </c>
      <c r="F295" s="1" t="str">
        <f>+IFERROR(VLOOKUP(Tabla1[[#This Row],[Muestra]],Muestra[[Muestra]:[Columna1]],2,0),"REVISAR")</f>
        <v>24.02.01.08 Ingresos Pascuenses</v>
      </c>
      <c r="G295" t="s">
        <v>107</v>
      </c>
      <c r="H295" t="s">
        <v>841</v>
      </c>
      <c r="I295" t="s">
        <v>847</v>
      </c>
      <c r="J295" t="s">
        <v>855</v>
      </c>
      <c r="K295" t="s">
        <v>844</v>
      </c>
      <c r="L295" t="s">
        <v>838</v>
      </c>
      <c r="O295" t="s">
        <v>2463</v>
      </c>
      <c r="W295">
        <v>15133.804597701152</v>
      </c>
      <c r="X295">
        <v>30267.609195402307</v>
      </c>
      <c r="Y295">
        <v>45401.413793103457</v>
      </c>
      <c r="Z295">
        <v>184098.57719401451</v>
      </c>
      <c r="AA295">
        <v>322795.74059492559</v>
      </c>
      <c r="AB295">
        <v>311397.8702974628</v>
      </c>
      <c r="AC295">
        <v>300000.00000000006</v>
      </c>
      <c r="AD295">
        <v>169316.50000000003</v>
      </c>
      <c r="AE295">
        <v>38633.000000000007</v>
      </c>
      <c r="AF295">
        <v>143420.91085899514</v>
      </c>
      <c r="AG295">
        <v>248208.82171799027</v>
      </c>
      <c r="AH295">
        <v>201991.44786690839</v>
      </c>
      <c r="AI295">
        <v>155774.07401582651</v>
      </c>
      <c r="AJ295">
        <v>109556.70016474466</v>
      </c>
    </row>
    <row r="296" spans="1:36" x14ac:dyDescent="0.25">
      <c r="A296" s="23">
        <v>295</v>
      </c>
      <c r="B296" t="s">
        <v>2728</v>
      </c>
      <c r="C296" s="1" t="str">
        <f>+VLOOKUP(Tabla1[[#This Row],[Sector]],Sectores[[Sector]:[Columna1]],2,0)</f>
        <v>24 Socioeconómico</v>
      </c>
      <c r="D296" s="1" t="str">
        <f>+VLOOKUP(Tabla1[[#This Row],[Contenido]],Hoja2!$F$2:$G$105,2,0)</f>
        <v>24.02 Ingreso Promedio por Persona</v>
      </c>
      <c r="E296" s="1" t="str">
        <f>LEFT(Tabla1[[#This Row],[ID Muestra]],8)&amp;" "&amp;Tabla1[[#This Row],[Tema]]</f>
        <v>24.02.01 Etnia</v>
      </c>
      <c r="F296" s="1" t="str">
        <f>+IFERROR(VLOOKUP(Tabla1[[#This Row],[Muestra]],Muestra[[Muestra]:[Columna1]],2,0),"REVISAR")</f>
        <v>24.02.01.09 Ingresos Quechuas</v>
      </c>
      <c r="G296" t="s">
        <v>107</v>
      </c>
      <c r="H296" t="s">
        <v>841</v>
      </c>
      <c r="I296" t="s">
        <v>847</v>
      </c>
      <c r="J296" t="s">
        <v>856</v>
      </c>
      <c r="K296" t="s">
        <v>844</v>
      </c>
      <c r="L296" t="s">
        <v>838</v>
      </c>
      <c r="O296" t="s">
        <v>2463</v>
      </c>
      <c r="V296">
        <v>238894.78170966735</v>
      </c>
      <c r="W296">
        <v>252374.72389694152</v>
      </c>
      <c r="X296">
        <v>265854.66608421569</v>
      </c>
      <c r="Y296">
        <v>279334.60827148985</v>
      </c>
      <c r="Z296">
        <v>326935.76987362874</v>
      </c>
      <c r="AA296">
        <v>374536.93147576769</v>
      </c>
      <c r="AB296">
        <v>324753.53430162848</v>
      </c>
      <c r="AC296">
        <v>274970.13712748926</v>
      </c>
      <c r="AD296">
        <v>308190.92090465769</v>
      </c>
      <c r="AE296">
        <v>341411.70468182606</v>
      </c>
      <c r="AF296">
        <v>390079.62026394618</v>
      </c>
      <c r="AG296">
        <v>438747.53584606631</v>
      </c>
      <c r="AH296">
        <v>394381.5888845459</v>
      </c>
      <c r="AI296">
        <v>350015.64192302548</v>
      </c>
      <c r="AJ296">
        <v>305649.69496150513</v>
      </c>
    </row>
    <row r="297" spans="1:36" x14ac:dyDescent="0.25">
      <c r="A297" s="23">
        <v>296</v>
      </c>
      <c r="B297" t="s">
        <v>2729</v>
      </c>
      <c r="C297" s="1" t="str">
        <f>+VLOOKUP(Tabla1[[#This Row],[Sector]],Sectores[[Sector]:[Columna1]],2,0)</f>
        <v>24 Socioeconómico</v>
      </c>
      <c r="D297" s="1" t="str">
        <f>+VLOOKUP(Tabla1[[#This Row],[Contenido]],Hoja2!$F$2:$G$105,2,0)</f>
        <v>24.02 Ingreso Promedio por Persona</v>
      </c>
      <c r="E297" s="1" t="str">
        <f>LEFT(Tabla1[[#This Row],[ID Muestra]],8)&amp;" "&amp;Tabla1[[#This Row],[Tema]]</f>
        <v>24.02.01 Etnia</v>
      </c>
      <c r="F297" s="1" t="str">
        <f>+IFERROR(VLOOKUP(Tabla1[[#This Row],[Muestra]],Muestra[[Muestra]:[Columna1]],2,0),"REVISAR")</f>
        <v>24.02.01.10 Ingresos Yaganes</v>
      </c>
      <c r="G297" t="s">
        <v>107</v>
      </c>
      <c r="H297" t="s">
        <v>841</v>
      </c>
      <c r="I297" t="s">
        <v>847</v>
      </c>
      <c r="J297" t="s">
        <v>857</v>
      </c>
      <c r="K297" t="s">
        <v>844</v>
      </c>
      <c r="L297" t="s">
        <v>838</v>
      </c>
      <c r="O297" t="s">
        <v>2463</v>
      </c>
      <c r="V297">
        <v>106884.77466061704</v>
      </c>
      <c r="W297">
        <v>140697.56613271905</v>
      </c>
      <c r="X297">
        <v>174510.35760482104</v>
      </c>
      <c r="Y297">
        <v>208323.14907692306</v>
      </c>
      <c r="Z297">
        <v>335688.76571493212</v>
      </c>
      <c r="AA297">
        <v>463054.38235294115</v>
      </c>
      <c r="AB297">
        <v>353282.6911764706</v>
      </c>
      <c r="AC297">
        <v>243511</v>
      </c>
      <c r="AD297">
        <v>259255.5</v>
      </c>
      <c r="AE297">
        <v>275000</v>
      </c>
      <c r="AF297">
        <v>356250</v>
      </c>
      <c r="AG297">
        <v>437499.99999999994</v>
      </c>
      <c r="AH297">
        <v>349870.64703371743</v>
      </c>
      <c r="AI297">
        <v>262241.29406743491</v>
      </c>
      <c r="AJ297">
        <v>174611.94110115236</v>
      </c>
    </row>
    <row r="298" spans="1:36" x14ac:dyDescent="0.25">
      <c r="A298" s="23">
        <v>297</v>
      </c>
      <c r="B298" t="s">
        <v>858</v>
      </c>
      <c r="C298" s="1" t="str">
        <f>+VLOOKUP(Tabla1[[#This Row],[Sector]],Sectores[[Sector]:[Columna1]],2,0)</f>
        <v>09 Empresa</v>
      </c>
      <c r="D298" s="1" t="str">
        <f>+VLOOKUP(Tabla1[[#This Row],[Contenido]],Hoja2!$F$2:$G$105,2,0)</f>
        <v>09.01 Empresas por Tramo (13)</v>
      </c>
      <c r="E298" s="1" t="str">
        <f>+IFERROR(VLOOKUP(Tabla1[[#This Row],[Tema]],Temas[[Tema]:[Columna1]],2,0),"REVISAR")</f>
        <v>09.01.01 Grande 1 (100000-200000 UF)</v>
      </c>
      <c r="F298" s="1" t="str">
        <f>+IFERROR(VLOOKUP(Tabla1[[#This Row],[Muestra]],Muestra[[Muestra]:[Columna1]],2,0),"REVISAR")</f>
        <v>09.01.01.01 Número de Empresas</v>
      </c>
      <c r="G298" t="s">
        <v>859</v>
      </c>
      <c r="H298" t="s">
        <v>860</v>
      </c>
      <c r="I298" t="s">
        <v>861</v>
      </c>
      <c r="J298" t="s">
        <v>862</v>
      </c>
      <c r="K298" t="s">
        <v>863</v>
      </c>
      <c r="L298" t="s">
        <v>864</v>
      </c>
      <c r="O298" t="s">
        <v>3876</v>
      </c>
      <c r="U298">
        <v>7610</v>
      </c>
      <c r="V298">
        <v>8078</v>
      </c>
      <c r="W298">
        <v>8854</v>
      </c>
      <c r="X298">
        <v>9080</v>
      </c>
      <c r="Y298">
        <v>8902</v>
      </c>
      <c r="Z298">
        <v>9672</v>
      </c>
      <c r="AA298">
        <v>10508</v>
      </c>
      <c r="AB298">
        <v>11000</v>
      </c>
      <c r="AC298">
        <v>11550</v>
      </c>
      <c r="AD298">
        <v>12192</v>
      </c>
      <c r="AE298">
        <v>12364</v>
      </c>
      <c r="AF298">
        <v>12766</v>
      </c>
      <c r="AG298">
        <v>11764</v>
      </c>
      <c r="AH298">
        <v>12238</v>
      </c>
      <c r="AI298">
        <v>12506</v>
      </c>
    </row>
    <row r="299" spans="1:36" x14ac:dyDescent="0.25">
      <c r="A299" s="23">
        <v>298</v>
      </c>
      <c r="B299" t="s">
        <v>865</v>
      </c>
      <c r="C299" s="1" t="str">
        <f>+VLOOKUP(Tabla1[[#This Row],[Sector]],Sectores[[Sector]:[Columna1]],2,0)</f>
        <v>09 Empresa</v>
      </c>
      <c r="D299" s="1" t="str">
        <f>+VLOOKUP(Tabla1[[#This Row],[Contenido]],Hoja2!$F$2:$G$105,2,0)</f>
        <v>09.01 Empresas por Tramo (13)</v>
      </c>
      <c r="E299" s="1" t="str">
        <f>+IFERROR(VLOOKUP(Tabla1[[#This Row],[Tema]],Temas[[Tema]:[Columna1]],2,0),"REVISAR")</f>
        <v>09.01.02 Grande 2 (200000-600000 UF)</v>
      </c>
      <c r="F299" s="1" t="str">
        <f>+IFERROR(VLOOKUP(Tabla1[[#This Row],[Muestra]],Muestra[[Muestra]:[Columna1]],2,0),"REVISAR")</f>
        <v>09.01.01.01 Número de Empresas</v>
      </c>
      <c r="G299" t="s">
        <v>859</v>
      </c>
      <c r="H299" t="s">
        <v>860</v>
      </c>
      <c r="I299" t="s">
        <v>866</v>
      </c>
      <c r="J299" t="s">
        <v>862</v>
      </c>
      <c r="K299" t="s">
        <v>863</v>
      </c>
      <c r="L299" t="s">
        <v>864</v>
      </c>
      <c r="O299" t="s">
        <v>3876</v>
      </c>
      <c r="U299">
        <v>6038</v>
      </c>
      <c r="V299">
        <v>6532</v>
      </c>
      <c r="W299">
        <v>6978</v>
      </c>
      <c r="X299">
        <v>7178</v>
      </c>
      <c r="Y299">
        <v>6896</v>
      </c>
      <c r="Z299">
        <v>7714</v>
      </c>
      <c r="AA299">
        <v>8258</v>
      </c>
      <c r="AB299">
        <v>8792</v>
      </c>
      <c r="AC299">
        <v>9206</v>
      </c>
      <c r="AD299">
        <v>9838</v>
      </c>
      <c r="AE299">
        <v>9858</v>
      </c>
      <c r="AF299">
        <v>10242</v>
      </c>
      <c r="AG299">
        <v>9520</v>
      </c>
      <c r="AH299">
        <v>9816</v>
      </c>
      <c r="AI299">
        <v>10082</v>
      </c>
    </row>
    <row r="300" spans="1:36" x14ac:dyDescent="0.25">
      <c r="A300" s="23">
        <v>299</v>
      </c>
      <c r="B300" t="s">
        <v>867</v>
      </c>
      <c r="C300" s="1" t="str">
        <f>+VLOOKUP(Tabla1[[#This Row],[Sector]],Sectores[[Sector]:[Columna1]],2,0)</f>
        <v>09 Empresa</v>
      </c>
      <c r="D300" s="1" t="str">
        <f>+VLOOKUP(Tabla1[[#This Row],[Contenido]],Hoja2!$F$2:$G$105,2,0)</f>
        <v>09.01 Empresas por Tramo (13)</v>
      </c>
      <c r="E300" s="1" t="str">
        <f>+IFERROR(VLOOKUP(Tabla1[[#This Row],[Tema]],Temas[[Tema]:[Columna1]],2,0),"REVISAR")</f>
        <v>09.01.03 Grande 3 (600000-1000000 UF)</v>
      </c>
      <c r="F300" s="1" t="str">
        <f>+IFERROR(VLOOKUP(Tabla1[[#This Row],[Muestra]],Muestra[[Muestra]:[Columna1]],2,0),"REVISAR")</f>
        <v>09.01.01.01 Número de Empresas</v>
      </c>
      <c r="G300" t="s">
        <v>859</v>
      </c>
      <c r="H300" t="s">
        <v>860</v>
      </c>
      <c r="I300" t="s">
        <v>868</v>
      </c>
      <c r="J300" t="s">
        <v>862</v>
      </c>
      <c r="K300" t="s">
        <v>863</v>
      </c>
      <c r="L300" t="s">
        <v>864</v>
      </c>
      <c r="O300" t="s">
        <v>3876</v>
      </c>
      <c r="U300">
        <v>1376</v>
      </c>
      <c r="V300">
        <v>1508</v>
      </c>
      <c r="W300">
        <v>1616</v>
      </c>
      <c r="X300">
        <v>1604</v>
      </c>
      <c r="Y300">
        <v>1636</v>
      </c>
      <c r="Z300">
        <v>1768</v>
      </c>
      <c r="AA300">
        <v>2020</v>
      </c>
      <c r="AB300">
        <v>1996</v>
      </c>
      <c r="AC300">
        <v>2092</v>
      </c>
      <c r="AD300">
        <v>2228</v>
      </c>
      <c r="AE300">
        <v>2202</v>
      </c>
      <c r="AF300">
        <v>2316</v>
      </c>
      <c r="AG300">
        <v>2272</v>
      </c>
      <c r="AH300">
        <v>2182</v>
      </c>
      <c r="AI300">
        <v>2388</v>
      </c>
    </row>
    <row r="301" spans="1:36" x14ac:dyDescent="0.25">
      <c r="A301" s="23">
        <v>300</v>
      </c>
      <c r="B301" t="s">
        <v>869</v>
      </c>
      <c r="C301" s="1" t="str">
        <f>+VLOOKUP(Tabla1[[#This Row],[Sector]],Sectores[[Sector]:[Columna1]],2,0)</f>
        <v>09 Empresa</v>
      </c>
      <c r="D301" s="1" t="str">
        <f>+VLOOKUP(Tabla1[[#This Row],[Contenido]],Hoja2!$F$2:$G$105,2,0)</f>
        <v>09.01 Empresas por Tramo (13)</v>
      </c>
      <c r="E301" s="1" t="str">
        <f>+IFERROR(VLOOKUP(Tabla1[[#This Row],[Tema]],Temas[[Tema]:[Columna1]],2,0),"REVISAR")</f>
        <v>09.01.04 Grande 4 (1000000 UF y más)</v>
      </c>
      <c r="F301" s="1" t="str">
        <f>+IFERROR(VLOOKUP(Tabla1[[#This Row],[Muestra]],Muestra[[Muestra]:[Columna1]],2,0),"REVISAR")</f>
        <v>09.01.01.01 Número de Empresas</v>
      </c>
      <c r="G301" t="s">
        <v>859</v>
      </c>
      <c r="H301" t="s">
        <v>860</v>
      </c>
      <c r="I301" t="s">
        <v>870</v>
      </c>
      <c r="J301" t="s">
        <v>862</v>
      </c>
      <c r="K301" t="s">
        <v>863</v>
      </c>
      <c r="L301" t="s">
        <v>864</v>
      </c>
      <c r="O301" t="s">
        <v>3876</v>
      </c>
      <c r="U301">
        <v>2440</v>
      </c>
      <c r="V301">
        <v>2754</v>
      </c>
      <c r="W301">
        <v>2912</v>
      </c>
      <c r="X301">
        <v>3106</v>
      </c>
      <c r="Y301">
        <v>3068</v>
      </c>
      <c r="Z301">
        <v>3288</v>
      </c>
      <c r="AA301">
        <v>3614</v>
      </c>
      <c r="AB301">
        <v>3864</v>
      </c>
      <c r="AC301">
        <v>4038</v>
      </c>
      <c r="AD301">
        <v>4204</v>
      </c>
      <c r="AE301">
        <v>4180</v>
      </c>
      <c r="AF301">
        <v>4230</v>
      </c>
      <c r="AG301">
        <v>4144</v>
      </c>
      <c r="AH301">
        <v>4334</v>
      </c>
      <c r="AI301">
        <v>4522</v>
      </c>
    </row>
    <row r="302" spans="1:36" x14ac:dyDescent="0.25">
      <c r="A302" s="23">
        <v>301</v>
      </c>
      <c r="B302" t="s">
        <v>871</v>
      </c>
      <c r="C302" s="1" t="str">
        <f>+VLOOKUP(Tabla1[[#This Row],[Sector]],Sectores[[Sector]:[Columna1]],2,0)</f>
        <v>09 Empresa</v>
      </c>
      <c r="D302" s="1" t="str">
        <f>+VLOOKUP(Tabla1[[#This Row],[Contenido]],Hoja2!$F$2:$G$105,2,0)</f>
        <v>09.01 Empresas por Tramo (13)</v>
      </c>
      <c r="E302" s="1" t="str">
        <f>+IFERROR(VLOOKUP(Tabla1[[#This Row],[Tema]],Temas[[Tema]:[Columna1]],2,0),"REVISAR")</f>
        <v>09.01.05 Mediana 1 (25000-50000 UF)</v>
      </c>
      <c r="F302" s="1" t="str">
        <f>+IFERROR(VLOOKUP(Tabla1[[#This Row],[Muestra]],Muestra[[Muestra]:[Columna1]],2,0),"REVISAR")</f>
        <v>09.01.01.01 Número de Empresas</v>
      </c>
      <c r="G302" t="s">
        <v>859</v>
      </c>
      <c r="H302" t="s">
        <v>860</v>
      </c>
      <c r="I302" t="s">
        <v>872</v>
      </c>
      <c r="J302" t="s">
        <v>862</v>
      </c>
      <c r="K302" t="s">
        <v>863</v>
      </c>
      <c r="L302" t="s">
        <v>864</v>
      </c>
      <c r="O302" t="s">
        <v>3876</v>
      </c>
      <c r="U302">
        <v>21460</v>
      </c>
      <c r="V302">
        <v>22686</v>
      </c>
      <c r="W302">
        <v>24354</v>
      </c>
      <c r="X302">
        <v>25810</v>
      </c>
      <c r="Y302">
        <v>25116</v>
      </c>
      <c r="Z302">
        <v>27958</v>
      </c>
      <c r="AA302">
        <v>30016</v>
      </c>
      <c r="AB302">
        <v>32544</v>
      </c>
      <c r="AC302">
        <v>34060</v>
      </c>
      <c r="AD302">
        <v>35412</v>
      </c>
      <c r="AE302">
        <v>36340</v>
      </c>
      <c r="AF302">
        <v>38010</v>
      </c>
      <c r="AG302">
        <v>34802</v>
      </c>
      <c r="AH302">
        <v>36506</v>
      </c>
      <c r="AI302">
        <v>37214</v>
      </c>
    </row>
    <row r="303" spans="1:36" x14ac:dyDescent="0.25">
      <c r="A303" s="23">
        <v>302</v>
      </c>
      <c r="B303" t="s">
        <v>873</v>
      </c>
      <c r="C303" s="1" t="str">
        <f>+VLOOKUP(Tabla1[[#This Row],[Sector]],Sectores[[Sector]:[Columna1]],2,0)</f>
        <v>09 Empresa</v>
      </c>
      <c r="D303" s="1" t="str">
        <f>+VLOOKUP(Tabla1[[#This Row],[Contenido]],Hoja2!$F$2:$G$105,2,0)</f>
        <v>09.01 Empresas por Tramo (13)</v>
      </c>
      <c r="E303" s="1" t="str">
        <f>+IFERROR(VLOOKUP(Tabla1[[#This Row],[Tema]],Temas[[Tema]:[Columna1]],2,0),"REVISAR")</f>
        <v>09.01.06 Mediana 2 (50000-100000 UF)</v>
      </c>
      <c r="F303" s="1" t="str">
        <f>+IFERROR(VLOOKUP(Tabla1[[#This Row],[Muestra]],Muestra[[Muestra]:[Columna1]],2,0),"REVISAR")</f>
        <v>09.01.01.01 Número de Empresas</v>
      </c>
      <c r="G303" t="s">
        <v>859</v>
      </c>
      <c r="H303" t="s">
        <v>860</v>
      </c>
      <c r="I303" t="s">
        <v>874</v>
      </c>
      <c r="J303" t="s">
        <v>862</v>
      </c>
      <c r="K303" t="s">
        <v>863</v>
      </c>
      <c r="L303" t="s">
        <v>864</v>
      </c>
      <c r="O303" t="s">
        <v>3876</v>
      </c>
      <c r="U303">
        <v>13312</v>
      </c>
      <c r="V303">
        <v>13800</v>
      </c>
      <c r="W303">
        <v>14714</v>
      </c>
      <c r="X303">
        <v>15492</v>
      </c>
      <c r="Y303">
        <v>15394</v>
      </c>
      <c r="Z303">
        <v>16468</v>
      </c>
      <c r="AA303">
        <v>18098</v>
      </c>
      <c r="AB303">
        <v>19328</v>
      </c>
      <c r="AC303">
        <v>20258</v>
      </c>
      <c r="AD303">
        <v>21040</v>
      </c>
      <c r="AE303">
        <v>21238</v>
      </c>
      <c r="AF303">
        <v>22400</v>
      </c>
      <c r="AG303">
        <v>20324</v>
      </c>
      <c r="AH303">
        <v>20902</v>
      </c>
      <c r="AI303">
        <v>21298</v>
      </c>
    </row>
    <row r="304" spans="1:36" x14ac:dyDescent="0.25">
      <c r="A304" s="23">
        <v>303</v>
      </c>
      <c r="B304" t="s">
        <v>875</v>
      </c>
      <c r="C304" s="1" t="str">
        <f>+VLOOKUP(Tabla1[[#This Row],[Sector]],Sectores[[Sector]:[Columna1]],2,0)</f>
        <v>09 Empresa</v>
      </c>
      <c r="D304" s="1" t="str">
        <f>+VLOOKUP(Tabla1[[#This Row],[Contenido]],Hoja2!$F$2:$G$105,2,0)</f>
        <v>09.01 Empresas por Tramo (13)</v>
      </c>
      <c r="E304" s="1" t="str">
        <f>+IFERROR(VLOOKUP(Tabla1[[#This Row],[Tema]],Temas[[Tema]:[Columna1]],2,0),"REVISAR")</f>
        <v>09.01.07 Micro 1 (0,01-200 UF)</v>
      </c>
      <c r="F304" s="1" t="str">
        <f>+IFERROR(VLOOKUP(Tabla1[[#This Row],[Muestra]],Muestra[[Muestra]:[Columna1]],2,0),"REVISAR")</f>
        <v>09.01.01.01 Número de Empresas</v>
      </c>
      <c r="G304" t="s">
        <v>859</v>
      </c>
      <c r="H304" t="s">
        <v>860</v>
      </c>
      <c r="I304" t="s">
        <v>876</v>
      </c>
      <c r="J304" t="s">
        <v>862</v>
      </c>
      <c r="K304" t="s">
        <v>863</v>
      </c>
      <c r="L304" t="s">
        <v>864</v>
      </c>
      <c r="O304" t="s">
        <v>3876</v>
      </c>
      <c r="U304">
        <v>507052</v>
      </c>
      <c r="V304">
        <v>509362</v>
      </c>
      <c r="W304">
        <v>507190</v>
      </c>
      <c r="X304">
        <v>504774</v>
      </c>
      <c r="Y304">
        <v>506924</v>
      </c>
      <c r="Z304">
        <v>499554</v>
      </c>
      <c r="AA304">
        <v>494102</v>
      </c>
      <c r="AB304">
        <v>488684</v>
      </c>
      <c r="AC304">
        <v>488706</v>
      </c>
      <c r="AD304">
        <v>508910</v>
      </c>
      <c r="AE304">
        <v>516478</v>
      </c>
      <c r="AF304">
        <v>526676</v>
      </c>
      <c r="AG304">
        <v>593816</v>
      </c>
      <c r="AH304">
        <v>603994</v>
      </c>
      <c r="AI304">
        <v>622226</v>
      </c>
    </row>
    <row r="305" spans="1:35" x14ac:dyDescent="0.25">
      <c r="A305" s="23">
        <v>304</v>
      </c>
      <c r="B305" t="s">
        <v>877</v>
      </c>
      <c r="C305" s="1" t="str">
        <f>+VLOOKUP(Tabla1[[#This Row],[Sector]],Sectores[[Sector]:[Columna1]],2,0)</f>
        <v>09 Empresa</v>
      </c>
      <c r="D305" s="1" t="str">
        <f>+VLOOKUP(Tabla1[[#This Row],[Contenido]],Hoja2!$F$2:$G$105,2,0)</f>
        <v>09.01 Empresas por Tramo (13)</v>
      </c>
      <c r="E305" s="1" t="str">
        <f>+IFERROR(VLOOKUP(Tabla1[[#This Row],[Tema]],Temas[[Tema]:[Columna1]],2,0),"REVISAR")</f>
        <v>09.01.08 Micro 2 (200-600 UF)</v>
      </c>
      <c r="F305" s="1" t="str">
        <f>+IFERROR(VLOOKUP(Tabla1[[#This Row],[Muestra]],Muestra[[Muestra]:[Columna1]],2,0),"REVISAR")</f>
        <v>09.01.01.01 Número de Empresas</v>
      </c>
      <c r="G305" t="s">
        <v>859</v>
      </c>
      <c r="H305" t="s">
        <v>860</v>
      </c>
      <c r="I305" t="s">
        <v>878</v>
      </c>
      <c r="J305" t="s">
        <v>862</v>
      </c>
      <c r="K305" t="s">
        <v>863</v>
      </c>
      <c r="L305" t="s">
        <v>864</v>
      </c>
      <c r="O305" t="s">
        <v>3876</v>
      </c>
      <c r="U305">
        <v>311846</v>
      </c>
      <c r="V305">
        <v>315706</v>
      </c>
      <c r="W305">
        <v>316108</v>
      </c>
      <c r="X305">
        <v>320960</v>
      </c>
      <c r="Y305">
        <v>325360</v>
      </c>
      <c r="Z305">
        <v>325352</v>
      </c>
      <c r="AA305">
        <v>333102</v>
      </c>
      <c r="AB305">
        <v>340704</v>
      </c>
      <c r="AC305">
        <v>346388</v>
      </c>
      <c r="AD305">
        <v>358072</v>
      </c>
      <c r="AE305">
        <v>364490</v>
      </c>
      <c r="AF305">
        <v>373100</v>
      </c>
      <c r="AG305">
        <v>382606</v>
      </c>
      <c r="AH305">
        <v>397758</v>
      </c>
      <c r="AI305">
        <v>406724</v>
      </c>
    </row>
    <row r="306" spans="1:35" x14ac:dyDescent="0.25">
      <c r="A306" s="23">
        <v>305</v>
      </c>
      <c r="B306" t="s">
        <v>879</v>
      </c>
      <c r="C306" s="1" t="str">
        <f>+VLOOKUP(Tabla1[[#This Row],[Sector]],Sectores[[Sector]:[Columna1]],2,0)</f>
        <v>09 Empresa</v>
      </c>
      <c r="D306" s="1" t="str">
        <f>+VLOOKUP(Tabla1[[#This Row],[Contenido]],Hoja2!$F$2:$G$105,2,0)</f>
        <v>09.01 Empresas por Tramo (13)</v>
      </c>
      <c r="E306" s="1" t="str">
        <f>+IFERROR(VLOOKUP(Tabla1[[#This Row],[Tema]],Temas[[Tema]:[Columna1]],2,0),"REVISAR")</f>
        <v>09.01.09 Micro 3 (600-2400 UF)</v>
      </c>
      <c r="F306" s="1" t="str">
        <f>+IFERROR(VLOOKUP(Tabla1[[#This Row],[Muestra]],Muestra[[Muestra]:[Columna1]],2,0),"REVISAR")</f>
        <v>09.01.01.01 Número de Empresas</v>
      </c>
      <c r="G306" t="s">
        <v>859</v>
      </c>
      <c r="H306" t="s">
        <v>860</v>
      </c>
      <c r="I306" t="s">
        <v>880</v>
      </c>
      <c r="J306" t="s">
        <v>862</v>
      </c>
      <c r="K306" t="s">
        <v>863</v>
      </c>
      <c r="L306" t="s">
        <v>864</v>
      </c>
      <c r="O306" t="s">
        <v>3876</v>
      </c>
      <c r="U306">
        <v>336592</v>
      </c>
      <c r="V306">
        <v>345922</v>
      </c>
      <c r="W306">
        <v>353766</v>
      </c>
      <c r="X306">
        <v>362548</v>
      </c>
      <c r="Y306">
        <v>366640</v>
      </c>
      <c r="Z306">
        <v>380818</v>
      </c>
      <c r="AA306">
        <v>400692</v>
      </c>
      <c r="AB306">
        <v>420486</v>
      </c>
      <c r="AC306">
        <v>437120</v>
      </c>
      <c r="AD306">
        <v>449932</v>
      </c>
      <c r="AE306">
        <v>465462</v>
      </c>
      <c r="AF306">
        <v>476214</v>
      </c>
      <c r="AG306">
        <v>483830</v>
      </c>
      <c r="AH306">
        <v>503952</v>
      </c>
      <c r="AI306">
        <v>510644</v>
      </c>
    </row>
    <row r="307" spans="1:35" x14ac:dyDescent="0.25">
      <c r="A307" s="23">
        <v>306</v>
      </c>
      <c r="B307" t="s">
        <v>881</v>
      </c>
      <c r="C307" s="1" t="str">
        <f>+VLOOKUP(Tabla1[[#This Row],[Sector]],Sectores[[Sector]:[Columna1]],2,0)</f>
        <v>09 Empresa</v>
      </c>
      <c r="D307" s="1" t="str">
        <f>+VLOOKUP(Tabla1[[#This Row],[Contenido]],Hoja2!$F$2:$G$105,2,0)</f>
        <v>09.01 Empresas por Tramo (13)</v>
      </c>
      <c r="E307" s="1" t="str">
        <f>+IFERROR(VLOOKUP(Tabla1[[#This Row],[Tema]],Temas[[Tema]:[Columna1]],2,0),"REVISAR")</f>
        <v>09.01.10 Pequeña 1 (2400-5000 UF)</v>
      </c>
      <c r="F307" s="1" t="str">
        <f>+IFERROR(VLOOKUP(Tabla1[[#This Row],[Muestra]],Muestra[[Muestra]:[Columna1]],2,0),"REVISAR")</f>
        <v>09.01.01.01 Número de Empresas</v>
      </c>
      <c r="G307" t="s">
        <v>859</v>
      </c>
      <c r="H307" t="s">
        <v>860</v>
      </c>
      <c r="I307" t="s">
        <v>882</v>
      </c>
      <c r="J307" t="s">
        <v>862</v>
      </c>
      <c r="K307" t="s">
        <v>863</v>
      </c>
      <c r="L307" t="s">
        <v>864</v>
      </c>
      <c r="O307" t="s">
        <v>3876</v>
      </c>
      <c r="U307">
        <v>114180</v>
      </c>
      <c r="V307">
        <v>119038</v>
      </c>
      <c r="W307">
        <v>124308</v>
      </c>
      <c r="X307">
        <v>128664</v>
      </c>
      <c r="Y307">
        <v>130902</v>
      </c>
      <c r="Z307">
        <v>140164</v>
      </c>
      <c r="AA307">
        <v>151254</v>
      </c>
      <c r="AB307">
        <v>160470</v>
      </c>
      <c r="AC307">
        <v>169342</v>
      </c>
      <c r="AD307">
        <v>173826</v>
      </c>
      <c r="AE307">
        <v>179172</v>
      </c>
      <c r="AF307">
        <v>183530</v>
      </c>
      <c r="AG307">
        <v>184242</v>
      </c>
      <c r="AH307">
        <v>193284</v>
      </c>
      <c r="AI307">
        <v>196006</v>
      </c>
    </row>
    <row r="308" spans="1:35" x14ac:dyDescent="0.25">
      <c r="A308" s="23">
        <v>307</v>
      </c>
      <c r="B308" t="s">
        <v>883</v>
      </c>
      <c r="C308" s="1" t="str">
        <f>+VLOOKUP(Tabla1[[#This Row],[Sector]],Sectores[[Sector]:[Columna1]],2,0)</f>
        <v>09 Empresa</v>
      </c>
      <c r="D308" s="1" t="str">
        <f>+VLOOKUP(Tabla1[[#This Row],[Contenido]],Hoja2!$F$2:$G$105,2,0)</f>
        <v>09.01 Empresas por Tramo (13)</v>
      </c>
      <c r="E308" s="1" t="str">
        <f>+IFERROR(VLOOKUP(Tabla1[[#This Row],[Tema]],Temas[[Tema]:[Columna1]],2,0),"REVISAR")</f>
        <v>09.01.11 Pequeña 2 (5000-10000 UF)</v>
      </c>
      <c r="F308" s="1" t="str">
        <f>+IFERROR(VLOOKUP(Tabla1[[#This Row],[Muestra]],Muestra[[Muestra]:[Columna1]],2,0),"REVISAR")</f>
        <v>09.01.01.01 Número de Empresas</v>
      </c>
      <c r="G308" t="s">
        <v>859</v>
      </c>
      <c r="H308" t="s">
        <v>860</v>
      </c>
      <c r="I308" t="s">
        <v>884</v>
      </c>
      <c r="J308" t="s">
        <v>862</v>
      </c>
      <c r="K308" t="s">
        <v>863</v>
      </c>
      <c r="L308" t="s">
        <v>864</v>
      </c>
      <c r="O308" t="s">
        <v>3876</v>
      </c>
      <c r="U308">
        <v>70028</v>
      </c>
      <c r="V308">
        <v>73718</v>
      </c>
      <c r="W308">
        <v>78208</v>
      </c>
      <c r="X308">
        <v>81476</v>
      </c>
      <c r="Y308">
        <v>82036</v>
      </c>
      <c r="Z308">
        <v>88940</v>
      </c>
      <c r="AA308">
        <v>96476</v>
      </c>
      <c r="AB308">
        <v>103228</v>
      </c>
      <c r="AC308">
        <v>108336</v>
      </c>
      <c r="AD308">
        <v>111604</v>
      </c>
      <c r="AE308">
        <v>116604</v>
      </c>
      <c r="AF308">
        <v>119734</v>
      </c>
      <c r="AG308">
        <v>117120</v>
      </c>
      <c r="AH308">
        <v>122880</v>
      </c>
      <c r="AI308">
        <v>124074</v>
      </c>
    </row>
    <row r="309" spans="1:35" x14ac:dyDescent="0.25">
      <c r="A309" s="23">
        <v>308</v>
      </c>
      <c r="B309" t="s">
        <v>885</v>
      </c>
      <c r="C309" s="1" t="str">
        <f>+VLOOKUP(Tabla1[[#This Row],[Sector]],Sectores[[Sector]:[Columna1]],2,0)</f>
        <v>09 Empresa</v>
      </c>
      <c r="D309" s="1" t="str">
        <f>+VLOOKUP(Tabla1[[#This Row],[Contenido]],Hoja2!$F$2:$G$105,2,0)</f>
        <v>09.01 Empresas por Tramo (13)</v>
      </c>
      <c r="E309" s="1" t="str">
        <f>+IFERROR(VLOOKUP(Tabla1[[#This Row],[Tema]],Temas[[Tema]:[Columna1]],2,0),"REVISAR")</f>
        <v>09.01.12 Pequeña 3 (10000-25000 UF)</v>
      </c>
      <c r="F309" s="1" t="str">
        <f>+IFERROR(VLOOKUP(Tabla1[[#This Row],[Muestra]],Muestra[[Muestra]:[Columna1]],2,0),"REVISAR")</f>
        <v>09.01.01.01 Número de Empresas</v>
      </c>
      <c r="G309" t="s">
        <v>859</v>
      </c>
      <c r="H309" t="s">
        <v>860</v>
      </c>
      <c r="I309" t="s">
        <v>886</v>
      </c>
      <c r="J309" t="s">
        <v>862</v>
      </c>
      <c r="K309" t="s">
        <v>863</v>
      </c>
      <c r="L309" t="s">
        <v>864</v>
      </c>
      <c r="O309" t="s">
        <v>3876</v>
      </c>
      <c r="U309">
        <v>52414</v>
      </c>
      <c r="V309">
        <v>55186</v>
      </c>
      <c r="W309">
        <v>59018</v>
      </c>
      <c r="X309">
        <v>62238</v>
      </c>
      <c r="Y309">
        <v>61370</v>
      </c>
      <c r="Z309">
        <v>68300</v>
      </c>
      <c r="AA309">
        <v>73930</v>
      </c>
      <c r="AB309">
        <v>79096</v>
      </c>
      <c r="AC309">
        <v>82894</v>
      </c>
      <c r="AD309">
        <v>86362</v>
      </c>
      <c r="AE309">
        <v>88714</v>
      </c>
      <c r="AF309">
        <v>90512</v>
      </c>
      <c r="AG309">
        <v>85862</v>
      </c>
      <c r="AH309">
        <v>90322</v>
      </c>
      <c r="AI309">
        <v>92546</v>
      </c>
    </row>
    <row r="310" spans="1:35" x14ac:dyDescent="0.25">
      <c r="A310" s="23">
        <v>309</v>
      </c>
      <c r="B310" t="s">
        <v>887</v>
      </c>
      <c r="C310" s="1" t="str">
        <f>+VLOOKUP(Tabla1[[#This Row],[Sector]],Sectores[[Sector]:[Columna1]],2,0)</f>
        <v>09 Empresa</v>
      </c>
      <c r="D310" s="1" t="str">
        <f>+VLOOKUP(Tabla1[[#This Row],[Contenido]],Hoja2!$F$2:$G$105,2,0)</f>
        <v>09.01 Empresas por Tramo (13)</v>
      </c>
      <c r="E310" s="1" t="str">
        <f>+IFERROR(VLOOKUP(Tabla1[[#This Row],[Tema]],Temas[[Tema]:[Columna1]],2,0),"REVISAR")</f>
        <v>09.01.13 Sin Ventas</v>
      </c>
      <c r="F310" s="1" t="str">
        <f>+IFERROR(VLOOKUP(Tabla1[[#This Row],[Muestra]],Muestra[[Muestra]:[Columna1]],2,0),"REVISAR")</f>
        <v>09.01.01.01 Número de Empresas</v>
      </c>
      <c r="G310" t="s">
        <v>859</v>
      </c>
      <c r="H310" t="s">
        <v>860</v>
      </c>
      <c r="I310" t="s">
        <v>888</v>
      </c>
      <c r="J310" t="s">
        <v>862</v>
      </c>
      <c r="K310" t="s">
        <v>863</v>
      </c>
      <c r="L310" t="s">
        <v>864</v>
      </c>
      <c r="O310" t="s">
        <v>3876</v>
      </c>
      <c r="U310">
        <v>283800</v>
      </c>
      <c r="V310">
        <v>291118</v>
      </c>
      <c r="W310">
        <v>291638</v>
      </c>
      <c r="X310">
        <v>291336</v>
      </c>
      <c r="Y310">
        <v>307032</v>
      </c>
      <c r="Z310">
        <v>307644</v>
      </c>
      <c r="AA310">
        <v>313586</v>
      </c>
      <c r="AB310">
        <v>324942</v>
      </c>
      <c r="AC310">
        <v>335864</v>
      </c>
      <c r="AD310">
        <v>343430</v>
      </c>
      <c r="AE310">
        <v>353916</v>
      </c>
      <c r="AF310">
        <v>362236</v>
      </c>
      <c r="AG310">
        <v>406674</v>
      </c>
      <c r="AH310">
        <v>519452</v>
      </c>
      <c r="AI310">
        <v>548042</v>
      </c>
    </row>
    <row r="311" spans="1:35" x14ac:dyDescent="0.25">
      <c r="A311" s="23">
        <v>310</v>
      </c>
      <c r="B311" t="s">
        <v>889</v>
      </c>
      <c r="C311" s="1" t="str">
        <f>+VLOOKUP(Tabla1[[#This Row],[Sector]],Sectores[[Sector]:[Columna1]],2,0)</f>
        <v>09 Empresa</v>
      </c>
      <c r="D311" s="1" t="str">
        <f>+VLOOKUP(Tabla1[[#This Row],[Contenido]],Hoja2!$F$2:$G$105,2,0)</f>
        <v>09.02 Empresas por Tramo (5)</v>
      </c>
      <c r="E311" s="1" t="str">
        <f>+IFERROR(VLOOKUP(Tabla1[[#This Row],[Tema]],Temas[[Tema]:[Columna1]],2,0),"REVISAR")</f>
        <v>09.02.01 Grande (100000-200000 UF)</v>
      </c>
      <c r="F311" s="1" t="str">
        <f>+IFERROR(VLOOKUP(Tabla1[[#This Row],[Muestra]],Muestra[[Muestra]:[Columna1]],2,0),"REVISAR")</f>
        <v>09.01.01.01 Número de Empresas</v>
      </c>
      <c r="G311" t="s">
        <v>859</v>
      </c>
      <c r="H311" t="s">
        <v>890</v>
      </c>
      <c r="I311" t="s">
        <v>891</v>
      </c>
      <c r="J311" t="s">
        <v>862</v>
      </c>
      <c r="K311" t="s">
        <v>863</v>
      </c>
      <c r="L311" t="s">
        <v>864</v>
      </c>
      <c r="O311" t="s">
        <v>3876</v>
      </c>
      <c r="U311">
        <v>17464</v>
      </c>
      <c r="V311">
        <v>18872</v>
      </c>
      <c r="W311">
        <v>20360</v>
      </c>
      <c r="X311">
        <v>20968</v>
      </c>
      <c r="Y311">
        <v>20502</v>
      </c>
      <c r="Z311">
        <v>22442</v>
      </c>
      <c r="AA311">
        <v>24400</v>
      </c>
      <c r="AB311">
        <v>25652</v>
      </c>
      <c r="AC311">
        <v>26886</v>
      </c>
      <c r="AD311">
        <v>28462</v>
      </c>
      <c r="AE311">
        <v>28604</v>
      </c>
      <c r="AF311">
        <v>29554</v>
      </c>
      <c r="AG311">
        <v>27700</v>
      </c>
      <c r="AH311">
        <v>28570</v>
      </c>
      <c r="AI311">
        <v>29498</v>
      </c>
    </row>
    <row r="312" spans="1:35" x14ac:dyDescent="0.25">
      <c r="A312" s="23">
        <v>311</v>
      </c>
      <c r="B312" t="s">
        <v>892</v>
      </c>
      <c r="C312" s="1" t="str">
        <f>+VLOOKUP(Tabla1[[#This Row],[Sector]],Sectores[[Sector]:[Columna1]],2,0)</f>
        <v>09 Empresa</v>
      </c>
      <c r="D312" s="1" t="str">
        <f>+VLOOKUP(Tabla1[[#This Row],[Contenido]],Hoja2!$F$2:$G$105,2,0)</f>
        <v>09.02 Empresas por Tramo (5)</v>
      </c>
      <c r="E312" s="1" t="str">
        <f>+IFERROR(VLOOKUP(Tabla1[[#This Row],[Tema]],Temas[[Tema]:[Columna1]],2,0),"REVISAR")</f>
        <v>09.02.02 Mediana (25000-100000 UF)</v>
      </c>
      <c r="F312" s="1" t="str">
        <f>+IFERROR(VLOOKUP(Tabla1[[#This Row],[Muestra]],Muestra[[Muestra]:[Columna1]],2,0),"REVISAR")</f>
        <v>09.01.01.01 Número de Empresas</v>
      </c>
      <c r="G312" t="s">
        <v>859</v>
      </c>
      <c r="H312" t="s">
        <v>890</v>
      </c>
      <c r="I312" t="s">
        <v>893</v>
      </c>
      <c r="J312" t="s">
        <v>862</v>
      </c>
      <c r="K312" t="s">
        <v>863</v>
      </c>
      <c r="L312" t="s">
        <v>864</v>
      </c>
      <c r="O312" t="s">
        <v>3876</v>
      </c>
      <c r="U312">
        <v>34772</v>
      </c>
      <c r="V312">
        <v>36486</v>
      </c>
      <c r="W312">
        <v>39068</v>
      </c>
      <c r="X312">
        <v>41302</v>
      </c>
      <c r="Y312">
        <v>40510</v>
      </c>
      <c r="Z312">
        <v>44426</v>
      </c>
      <c r="AA312">
        <v>48114</v>
      </c>
      <c r="AB312">
        <v>51872</v>
      </c>
      <c r="AC312">
        <v>54318</v>
      </c>
      <c r="AD312">
        <v>56452</v>
      </c>
      <c r="AE312">
        <v>57578</v>
      </c>
      <c r="AF312">
        <v>60410</v>
      </c>
      <c r="AG312">
        <v>55126</v>
      </c>
      <c r="AH312">
        <v>57408</v>
      </c>
      <c r="AI312">
        <v>58512</v>
      </c>
    </row>
    <row r="313" spans="1:35" x14ac:dyDescent="0.25">
      <c r="A313" s="23">
        <v>312</v>
      </c>
      <c r="B313" t="s">
        <v>894</v>
      </c>
      <c r="C313" s="1" t="str">
        <f>+VLOOKUP(Tabla1[[#This Row],[Sector]],Sectores[[Sector]:[Columna1]],2,0)</f>
        <v>09 Empresa</v>
      </c>
      <c r="D313" s="1" t="str">
        <f>+VLOOKUP(Tabla1[[#This Row],[Contenido]],Hoja2!$F$2:$G$105,2,0)</f>
        <v>09.02 Empresas por Tramo (5)</v>
      </c>
      <c r="E313" s="1" t="str">
        <f>+IFERROR(VLOOKUP(Tabla1[[#This Row],[Tema]],Temas[[Tema]:[Columna1]],2,0),"REVISAR")</f>
        <v>09.02.03 Micro (0,01-2400 UF)</v>
      </c>
      <c r="F313" s="1" t="str">
        <f>+IFERROR(VLOOKUP(Tabla1[[#This Row],[Muestra]],Muestra[[Muestra]:[Columna1]],2,0),"REVISAR")</f>
        <v>09.01.01.01 Número de Empresas</v>
      </c>
      <c r="G313" t="s">
        <v>859</v>
      </c>
      <c r="H313" t="s">
        <v>890</v>
      </c>
      <c r="I313" t="s">
        <v>895</v>
      </c>
      <c r="J313" t="s">
        <v>862</v>
      </c>
      <c r="K313" t="s">
        <v>863</v>
      </c>
      <c r="L313" t="s">
        <v>864</v>
      </c>
      <c r="O313" t="s">
        <v>3876</v>
      </c>
      <c r="U313">
        <v>1155490</v>
      </c>
      <c r="V313">
        <v>1170990</v>
      </c>
      <c r="W313">
        <v>1177064</v>
      </c>
      <c r="X313">
        <v>1188282</v>
      </c>
      <c r="Y313">
        <v>1198924</v>
      </c>
      <c r="Z313">
        <v>1205724</v>
      </c>
      <c r="AA313">
        <v>1227896</v>
      </c>
      <c r="AB313">
        <v>1249874</v>
      </c>
      <c r="AC313">
        <v>1272214</v>
      </c>
      <c r="AD313">
        <v>1316914</v>
      </c>
      <c r="AE313">
        <v>1346430</v>
      </c>
      <c r="AF313">
        <v>1375990</v>
      </c>
      <c r="AG313">
        <v>1460252</v>
      </c>
      <c r="AH313">
        <v>1505704</v>
      </c>
      <c r="AI313">
        <v>1539594</v>
      </c>
    </row>
    <row r="314" spans="1:35" x14ac:dyDescent="0.25">
      <c r="A314" s="23">
        <v>313</v>
      </c>
      <c r="B314" t="s">
        <v>896</v>
      </c>
      <c r="C314" s="1" t="str">
        <f>+VLOOKUP(Tabla1[[#This Row],[Sector]],Sectores[[Sector]:[Columna1]],2,0)</f>
        <v>09 Empresa</v>
      </c>
      <c r="D314" s="1" t="str">
        <f>+VLOOKUP(Tabla1[[#This Row],[Contenido]],Hoja2!$F$2:$G$105,2,0)</f>
        <v>09.02 Empresas por Tramo (5)</v>
      </c>
      <c r="E314" s="1" t="str">
        <f>+IFERROR(VLOOKUP(Tabla1[[#This Row],[Tema]],Temas[[Tema]:[Columna1]],2,0),"REVISAR")</f>
        <v>09.02.04 Pequeña (2400-25000 UF)</v>
      </c>
      <c r="F314" s="1" t="str">
        <f>+IFERROR(VLOOKUP(Tabla1[[#This Row],[Muestra]],Muestra[[Muestra]:[Columna1]],2,0),"REVISAR")</f>
        <v>09.01.01.01 Número de Empresas</v>
      </c>
      <c r="G314" t="s">
        <v>859</v>
      </c>
      <c r="H314" t="s">
        <v>890</v>
      </c>
      <c r="I314" t="s">
        <v>897</v>
      </c>
      <c r="J314" t="s">
        <v>862</v>
      </c>
      <c r="K314" t="s">
        <v>863</v>
      </c>
      <c r="L314" t="s">
        <v>864</v>
      </c>
      <c r="O314" t="s">
        <v>3876</v>
      </c>
      <c r="U314">
        <v>236622</v>
      </c>
      <c r="V314">
        <v>247942</v>
      </c>
      <c r="W314">
        <v>261534</v>
      </c>
      <c r="X314">
        <v>272378</v>
      </c>
      <c r="Y314">
        <v>274308</v>
      </c>
      <c r="Z314">
        <v>297404</v>
      </c>
      <c r="AA314">
        <v>321660</v>
      </c>
      <c r="AB314">
        <v>342794</v>
      </c>
      <c r="AC314">
        <v>360572</v>
      </c>
      <c r="AD314">
        <v>371792</v>
      </c>
      <c r="AE314">
        <v>384490</v>
      </c>
      <c r="AF314">
        <v>393776</v>
      </c>
      <c r="AG314">
        <v>387224</v>
      </c>
      <c r="AH314">
        <v>406486</v>
      </c>
      <c r="AI314">
        <v>412626</v>
      </c>
    </row>
    <row r="315" spans="1:35" x14ac:dyDescent="0.25">
      <c r="A315" s="23">
        <v>314</v>
      </c>
      <c r="B315" t="s">
        <v>887</v>
      </c>
      <c r="C315" s="1" t="str">
        <f>+VLOOKUP(Tabla1[[#This Row],[Sector]],Sectores[[Sector]:[Columna1]],2,0)</f>
        <v>09 Empresa</v>
      </c>
      <c r="D315" s="1" t="str">
        <f>+VLOOKUP(Tabla1[[#This Row],[Contenido]],Hoja2!$F$2:$G$105,2,0)</f>
        <v>09.02 Empresas por Tramo (5)</v>
      </c>
      <c r="E315" s="1" t="str">
        <f>+IFERROR(VLOOKUP(Tabla1[[#This Row],[Tema]],Temas[[Tema]:[Columna1]],2,0),"REVISAR")</f>
        <v>09.01.13 Sin Ventas</v>
      </c>
      <c r="F315" s="1" t="str">
        <f>+IFERROR(VLOOKUP(Tabla1[[#This Row],[Muestra]],Muestra[[Muestra]:[Columna1]],2,0),"REVISAR")</f>
        <v>09.01.01.01 Número de Empresas</v>
      </c>
      <c r="G315" t="s">
        <v>859</v>
      </c>
      <c r="H315" t="s">
        <v>890</v>
      </c>
      <c r="I315" t="s">
        <v>888</v>
      </c>
      <c r="J315" t="s">
        <v>862</v>
      </c>
      <c r="K315" t="s">
        <v>863</v>
      </c>
      <c r="L315" t="s">
        <v>864</v>
      </c>
      <c r="O315" t="s">
        <v>3876</v>
      </c>
      <c r="U315">
        <v>283800</v>
      </c>
      <c r="V315">
        <v>291118</v>
      </c>
      <c r="W315">
        <v>291638</v>
      </c>
      <c r="X315">
        <v>291336</v>
      </c>
      <c r="Y315">
        <v>307032</v>
      </c>
      <c r="Z315">
        <v>307644</v>
      </c>
      <c r="AA315">
        <v>313586</v>
      </c>
      <c r="AB315">
        <v>324942</v>
      </c>
      <c r="AC315">
        <v>335864</v>
      </c>
      <c r="AD315">
        <v>343430</v>
      </c>
      <c r="AE315">
        <v>353916</v>
      </c>
      <c r="AF315">
        <v>362236</v>
      </c>
      <c r="AG315">
        <v>406674</v>
      </c>
      <c r="AH315">
        <v>519452</v>
      </c>
      <c r="AI315">
        <v>548042</v>
      </c>
    </row>
    <row r="316" spans="1:35" x14ac:dyDescent="0.25">
      <c r="A316" s="23">
        <v>315</v>
      </c>
      <c r="B316" t="s">
        <v>898</v>
      </c>
      <c r="C316" s="1" t="str">
        <f>+VLOOKUP(Tabla1[[#This Row],[Sector]],Sectores[[Sector]:[Columna1]],2,0)</f>
        <v>09 Empresa</v>
      </c>
      <c r="D316" s="1" t="str">
        <f>+VLOOKUP(Tabla1[[#This Row],[Contenido]],Hoja2!$F$2:$G$105,2,0)</f>
        <v>09.01 Empresas por Tramo (13)</v>
      </c>
      <c r="E316" s="1" t="str">
        <f>+IFERROR(VLOOKUP(Tabla1[[#This Row],[Tema]],Temas[[Tema]:[Columna1]],2,0),"REVISAR")</f>
        <v>09.01.01 Grande 1 (100000-200000 UF)</v>
      </c>
      <c r="F316" s="1" t="str">
        <f>+IFERROR(VLOOKUP(Tabla1[[#This Row],[Muestra]],Muestra[[Muestra]:[Columna1]],2,0),"REVISAR")</f>
        <v>09.01.01.02 Número de Trabajadores</v>
      </c>
      <c r="G316" t="s">
        <v>859</v>
      </c>
      <c r="H316" t="s">
        <v>860</v>
      </c>
      <c r="I316" t="s">
        <v>861</v>
      </c>
      <c r="J316" t="s">
        <v>899</v>
      </c>
      <c r="K316" t="s">
        <v>3846</v>
      </c>
      <c r="L316" t="s">
        <v>864</v>
      </c>
      <c r="O316" t="s">
        <v>3876</v>
      </c>
      <c r="U316">
        <v>1049658</v>
      </c>
      <c r="V316">
        <v>1119492</v>
      </c>
      <c r="W316">
        <v>1201224</v>
      </c>
      <c r="X316">
        <v>1321140</v>
      </c>
      <c r="Y316">
        <v>1181926</v>
      </c>
      <c r="Z316">
        <v>1276072</v>
      </c>
      <c r="AA316">
        <v>1395124</v>
      </c>
      <c r="AB316">
        <v>1382304</v>
      </c>
      <c r="AC316">
        <v>1441696</v>
      </c>
      <c r="AD316">
        <v>1443502</v>
      </c>
      <c r="AE316">
        <v>1445148</v>
      </c>
      <c r="AF316">
        <v>1523098</v>
      </c>
      <c r="AG316">
        <v>1435808</v>
      </c>
      <c r="AH316">
        <v>1444040</v>
      </c>
      <c r="AI316">
        <v>1475674</v>
      </c>
    </row>
    <row r="317" spans="1:35" x14ac:dyDescent="0.25">
      <c r="A317" s="23">
        <v>316</v>
      </c>
      <c r="B317" t="s">
        <v>900</v>
      </c>
      <c r="C317" s="1" t="str">
        <f>+VLOOKUP(Tabla1[[#This Row],[Sector]],Sectores[[Sector]:[Columna1]],2,0)</f>
        <v>09 Empresa</v>
      </c>
      <c r="D317" s="1" t="str">
        <f>+VLOOKUP(Tabla1[[#This Row],[Contenido]],Hoja2!$F$2:$G$105,2,0)</f>
        <v>09.01 Empresas por Tramo (13)</v>
      </c>
      <c r="E317" s="1" t="str">
        <f>+IFERROR(VLOOKUP(Tabla1[[#This Row],[Tema]],Temas[[Tema]:[Columna1]],2,0),"REVISAR")</f>
        <v>09.01.02 Grande 2 (200000-600000 UF)</v>
      </c>
      <c r="F317" s="1" t="str">
        <f>+IFERROR(VLOOKUP(Tabla1[[#This Row],[Muestra]],Muestra[[Muestra]:[Columna1]],2,0),"REVISAR")</f>
        <v>09.01.01.02 Número de Trabajadores</v>
      </c>
      <c r="G317" t="s">
        <v>859</v>
      </c>
      <c r="H317" t="s">
        <v>860</v>
      </c>
      <c r="I317" t="s">
        <v>866</v>
      </c>
      <c r="J317" t="s">
        <v>899</v>
      </c>
      <c r="K317" t="s">
        <v>3846</v>
      </c>
      <c r="L317" t="s">
        <v>864</v>
      </c>
      <c r="O317" t="s">
        <v>3876</v>
      </c>
      <c r="U317">
        <v>1521256</v>
      </c>
      <c r="V317">
        <v>1616032</v>
      </c>
      <c r="W317">
        <v>1899938</v>
      </c>
      <c r="X317">
        <v>1912320</v>
      </c>
      <c r="Y317">
        <v>1792000</v>
      </c>
      <c r="Z317">
        <v>1939546</v>
      </c>
      <c r="AA317">
        <v>2069168</v>
      </c>
      <c r="AB317">
        <v>2152044</v>
      </c>
      <c r="AC317">
        <v>2212262</v>
      </c>
      <c r="AD317">
        <v>2198652</v>
      </c>
      <c r="AE317">
        <v>2139514</v>
      </c>
      <c r="AF317">
        <v>2134952</v>
      </c>
      <c r="AG317">
        <v>2155434</v>
      </c>
      <c r="AH317">
        <v>2256878</v>
      </c>
      <c r="AI317">
        <v>2230780</v>
      </c>
    </row>
    <row r="318" spans="1:35" x14ac:dyDescent="0.25">
      <c r="A318" s="23">
        <v>317</v>
      </c>
      <c r="B318" t="s">
        <v>901</v>
      </c>
      <c r="C318" s="1" t="str">
        <f>+VLOOKUP(Tabla1[[#This Row],[Sector]],Sectores[[Sector]:[Columna1]],2,0)</f>
        <v>09 Empresa</v>
      </c>
      <c r="D318" s="1" t="str">
        <f>+VLOOKUP(Tabla1[[#This Row],[Contenido]],Hoja2!$F$2:$G$105,2,0)</f>
        <v>09.01 Empresas por Tramo (13)</v>
      </c>
      <c r="E318" s="1" t="str">
        <f>+IFERROR(VLOOKUP(Tabla1[[#This Row],[Tema]],Temas[[Tema]:[Columna1]],2,0),"REVISAR")</f>
        <v>09.01.03 Grande 3 (600000-1000000 UF)</v>
      </c>
      <c r="F318" s="1" t="str">
        <f>+IFERROR(VLOOKUP(Tabla1[[#This Row],[Muestra]],Muestra[[Muestra]:[Columna1]],2,0),"REVISAR")</f>
        <v>09.01.01.02 Número de Trabajadores</v>
      </c>
      <c r="G318" t="s">
        <v>859</v>
      </c>
      <c r="H318" t="s">
        <v>860</v>
      </c>
      <c r="I318" t="s">
        <v>868</v>
      </c>
      <c r="J318" t="s">
        <v>899</v>
      </c>
      <c r="K318" t="s">
        <v>3846</v>
      </c>
      <c r="L318" t="s">
        <v>864</v>
      </c>
      <c r="O318" t="s">
        <v>3876</v>
      </c>
      <c r="U318">
        <v>601264</v>
      </c>
      <c r="V318">
        <v>650502</v>
      </c>
      <c r="W318">
        <v>733186</v>
      </c>
      <c r="X318">
        <v>787058</v>
      </c>
      <c r="Y318">
        <v>745782</v>
      </c>
      <c r="Z318">
        <v>807242</v>
      </c>
      <c r="AA318">
        <v>928032</v>
      </c>
      <c r="AB318">
        <v>1054658</v>
      </c>
      <c r="AC318">
        <v>911882</v>
      </c>
      <c r="AD318">
        <v>950818</v>
      </c>
      <c r="AE318">
        <v>959304</v>
      </c>
      <c r="AF318">
        <v>1063568</v>
      </c>
      <c r="AG318">
        <v>1042258</v>
      </c>
      <c r="AH318">
        <v>1018862</v>
      </c>
      <c r="AI318">
        <v>993650</v>
      </c>
    </row>
    <row r="319" spans="1:35" x14ac:dyDescent="0.25">
      <c r="A319" s="23">
        <v>318</v>
      </c>
      <c r="B319" t="s">
        <v>902</v>
      </c>
      <c r="C319" s="1" t="str">
        <f>+VLOOKUP(Tabla1[[#This Row],[Sector]],Sectores[[Sector]:[Columna1]],2,0)</f>
        <v>09 Empresa</v>
      </c>
      <c r="D319" s="1" t="str">
        <f>+VLOOKUP(Tabla1[[#This Row],[Contenido]],Hoja2!$F$2:$G$105,2,0)</f>
        <v>09.01 Empresas por Tramo (13)</v>
      </c>
      <c r="E319" s="1" t="str">
        <f>+IFERROR(VLOOKUP(Tabla1[[#This Row],[Tema]],Temas[[Tema]:[Columna1]],2,0),"REVISAR")</f>
        <v>09.01.04 Grande 4 (1000000 UF y más)</v>
      </c>
      <c r="F319" s="1" t="str">
        <f>+IFERROR(VLOOKUP(Tabla1[[#This Row],[Muestra]],Muestra[[Muestra]:[Columna1]],2,0),"REVISAR")</f>
        <v>09.01.01.02 Número de Trabajadores</v>
      </c>
      <c r="G319" t="s">
        <v>859</v>
      </c>
      <c r="H319" t="s">
        <v>860</v>
      </c>
      <c r="I319" t="s">
        <v>870</v>
      </c>
      <c r="J319" t="s">
        <v>899</v>
      </c>
      <c r="K319" t="s">
        <v>3846</v>
      </c>
      <c r="L319" t="s">
        <v>864</v>
      </c>
      <c r="O319" t="s">
        <v>3876</v>
      </c>
      <c r="U319">
        <v>2026218</v>
      </c>
      <c r="V319">
        <v>2384372</v>
      </c>
      <c r="W319">
        <v>2703800</v>
      </c>
      <c r="X319">
        <v>3025062</v>
      </c>
      <c r="Y319">
        <v>2933714</v>
      </c>
      <c r="Z319">
        <v>3226558</v>
      </c>
      <c r="AA319">
        <v>3818008</v>
      </c>
      <c r="AB319">
        <v>4173216</v>
      </c>
      <c r="AC319">
        <v>4462858</v>
      </c>
      <c r="AD319">
        <v>4523070</v>
      </c>
      <c r="AE319">
        <v>4445298</v>
      </c>
      <c r="AF319">
        <v>4358090</v>
      </c>
      <c r="AG319">
        <v>4270368</v>
      </c>
      <c r="AH319">
        <v>4473038</v>
      </c>
      <c r="AI319">
        <v>4509024</v>
      </c>
    </row>
    <row r="320" spans="1:35" x14ac:dyDescent="0.25">
      <c r="A320" s="23">
        <v>319</v>
      </c>
      <c r="B320" t="s">
        <v>903</v>
      </c>
      <c r="C320" s="1" t="str">
        <f>+VLOOKUP(Tabla1[[#This Row],[Sector]],Sectores[[Sector]:[Columna1]],2,0)</f>
        <v>09 Empresa</v>
      </c>
      <c r="D320" s="1" t="str">
        <f>+VLOOKUP(Tabla1[[#This Row],[Contenido]],Hoja2!$F$2:$G$105,2,0)</f>
        <v>09.01 Empresas por Tramo (13)</v>
      </c>
      <c r="E320" s="1" t="str">
        <f>+IFERROR(VLOOKUP(Tabla1[[#This Row],[Tema]],Temas[[Tema]:[Columna1]],2,0),"REVISAR")</f>
        <v>09.01.05 Mediana 1 (25000-50000 UF)</v>
      </c>
      <c r="F320" s="1" t="str">
        <f>+IFERROR(VLOOKUP(Tabla1[[#This Row],[Muestra]],Muestra[[Muestra]:[Columna1]],2,0),"REVISAR")</f>
        <v>09.01.01.02 Número de Trabajadores</v>
      </c>
      <c r="G320" t="s">
        <v>859</v>
      </c>
      <c r="H320" t="s">
        <v>860</v>
      </c>
      <c r="I320" t="s">
        <v>872</v>
      </c>
      <c r="J320" t="s">
        <v>899</v>
      </c>
      <c r="K320" t="s">
        <v>3846</v>
      </c>
      <c r="L320" t="s">
        <v>864</v>
      </c>
      <c r="O320" t="s">
        <v>3876</v>
      </c>
      <c r="U320">
        <v>1039694</v>
      </c>
      <c r="V320">
        <v>1123446</v>
      </c>
      <c r="W320">
        <v>1229604</v>
      </c>
      <c r="X320">
        <v>1284408</v>
      </c>
      <c r="Y320">
        <v>1163722</v>
      </c>
      <c r="Z320">
        <v>1243708</v>
      </c>
      <c r="AA320">
        <v>1403234</v>
      </c>
      <c r="AB320">
        <v>1439072</v>
      </c>
      <c r="AC320">
        <v>1373516</v>
      </c>
      <c r="AD320">
        <v>1415608</v>
      </c>
      <c r="AE320">
        <v>1436146</v>
      </c>
      <c r="AF320">
        <v>1466634</v>
      </c>
      <c r="AG320">
        <v>1404892</v>
      </c>
      <c r="AH320">
        <v>1470362</v>
      </c>
      <c r="AI320">
        <v>1457778</v>
      </c>
    </row>
    <row r="321" spans="1:35" x14ac:dyDescent="0.25">
      <c r="A321" s="23">
        <v>320</v>
      </c>
      <c r="B321" t="s">
        <v>904</v>
      </c>
      <c r="C321" s="1" t="str">
        <f>+VLOOKUP(Tabla1[[#This Row],[Sector]],Sectores[[Sector]:[Columna1]],2,0)</f>
        <v>09 Empresa</v>
      </c>
      <c r="D321" s="1" t="str">
        <f>+VLOOKUP(Tabla1[[#This Row],[Contenido]],Hoja2!$F$2:$G$105,2,0)</f>
        <v>09.01 Empresas por Tramo (13)</v>
      </c>
      <c r="E321" s="1" t="str">
        <f>+IFERROR(VLOOKUP(Tabla1[[#This Row],[Tema]],Temas[[Tema]:[Columna1]],2,0),"REVISAR")</f>
        <v>09.01.06 Mediana 2 (50000-100000 UF)</v>
      </c>
      <c r="F321" s="1" t="str">
        <f>+IFERROR(VLOOKUP(Tabla1[[#This Row],[Muestra]],Muestra[[Muestra]:[Columna1]],2,0),"REVISAR")</f>
        <v>09.01.01.02 Número de Trabajadores</v>
      </c>
      <c r="G321" t="s">
        <v>859</v>
      </c>
      <c r="H321" t="s">
        <v>860</v>
      </c>
      <c r="I321" t="s">
        <v>874</v>
      </c>
      <c r="J321" t="s">
        <v>899</v>
      </c>
      <c r="K321" t="s">
        <v>3846</v>
      </c>
      <c r="L321" t="s">
        <v>864</v>
      </c>
      <c r="O321" t="s">
        <v>3876</v>
      </c>
      <c r="U321">
        <v>1073684</v>
      </c>
      <c r="V321">
        <v>1187264</v>
      </c>
      <c r="W321">
        <v>1259654</v>
      </c>
      <c r="X321">
        <v>1302706</v>
      </c>
      <c r="Y321">
        <v>1267452</v>
      </c>
      <c r="Z321">
        <v>1342398</v>
      </c>
      <c r="AA321">
        <v>1442318</v>
      </c>
      <c r="AB321">
        <v>1490584</v>
      </c>
      <c r="AC321">
        <v>1491502</v>
      </c>
      <c r="AD321">
        <v>1469972</v>
      </c>
      <c r="AE321">
        <v>1517006</v>
      </c>
      <c r="AF321">
        <v>1532484</v>
      </c>
      <c r="AG321">
        <v>1473876</v>
      </c>
      <c r="AH321">
        <v>1449238</v>
      </c>
      <c r="AI321">
        <v>1399994</v>
      </c>
    </row>
    <row r="322" spans="1:35" x14ac:dyDescent="0.25">
      <c r="A322" s="23">
        <v>321</v>
      </c>
      <c r="B322" t="s">
        <v>905</v>
      </c>
      <c r="C322" s="1" t="str">
        <f>+VLOOKUP(Tabla1[[#This Row],[Sector]],Sectores[[Sector]:[Columna1]],2,0)</f>
        <v>09 Empresa</v>
      </c>
      <c r="D322" s="1" t="str">
        <f>+VLOOKUP(Tabla1[[#This Row],[Contenido]],Hoja2!$F$2:$G$105,2,0)</f>
        <v>09.01 Empresas por Tramo (13)</v>
      </c>
      <c r="E322" s="1" t="str">
        <f>+IFERROR(VLOOKUP(Tabla1[[#This Row],[Tema]],Temas[[Tema]:[Columna1]],2,0),"REVISAR")</f>
        <v>09.01.07 Micro 1 (0,01-200 UF)</v>
      </c>
      <c r="F322" s="1" t="str">
        <f>+IFERROR(VLOOKUP(Tabla1[[#This Row],[Muestra]],Muestra[[Muestra]:[Columna1]],2,0),"REVISAR")</f>
        <v>09.01.01.02 Número de Trabajadores</v>
      </c>
      <c r="G322" t="s">
        <v>859</v>
      </c>
      <c r="H322" t="s">
        <v>860</v>
      </c>
      <c r="I322" t="s">
        <v>876</v>
      </c>
      <c r="J322" t="s">
        <v>899</v>
      </c>
      <c r="K322" t="s">
        <v>3846</v>
      </c>
      <c r="L322" t="s">
        <v>864</v>
      </c>
      <c r="O322" t="s">
        <v>3876</v>
      </c>
      <c r="U322">
        <v>148606</v>
      </c>
      <c r="V322">
        <v>151038</v>
      </c>
      <c r="W322">
        <v>164860</v>
      </c>
      <c r="X322">
        <v>139886</v>
      </c>
      <c r="Y322">
        <v>151462</v>
      </c>
      <c r="Z322">
        <v>188350</v>
      </c>
      <c r="AA322">
        <v>196802</v>
      </c>
      <c r="AB322">
        <v>154540</v>
      </c>
      <c r="AC322">
        <v>129254</v>
      </c>
      <c r="AD322">
        <v>162980</v>
      </c>
      <c r="AE322">
        <v>196244</v>
      </c>
      <c r="AF322">
        <v>222622</v>
      </c>
      <c r="AG322">
        <v>206136</v>
      </c>
      <c r="AH322">
        <v>239058</v>
      </c>
      <c r="AI322">
        <v>235464</v>
      </c>
    </row>
    <row r="323" spans="1:35" x14ac:dyDescent="0.25">
      <c r="A323" s="23">
        <v>322</v>
      </c>
      <c r="B323" t="s">
        <v>906</v>
      </c>
      <c r="C323" s="1" t="str">
        <f>+VLOOKUP(Tabla1[[#This Row],[Sector]],Sectores[[Sector]:[Columna1]],2,0)</f>
        <v>09 Empresa</v>
      </c>
      <c r="D323" s="1" t="str">
        <f>+VLOOKUP(Tabla1[[#This Row],[Contenido]],Hoja2!$F$2:$G$105,2,0)</f>
        <v>09.01 Empresas por Tramo (13)</v>
      </c>
      <c r="E323" s="1" t="str">
        <f>+IFERROR(VLOOKUP(Tabla1[[#This Row],[Tema]],Temas[[Tema]:[Columna1]],2,0),"REVISAR")</f>
        <v>09.01.08 Micro 2 (200-600 UF)</v>
      </c>
      <c r="F323" s="1" t="str">
        <f>+IFERROR(VLOOKUP(Tabla1[[#This Row],[Muestra]],Muestra[[Muestra]:[Columna1]],2,0),"REVISAR")</f>
        <v>09.01.01.02 Número de Trabajadores</v>
      </c>
      <c r="G323" t="s">
        <v>859</v>
      </c>
      <c r="H323" t="s">
        <v>860</v>
      </c>
      <c r="I323" t="s">
        <v>878</v>
      </c>
      <c r="J323" t="s">
        <v>899</v>
      </c>
      <c r="K323" t="s">
        <v>3846</v>
      </c>
      <c r="L323" t="s">
        <v>864</v>
      </c>
      <c r="O323" t="s">
        <v>3876</v>
      </c>
      <c r="U323">
        <v>189506</v>
      </c>
      <c r="V323">
        <v>184524</v>
      </c>
      <c r="W323">
        <v>176120</v>
      </c>
      <c r="X323">
        <v>217382</v>
      </c>
      <c r="Y323">
        <v>180886</v>
      </c>
      <c r="Z323">
        <v>244304</v>
      </c>
      <c r="AA323">
        <v>175806</v>
      </c>
      <c r="AB323">
        <v>216206</v>
      </c>
      <c r="AC323">
        <v>191726</v>
      </c>
      <c r="AD323">
        <v>203630</v>
      </c>
      <c r="AE323">
        <v>175568</v>
      </c>
      <c r="AF323">
        <v>166038</v>
      </c>
      <c r="AG323">
        <v>192576</v>
      </c>
      <c r="AH323">
        <v>220238</v>
      </c>
      <c r="AI323">
        <v>302346</v>
      </c>
    </row>
    <row r="324" spans="1:35" x14ac:dyDescent="0.25">
      <c r="A324" s="23">
        <v>323</v>
      </c>
      <c r="B324" t="s">
        <v>907</v>
      </c>
      <c r="C324" s="1" t="str">
        <f>+VLOOKUP(Tabla1[[#This Row],[Sector]],Sectores[[Sector]:[Columna1]],2,0)</f>
        <v>09 Empresa</v>
      </c>
      <c r="D324" s="1" t="str">
        <f>+VLOOKUP(Tabla1[[#This Row],[Contenido]],Hoja2!$F$2:$G$105,2,0)</f>
        <v>09.01 Empresas por Tramo (13)</v>
      </c>
      <c r="E324" s="1" t="str">
        <f>+IFERROR(VLOOKUP(Tabla1[[#This Row],[Tema]],Temas[[Tema]:[Columna1]],2,0),"REVISAR")</f>
        <v>09.01.09 Micro 3 (600-2400 UF)</v>
      </c>
      <c r="F324" s="1" t="str">
        <f>+IFERROR(VLOOKUP(Tabla1[[#This Row],[Muestra]],Muestra[[Muestra]:[Columna1]],2,0),"REVISAR")</f>
        <v>09.01.01.02 Número de Trabajadores</v>
      </c>
      <c r="G324" t="s">
        <v>859</v>
      </c>
      <c r="H324" t="s">
        <v>860</v>
      </c>
      <c r="I324" t="s">
        <v>880</v>
      </c>
      <c r="J324" t="s">
        <v>899</v>
      </c>
      <c r="K324" t="s">
        <v>3846</v>
      </c>
      <c r="L324" t="s">
        <v>864</v>
      </c>
      <c r="O324" t="s">
        <v>3876</v>
      </c>
      <c r="U324">
        <v>673678</v>
      </c>
      <c r="V324">
        <v>722006</v>
      </c>
      <c r="W324">
        <v>758036</v>
      </c>
      <c r="X324">
        <v>756540</v>
      </c>
      <c r="Y324">
        <v>774710</v>
      </c>
      <c r="Z324">
        <v>689768</v>
      </c>
      <c r="AA324">
        <v>693902</v>
      </c>
      <c r="AB324">
        <v>731118</v>
      </c>
      <c r="AC324">
        <v>756298</v>
      </c>
      <c r="AD324">
        <v>740860</v>
      </c>
      <c r="AE324">
        <v>745546</v>
      </c>
      <c r="AF324">
        <v>754478</v>
      </c>
      <c r="AG324">
        <v>826994</v>
      </c>
      <c r="AH324">
        <v>888542</v>
      </c>
      <c r="AI324">
        <v>906526</v>
      </c>
    </row>
    <row r="325" spans="1:35" x14ac:dyDescent="0.25">
      <c r="A325" s="23">
        <v>324</v>
      </c>
      <c r="B325" t="s">
        <v>908</v>
      </c>
      <c r="C325" s="1" t="str">
        <f>+VLOOKUP(Tabla1[[#This Row],[Sector]],Sectores[[Sector]:[Columna1]],2,0)</f>
        <v>09 Empresa</v>
      </c>
      <c r="D325" s="1" t="str">
        <f>+VLOOKUP(Tabla1[[#This Row],[Contenido]],Hoja2!$F$2:$G$105,2,0)</f>
        <v>09.01 Empresas por Tramo (13)</v>
      </c>
      <c r="E325" s="1" t="str">
        <f>+IFERROR(VLOOKUP(Tabla1[[#This Row],[Tema]],Temas[[Tema]:[Columna1]],2,0),"REVISAR")</f>
        <v>09.01.10 Pequeña 1 (2400-5000 UF)</v>
      </c>
      <c r="F325" s="1" t="str">
        <f>+IFERROR(VLOOKUP(Tabla1[[#This Row],[Muestra]],Muestra[[Muestra]:[Columna1]],2,0),"REVISAR")</f>
        <v>09.01.01.02 Número de Trabajadores</v>
      </c>
      <c r="G325" t="s">
        <v>859</v>
      </c>
      <c r="H325" t="s">
        <v>860</v>
      </c>
      <c r="I325" t="s">
        <v>882</v>
      </c>
      <c r="J325" t="s">
        <v>899</v>
      </c>
      <c r="K325" t="s">
        <v>3846</v>
      </c>
      <c r="L325" t="s">
        <v>864</v>
      </c>
      <c r="O325" t="s">
        <v>3876</v>
      </c>
      <c r="U325">
        <v>647990</v>
      </c>
      <c r="V325">
        <v>648684</v>
      </c>
      <c r="W325">
        <v>706910</v>
      </c>
      <c r="X325">
        <v>680070</v>
      </c>
      <c r="Y325">
        <v>688514</v>
      </c>
      <c r="Z325">
        <v>723784</v>
      </c>
      <c r="AA325">
        <v>766458</v>
      </c>
      <c r="AB325">
        <v>761386</v>
      </c>
      <c r="AC325">
        <v>790842</v>
      </c>
      <c r="AD325">
        <v>821198</v>
      </c>
      <c r="AE325">
        <v>853060</v>
      </c>
      <c r="AF325">
        <v>862542</v>
      </c>
      <c r="AG325">
        <v>928666</v>
      </c>
      <c r="AH325">
        <v>973924</v>
      </c>
      <c r="AI325">
        <v>966672</v>
      </c>
    </row>
    <row r="326" spans="1:35" x14ac:dyDescent="0.25">
      <c r="A326" s="23">
        <v>325</v>
      </c>
      <c r="B326" t="s">
        <v>909</v>
      </c>
      <c r="C326" s="1" t="str">
        <f>+VLOOKUP(Tabla1[[#This Row],[Sector]],Sectores[[Sector]:[Columna1]],2,0)</f>
        <v>09 Empresa</v>
      </c>
      <c r="D326" s="1" t="str">
        <f>+VLOOKUP(Tabla1[[#This Row],[Contenido]],Hoja2!$F$2:$G$105,2,0)</f>
        <v>09.01 Empresas por Tramo (13)</v>
      </c>
      <c r="E326" s="1" t="str">
        <f>+IFERROR(VLOOKUP(Tabla1[[#This Row],[Tema]],Temas[[Tema]:[Columna1]],2,0),"REVISAR")</f>
        <v>09.01.11 Pequeña 2 (5000-10000 UF)</v>
      </c>
      <c r="F326" s="1" t="str">
        <f>+IFERROR(VLOOKUP(Tabla1[[#This Row],[Muestra]],Muestra[[Muestra]:[Columna1]],2,0),"REVISAR")</f>
        <v>09.01.01.02 Número de Trabajadores</v>
      </c>
      <c r="G326" t="s">
        <v>859</v>
      </c>
      <c r="H326" t="s">
        <v>860</v>
      </c>
      <c r="I326" t="s">
        <v>884</v>
      </c>
      <c r="J326" t="s">
        <v>899</v>
      </c>
      <c r="K326" t="s">
        <v>3846</v>
      </c>
      <c r="L326" t="s">
        <v>864</v>
      </c>
      <c r="O326" t="s">
        <v>3876</v>
      </c>
      <c r="U326">
        <v>835120</v>
      </c>
      <c r="V326">
        <v>915742</v>
      </c>
      <c r="W326">
        <v>956224</v>
      </c>
      <c r="X326">
        <v>943968</v>
      </c>
      <c r="Y326">
        <v>937526</v>
      </c>
      <c r="Z326">
        <v>941054</v>
      </c>
      <c r="AA326">
        <v>987462</v>
      </c>
      <c r="AB326">
        <v>1028342</v>
      </c>
      <c r="AC326">
        <v>1046802</v>
      </c>
      <c r="AD326">
        <v>1035714</v>
      </c>
      <c r="AE326">
        <v>1075772</v>
      </c>
      <c r="AF326">
        <v>1073972</v>
      </c>
      <c r="AG326">
        <v>1183216</v>
      </c>
      <c r="AH326">
        <v>1250680</v>
      </c>
      <c r="AI326">
        <v>1207484</v>
      </c>
    </row>
    <row r="327" spans="1:35" x14ac:dyDescent="0.25">
      <c r="A327" s="23">
        <v>326</v>
      </c>
      <c r="B327" t="s">
        <v>910</v>
      </c>
      <c r="C327" s="1" t="str">
        <f>+VLOOKUP(Tabla1[[#This Row],[Sector]],Sectores[[Sector]:[Columna1]],2,0)</f>
        <v>09 Empresa</v>
      </c>
      <c r="D327" s="1" t="str">
        <f>+VLOOKUP(Tabla1[[#This Row],[Contenido]],Hoja2!$F$2:$G$105,2,0)</f>
        <v>09.01 Empresas por Tramo (13)</v>
      </c>
      <c r="E327" s="1" t="str">
        <f>+IFERROR(VLOOKUP(Tabla1[[#This Row],[Tema]],Temas[[Tema]:[Columna1]],2,0),"REVISAR")</f>
        <v>09.01.12 Pequeña 3 (10000-25000 UF)</v>
      </c>
      <c r="F327" s="1" t="str">
        <f>+IFERROR(VLOOKUP(Tabla1[[#This Row],[Muestra]],Muestra[[Muestra]:[Columna1]],2,0),"REVISAR")</f>
        <v>09.01.01.02 Número de Trabajadores</v>
      </c>
      <c r="G327" t="s">
        <v>859</v>
      </c>
      <c r="H327" t="s">
        <v>860</v>
      </c>
      <c r="I327" t="s">
        <v>886</v>
      </c>
      <c r="J327" t="s">
        <v>899</v>
      </c>
      <c r="K327" t="s">
        <v>3846</v>
      </c>
      <c r="L327" t="s">
        <v>864</v>
      </c>
      <c r="O327" t="s">
        <v>3876</v>
      </c>
      <c r="U327">
        <v>1304642</v>
      </c>
      <c r="V327">
        <v>1364692</v>
      </c>
      <c r="W327">
        <v>1435696</v>
      </c>
      <c r="X327">
        <v>1476022</v>
      </c>
      <c r="Y327">
        <v>1415760</v>
      </c>
      <c r="Z327">
        <v>1521606</v>
      </c>
      <c r="AA327">
        <v>1571438</v>
      </c>
      <c r="AB327">
        <v>1663454</v>
      </c>
      <c r="AC327">
        <v>1670000</v>
      </c>
      <c r="AD327">
        <v>1705786</v>
      </c>
      <c r="AE327">
        <v>1700690</v>
      </c>
      <c r="AF327">
        <v>1785694</v>
      </c>
      <c r="AG327">
        <v>1828972</v>
      </c>
      <c r="AH327">
        <v>1865338</v>
      </c>
      <c r="AI327">
        <v>1927934</v>
      </c>
    </row>
    <row r="328" spans="1:35" x14ac:dyDescent="0.25">
      <c r="A328" s="23">
        <v>327</v>
      </c>
      <c r="B328" t="s">
        <v>911</v>
      </c>
      <c r="C328" s="1" t="str">
        <f>+VLOOKUP(Tabla1[[#This Row],[Sector]],Sectores[[Sector]:[Columna1]],2,0)</f>
        <v>09 Empresa</v>
      </c>
      <c r="D328" s="1" t="str">
        <f>+VLOOKUP(Tabla1[[#This Row],[Contenido]],Hoja2!$F$2:$G$105,2,0)</f>
        <v>09.01 Empresas por Tramo (13)</v>
      </c>
      <c r="E328" s="1" t="str">
        <f>+IFERROR(VLOOKUP(Tabla1[[#This Row],[Tema]],Temas[[Tema]:[Columna1]],2,0),"REVISAR")</f>
        <v>09.01.13 Sin Ventas</v>
      </c>
      <c r="F328" s="1" t="str">
        <f>+IFERROR(VLOOKUP(Tabla1[[#This Row],[Muestra]],Muestra[[Muestra]:[Columna1]],2,0),"REVISAR")</f>
        <v>09.01.01.02 Número de Trabajadores</v>
      </c>
      <c r="G328" t="s">
        <v>859</v>
      </c>
      <c r="H328" t="s">
        <v>860</v>
      </c>
      <c r="I328" t="s">
        <v>888</v>
      </c>
      <c r="J328" t="s">
        <v>899</v>
      </c>
      <c r="K328" t="s">
        <v>3846</v>
      </c>
      <c r="L328" t="s">
        <v>864</v>
      </c>
      <c r="O328" t="s">
        <v>3876</v>
      </c>
      <c r="U328">
        <v>806078</v>
      </c>
      <c r="V328">
        <v>857054</v>
      </c>
      <c r="W328">
        <v>893496</v>
      </c>
      <c r="X328">
        <v>935950</v>
      </c>
      <c r="Y328">
        <v>952342</v>
      </c>
      <c r="Z328">
        <v>1002430</v>
      </c>
      <c r="AA328">
        <v>1031036</v>
      </c>
      <c r="AB328">
        <v>1092882</v>
      </c>
      <c r="AC328">
        <v>1160270</v>
      </c>
      <c r="AD328">
        <v>1177670</v>
      </c>
      <c r="AE328">
        <v>1218440</v>
      </c>
      <c r="AF328">
        <v>1261578</v>
      </c>
      <c r="AG328">
        <v>1469890</v>
      </c>
      <c r="AH328">
        <v>1578660</v>
      </c>
      <c r="AI328">
        <v>1514624</v>
      </c>
    </row>
    <row r="329" spans="1:35" x14ac:dyDescent="0.25">
      <c r="A329" s="23">
        <v>328</v>
      </c>
      <c r="B329" t="s">
        <v>912</v>
      </c>
      <c r="C329" s="1" t="str">
        <f>+VLOOKUP(Tabla1[[#This Row],[Sector]],Sectores[[Sector]:[Columna1]],2,0)</f>
        <v>09 Empresa</v>
      </c>
      <c r="D329" s="1" t="str">
        <f>+VLOOKUP(Tabla1[[#This Row],[Contenido]],Hoja2!$F$2:$G$105,2,0)</f>
        <v>09.02 Empresas por Tramo (5)</v>
      </c>
      <c r="E329" s="1" t="str">
        <f>+IFERROR(VLOOKUP(Tabla1[[#This Row],[Tema]],Temas[[Tema]:[Columna1]],2,0),"REVISAR")</f>
        <v>09.02.01 Grande (100000-200000 UF)</v>
      </c>
      <c r="F329" s="1" t="str">
        <f>+IFERROR(VLOOKUP(Tabla1[[#This Row],[Muestra]],Muestra[[Muestra]:[Columna1]],2,0),"REVISAR")</f>
        <v>09.01.01.02 Número de Trabajadores</v>
      </c>
      <c r="G329" t="s">
        <v>859</v>
      </c>
      <c r="H329" t="s">
        <v>890</v>
      </c>
      <c r="I329" t="s">
        <v>891</v>
      </c>
      <c r="J329" t="s">
        <v>899</v>
      </c>
      <c r="K329" t="s">
        <v>3846</v>
      </c>
      <c r="L329" t="s">
        <v>864</v>
      </c>
      <c r="O329" t="s">
        <v>3876</v>
      </c>
      <c r="U329">
        <v>5198396</v>
      </c>
      <c r="V329">
        <v>5770398</v>
      </c>
      <c r="W329">
        <v>6538148</v>
      </c>
      <c r="X329">
        <v>7045580</v>
      </c>
      <c r="Y329">
        <v>6653422</v>
      </c>
      <c r="Z329">
        <v>7249418</v>
      </c>
      <c r="AA329">
        <v>8210332</v>
      </c>
      <c r="AB329">
        <v>8762222</v>
      </c>
      <c r="AC329">
        <v>9028698</v>
      </c>
      <c r="AD329">
        <v>9116042</v>
      </c>
      <c r="AE329">
        <v>8989264</v>
      </c>
      <c r="AF329">
        <v>9079708</v>
      </c>
      <c r="AG329">
        <v>8903868</v>
      </c>
      <c r="AH329">
        <v>9192818</v>
      </c>
      <c r="AI329">
        <v>9209128</v>
      </c>
    </row>
    <row r="330" spans="1:35" x14ac:dyDescent="0.25">
      <c r="A330" s="23">
        <v>329</v>
      </c>
      <c r="B330" t="s">
        <v>913</v>
      </c>
      <c r="C330" s="1" t="str">
        <f>+VLOOKUP(Tabla1[[#This Row],[Sector]],Sectores[[Sector]:[Columna1]],2,0)</f>
        <v>09 Empresa</v>
      </c>
      <c r="D330" s="1" t="str">
        <f>+VLOOKUP(Tabla1[[#This Row],[Contenido]],Hoja2!$F$2:$G$105,2,0)</f>
        <v>09.02 Empresas por Tramo (5)</v>
      </c>
      <c r="E330" s="1" t="str">
        <f>+IFERROR(VLOOKUP(Tabla1[[#This Row],[Tema]],Temas[[Tema]:[Columna1]],2,0),"REVISAR")</f>
        <v>09.02.02 Mediana (25000-100000 UF)</v>
      </c>
      <c r="F330" s="1" t="str">
        <f>+IFERROR(VLOOKUP(Tabla1[[#This Row],[Muestra]],Muestra[[Muestra]:[Columna1]],2,0),"REVISAR")</f>
        <v>09.01.01.02 Número de Trabajadores</v>
      </c>
      <c r="G330" t="s">
        <v>859</v>
      </c>
      <c r="H330" t="s">
        <v>890</v>
      </c>
      <c r="I330" t="s">
        <v>893</v>
      </c>
      <c r="J330" t="s">
        <v>899</v>
      </c>
      <c r="K330" t="s">
        <v>3846</v>
      </c>
      <c r="L330" t="s">
        <v>864</v>
      </c>
      <c r="O330" t="s">
        <v>3876</v>
      </c>
      <c r="U330">
        <v>2113378</v>
      </c>
      <c r="V330">
        <v>2310710</v>
      </c>
      <c r="W330">
        <v>2489258</v>
      </c>
      <c r="X330">
        <v>2587114</v>
      </c>
      <c r="Y330">
        <v>2431174</v>
      </c>
      <c r="Z330">
        <v>2586106</v>
      </c>
      <c r="AA330">
        <v>2845552</v>
      </c>
      <c r="AB330">
        <v>2929656</v>
      </c>
      <c r="AC330">
        <v>2865018</v>
      </c>
      <c r="AD330">
        <v>2885580</v>
      </c>
      <c r="AE330">
        <v>2953152</v>
      </c>
      <c r="AF330">
        <v>2999118</v>
      </c>
      <c r="AG330">
        <v>2878768</v>
      </c>
      <c r="AH330">
        <v>2919600</v>
      </c>
      <c r="AI330">
        <v>2857772</v>
      </c>
    </row>
    <row r="331" spans="1:35" x14ac:dyDescent="0.25">
      <c r="A331" s="23">
        <v>330</v>
      </c>
      <c r="B331" t="s">
        <v>914</v>
      </c>
      <c r="C331" s="1" t="str">
        <f>+VLOOKUP(Tabla1[[#This Row],[Sector]],Sectores[[Sector]:[Columna1]],2,0)</f>
        <v>09 Empresa</v>
      </c>
      <c r="D331" s="1" t="str">
        <f>+VLOOKUP(Tabla1[[#This Row],[Contenido]],Hoja2!$F$2:$G$105,2,0)</f>
        <v>09.02 Empresas por Tramo (5)</v>
      </c>
      <c r="E331" s="1" t="str">
        <f>+IFERROR(VLOOKUP(Tabla1[[#This Row],[Tema]],Temas[[Tema]:[Columna1]],2,0),"REVISAR")</f>
        <v>09.02.03 Micro (0,01-2400 UF)</v>
      </c>
      <c r="F331" s="1" t="str">
        <f>+IFERROR(VLOOKUP(Tabla1[[#This Row],[Muestra]],Muestra[[Muestra]:[Columna1]],2,0),"REVISAR")</f>
        <v>09.01.01.02 Número de Trabajadores</v>
      </c>
      <c r="G331" t="s">
        <v>859</v>
      </c>
      <c r="H331" t="s">
        <v>890</v>
      </c>
      <c r="I331" t="s">
        <v>895</v>
      </c>
      <c r="J331" t="s">
        <v>899</v>
      </c>
      <c r="K331" t="s">
        <v>3846</v>
      </c>
      <c r="L331" t="s">
        <v>864</v>
      </c>
      <c r="O331" t="s">
        <v>3876</v>
      </c>
      <c r="U331">
        <v>1011790</v>
      </c>
      <c r="V331">
        <v>1057568</v>
      </c>
      <c r="W331">
        <v>1099016</v>
      </c>
      <c r="X331">
        <v>1113808</v>
      </c>
      <c r="Y331">
        <v>1107058</v>
      </c>
      <c r="Z331">
        <v>1122422</v>
      </c>
      <c r="AA331">
        <v>1066510</v>
      </c>
      <c r="AB331">
        <v>1101864</v>
      </c>
      <c r="AC331">
        <v>1077278</v>
      </c>
      <c r="AD331">
        <v>1107470</v>
      </c>
      <c r="AE331">
        <v>1117358</v>
      </c>
      <c r="AF331">
        <v>1143138</v>
      </c>
      <c r="AG331">
        <v>1225706</v>
      </c>
      <c r="AH331">
        <v>1347838</v>
      </c>
      <c r="AI331">
        <v>1444336</v>
      </c>
    </row>
    <row r="332" spans="1:35" x14ac:dyDescent="0.25">
      <c r="A332" s="23">
        <v>331</v>
      </c>
      <c r="B332" t="s">
        <v>915</v>
      </c>
      <c r="C332" s="1" t="str">
        <f>+VLOOKUP(Tabla1[[#This Row],[Sector]],Sectores[[Sector]:[Columna1]],2,0)</f>
        <v>09 Empresa</v>
      </c>
      <c r="D332" s="1" t="str">
        <f>+VLOOKUP(Tabla1[[#This Row],[Contenido]],Hoja2!$F$2:$G$105,2,0)</f>
        <v>09.02 Empresas por Tramo (5)</v>
      </c>
      <c r="E332" s="1" t="str">
        <f>+IFERROR(VLOOKUP(Tabla1[[#This Row],[Tema]],Temas[[Tema]:[Columna1]],2,0),"REVISAR")</f>
        <v>09.02.04 Pequeña (2400-25000 UF)</v>
      </c>
      <c r="F332" s="1" t="str">
        <f>+IFERROR(VLOOKUP(Tabla1[[#This Row],[Muestra]],Muestra[[Muestra]:[Columna1]],2,0),"REVISAR")</f>
        <v>09.01.01.02 Número de Trabajadores</v>
      </c>
      <c r="G332" t="s">
        <v>859</v>
      </c>
      <c r="H332" t="s">
        <v>890</v>
      </c>
      <c r="I332" t="s">
        <v>897</v>
      </c>
      <c r="J332" t="s">
        <v>899</v>
      </c>
      <c r="K332" t="s">
        <v>3846</v>
      </c>
      <c r="L332" t="s">
        <v>864</v>
      </c>
      <c r="O332" t="s">
        <v>3876</v>
      </c>
      <c r="U332">
        <v>2787752</v>
      </c>
      <c r="V332">
        <v>2929118</v>
      </c>
      <c r="W332">
        <v>3098830</v>
      </c>
      <c r="X332">
        <v>3100060</v>
      </c>
      <c r="Y332">
        <v>3041800</v>
      </c>
      <c r="Z332">
        <v>3186444</v>
      </c>
      <c r="AA332">
        <v>3325358</v>
      </c>
      <c r="AB332">
        <v>3453182</v>
      </c>
      <c r="AC332">
        <v>3507644</v>
      </c>
      <c r="AD332">
        <v>3562698</v>
      </c>
      <c r="AE332">
        <v>3629522</v>
      </c>
      <c r="AF332">
        <v>3722208</v>
      </c>
      <c r="AG332">
        <v>3940854</v>
      </c>
      <c r="AH332">
        <v>4089942</v>
      </c>
      <c r="AI332">
        <v>4102090</v>
      </c>
    </row>
    <row r="333" spans="1:35" x14ac:dyDescent="0.25">
      <c r="A333" s="23">
        <v>332</v>
      </c>
      <c r="B333" t="s">
        <v>911</v>
      </c>
      <c r="C333" s="1" t="str">
        <f>+VLOOKUP(Tabla1[[#This Row],[Sector]],Sectores[[Sector]:[Columna1]],2,0)</f>
        <v>09 Empresa</v>
      </c>
      <c r="D333" s="1" t="str">
        <f>+VLOOKUP(Tabla1[[#This Row],[Contenido]],Hoja2!$F$2:$G$105,2,0)</f>
        <v>09.02 Empresas por Tramo (5)</v>
      </c>
      <c r="E333" s="1" t="str">
        <f>+IFERROR(VLOOKUP(Tabla1[[#This Row],[Tema]],Temas[[Tema]:[Columna1]],2,0),"REVISAR")</f>
        <v>09.01.13 Sin Ventas</v>
      </c>
      <c r="F333" s="1" t="str">
        <f>+IFERROR(VLOOKUP(Tabla1[[#This Row],[Muestra]],Muestra[[Muestra]:[Columna1]],2,0),"REVISAR")</f>
        <v>09.01.01.02 Número de Trabajadores</v>
      </c>
      <c r="G333" t="s">
        <v>859</v>
      </c>
      <c r="H333" t="s">
        <v>890</v>
      </c>
      <c r="I333" t="s">
        <v>888</v>
      </c>
      <c r="J333" t="s">
        <v>899</v>
      </c>
      <c r="K333" t="s">
        <v>3846</v>
      </c>
      <c r="L333" t="s">
        <v>864</v>
      </c>
      <c r="O333" t="s">
        <v>3876</v>
      </c>
      <c r="U333">
        <v>806078</v>
      </c>
      <c r="V333">
        <v>857054</v>
      </c>
      <c r="W333">
        <v>893496</v>
      </c>
      <c r="X333">
        <v>935950</v>
      </c>
      <c r="Y333">
        <v>952342</v>
      </c>
      <c r="Z333">
        <v>1002430</v>
      </c>
      <c r="AA333">
        <v>1031036</v>
      </c>
      <c r="AB333">
        <v>1092882</v>
      </c>
      <c r="AC333">
        <v>1160270</v>
      </c>
      <c r="AD333">
        <v>1177670</v>
      </c>
      <c r="AE333">
        <v>1218440</v>
      </c>
      <c r="AF333">
        <v>1261578</v>
      </c>
      <c r="AG333">
        <v>1469890</v>
      </c>
      <c r="AH333">
        <v>1578660</v>
      </c>
      <c r="AI333">
        <v>1514624</v>
      </c>
    </row>
    <row r="334" spans="1:35" x14ac:dyDescent="0.25">
      <c r="A334" s="23">
        <v>333</v>
      </c>
      <c r="B334" t="s">
        <v>916</v>
      </c>
      <c r="C334" s="1" t="str">
        <f>+VLOOKUP(Tabla1[[#This Row],[Sector]],Sectores[[Sector]:[Columna1]],2,0)</f>
        <v>09 Empresa</v>
      </c>
      <c r="D334" s="1" t="str">
        <f>+VLOOKUP(Tabla1[[#This Row],[Contenido]],Hoja2!$F$2:$G$105,2,0)</f>
        <v>09.01 Empresas por Tramo (13)</v>
      </c>
      <c r="E334" s="1" t="str">
        <f>+IFERROR(VLOOKUP(Tabla1[[#This Row],[Tema]],Temas[[Tema]:[Columna1]],2,0),"REVISAR")</f>
        <v>09.01.01 Grande 1 (100000-200000 UF)</v>
      </c>
      <c r="F334" s="1" t="str">
        <f>+IFERROR(VLOOKUP(Tabla1[[#This Row],[Muestra]],Muestra[[Muestra]:[Columna1]],2,0),"REVISAR")</f>
        <v>09.01.01.03 Renta Neta Informada Anual</v>
      </c>
      <c r="G334" t="s">
        <v>859</v>
      </c>
      <c r="H334" t="s">
        <v>860</v>
      </c>
      <c r="I334" t="s">
        <v>861</v>
      </c>
      <c r="J334" t="s">
        <v>917</v>
      </c>
      <c r="K334" t="s">
        <v>234</v>
      </c>
      <c r="L334" t="s">
        <v>864</v>
      </c>
      <c r="O334" t="s">
        <v>3876</v>
      </c>
      <c r="U334">
        <v>105191484.552</v>
      </c>
      <c r="V334">
        <v>112493644.29400003</v>
      </c>
      <c r="W334">
        <v>123838600.83999997</v>
      </c>
      <c r="X334">
        <v>125880476.26800001</v>
      </c>
      <c r="Y334">
        <v>129715564.56199998</v>
      </c>
      <c r="Z334">
        <v>137744447.93600002</v>
      </c>
      <c r="AA334">
        <v>159483426.09000003</v>
      </c>
      <c r="AB334">
        <v>167076819.84000009</v>
      </c>
      <c r="AC334">
        <v>182024221.21799996</v>
      </c>
      <c r="AD334">
        <v>186928752.95599991</v>
      </c>
      <c r="AE334">
        <v>197121983.79399997</v>
      </c>
      <c r="AF334">
        <v>208412425.26800001</v>
      </c>
      <c r="AG334">
        <v>218934277.92399999</v>
      </c>
      <c r="AH334">
        <v>224018129.97799999</v>
      </c>
      <c r="AI334">
        <v>239570537.87199998</v>
      </c>
    </row>
    <row r="335" spans="1:35" x14ac:dyDescent="0.25">
      <c r="A335" s="23">
        <v>334</v>
      </c>
      <c r="B335" t="s">
        <v>918</v>
      </c>
      <c r="C335" s="1" t="str">
        <f>+VLOOKUP(Tabla1[[#This Row],[Sector]],Sectores[[Sector]:[Columna1]],2,0)</f>
        <v>09 Empresa</v>
      </c>
      <c r="D335" s="1" t="str">
        <f>+VLOOKUP(Tabla1[[#This Row],[Contenido]],Hoja2!$F$2:$G$105,2,0)</f>
        <v>09.01 Empresas por Tramo (13)</v>
      </c>
      <c r="E335" s="1" t="str">
        <f>+IFERROR(VLOOKUP(Tabla1[[#This Row],[Tema]],Temas[[Tema]:[Columna1]],2,0),"REVISAR")</f>
        <v>09.01.02 Grande 2 (200000-600000 UF)</v>
      </c>
      <c r="F335" s="1" t="str">
        <f>+IFERROR(VLOOKUP(Tabla1[[#This Row],[Muestra]],Muestra[[Muestra]:[Columna1]],2,0),"REVISAR")</f>
        <v>09.01.01.03 Renta Neta Informada Anual</v>
      </c>
      <c r="G335" t="s">
        <v>859</v>
      </c>
      <c r="H335" t="s">
        <v>860</v>
      </c>
      <c r="I335" t="s">
        <v>866</v>
      </c>
      <c r="J335" t="s">
        <v>917</v>
      </c>
      <c r="K335" t="s">
        <v>234</v>
      </c>
      <c r="L335" t="s">
        <v>864</v>
      </c>
      <c r="O335" t="s">
        <v>3876</v>
      </c>
      <c r="U335">
        <v>169484597.17799997</v>
      </c>
      <c r="V335">
        <v>182309578.794</v>
      </c>
      <c r="W335">
        <v>201900843.02399999</v>
      </c>
      <c r="X335">
        <v>205030002.366</v>
      </c>
      <c r="Y335">
        <v>210346786.102</v>
      </c>
      <c r="Z335">
        <v>239380344.75800002</v>
      </c>
      <c r="AA335">
        <v>249167062.71999997</v>
      </c>
      <c r="AB335">
        <v>275043497.06599998</v>
      </c>
      <c r="AC335">
        <v>290011730.222</v>
      </c>
      <c r="AD335">
        <v>307009697.3039999</v>
      </c>
      <c r="AE335">
        <v>305607451.46400011</v>
      </c>
      <c r="AF335">
        <v>313635505.26199996</v>
      </c>
      <c r="AG335">
        <v>318683918.30199999</v>
      </c>
      <c r="AH335">
        <v>335367025.56599993</v>
      </c>
      <c r="AI335">
        <v>346134947.26199991</v>
      </c>
    </row>
    <row r="336" spans="1:35" x14ac:dyDescent="0.25">
      <c r="A336" s="23">
        <v>335</v>
      </c>
      <c r="B336" t="s">
        <v>919</v>
      </c>
      <c r="C336" s="1" t="str">
        <f>+VLOOKUP(Tabla1[[#This Row],[Sector]],Sectores[[Sector]:[Columna1]],2,0)</f>
        <v>09 Empresa</v>
      </c>
      <c r="D336" s="1" t="str">
        <f>+VLOOKUP(Tabla1[[#This Row],[Contenido]],Hoja2!$F$2:$G$105,2,0)</f>
        <v>09.01 Empresas por Tramo (13)</v>
      </c>
      <c r="E336" s="1" t="str">
        <f>+IFERROR(VLOOKUP(Tabla1[[#This Row],[Tema]],Temas[[Tema]:[Columna1]],2,0),"REVISAR")</f>
        <v>09.01.03 Grande 3 (600000-1000000 UF)</v>
      </c>
      <c r="F336" s="1" t="str">
        <f>+IFERROR(VLOOKUP(Tabla1[[#This Row],[Muestra]],Muestra[[Muestra]:[Columna1]],2,0),"REVISAR")</f>
        <v>09.01.01.03 Renta Neta Informada Anual</v>
      </c>
      <c r="G336" t="s">
        <v>859</v>
      </c>
      <c r="H336" t="s">
        <v>860</v>
      </c>
      <c r="I336" t="s">
        <v>868</v>
      </c>
      <c r="J336" t="s">
        <v>917</v>
      </c>
      <c r="K336" t="s">
        <v>234</v>
      </c>
      <c r="L336" t="s">
        <v>864</v>
      </c>
      <c r="O336" t="s">
        <v>3876</v>
      </c>
      <c r="U336">
        <v>60237576.608000003</v>
      </c>
      <c r="V336">
        <v>73184613.06400001</v>
      </c>
      <c r="W336">
        <v>81901108.737999991</v>
      </c>
      <c r="X336">
        <v>84908387.777999997</v>
      </c>
      <c r="Y336">
        <v>95217642.996000007</v>
      </c>
      <c r="Z336">
        <v>107427278.88</v>
      </c>
      <c r="AA336">
        <v>117074587.85800001</v>
      </c>
      <c r="AB336">
        <v>119490959.72</v>
      </c>
      <c r="AC336">
        <v>135052587.574</v>
      </c>
      <c r="AD336">
        <v>132647503.448</v>
      </c>
      <c r="AE336">
        <v>132591269.462</v>
      </c>
      <c r="AF336">
        <v>150881647.96800002</v>
      </c>
      <c r="AG336">
        <v>146973843.14600003</v>
      </c>
      <c r="AH336">
        <v>150796323.25600001</v>
      </c>
      <c r="AI336">
        <v>158860146.67400002</v>
      </c>
    </row>
    <row r="337" spans="1:36" x14ac:dyDescent="0.25">
      <c r="A337" s="23">
        <v>336</v>
      </c>
      <c r="B337" t="s">
        <v>920</v>
      </c>
      <c r="C337" s="1" t="str">
        <f>+VLOOKUP(Tabla1[[#This Row],[Sector]],Sectores[[Sector]:[Columna1]],2,0)</f>
        <v>09 Empresa</v>
      </c>
      <c r="D337" s="1" t="str">
        <f>+VLOOKUP(Tabla1[[#This Row],[Contenido]],Hoja2!$F$2:$G$105,2,0)</f>
        <v>09.01 Empresas por Tramo (13)</v>
      </c>
      <c r="E337" s="1" t="str">
        <f>+IFERROR(VLOOKUP(Tabla1[[#This Row],[Tema]],Temas[[Tema]:[Columna1]],2,0),"REVISAR")</f>
        <v>09.01.04 Grande 4 (1000000 UF y más)</v>
      </c>
      <c r="F337" s="1" t="str">
        <f>+IFERROR(VLOOKUP(Tabla1[[#This Row],[Muestra]],Muestra[[Muestra]:[Columna1]],2,0),"REVISAR")</f>
        <v>09.01.01.03 Renta Neta Informada Anual</v>
      </c>
      <c r="G337" t="s">
        <v>859</v>
      </c>
      <c r="H337" t="s">
        <v>860</v>
      </c>
      <c r="I337" t="s">
        <v>870</v>
      </c>
      <c r="J337" t="s">
        <v>917</v>
      </c>
      <c r="K337" t="s">
        <v>234</v>
      </c>
      <c r="L337" t="s">
        <v>864</v>
      </c>
      <c r="O337" t="s">
        <v>3876</v>
      </c>
      <c r="U337">
        <v>450374899.9059999</v>
      </c>
      <c r="V337">
        <v>524856265.10999995</v>
      </c>
      <c r="W337">
        <v>588971692.63000011</v>
      </c>
      <c r="X337">
        <v>639177921.74399996</v>
      </c>
      <c r="Y337">
        <v>684375840.37800002</v>
      </c>
      <c r="Z337">
        <v>776177389.52200007</v>
      </c>
      <c r="AA337">
        <v>892104409.75</v>
      </c>
      <c r="AB337">
        <v>1038981455.1060002</v>
      </c>
      <c r="AC337">
        <v>1133490838.9340003</v>
      </c>
      <c r="AD337">
        <v>1196548400.786</v>
      </c>
      <c r="AE337">
        <v>1204186388.7900004</v>
      </c>
      <c r="AF337">
        <v>1173911225.744</v>
      </c>
      <c r="AG337">
        <v>1200400091.7159996</v>
      </c>
      <c r="AH337">
        <v>1257517206.4619997</v>
      </c>
      <c r="AI337">
        <v>1358277746.6780005</v>
      </c>
    </row>
    <row r="338" spans="1:36" x14ac:dyDescent="0.25">
      <c r="A338" s="23">
        <v>337</v>
      </c>
      <c r="B338" t="s">
        <v>921</v>
      </c>
      <c r="C338" s="1" t="str">
        <f>+VLOOKUP(Tabla1[[#This Row],[Sector]],Sectores[[Sector]:[Columna1]],2,0)</f>
        <v>09 Empresa</v>
      </c>
      <c r="D338" s="1" t="str">
        <f>+VLOOKUP(Tabla1[[#This Row],[Contenido]],Hoja2!$F$2:$G$105,2,0)</f>
        <v>09.01 Empresas por Tramo (13)</v>
      </c>
      <c r="E338" s="1" t="str">
        <f>+IFERROR(VLOOKUP(Tabla1[[#This Row],[Tema]],Temas[[Tema]:[Columna1]],2,0),"REVISAR")</f>
        <v>09.01.05 Mediana 1 (25000-50000 UF)</v>
      </c>
      <c r="F338" s="1" t="str">
        <f>+IFERROR(VLOOKUP(Tabla1[[#This Row],[Muestra]],Muestra[[Muestra]:[Columna1]],2,0),"REVISAR")</f>
        <v>09.01.01.03 Renta Neta Informada Anual</v>
      </c>
      <c r="G338" t="s">
        <v>859</v>
      </c>
      <c r="H338" t="s">
        <v>860</v>
      </c>
      <c r="I338" t="s">
        <v>872</v>
      </c>
      <c r="J338" t="s">
        <v>917</v>
      </c>
      <c r="K338" t="s">
        <v>234</v>
      </c>
      <c r="L338" t="s">
        <v>864</v>
      </c>
      <c r="O338" t="s">
        <v>3876</v>
      </c>
      <c r="U338">
        <v>99917755.819999993</v>
      </c>
      <c r="V338">
        <v>106191603.50400001</v>
      </c>
      <c r="W338">
        <v>115302020.38400002</v>
      </c>
      <c r="X338">
        <v>120009214.588</v>
      </c>
      <c r="Y338">
        <v>123052163.792</v>
      </c>
      <c r="Z338">
        <v>127188923.92799999</v>
      </c>
      <c r="AA338">
        <v>147919397.82600003</v>
      </c>
      <c r="AB338">
        <v>146834346.77200004</v>
      </c>
      <c r="AC338">
        <v>156382250.15600002</v>
      </c>
      <c r="AD338">
        <v>172383874.66600001</v>
      </c>
      <c r="AE338">
        <v>183397018.42799997</v>
      </c>
      <c r="AF338">
        <v>194309969.63000003</v>
      </c>
      <c r="AG338">
        <v>196603655.93999994</v>
      </c>
      <c r="AH338">
        <v>207615368.00399992</v>
      </c>
      <c r="AI338">
        <v>220842392.78799993</v>
      </c>
    </row>
    <row r="339" spans="1:36" x14ac:dyDescent="0.25">
      <c r="A339" s="23">
        <v>338</v>
      </c>
      <c r="B339" t="s">
        <v>922</v>
      </c>
      <c r="C339" s="1" t="str">
        <f>+VLOOKUP(Tabla1[[#This Row],[Sector]],Sectores[[Sector]:[Columna1]],2,0)</f>
        <v>09 Empresa</v>
      </c>
      <c r="D339" s="1" t="str">
        <f>+VLOOKUP(Tabla1[[#This Row],[Contenido]],Hoja2!$F$2:$G$105,2,0)</f>
        <v>09.01 Empresas por Tramo (13)</v>
      </c>
      <c r="E339" s="1" t="str">
        <f>+IFERROR(VLOOKUP(Tabla1[[#This Row],[Tema]],Temas[[Tema]:[Columna1]],2,0),"REVISAR")</f>
        <v>09.01.06 Mediana 2 (50000-100000 UF)</v>
      </c>
      <c r="F339" s="1" t="str">
        <f>+IFERROR(VLOOKUP(Tabla1[[#This Row],[Muestra]],Muestra[[Muestra]:[Columna1]],2,0),"REVISAR")</f>
        <v>09.01.01.03 Renta Neta Informada Anual</v>
      </c>
      <c r="G339" t="s">
        <v>859</v>
      </c>
      <c r="H339" t="s">
        <v>860</v>
      </c>
      <c r="I339" t="s">
        <v>874</v>
      </c>
      <c r="J339" t="s">
        <v>917</v>
      </c>
      <c r="K339" t="s">
        <v>234</v>
      </c>
      <c r="L339" t="s">
        <v>864</v>
      </c>
      <c r="O339" t="s">
        <v>3876</v>
      </c>
      <c r="U339">
        <v>104899356.506</v>
      </c>
      <c r="V339">
        <v>113204701.90000005</v>
      </c>
      <c r="W339">
        <v>119408602.29400004</v>
      </c>
      <c r="X339">
        <v>128208973.74399997</v>
      </c>
      <c r="Y339">
        <v>134162140.08400002</v>
      </c>
      <c r="Z339">
        <v>142015114.21799994</v>
      </c>
      <c r="AA339">
        <v>158685726.37599999</v>
      </c>
      <c r="AB339">
        <v>172962256.48000002</v>
      </c>
      <c r="AC339">
        <v>191485504.10199994</v>
      </c>
      <c r="AD339">
        <v>192706478.39000002</v>
      </c>
      <c r="AE339">
        <v>214193333.02199984</v>
      </c>
      <c r="AF339">
        <v>210557209.90600005</v>
      </c>
      <c r="AG339">
        <v>212330172.23399997</v>
      </c>
      <c r="AH339">
        <v>216685235.19599992</v>
      </c>
      <c r="AI339">
        <v>225016353.66399986</v>
      </c>
    </row>
    <row r="340" spans="1:36" x14ac:dyDescent="0.25">
      <c r="A340" s="23">
        <v>339</v>
      </c>
      <c r="B340" t="s">
        <v>923</v>
      </c>
      <c r="C340" s="1" t="str">
        <f>+VLOOKUP(Tabla1[[#This Row],[Sector]],Sectores[[Sector]:[Columna1]],2,0)</f>
        <v>09 Empresa</v>
      </c>
      <c r="D340" s="1" t="str">
        <f>+VLOOKUP(Tabla1[[#This Row],[Contenido]],Hoja2!$F$2:$G$105,2,0)</f>
        <v>09.01 Empresas por Tramo (13)</v>
      </c>
      <c r="E340" s="1" t="str">
        <f>+IFERROR(VLOOKUP(Tabla1[[#This Row],[Tema]],Temas[[Tema]:[Columna1]],2,0),"REVISAR")</f>
        <v>09.01.07 Micro 1 (0,01-200 UF)</v>
      </c>
      <c r="F340" s="1" t="str">
        <f>+IFERROR(VLOOKUP(Tabla1[[#This Row],[Muestra]],Muestra[[Muestra]:[Columna1]],2,0),"REVISAR")</f>
        <v>09.01.01.03 Renta Neta Informada Anual</v>
      </c>
      <c r="G340" t="s">
        <v>859</v>
      </c>
      <c r="H340" t="s">
        <v>860</v>
      </c>
      <c r="I340" t="s">
        <v>876</v>
      </c>
      <c r="J340" t="s">
        <v>917</v>
      </c>
      <c r="K340" t="s">
        <v>234</v>
      </c>
      <c r="L340" t="s">
        <v>864</v>
      </c>
      <c r="O340" t="s">
        <v>3876</v>
      </c>
      <c r="U340">
        <v>26993079.583999958</v>
      </c>
      <c r="V340">
        <v>27925963.347999986</v>
      </c>
      <c r="W340">
        <v>32171658.813999958</v>
      </c>
      <c r="X340">
        <v>24055269.347999997</v>
      </c>
      <c r="Y340">
        <v>30301143.572000004</v>
      </c>
      <c r="Z340">
        <v>33872196.720000029</v>
      </c>
      <c r="AA340">
        <v>52491667.147999987</v>
      </c>
      <c r="AB340">
        <v>48096237.428000003</v>
      </c>
      <c r="AC340">
        <v>26800024.938000005</v>
      </c>
      <c r="AD340">
        <v>40077158.197999969</v>
      </c>
      <c r="AE340">
        <v>45098931.462000005</v>
      </c>
      <c r="AF340">
        <v>65217697.549999967</v>
      </c>
      <c r="AG340">
        <v>41939554.469999976</v>
      </c>
      <c r="AH340">
        <v>49430769.310000025</v>
      </c>
      <c r="AI340">
        <v>70911868.938000008</v>
      </c>
    </row>
    <row r="341" spans="1:36" x14ac:dyDescent="0.25">
      <c r="A341" s="23">
        <v>340</v>
      </c>
      <c r="B341" t="s">
        <v>924</v>
      </c>
      <c r="C341" s="1" t="str">
        <f>+VLOOKUP(Tabla1[[#This Row],[Sector]],Sectores[[Sector]:[Columna1]],2,0)</f>
        <v>09 Empresa</v>
      </c>
      <c r="D341" s="1" t="str">
        <f>+VLOOKUP(Tabla1[[#This Row],[Contenido]],Hoja2!$F$2:$G$105,2,0)</f>
        <v>09.01 Empresas por Tramo (13)</v>
      </c>
      <c r="E341" s="1" t="str">
        <f>+IFERROR(VLOOKUP(Tabla1[[#This Row],[Tema]],Temas[[Tema]:[Columna1]],2,0),"REVISAR")</f>
        <v>09.01.08 Micro 2 (200-600 UF)</v>
      </c>
      <c r="F341" s="1" t="str">
        <f>+IFERROR(VLOOKUP(Tabla1[[#This Row],[Muestra]],Muestra[[Muestra]:[Columna1]],2,0),"REVISAR")</f>
        <v>09.01.01.03 Renta Neta Informada Anual</v>
      </c>
      <c r="G341" t="s">
        <v>859</v>
      </c>
      <c r="H341" t="s">
        <v>860</v>
      </c>
      <c r="I341" t="s">
        <v>878</v>
      </c>
      <c r="J341" t="s">
        <v>917</v>
      </c>
      <c r="K341" t="s">
        <v>234</v>
      </c>
      <c r="L341" t="s">
        <v>864</v>
      </c>
      <c r="O341" t="s">
        <v>3876</v>
      </c>
      <c r="U341">
        <v>20041697.521999996</v>
      </c>
      <c r="V341">
        <v>18960490.029999986</v>
      </c>
      <c r="W341">
        <v>17716455.581999987</v>
      </c>
      <c r="X341">
        <v>23946072.686000019</v>
      </c>
      <c r="Y341">
        <v>20096332.375999991</v>
      </c>
      <c r="Z341">
        <v>45576145.955999985</v>
      </c>
      <c r="AA341">
        <v>22274435.525999989</v>
      </c>
      <c r="AB341">
        <v>25806734.339999996</v>
      </c>
      <c r="AC341">
        <v>21573359.165999994</v>
      </c>
      <c r="AD341">
        <v>26871853.458000001</v>
      </c>
      <c r="AE341">
        <v>27675157.476000026</v>
      </c>
      <c r="AF341">
        <v>20193793.318000004</v>
      </c>
      <c r="AG341">
        <v>25479079.492000002</v>
      </c>
      <c r="AH341">
        <v>27662035.531999983</v>
      </c>
      <c r="AI341">
        <v>47893001.84200003</v>
      </c>
    </row>
    <row r="342" spans="1:36" x14ac:dyDescent="0.25">
      <c r="A342" s="23">
        <v>341</v>
      </c>
      <c r="B342" t="s">
        <v>925</v>
      </c>
      <c r="C342" s="1" t="str">
        <f>+VLOOKUP(Tabla1[[#This Row],[Sector]],Sectores[[Sector]:[Columna1]],2,0)</f>
        <v>09 Empresa</v>
      </c>
      <c r="D342" s="1" t="str">
        <f>+VLOOKUP(Tabla1[[#This Row],[Contenido]],Hoja2!$F$2:$G$105,2,0)</f>
        <v>09.01 Empresas por Tramo (13)</v>
      </c>
      <c r="E342" s="1" t="str">
        <f>+IFERROR(VLOOKUP(Tabla1[[#This Row],[Tema]],Temas[[Tema]:[Columna1]],2,0),"REVISAR")</f>
        <v>09.01.09 Micro 3 (600-2400 UF)</v>
      </c>
      <c r="F342" s="1" t="str">
        <f>+IFERROR(VLOOKUP(Tabla1[[#This Row],[Muestra]],Muestra[[Muestra]:[Columna1]],2,0),"REVISAR")</f>
        <v>09.01.01.03 Renta Neta Informada Anual</v>
      </c>
      <c r="G342" t="s">
        <v>859</v>
      </c>
      <c r="H342" t="s">
        <v>860</v>
      </c>
      <c r="I342" t="s">
        <v>880</v>
      </c>
      <c r="J342" t="s">
        <v>917</v>
      </c>
      <c r="K342" t="s">
        <v>234</v>
      </c>
      <c r="L342" t="s">
        <v>864</v>
      </c>
      <c r="O342" t="s">
        <v>3876</v>
      </c>
      <c r="U342">
        <v>58259854.416000009</v>
      </c>
      <c r="V342">
        <v>72134936.095999971</v>
      </c>
      <c r="W342">
        <v>78331146.40200001</v>
      </c>
      <c r="X342">
        <v>77718702.886000007</v>
      </c>
      <c r="Y342">
        <v>91715801.607999995</v>
      </c>
      <c r="Z342">
        <v>64204636.600000009</v>
      </c>
      <c r="AA342">
        <v>62306735.278000027</v>
      </c>
      <c r="AB342">
        <v>75061425.974000007</v>
      </c>
      <c r="AC342">
        <v>92981208.756000027</v>
      </c>
      <c r="AD342">
        <v>83309665.10799998</v>
      </c>
      <c r="AE342">
        <v>83031489.115999997</v>
      </c>
      <c r="AF342">
        <v>76236191.489999965</v>
      </c>
      <c r="AG342">
        <v>97620462.539999977</v>
      </c>
      <c r="AH342">
        <v>102773315.28200001</v>
      </c>
      <c r="AI342">
        <v>107294272.15799998</v>
      </c>
    </row>
    <row r="343" spans="1:36" x14ac:dyDescent="0.25">
      <c r="A343" s="23">
        <v>342</v>
      </c>
      <c r="B343" t="s">
        <v>926</v>
      </c>
      <c r="C343" s="1" t="str">
        <f>+VLOOKUP(Tabla1[[#This Row],[Sector]],Sectores[[Sector]:[Columna1]],2,0)</f>
        <v>09 Empresa</v>
      </c>
      <c r="D343" s="1" t="str">
        <f>+VLOOKUP(Tabla1[[#This Row],[Contenido]],Hoja2!$F$2:$G$105,2,0)</f>
        <v>09.01 Empresas por Tramo (13)</v>
      </c>
      <c r="E343" s="1" t="str">
        <f>+IFERROR(VLOOKUP(Tabla1[[#This Row],[Tema]],Temas[[Tema]:[Columna1]],2,0),"REVISAR")</f>
        <v>09.01.10 Pequeña 1 (2400-5000 UF)</v>
      </c>
      <c r="F343" s="1" t="str">
        <f>+IFERROR(VLOOKUP(Tabla1[[#This Row],[Muestra]],Muestra[[Muestra]:[Columna1]],2,0),"REVISAR")</f>
        <v>09.01.01.03 Renta Neta Informada Anual</v>
      </c>
      <c r="G343" t="s">
        <v>859</v>
      </c>
      <c r="H343" t="s">
        <v>860</v>
      </c>
      <c r="I343" t="s">
        <v>882</v>
      </c>
      <c r="J343" t="s">
        <v>917</v>
      </c>
      <c r="K343" t="s">
        <v>234</v>
      </c>
      <c r="L343" t="s">
        <v>864</v>
      </c>
      <c r="O343" t="s">
        <v>3876</v>
      </c>
      <c r="U343">
        <v>54619082.515999988</v>
      </c>
      <c r="V343">
        <v>45342956.796000004</v>
      </c>
      <c r="W343">
        <v>46765646.743999988</v>
      </c>
      <c r="X343">
        <v>48851092.50599996</v>
      </c>
      <c r="Y343">
        <v>49924038.592000015</v>
      </c>
      <c r="Z343">
        <v>63487655.820000038</v>
      </c>
      <c r="AA343">
        <v>71643523.349999994</v>
      </c>
      <c r="AB343">
        <v>58273028.572000049</v>
      </c>
      <c r="AC343">
        <v>74750150.680000007</v>
      </c>
      <c r="AD343">
        <v>87592887.460000008</v>
      </c>
      <c r="AE343">
        <v>90654852.754000038</v>
      </c>
      <c r="AF343">
        <v>95031461.401999995</v>
      </c>
      <c r="AG343">
        <v>106586738.84799999</v>
      </c>
      <c r="AH343">
        <v>118774208.99999999</v>
      </c>
      <c r="AI343">
        <v>111790516.94200003</v>
      </c>
    </row>
    <row r="344" spans="1:36" x14ac:dyDescent="0.25">
      <c r="A344" s="23">
        <v>343</v>
      </c>
      <c r="B344" t="s">
        <v>927</v>
      </c>
      <c r="C344" s="1" t="str">
        <f>+VLOOKUP(Tabla1[[#This Row],[Sector]],Sectores[[Sector]:[Columna1]],2,0)</f>
        <v>09 Empresa</v>
      </c>
      <c r="D344" s="1" t="str">
        <f>+VLOOKUP(Tabla1[[#This Row],[Contenido]],Hoja2!$F$2:$G$105,2,0)</f>
        <v>09.01 Empresas por Tramo (13)</v>
      </c>
      <c r="E344" s="1" t="str">
        <f>+IFERROR(VLOOKUP(Tabla1[[#This Row],[Tema]],Temas[[Tema]:[Columna1]],2,0),"REVISAR")</f>
        <v>09.01.11 Pequeña 2 (5000-10000 UF)</v>
      </c>
      <c r="F344" s="1" t="str">
        <f>+IFERROR(VLOOKUP(Tabla1[[#This Row],[Muestra]],Muestra[[Muestra]:[Columna1]],2,0),"REVISAR")</f>
        <v>09.01.01.03 Renta Neta Informada Anual</v>
      </c>
      <c r="G344" t="s">
        <v>859</v>
      </c>
      <c r="H344" t="s">
        <v>860</v>
      </c>
      <c r="I344" t="s">
        <v>884</v>
      </c>
      <c r="J344" t="s">
        <v>917</v>
      </c>
      <c r="K344" t="s">
        <v>234</v>
      </c>
      <c r="L344" t="s">
        <v>864</v>
      </c>
      <c r="O344" t="s">
        <v>3876</v>
      </c>
      <c r="U344">
        <v>58569244.559999973</v>
      </c>
      <c r="V344">
        <v>71903867.409999967</v>
      </c>
      <c r="W344">
        <v>73393249.687999994</v>
      </c>
      <c r="X344">
        <v>71159970.442000002</v>
      </c>
      <c r="Y344">
        <v>77354691.40199998</v>
      </c>
      <c r="Z344">
        <v>76803029.775999978</v>
      </c>
      <c r="AA344">
        <v>80318407.212000012</v>
      </c>
      <c r="AB344">
        <v>97752516.654000014</v>
      </c>
      <c r="AC344">
        <v>96564363.426000029</v>
      </c>
      <c r="AD344">
        <v>97761966.166000009</v>
      </c>
      <c r="AE344">
        <v>107347960.30000001</v>
      </c>
      <c r="AF344">
        <v>112541776.68000001</v>
      </c>
      <c r="AG344">
        <v>139737014.05600005</v>
      </c>
      <c r="AH344">
        <v>158523475.70400006</v>
      </c>
      <c r="AI344">
        <v>140251153.91999996</v>
      </c>
    </row>
    <row r="345" spans="1:36" x14ac:dyDescent="0.25">
      <c r="A345" s="23">
        <v>344</v>
      </c>
      <c r="B345" t="s">
        <v>928</v>
      </c>
      <c r="C345" s="1" t="str">
        <f>+VLOOKUP(Tabla1[[#This Row],[Sector]],Sectores[[Sector]:[Columna1]],2,0)</f>
        <v>09 Empresa</v>
      </c>
      <c r="D345" s="1" t="str">
        <f>+VLOOKUP(Tabla1[[#This Row],[Contenido]],Hoja2!$F$2:$G$105,2,0)</f>
        <v>09.01 Empresas por Tramo (13)</v>
      </c>
      <c r="E345" s="1" t="str">
        <f>+IFERROR(VLOOKUP(Tabla1[[#This Row],[Tema]],Temas[[Tema]:[Columna1]],2,0),"REVISAR")</f>
        <v>09.01.12 Pequeña 3 (10000-25000 UF)</v>
      </c>
      <c r="F345" s="1" t="str">
        <f>+IFERROR(VLOOKUP(Tabla1[[#This Row],[Muestra]],Muestra[[Muestra]:[Columna1]],2,0),"REVISAR")</f>
        <v>09.01.01.03 Renta Neta Informada Anual</v>
      </c>
      <c r="G345" t="s">
        <v>859</v>
      </c>
      <c r="H345" t="s">
        <v>860</v>
      </c>
      <c r="I345" t="s">
        <v>886</v>
      </c>
      <c r="J345" t="s">
        <v>917</v>
      </c>
      <c r="K345" t="s">
        <v>234</v>
      </c>
      <c r="L345" t="s">
        <v>864</v>
      </c>
      <c r="O345" t="s">
        <v>3876</v>
      </c>
      <c r="U345">
        <v>110179485.03399998</v>
      </c>
      <c r="V345">
        <v>111558465.82599998</v>
      </c>
      <c r="W345">
        <v>118243232.68200004</v>
      </c>
      <c r="X345">
        <v>119698658.954</v>
      </c>
      <c r="Y345">
        <v>123823123.28</v>
      </c>
      <c r="Z345">
        <v>139765567.91000003</v>
      </c>
      <c r="AA345">
        <v>145445034.02600002</v>
      </c>
      <c r="AB345">
        <v>169129728.05800006</v>
      </c>
      <c r="AC345">
        <v>186634046.96000004</v>
      </c>
      <c r="AD345">
        <v>199372644.472</v>
      </c>
      <c r="AE345">
        <v>200580415.39599997</v>
      </c>
      <c r="AF345">
        <v>223628803.31199998</v>
      </c>
      <c r="AG345">
        <v>254269235.36200005</v>
      </c>
      <c r="AH345">
        <v>258403060.11599994</v>
      </c>
      <c r="AI345">
        <v>291324748.67199993</v>
      </c>
    </row>
    <row r="346" spans="1:36" x14ac:dyDescent="0.25">
      <c r="A346" s="23">
        <v>345</v>
      </c>
      <c r="B346" t="s">
        <v>929</v>
      </c>
      <c r="C346" s="1" t="str">
        <f>+VLOOKUP(Tabla1[[#This Row],[Sector]],Sectores[[Sector]:[Columna1]],2,0)</f>
        <v>09 Empresa</v>
      </c>
      <c r="D346" s="1" t="str">
        <f>+VLOOKUP(Tabla1[[#This Row],[Contenido]],Hoja2!$F$2:$G$105,2,0)</f>
        <v>09.01 Empresas por Tramo (13)</v>
      </c>
      <c r="E346" s="1" t="str">
        <f>+IFERROR(VLOOKUP(Tabla1[[#This Row],[Tema]],Temas[[Tema]:[Columna1]],2,0),"REVISAR")</f>
        <v>09.01.13 Sin Ventas</v>
      </c>
      <c r="F346" s="1" t="str">
        <f>+IFERROR(VLOOKUP(Tabla1[[#This Row],[Muestra]],Muestra[[Muestra]:[Columna1]],2,0),"REVISAR")</f>
        <v>09.01.01.03 Renta Neta Informada Anual</v>
      </c>
      <c r="G346" t="s">
        <v>859</v>
      </c>
      <c r="H346" t="s">
        <v>860</v>
      </c>
      <c r="I346" t="s">
        <v>888</v>
      </c>
      <c r="J346" t="s">
        <v>917</v>
      </c>
      <c r="K346" t="s">
        <v>234</v>
      </c>
      <c r="L346" t="s">
        <v>864</v>
      </c>
      <c r="O346" t="s">
        <v>3876</v>
      </c>
      <c r="U346">
        <v>177433258.86399996</v>
      </c>
      <c r="V346">
        <v>190261140.29799998</v>
      </c>
      <c r="W346">
        <v>205260340.27799988</v>
      </c>
      <c r="X346">
        <v>216711936.0380002</v>
      </c>
      <c r="Y346">
        <v>248290161.94999984</v>
      </c>
      <c r="Z346">
        <v>275534588.04199982</v>
      </c>
      <c r="AA346">
        <v>286938642.08599991</v>
      </c>
      <c r="AB346">
        <v>314475107.47199982</v>
      </c>
      <c r="AC346">
        <v>358746723.94799978</v>
      </c>
      <c r="AD346">
        <v>370232533.47399968</v>
      </c>
      <c r="AE346">
        <v>399597252.89000034</v>
      </c>
      <c r="AF346">
        <v>424810797.38000005</v>
      </c>
      <c r="AG346">
        <v>487931158.36000049</v>
      </c>
      <c r="AH346">
        <v>508997177.29000008</v>
      </c>
      <c r="AI346">
        <v>504516745.17599964</v>
      </c>
    </row>
    <row r="347" spans="1:36" x14ac:dyDescent="0.25">
      <c r="A347" s="23">
        <v>346</v>
      </c>
      <c r="B347" t="s">
        <v>930</v>
      </c>
      <c r="C347" s="1" t="str">
        <f>+VLOOKUP(Tabla1[[#This Row],[Sector]],Sectores[[Sector]:[Columna1]],2,0)</f>
        <v>09 Empresa</v>
      </c>
      <c r="D347" s="1" t="str">
        <f>+VLOOKUP(Tabla1[[#This Row],[Contenido]],Hoja2!$F$2:$G$105,2,0)</f>
        <v>09.02 Empresas por Tramo (5)</v>
      </c>
      <c r="E347" s="1" t="str">
        <f>+IFERROR(VLOOKUP(Tabla1[[#This Row],[Tema]],Temas[[Tema]:[Columna1]],2,0),"REVISAR")</f>
        <v>09.02.01 Grande (100000-200000 UF)</v>
      </c>
      <c r="F347" s="1" t="str">
        <f>+IFERROR(VLOOKUP(Tabla1[[#This Row],[Muestra]],Muestra[[Muestra]:[Columna1]],2,0),"REVISAR")</f>
        <v>09.01.01.03 Renta Neta Informada Anual</v>
      </c>
      <c r="G347" t="s">
        <v>859</v>
      </c>
      <c r="H347" t="s">
        <v>890</v>
      </c>
      <c r="I347" t="s">
        <v>891</v>
      </c>
      <c r="J347" t="s">
        <v>917</v>
      </c>
      <c r="K347" t="s">
        <v>234</v>
      </c>
      <c r="L347" t="s">
        <v>864</v>
      </c>
      <c r="O347" t="s">
        <v>3876</v>
      </c>
      <c r="U347">
        <v>785288558.24400008</v>
      </c>
      <c r="V347">
        <v>892844101.26200032</v>
      </c>
      <c r="W347">
        <v>996612245.23200011</v>
      </c>
      <c r="X347">
        <v>1054996788.156</v>
      </c>
      <c r="Y347">
        <v>1119655834.0379999</v>
      </c>
      <c r="Z347">
        <v>1260729461.0960002</v>
      </c>
      <c r="AA347">
        <v>1417829486.4179997</v>
      </c>
      <c r="AB347">
        <v>1600592731.7319999</v>
      </c>
      <c r="AC347">
        <v>1740579377.948</v>
      </c>
      <c r="AD347">
        <v>1823134354.4940004</v>
      </c>
      <c r="AE347">
        <v>1839507093.5100005</v>
      </c>
      <c r="AF347">
        <v>1846840804.2420003</v>
      </c>
      <c r="AG347">
        <v>1884992131.0879993</v>
      </c>
      <c r="AH347">
        <v>1967698685.2619998</v>
      </c>
      <c r="AI347">
        <v>2102843378.4860003</v>
      </c>
    </row>
    <row r="348" spans="1:36" x14ac:dyDescent="0.25">
      <c r="A348" s="23">
        <v>347</v>
      </c>
      <c r="B348" t="s">
        <v>931</v>
      </c>
      <c r="C348" s="1" t="str">
        <f>+VLOOKUP(Tabla1[[#This Row],[Sector]],Sectores[[Sector]:[Columna1]],2,0)</f>
        <v>09 Empresa</v>
      </c>
      <c r="D348" s="1" t="str">
        <f>+VLOOKUP(Tabla1[[#This Row],[Contenido]],Hoja2!$F$2:$G$105,2,0)</f>
        <v>09.02 Empresas por Tramo (5)</v>
      </c>
      <c r="E348" s="1" t="str">
        <f>+IFERROR(VLOOKUP(Tabla1[[#This Row],[Tema]],Temas[[Tema]:[Columna1]],2,0),"REVISAR")</f>
        <v>09.02.02 Mediana (25000-100000 UF)</v>
      </c>
      <c r="F348" s="1" t="str">
        <f>+IFERROR(VLOOKUP(Tabla1[[#This Row],[Muestra]],Muestra[[Muestra]:[Columna1]],2,0),"REVISAR")</f>
        <v>09.01.01.03 Renta Neta Informada Anual</v>
      </c>
      <c r="G348" t="s">
        <v>859</v>
      </c>
      <c r="H348" t="s">
        <v>890</v>
      </c>
      <c r="I348" t="s">
        <v>893</v>
      </c>
      <c r="J348" t="s">
        <v>917</v>
      </c>
      <c r="K348" t="s">
        <v>234</v>
      </c>
      <c r="L348" t="s">
        <v>864</v>
      </c>
      <c r="O348" t="s">
        <v>3876</v>
      </c>
      <c r="U348">
        <v>204817112.32600003</v>
      </c>
      <c r="V348">
        <v>219396305.40400001</v>
      </c>
      <c r="W348">
        <v>234710622.67800006</v>
      </c>
      <c r="X348">
        <v>248218188.33200002</v>
      </c>
      <c r="Y348">
        <v>257214303.87600005</v>
      </c>
      <c r="Z348">
        <v>269204038.14599997</v>
      </c>
      <c r="AA348">
        <v>306605124.20199996</v>
      </c>
      <c r="AB348">
        <v>319796603.25199986</v>
      </c>
      <c r="AC348">
        <v>347867754.25800002</v>
      </c>
      <c r="AD348">
        <v>365090353.05600023</v>
      </c>
      <c r="AE348">
        <v>397590351.44999981</v>
      </c>
      <c r="AF348">
        <v>404867179.53600019</v>
      </c>
      <c r="AG348">
        <v>408933828.17399991</v>
      </c>
      <c r="AH348">
        <v>424300603.20000017</v>
      </c>
      <c r="AI348">
        <v>445858746.45199996</v>
      </c>
    </row>
    <row r="349" spans="1:36" x14ac:dyDescent="0.25">
      <c r="A349" s="23">
        <v>348</v>
      </c>
      <c r="B349" t="s">
        <v>932</v>
      </c>
      <c r="C349" s="1" t="str">
        <f>+VLOOKUP(Tabla1[[#This Row],[Sector]],Sectores[[Sector]:[Columna1]],2,0)</f>
        <v>09 Empresa</v>
      </c>
      <c r="D349" s="1" t="str">
        <f>+VLOOKUP(Tabla1[[#This Row],[Contenido]],Hoja2!$F$2:$G$105,2,0)</f>
        <v>09.02 Empresas por Tramo (5)</v>
      </c>
      <c r="E349" s="1" t="str">
        <f>+IFERROR(VLOOKUP(Tabla1[[#This Row],[Tema]],Temas[[Tema]:[Columna1]],2,0),"REVISAR")</f>
        <v>09.02.03 Micro (0,01-2400 UF)</v>
      </c>
      <c r="F349" s="1" t="str">
        <f>+IFERROR(VLOOKUP(Tabla1[[#This Row],[Muestra]],Muestra[[Muestra]:[Columna1]],2,0),"REVISAR")</f>
        <v>09.01.01.03 Renta Neta Informada Anual</v>
      </c>
      <c r="G349" t="s">
        <v>859</v>
      </c>
      <c r="H349" t="s">
        <v>890</v>
      </c>
      <c r="I349" t="s">
        <v>895</v>
      </c>
      <c r="J349" t="s">
        <v>917</v>
      </c>
      <c r="K349" t="s">
        <v>234</v>
      </c>
      <c r="L349" t="s">
        <v>864</v>
      </c>
      <c r="O349" t="s">
        <v>3876</v>
      </c>
      <c r="U349">
        <v>105294631.52199998</v>
      </c>
      <c r="V349">
        <v>119021389.47400004</v>
      </c>
      <c r="W349">
        <v>128219260.79799992</v>
      </c>
      <c r="X349">
        <v>125720044.92000009</v>
      </c>
      <c r="Y349">
        <v>142113277.55600011</v>
      </c>
      <c r="Z349">
        <v>143652979.2759999</v>
      </c>
      <c r="AA349">
        <v>137072837.95200011</v>
      </c>
      <c r="AB349">
        <v>148964397.74199992</v>
      </c>
      <c r="AC349">
        <v>141354592.85999992</v>
      </c>
      <c r="AD349">
        <v>150258676.76399994</v>
      </c>
      <c r="AE349">
        <v>155805578.05399966</v>
      </c>
      <c r="AF349">
        <v>161647682.35800001</v>
      </c>
      <c r="AG349">
        <v>165039096.50200009</v>
      </c>
      <c r="AH349">
        <v>179866120.12400016</v>
      </c>
      <c r="AI349">
        <v>226099142.93800014</v>
      </c>
    </row>
    <row r="350" spans="1:36" x14ac:dyDescent="0.25">
      <c r="A350" s="23">
        <v>349</v>
      </c>
      <c r="B350" t="s">
        <v>933</v>
      </c>
      <c r="C350" s="1" t="str">
        <f>+VLOOKUP(Tabla1[[#This Row],[Sector]],Sectores[[Sector]:[Columna1]],2,0)</f>
        <v>09 Empresa</v>
      </c>
      <c r="D350" s="1" t="str">
        <f>+VLOOKUP(Tabla1[[#This Row],[Contenido]],Hoja2!$F$2:$G$105,2,0)</f>
        <v>09.02 Empresas por Tramo (5)</v>
      </c>
      <c r="E350" s="1" t="str">
        <f>+IFERROR(VLOOKUP(Tabla1[[#This Row],[Tema]],Temas[[Tema]:[Columna1]],2,0),"REVISAR")</f>
        <v>09.02.04 Pequeña (2400-25000 UF)</v>
      </c>
      <c r="F350" s="1" t="str">
        <f>+IFERROR(VLOOKUP(Tabla1[[#This Row],[Muestra]],Muestra[[Muestra]:[Columna1]],2,0),"REVISAR")</f>
        <v>09.01.01.03 Renta Neta Informada Anual</v>
      </c>
      <c r="G350" t="s">
        <v>859</v>
      </c>
      <c r="H350" t="s">
        <v>890</v>
      </c>
      <c r="I350" t="s">
        <v>897</v>
      </c>
      <c r="J350" t="s">
        <v>917</v>
      </c>
      <c r="K350" t="s">
        <v>234</v>
      </c>
      <c r="L350" t="s">
        <v>864</v>
      </c>
      <c r="O350" t="s">
        <v>3876</v>
      </c>
      <c r="U350">
        <v>223367812.11000004</v>
      </c>
      <c r="V350">
        <v>228805290.03199989</v>
      </c>
      <c r="W350">
        <v>238402129.1139999</v>
      </c>
      <c r="X350">
        <v>239709721.90200016</v>
      </c>
      <c r="Y350">
        <v>251101853.27399984</v>
      </c>
      <c r="Z350">
        <v>280056253.50599986</v>
      </c>
      <c r="AA350">
        <v>297406964.58799982</v>
      </c>
      <c r="AB350">
        <v>325155273.28400016</v>
      </c>
      <c r="AC350">
        <v>357948561.0660004</v>
      </c>
      <c r="AD350">
        <v>384727498.09799969</v>
      </c>
      <c r="AE350">
        <v>398583228.45000011</v>
      </c>
      <c r="AF350">
        <v>431202041.39399993</v>
      </c>
      <c r="AG350">
        <v>500592988.26600003</v>
      </c>
      <c r="AH350">
        <v>535700744.82000095</v>
      </c>
      <c r="AI350">
        <v>543366419.53400028</v>
      </c>
    </row>
    <row r="351" spans="1:36" x14ac:dyDescent="0.25">
      <c r="A351" s="23">
        <v>350</v>
      </c>
      <c r="B351" t="s">
        <v>929</v>
      </c>
      <c r="C351" s="1" t="str">
        <f>+VLOOKUP(Tabla1[[#This Row],[Sector]],Sectores[[Sector]:[Columna1]],2,0)</f>
        <v>09 Empresa</v>
      </c>
      <c r="D351" s="1" t="str">
        <f>+VLOOKUP(Tabla1[[#This Row],[Contenido]],Hoja2!$F$2:$G$105,2,0)</f>
        <v>09.02 Empresas por Tramo (5)</v>
      </c>
      <c r="E351" s="1" t="str">
        <f>+IFERROR(VLOOKUP(Tabla1[[#This Row],[Tema]],Temas[[Tema]:[Columna1]],2,0),"REVISAR")</f>
        <v>09.01.13 Sin Ventas</v>
      </c>
      <c r="F351" s="1" t="str">
        <f>+IFERROR(VLOOKUP(Tabla1[[#This Row],[Muestra]],Muestra[[Muestra]:[Columna1]],2,0),"REVISAR")</f>
        <v>09.01.01.03 Renta Neta Informada Anual</v>
      </c>
      <c r="G351" t="s">
        <v>859</v>
      </c>
      <c r="H351" t="s">
        <v>890</v>
      </c>
      <c r="I351" t="s">
        <v>888</v>
      </c>
      <c r="J351" t="s">
        <v>917</v>
      </c>
      <c r="K351" t="s">
        <v>234</v>
      </c>
      <c r="L351" t="s">
        <v>864</v>
      </c>
      <c r="O351" t="s">
        <v>3876</v>
      </c>
      <c r="U351">
        <v>177433258.86399996</v>
      </c>
      <c r="V351">
        <v>190261140.29800004</v>
      </c>
      <c r="W351">
        <v>205260340.27799985</v>
      </c>
      <c r="X351">
        <v>216711936.0379999</v>
      </c>
      <c r="Y351">
        <v>248290161.95000002</v>
      </c>
      <c r="Z351">
        <v>275534588.04199994</v>
      </c>
      <c r="AA351">
        <v>286938642.08599997</v>
      </c>
      <c r="AB351">
        <v>314475107.47199982</v>
      </c>
      <c r="AC351">
        <v>358746723.94799989</v>
      </c>
      <c r="AD351">
        <v>370232533.47399998</v>
      </c>
      <c r="AE351">
        <v>399597252.89000034</v>
      </c>
      <c r="AF351">
        <v>424810797.38000017</v>
      </c>
      <c r="AG351">
        <v>487931158.36000019</v>
      </c>
      <c r="AH351">
        <v>508997177.29000002</v>
      </c>
      <c r="AI351">
        <v>504516745.17600012</v>
      </c>
    </row>
    <row r="352" spans="1:36" x14ac:dyDescent="0.25">
      <c r="A352" s="23">
        <v>351</v>
      </c>
      <c r="B352" t="s">
        <v>934</v>
      </c>
      <c r="C352" s="1" t="str">
        <f>+VLOOKUP(Tabla1[[#This Row],[Sector]],Sectores[[Sector]:[Columna1]],2,0)</f>
        <v>09 Empresa</v>
      </c>
      <c r="D352" s="1" t="str">
        <f>+VLOOKUP(Tabla1[[#This Row],[Contenido]],Hoja2!$F$2:$G$105,2,0)</f>
        <v>09.03 Tipo Contribuyente</v>
      </c>
      <c r="E352" s="1" t="str">
        <f>+IFERROR(VLOOKUP(Tabla1[[#This Row],[Tema]],Temas[[Tema]:[Columna1]],2,0),"REVISAR")</f>
        <v>09.03.01 Instituciones Fiscales</v>
      </c>
      <c r="F352" s="1" t="str">
        <f>+IFERROR(VLOOKUP(Tabla1[[#This Row],[Muestra]],Muestra[[Muestra]:[Columna1]],2,0),"REVISAR")</f>
        <v>09.03.01.01 Número de Empresas con Inicio Actividades</v>
      </c>
      <c r="G352" t="s">
        <v>859</v>
      </c>
      <c r="H352" t="s">
        <v>935</v>
      </c>
      <c r="I352" t="s">
        <v>936</v>
      </c>
      <c r="J352" t="s">
        <v>937</v>
      </c>
      <c r="K352" t="s">
        <v>863</v>
      </c>
      <c r="L352" t="s">
        <v>938</v>
      </c>
      <c r="O352" t="s">
        <v>3876</v>
      </c>
      <c r="P352">
        <v>16</v>
      </c>
      <c r="Q352">
        <v>19</v>
      </c>
      <c r="R352">
        <v>6</v>
      </c>
      <c r="S352">
        <v>12</v>
      </c>
      <c r="T352">
        <v>15</v>
      </c>
      <c r="U352">
        <v>6</v>
      </c>
      <c r="V352">
        <v>1</v>
      </c>
      <c r="W352">
        <v>12</v>
      </c>
      <c r="X352">
        <v>5</v>
      </c>
      <c r="Y352">
        <v>7</v>
      </c>
      <c r="Z352">
        <v>10</v>
      </c>
      <c r="AA352">
        <v>5</v>
      </c>
      <c r="AB352">
        <v>4</v>
      </c>
      <c r="AC352">
        <v>3</v>
      </c>
      <c r="AD352">
        <v>5</v>
      </c>
      <c r="AE352">
        <v>4</v>
      </c>
      <c r="AF352">
        <v>12</v>
      </c>
      <c r="AG352">
        <v>12</v>
      </c>
      <c r="AH352">
        <v>12</v>
      </c>
      <c r="AI352">
        <v>14</v>
      </c>
      <c r="AJ352">
        <v>5</v>
      </c>
    </row>
    <row r="353" spans="1:37" x14ac:dyDescent="0.25">
      <c r="A353" s="23">
        <v>352</v>
      </c>
      <c r="B353" t="s">
        <v>939</v>
      </c>
      <c r="C353" s="1" t="str">
        <f>+VLOOKUP(Tabla1[[#This Row],[Sector]],Sectores[[Sector]:[Columna1]],2,0)</f>
        <v>09 Empresa</v>
      </c>
      <c r="D353" s="1" t="str">
        <f>+VLOOKUP(Tabla1[[#This Row],[Contenido]],Hoja2!$F$2:$G$105,2,0)</f>
        <v>09.03 Tipo Contribuyente</v>
      </c>
      <c r="E353" s="1" t="str">
        <f>+IFERROR(VLOOKUP(Tabla1[[#This Row],[Tema]],Temas[[Tema]:[Columna1]],2,0),"REVISAR")</f>
        <v>09.03.02 Municipalidades</v>
      </c>
      <c r="F353" s="1" t="str">
        <f>+IFERROR(VLOOKUP(Tabla1[[#This Row],[Muestra]],Muestra[[Muestra]:[Columna1]],2,0),"REVISAR")</f>
        <v>09.03.01.01 Número de Empresas con Inicio Actividades</v>
      </c>
      <c r="G353" t="s">
        <v>859</v>
      </c>
      <c r="H353" t="s">
        <v>935</v>
      </c>
      <c r="I353" t="s">
        <v>940</v>
      </c>
      <c r="J353" t="s">
        <v>937</v>
      </c>
      <c r="K353" t="s">
        <v>863</v>
      </c>
      <c r="L353" t="s">
        <v>938</v>
      </c>
      <c r="O353" t="s">
        <v>3876</v>
      </c>
      <c r="P353">
        <v>2</v>
      </c>
      <c r="Q353">
        <v>3</v>
      </c>
      <c r="R353">
        <v>1</v>
      </c>
      <c r="S353">
        <v>1</v>
      </c>
      <c r="T353">
        <v>5</v>
      </c>
      <c r="U353">
        <v>1</v>
      </c>
      <c r="V353">
        <v>1</v>
      </c>
      <c r="W353">
        <v>1</v>
      </c>
      <c r="X353">
        <v>1</v>
      </c>
      <c r="AA353">
        <v>1</v>
      </c>
      <c r="AB353">
        <v>3</v>
      </c>
      <c r="AC353">
        <v>1</v>
      </c>
      <c r="AD353">
        <v>1</v>
      </c>
      <c r="AE353">
        <v>1</v>
      </c>
      <c r="AG353">
        <v>1</v>
      </c>
    </row>
    <row r="354" spans="1:37" x14ac:dyDescent="0.25">
      <c r="A354" s="22">
        <v>353</v>
      </c>
      <c r="B354" s="15" t="s">
        <v>941</v>
      </c>
      <c r="C354" s="1" t="str">
        <f>+VLOOKUP(Tabla1[[#This Row],[Sector]],Sectores[[Sector]:[Columna1]],2,0)</f>
        <v>09 Empresa</v>
      </c>
      <c r="D354" s="1" t="str">
        <f>+VLOOKUP(Tabla1[[#This Row],[Contenido]],Hoja2!$F$2:$G$105,2,0)</f>
        <v>09.03 Tipo Contribuyente</v>
      </c>
      <c r="E354" s="1" t="str">
        <f>+IFERROR(VLOOKUP(Tabla1[[#This Row],[Tema]],Temas[[Tema]:[Columna1]],2,0),"REVISAR")</f>
        <v>09.03.03 No Clasificados</v>
      </c>
      <c r="F354" s="1" t="str">
        <f>+IFERROR(VLOOKUP(Tabla1[[#This Row],[Muestra]],Muestra[[Muestra]:[Columna1]],2,0),"REVISAR")</f>
        <v>09.03.01.01 Número de Empresas con Inicio Actividades</v>
      </c>
      <c r="G354" t="s">
        <v>859</v>
      </c>
      <c r="H354" t="s">
        <v>935</v>
      </c>
      <c r="I354" t="s">
        <v>942</v>
      </c>
      <c r="J354" t="s">
        <v>937</v>
      </c>
      <c r="K354" t="s">
        <v>863</v>
      </c>
      <c r="L354">
        <v>2011</v>
      </c>
      <c r="O354" t="s">
        <v>3876</v>
      </c>
      <c r="AA354">
        <v>1</v>
      </c>
    </row>
    <row r="355" spans="1:37" x14ac:dyDescent="0.25">
      <c r="A355" s="23">
        <v>354</v>
      </c>
      <c r="B355" t="s">
        <v>943</v>
      </c>
      <c r="C355" s="1" t="str">
        <f>+VLOOKUP(Tabla1[[#This Row],[Sector]],Sectores[[Sector]:[Columna1]],2,0)</f>
        <v>09 Empresa</v>
      </c>
      <c r="D355" s="1" t="str">
        <f>+VLOOKUP(Tabla1[[#This Row],[Contenido]],Hoja2!$F$2:$G$105,2,0)</f>
        <v>09.03 Tipo Contribuyente</v>
      </c>
      <c r="E355" s="1" t="str">
        <f>+IFERROR(VLOOKUP(Tabla1[[#This Row],[Tema]],Temas[[Tema]:[Columna1]],2,0),"REVISAR")</f>
        <v>09.03.04 Organismos Internacionales</v>
      </c>
      <c r="F355" s="1" t="str">
        <f>+IFERROR(VLOOKUP(Tabla1[[#This Row],[Muestra]],Muestra[[Muestra]:[Columna1]],2,0),"REVISAR")</f>
        <v>09.03.01.01 Número de Empresas con Inicio Actividades</v>
      </c>
      <c r="G355" t="s">
        <v>859</v>
      </c>
      <c r="H355" t="s">
        <v>935</v>
      </c>
      <c r="I355" t="s">
        <v>944</v>
      </c>
      <c r="J355" t="s">
        <v>937</v>
      </c>
      <c r="K355" t="s">
        <v>863</v>
      </c>
      <c r="L355" t="s">
        <v>3877</v>
      </c>
      <c r="O355" t="s">
        <v>3876</v>
      </c>
      <c r="R355">
        <v>1</v>
      </c>
      <c r="T355">
        <v>2</v>
      </c>
      <c r="AB355">
        <v>1</v>
      </c>
      <c r="AG355">
        <v>2</v>
      </c>
      <c r="AH355">
        <v>1</v>
      </c>
      <c r="AI355">
        <v>1</v>
      </c>
    </row>
    <row r="356" spans="1:37" x14ac:dyDescent="0.25">
      <c r="A356" s="23">
        <v>355</v>
      </c>
      <c r="B356" t="s">
        <v>945</v>
      </c>
      <c r="C356" s="1" t="str">
        <f>+VLOOKUP(Tabla1[[#This Row],[Sector]],Sectores[[Sector]:[Columna1]],2,0)</f>
        <v>09 Empresa</v>
      </c>
      <c r="D356" s="1" t="str">
        <f>+VLOOKUP(Tabla1[[#This Row],[Contenido]],Hoja2!$F$2:$G$105,2,0)</f>
        <v>09.03 Tipo Contribuyente</v>
      </c>
      <c r="E356" s="1" t="str">
        <f>+IFERROR(VLOOKUP(Tabla1[[#This Row],[Tema]],Temas[[Tema]:[Columna1]],2,0),"REVISAR")</f>
        <v>09.03.05 Organización sin fines de lucro</v>
      </c>
      <c r="F356" s="1" t="str">
        <f>+IFERROR(VLOOKUP(Tabla1[[#This Row],[Muestra]],Muestra[[Muestra]:[Columna1]],2,0),"REVISAR")</f>
        <v>09.03.01.01 Número de Empresas con Inicio Actividades</v>
      </c>
      <c r="G356" t="s">
        <v>859</v>
      </c>
      <c r="H356" t="s">
        <v>935</v>
      </c>
      <c r="I356" t="s">
        <v>946</v>
      </c>
      <c r="J356" t="s">
        <v>937</v>
      </c>
      <c r="K356" t="s">
        <v>863</v>
      </c>
      <c r="L356" t="s">
        <v>938</v>
      </c>
      <c r="O356" t="s">
        <v>3876</v>
      </c>
      <c r="P356">
        <v>367</v>
      </c>
      <c r="Q356">
        <v>325</v>
      </c>
      <c r="R356">
        <v>317</v>
      </c>
      <c r="S356">
        <v>294</v>
      </c>
      <c r="T356">
        <v>303</v>
      </c>
      <c r="U356">
        <v>245</v>
      </c>
      <c r="V356">
        <v>264</v>
      </c>
      <c r="W356">
        <v>247</v>
      </c>
      <c r="X356">
        <v>244</v>
      </c>
      <c r="Y356">
        <v>275</v>
      </c>
      <c r="Z356">
        <v>269</v>
      </c>
      <c r="AA356">
        <v>273</v>
      </c>
      <c r="AB356">
        <v>378</v>
      </c>
      <c r="AC356">
        <v>410</v>
      </c>
      <c r="AD356">
        <v>503</v>
      </c>
      <c r="AE356">
        <v>443</v>
      </c>
      <c r="AF356">
        <v>960</v>
      </c>
      <c r="AG356">
        <v>1502</v>
      </c>
      <c r="AH356">
        <v>2510</v>
      </c>
      <c r="AI356">
        <v>925</v>
      </c>
      <c r="AJ356">
        <v>196</v>
      </c>
      <c r="AK356">
        <v>5</v>
      </c>
    </row>
    <row r="357" spans="1:37" x14ac:dyDescent="0.25">
      <c r="A357" s="23">
        <v>356</v>
      </c>
      <c r="B357" t="s">
        <v>947</v>
      </c>
      <c r="C357" s="1" t="str">
        <f>+VLOOKUP(Tabla1[[#This Row],[Sector]],Sectores[[Sector]:[Columna1]],2,0)</f>
        <v>09 Empresa</v>
      </c>
      <c r="D357" s="1" t="str">
        <f>+VLOOKUP(Tabla1[[#This Row],[Contenido]],Hoja2!$F$2:$G$105,2,0)</f>
        <v>09.03 Tipo Contribuyente</v>
      </c>
      <c r="E357" s="1" t="str">
        <f>+IFERROR(VLOOKUP(Tabla1[[#This Row],[Tema]],Temas[[Tema]:[Columna1]],2,0),"REVISAR")</f>
        <v>09.03.06 Persona Jurídica Comercial</v>
      </c>
      <c r="F357" s="1" t="str">
        <f>+IFERROR(VLOOKUP(Tabla1[[#This Row],[Muestra]],Muestra[[Muestra]:[Columna1]],2,0),"REVISAR")</f>
        <v>09.03.01.01 Número de Empresas con Inicio Actividades</v>
      </c>
      <c r="G357" t="s">
        <v>859</v>
      </c>
      <c r="H357" t="s">
        <v>935</v>
      </c>
      <c r="I357" t="s">
        <v>948</v>
      </c>
      <c r="J357" t="s">
        <v>937</v>
      </c>
      <c r="K357" t="s">
        <v>863</v>
      </c>
      <c r="L357" t="s">
        <v>938</v>
      </c>
      <c r="O357" t="s">
        <v>3876</v>
      </c>
      <c r="P357">
        <v>6549</v>
      </c>
      <c r="Q357">
        <v>6428</v>
      </c>
      <c r="R357">
        <v>7294</v>
      </c>
      <c r="S357">
        <v>7804</v>
      </c>
      <c r="T357">
        <v>8633</v>
      </c>
      <c r="U357">
        <v>10005</v>
      </c>
      <c r="V357">
        <v>11529</v>
      </c>
      <c r="W357">
        <v>12870</v>
      </c>
      <c r="X357">
        <v>14225</v>
      </c>
      <c r="Y357">
        <v>15335</v>
      </c>
      <c r="Z357">
        <v>18117</v>
      </c>
      <c r="AA357">
        <v>23227</v>
      </c>
      <c r="AB357">
        <v>27645</v>
      </c>
      <c r="AC357">
        <v>33822</v>
      </c>
      <c r="AD357">
        <v>39810</v>
      </c>
      <c r="AE357">
        <v>45345</v>
      </c>
      <c r="AF357">
        <v>53204</v>
      </c>
      <c r="AG357">
        <v>65884</v>
      </c>
      <c r="AH357">
        <v>82896</v>
      </c>
      <c r="AI357">
        <v>87799</v>
      </c>
      <c r="AJ357">
        <v>224</v>
      </c>
      <c r="AK357">
        <v>1</v>
      </c>
    </row>
    <row r="358" spans="1:37" x14ac:dyDescent="0.25">
      <c r="A358" s="23">
        <v>357</v>
      </c>
      <c r="B358" t="s">
        <v>949</v>
      </c>
      <c r="C358" s="1" t="str">
        <f>+VLOOKUP(Tabla1[[#This Row],[Sector]],Sectores[[Sector]:[Columna1]],2,0)</f>
        <v>09 Empresa</v>
      </c>
      <c r="D358" s="1" t="str">
        <f>+VLOOKUP(Tabla1[[#This Row],[Contenido]],Hoja2!$F$2:$G$105,2,0)</f>
        <v>09.03 Tipo Contribuyente</v>
      </c>
      <c r="E358" s="1" t="str">
        <f>+IFERROR(VLOOKUP(Tabla1[[#This Row],[Tema]],Temas[[Tema]:[Columna1]],2,0),"REVISAR")</f>
        <v>09.03.07 Sin Persona Jurídica</v>
      </c>
      <c r="F358" s="1" t="str">
        <f>+IFERROR(VLOOKUP(Tabla1[[#This Row],[Muestra]],Muestra[[Muestra]:[Columna1]],2,0),"REVISAR")</f>
        <v>09.03.01.01 Número de Empresas con Inicio Actividades</v>
      </c>
      <c r="G358" t="s">
        <v>859</v>
      </c>
      <c r="H358" t="s">
        <v>935</v>
      </c>
      <c r="I358" t="s">
        <v>950</v>
      </c>
      <c r="J358" t="s">
        <v>937</v>
      </c>
      <c r="K358" t="s">
        <v>863</v>
      </c>
      <c r="L358" t="s">
        <v>938</v>
      </c>
      <c r="O358" t="s">
        <v>3876</v>
      </c>
      <c r="P358">
        <v>279</v>
      </c>
      <c r="Q358">
        <v>268</v>
      </c>
      <c r="R358">
        <v>256</v>
      </c>
      <c r="S358">
        <v>278</v>
      </c>
      <c r="T358">
        <v>292</v>
      </c>
      <c r="U358">
        <v>285</v>
      </c>
      <c r="V358">
        <v>333</v>
      </c>
      <c r="W358">
        <v>269</v>
      </c>
      <c r="X358">
        <v>273</v>
      </c>
      <c r="Y358">
        <v>278</v>
      </c>
      <c r="Z358">
        <v>271</v>
      </c>
      <c r="AA358">
        <v>285</v>
      </c>
      <c r="AB358">
        <v>257</v>
      </c>
      <c r="AC358">
        <v>214</v>
      </c>
      <c r="AD358">
        <v>203</v>
      </c>
      <c r="AE358">
        <v>189</v>
      </c>
      <c r="AF358">
        <v>196</v>
      </c>
      <c r="AG358">
        <v>172</v>
      </c>
      <c r="AH358">
        <v>174</v>
      </c>
      <c r="AI358">
        <v>140</v>
      </c>
      <c r="AJ358">
        <v>86</v>
      </c>
      <c r="AK358">
        <v>2</v>
      </c>
    </row>
    <row r="359" spans="1:37" x14ac:dyDescent="0.25">
      <c r="A359" s="23">
        <v>358</v>
      </c>
      <c r="B359" t="s">
        <v>951</v>
      </c>
      <c r="C359" s="1" t="str">
        <f>+VLOOKUP(Tabla1[[#This Row],[Sector]],Sectores[[Sector]:[Columna1]],2,0)</f>
        <v>09 Empresa</v>
      </c>
      <c r="D359" s="1" t="str">
        <f>+VLOOKUP(Tabla1[[#This Row],[Contenido]],Hoja2!$F$2:$G$105,2,0)</f>
        <v>09.03 Tipo Contribuyente</v>
      </c>
      <c r="E359" s="1" t="str">
        <f>+IFERROR(VLOOKUP(Tabla1[[#This Row],[Tema]],Temas[[Tema]:[Columna1]],2,0),"REVISAR")</f>
        <v>09.03.08 Sociedades Extranjeras</v>
      </c>
      <c r="F359" s="1" t="str">
        <f>+IFERROR(VLOOKUP(Tabla1[[#This Row],[Muestra]],Muestra[[Muestra]:[Columna1]],2,0),"REVISAR")</f>
        <v>09.03.01.01 Número de Empresas con Inicio Actividades</v>
      </c>
      <c r="G359" t="s">
        <v>859</v>
      </c>
      <c r="H359" t="s">
        <v>935</v>
      </c>
      <c r="I359" t="s">
        <v>952</v>
      </c>
      <c r="J359" t="s">
        <v>937</v>
      </c>
      <c r="K359" t="s">
        <v>863</v>
      </c>
      <c r="L359" t="s">
        <v>938</v>
      </c>
      <c r="O359" t="s">
        <v>3876</v>
      </c>
      <c r="P359">
        <v>22</v>
      </c>
      <c r="Q359">
        <v>12</v>
      </c>
      <c r="R359">
        <v>14</v>
      </c>
      <c r="S359">
        <v>14</v>
      </c>
      <c r="T359">
        <v>27</v>
      </c>
      <c r="U359">
        <v>20</v>
      </c>
      <c r="V359">
        <v>25</v>
      </c>
      <c r="W359">
        <v>13</v>
      </c>
      <c r="X359">
        <v>23</v>
      </c>
      <c r="Y359">
        <v>16</v>
      </c>
      <c r="Z359">
        <v>25</v>
      </c>
      <c r="AA359">
        <v>36</v>
      </c>
      <c r="AB359">
        <v>38</v>
      </c>
      <c r="AC359">
        <v>44</v>
      </c>
      <c r="AD359">
        <v>31</v>
      </c>
      <c r="AE359">
        <v>34</v>
      </c>
      <c r="AF359">
        <v>50</v>
      </c>
      <c r="AG359">
        <v>31</v>
      </c>
      <c r="AH359">
        <v>47</v>
      </c>
      <c r="AI359">
        <v>44</v>
      </c>
    </row>
    <row r="360" spans="1:37" x14ac:dyDescent="0.25">
      <c r="A360" s="23">
        <v>359</v>
      </c>
      <c r="B360" t="s">
        <v>953</v>
      </c>
      <c r="C360" s="1" t="str">
        <f>+VLOOKUP(Tabla1[[#This Row],[Sector]],Sectores[[Sector]:[Columna1]],2,0)</f>
        <v>09 Empresa</v>
      </c>
      <c r="D360" s="1" t="str">
        <f>+VLOOKUP(Tabla1[[#This Row],[Contenido]],Hoja2!$F$2:$G$105,2,0)</f>
        <v>09.03 Tipo Contribuyente</v>
      </c>
      <c r="E360" s="1" t="str">
        <f>+IFERROR(VLOOKUP(Tabla1[[#This Row],[Tema]],Temas[[Tema]:[Columna1]],2,0),"REVISAR")</f>
        <v>09.03.01 Instituciones Fiscales</v>
      </c>
      <c r="F360" s="1" t="str">
        <f>+IFERROR(VLOOKUP(Tabla1[[#This Row],[Muestra]],Muestra[[Muestra]:[Columna1]],2,0),"REVISAR")</f>
        <v>09.03.01.02 Número de Empresas Vigentes</v>
      </c>
      <c r="G360" t="s">
        <v>859</v>
      </c>
      <c r="H360" t="s">
        <v>935</v>
      </c>
      <c r="I360" t="s">
        <v>936</v>
      </c>
      <c r="J360" t="s">
        <v>954</v>
      </c>
      <c r="K360" t="s">
        <v>863</v>
      </c>
      <c r="L360" t="s">
        <v>955</v>
      </c>
      <c r="O360" t="s">
        <v>3876</v>
      </c>
      <c r="P360">
        <v>8</v>
      </c>
      <c r="Q360">
        <v>14</v>
      </c>
      <c r="R360">
        <v>3</v>
      </c>
      <c r="S360">
        <v>9</v>
      </c>
      <c r="T360">
        <v>12</v>
      </c>
      <c r="U360">
        <v>8</v>
      </c>
      <c r="V360">
        <v>4</v>
      </c>
      <c r="W360">
        <v>16</v>
      </c>
      <c r="X360">
        <v>9</v>
      </c>
      <c r="Y360">
        <v>12</v>
      </c>
      <c r="Z360">
        <v>7</v>
      </c>
      <c r="AA360">
        <v>5</v>
      </c>
      <c r="AB360">
        <v>1</v>
      </c>
      <c r="AC360">
        <v>8</v>
      </c>
      <c r="AD360">
        <v>9</v>
      </c>
      <c r="AE360">
        <v>5</v>
      </c>
      <c r="AF360">
        <v>15</v>
      </c>
      <c r="AG360">
        <v>16</v>
      </c>
      <c r="AH360">
        <v>12</v>
      </c>
      <c r="AI360">
        <v>17</v>
      </c>
    </row>
    <row r="361" spans="1:37" x14ac:dyDescent="0.25">
      <c r="A361" s="23">
        <v>360</v>
      </c>
      <c r="B361" t="s">
        <v>956</v>
      </c>
      <c r="C361" s="1" t="str">
        <f>+VLOOKUP(Tabla1[[#This Row],[Sector]],Sectores[[Sector]:[Columna1]],2,0)</f>
        <v>09 Empresa</v>
      </c>
      <c r="D361" s="1" t="str">
        <f>+VLOOKUP(Tabla1[[#This Row],[Contenido]],Hoja2!$F$2:$G$105,2,0)</f>
        <v>09.03 Tipo Contribuyente</v>
      </c>
      <c r="E361" s="1" t="str">
        <f>+IFERROR(VLOOKUP(Tabla1[[#This Row],[Tema]],Temas[[Tema]:[Columna1]],2,0),"REVISAR")</f>
        <v>09.03.02 Municipalidades</v>
      </c>
      <c r="F361" s="1" t="str">
        <f>+IFERROR(VLOOKUP(Tabla1[[#This Row],[Muestra]],Muestra[[Muestra]:[Columna1]],2,0),"REVISAR")</f>
        <v>09.03.01.02 Número de Empresas Vigentes</v>
      </c>
      <c r="G361" t="s">
        <v>859</v>
      </c>
      <c r="H361" t="s">
        <v>935</v>
      </c>
      <c r="I361" t="s">
        <v>940</v>
      </c>
      <c r="J361" t="s">
        <v>954</v>
      </c>
      <c r="K361" t="s">
        <v>863</v>
      </c>
      <c r="L361" t="s">
        <v>955</v>
      </c>
      <c r="O361" t="s">
        <v>3876</v>
      </c>
      <c r="P361">
        <v>2</v>
      </c>
      <c r="Q361">
        <v>1</v>
      </c>
      <c r="S361">
        <v>1</v>
      </c>
      <c r="T361">
        <v>2</v>
      </c>
      <c r="U361">
        <v>4</v>
      </c>
      <c r="V361">
        <v>1</v>
      </c>
      <c r="W361">
        <v>1</v>
      </c>
      <c r="X361">
        <v>1</v>
      </c>
      <c r="AA361">
        <v>1</v>
      </c>
      <c r="AB361">
        <v>1</v>
      </c>
      <c r="AC361">
        <v>2</v>
      </c>
      <c r="AF361">
        <v>2</v>
      </c>
      <c r="AG361">
        <v>1</v>
      </c>
      <c r="AH361">
        <v>1</v>
      </c>
    </row>
    <row r="362" spans="1:37" x14ac:dyDescent="0.25">
      <c r="A362" s="23">
        <v>361</v>
      </c>
      <c r="B362" t="s">
        <v>957</v>
      </c>
      <c r="C362" s="1" t="str">
        <f>+VLOOKUP(Tabla1[[#This Row],[Sector]],Sectores[[Sector]:[Columna1]],2,0)</f>
        <v>09 Empresa</v>
      </c>
      <c r="D362" s="1" t="str">
        <f>+VLOOKUP(Tabla1[[#This Row],[Contenido]],Hoja2!$F$2:$G$105,2,0)</f>
        <v>09.03 Tipo Contribuyente</v>
      </c>
      <c r="E362" s="1" t="str">
        <f>+IFERROR(VLOOKUP(Tabla1[[#This Row],[Tema]],Temas[[Tema]:[Columna1]],2,0),"REVISAR")</f>
        <v>09.03.03 No Clasificados</v>
      </c>
      <c r="F362" s="1" t="str">
        <f>+IFERROR(VLOOKUP(Tabla1[[#This Row],[Muestra]],Muestra[[Muestra]:[Columna1]],2,0),"REVISAR")</f>
        <v>09.03.01.02 Número de Empresas Vigentes</v>
      </c>
      <c r="G362" t="s">
        <v>859</v>
      </c>
      <c r="H362" t="s">
        <v>935</v>
      </c>
      <c r="I362" t="s">
        <v>942</v>
      </c>
      <c r="J362" t="s">
        <v>954</v>
      </c>
      <c r="K362" t="s">
        <v>863</v>
      </c>
      <c r="L362">
        <v>2016</v>
      </c>
      <c r="O362" t="s">
        <v>3876</v>
      </c>
      <c r="AF362">
        <v>1</v>
      </c>
    </row>
    <row r="363" spans="1:37" x14ac:dyDescent="0.25">
      <c r="A363" s="23">
        <v>362</v>
      </c>
      <c r="B363" t="s">
        <v>958</v>
      </c>
      <c r="C363" s="1" t="str">
        <f>+VLOOKUP(Tabla1[[#This Row],[Sector]],Sectores[[Sector]:[Columna1]],2,0)</f>
        <v>09 Empresa</v>
      </c>
      <c r="D363" s="1" t="str">
        <f>+VLOOKUP(Tabla1[[#This Row],[Contenido]],Hoja2!$F$2:$G$105,2,0)</f>
        <v>09.03 Tipo Contribuyente</v>
      </c>
      <c r="E363" s="1" t="str">
        <f>+IFERROR(VLOOKUP(Tabla1[[#This Row],[Tema]],Temas[[Tema]:[Columna1]],2,0),"REVISAR")</f>
        <v>09.03.04 Organismos Internacionales</v>
      </c>
      <c r="F363" s="1" t="str">
        <f>+IFERROR(VLOOKUP(Tabla1[[#This Row],[Muestra]],Muestra[[Muestra]:[Columna1]],2,0),"REVISAR")</f>
        <v>09.03.01.02 Número de Empresas Vigentes</v>
      </c>
      <c r="G363" t="s">
        <v>859</v>
      </c>
      <c r="H363" t="s">
        <v>935</v>
      </c>
      <c r="I363" t="s">
        <v>944</v>
      </c>
      <c r="J363" t="s">
        <v>954</v>
      </c>
      <c r="K363" t="s">
        <v>863</v>
      </c>
      <c r="L363" t="s">
        <v>3877</v>
      </c>
      <c r="O363" t="s">
        <v>3876</v>
      </c>
      <c r="R363">
        <v>1</v>
      </c>
      <c r="T363">
        <v>2</v>
      </c>
      <c r="AC363">
        <v>1</v>
      </c>
      <c r="AG363">
        <v>2</v>
      </c>
      <c r="AH363">
        <v>1</v>
      </c>
      <c r="AI363">
        <v>1</v>
      </c>
    </row>
    <row r="364" spans="1:37" x14ac:dyDescent="0.25">
      <c r="A364" s="23">
        <v>363</v>
      </c>
      <c r="B364" t="s">
        <v>959</v>
      </c>
      <c r="C364" s="1" t="str">
        <f>+VLOOKUP(Tabla1[[#This Row],[Sector]],Sectores[[Sector]:[Columna1]],2,0)</f>
        <v>09 Empresa</v>
      </c>
      <c r="D364" s="1" t="str">
        <f>+VLOOKUP(Tabla1[[#This Row],[Contenido]],Hoja2!$F$2:$G$105,2,0)</f>
        <v>09.03 Tipo Contribuyente</v>
      </c>
      <c r="E364" s="1" t="str">
        <f>+IFERROR(VLOOKUP(Tabla1[[#This Row],[Tema]],Temas[[Tema]:[Columna1]],2,0),"REVISAR")</f>
        <v>09.03.05 Organización sin fines de lucro</v>
      </c>
      <c r="F364" s="1" t="str">
        <f>+IFERROR(VLOOKUP(Tabla1[[#This Row],[Muestra]],Muestra[[Muestra]:[Columna1]],2,0),"REVISAR")</f>
        <v>09.03.01.02 Número de Empresas Vigentes</v>
      </c>
      <c r="G364" t="s">
        <v>859</v>
      </c>
      <c r="H364" t="s">
        <v>935</v>
      </c>
      <c r="I364" t="s">
        <v>946</v>
      </c>
      <c r="J364" t="s">
        <v>954</v>
      </c>
      <c r="K364" t="s">
        <v>863</v>
      </c>
      <c r="L364" t="s">
        <v>955</v>
      </c>
      <c r="O364" t="s">
        <v>3876</v>
      </c>
      <c r="P364">
        <v>204</v>
      </c>
      <c r="Q364">
        <v>237</v>
      </c>
      <c r="R364">
        <v>230</v>
      </c>
      <c r="S364">
        <v>251</v>
      </c>
      <c r="T364">
        <v>293</v>
      </c>
      <c r="U364">
        <v>234</v>
      </c>
      <c r="V364">
        <v>243</v>
      </c>
      <c r="W364">
        <v>237</v>
      </c>
      <c r="X364">
        <v>237</v>
      </c>
      <c r="Y364">
        <v>235</v>
      </c>
      <c r="Z364">
        <v>220</v>
      </c>
      <c r="AA364">
        <v>258</v>
      </c>
      <c r="AB364">
        <v>337</v>
      </c>
      <c r="AC364">
        <v>405</v>
      </c>
      <c r="AD364">
        <v>453</v>
      </c>
      <c r="AE364">
        <v>528</v>
      </c>
      <c r="AF364">
        <v>874</v>
      </c>
      <c r="AG364">
        <v>1882</v>
      </c>
      <c r="AH364">
        <v>2906</v>
      </c>
      <c r="AI364">
        <v>1194</v>
      </c>
    </row>
    <row r="365" spans="1:37" x14ac:dyDescent="0.25">
      <c r="A365" s="23">
        <v>364</v>
      </c>
      <c r="B365" t="s">
        <v>960</v>
      </c>
      <c r="C365" s="1" t="str">
        <f>+VLOOKUP(Tabla1[[#This Row],[Sector]],Sectores[[Sector]:[Columna1]],2,0)</f>
        <v>09 Empresa</v>
      </c>
      <c r="D365" s="1" t="str">
        <f>+VLOOKUP(Tabla1[[#This Row],[Contenido]],Hoja2!$F$2:$G$105,2,0)</f>
        <v>09.03 Tipo Contribuyente</v>
      </c>
      <c r="E365" s="1" t="str">
        <f>+IFERROR(VLOOKUP(Tabla1[[#This Row],[Tema]],Temas[[Tema]:[Columna1]],2,0),"REVISAR")</f>
        <v>09.03.06 Persona Jurídica Comercial</v>
      </c>
      <c r="F365" s="1" t="str">
        <f>+IFERROR(VLOOKUP(Tabla1[[#This Row],[Muestra]],Muestra[[Muestra]:[Columna1]],2,0),"REVISAR")</f>
        <v>09.03.01.02 Número de Empresas Vigentes</v>
      </c>
      <c r="G365" t="s">
        <v>859</v>
      </c>
      <c r="H365" t="s">
        <v>935</v>
      </c>
      <c r="I365" t="s">
        <v>948</v>
      </c>
      <c r="J365" t="s">
        <v>954</v>
      </c>
      <c r="K365" t="s">
        <v>863</v>
      </c>
      <c r="L365" t="s">
        <v>955</v>
      </c>
      <c r="O365" t="s">
        <v>3876</v>
      </c>
      <c r="P365">
        <v>5557</v>
      </c>
      <c r="Q365">
        <v>5913</v>
      </c>
      <c r="R365">
        <v>6703</v>
      </c>
      <c r="S365">
        <v>7503</v>
      </c>
      <c r="T365">
        <v>8524</v>
      </c>
      <c r="U365">
        <v>9860</v>
      </c>
      <c r="V365">
        <v>11447</v>
      </c>
      <c r="W365">
        <v>12807</v>
      </c>
      <c r="X365">
        <v>14100</v>
      </c>
      <c r="Y365">
        <v>15205</v>
      </c>
      <c r="Z365">
        <v>17912</v>
      </c>
      <c r="AA365">
        <v>22998</v>
      </c>
      <c r="AB365">
        <v>27433</v>
      </c>
      <c r="AC365">
        <v>33667</v>
      </c>
      <c r="AD365">
        <v>39780</v>
      </c>
      <c r="AE365">
        <v>45430</v>
      </c>
      <c r="AF365">
        <v>53448</v>
      </c>
      <c r="AG365">
        <v>66401</v>
      </c>
      <c r="AH365">
        <v>83553</v>
      </c>
      <c r="AI365">
        <v>88483</v>
      </c>
    </row>
    <row r="366" spans="1:37" x14ac:dyDescent="0.25">
      <c r="A366" s="23">
        <v>365</v>
      </c>
      <c r="B366" t="s">
        <v>961</v>
      </c>
      <c r="C366" s="1" t="str">
        <f>+VLOOKUP(Tabla1[[#This Row],[Sector]],Sectores[[Sector]:[Columna1]],2,0)</f>
        <v>09 Empresa</v>
      </c>
      <c r="D366" s="1" t="str">
        <f>+VLOOKUP(Tabla1[[#This Row],[Contenido]],Hoja2!$F$2:$G$105,2,0)</f>
        <v>09.03 Tipo Contribuyente</v>
      </c>
      <c r="E366" s="1" t="str">
        <f>+IFERROR(VLOOKUP(Tabla1[[#This Row],[Tema]],Temas[[Tema]:[Columna1]],2,0),"REVISAR")</f>
        <v>09.03.07 Sin Persona Jurídica</v>
      </c>
      <c r="F366" s="1" t="str">
        <f>+IFERROR(VLOOKUP(Tabla1[[#This Row],[Muestra]],Muestra[[Muestra]:[Columna1]],2,0),"REVISAR")</f>
        <v>09.03.01.02 Número de Empresas Vigentes</v>
      </c>
      <c r="G366" t="s">
        <v>859</v>
      </c>
      <c r="H366" t="s">
        <v>935</v>
      </c>
      <c r="I366" t="s">
        <v>950</v>
      </c>
      <c r="J366" t="s">
        <v>954</v>
      </c>
      <c r="K366" t="s">
        <v>863</v>
      </c>
      <c r="L366" t="s">
        <v>955</v>
      </c>
      <c r="O366" t="s">
        <v>3876</v>
      </c>
      <c r="P366">
        <v>233</v>
      </c>
      <c r="Q366">
        <v>232</v>
      </c>
      <c r="R366">
        <v>218</v>
      </c>
      <c r="S366">
        <v>257</v>
      </c>
      <c r="T366">
        <v>271</v>
      </c>
      <c r="U366">
        <v>269</v>
      </c>
      <c r="V366">
        <v>318</v>
      </c>
      <c r="W366">
        <v>273</v>
      </c>
      <c r="X366">
        <v>262</v>
      </c>
      <c r="Y366">
        <v>271</v>
      </c>
      <c r="Z366">
        <v>270</v>
      </c>
      <c r="AA366">
        <v>284</v>
      </c>
      <c r="AB366">
        <v>261</v>
      </c>
      <c r="AC366">
        <v>220</v>
      </c>
      <c r="AD366">
        <v>199</v>
      </c>
      <c r="AE366">
        <v>182</v>
      </c>
      <c r="AF366">
        <v>213</v>
      </c>
      <c r="AG366">
        <v>202</v>
      </c>
      <c r="AH366">
        <v>227</v>
      </c>
      <c r="AI366">
        <v>170</v>
      </c>
    </row>
    <row r="367" spans="1:37" x14ac:dyDescent="0.25">
      <c r="A367" s="23">
        <v>366</v>
      </c>
      <c r="B367" t="s">
        <v>962</v>
      </c>
      <c r="C367" s="1" t="str">
        <f>+VLOOKUP(Tabla1[[#This Row],[Sector]],Sectores[[Sector]:[Columna1]],2,0)</f>
        <v>09 Empresa</v>
      </c>
      <c r="D367" s="1" t="str">
        <f>+VLOOKUP(Tabla1[[#This Row],[Contenido]],Hoja2!$F$2:$G$105,2,0)</f>
        <v>09.03 Tipo Contribuyente</v>
      </c>
      <c r="E367" s="1" t="str">
        <f>+IFERROR(VLOOKUP(Tabla1[[#This Row],[Tema]],Temas[[Tema]:[Columna1]],2,0),"REVISAR")</f>
        <v>09.03.08 Sociedades Extranjeras</v>
      </c>
      <c r="F367" s="1" t="str">
        <f>+IFERROR(VLOOKUP(Tabla1[[#This Row],[Muestra]],Muestra[[Muestra]:[Columna1]],2,0),"REVISAR")</f>
        <v>09.03.01.02 Número de Empresas Vigentes</v>
      </c>
      <c r="G367" t="s">
        <v>859</v>
      </c>
      <c r="H367" t="s">
        <v>935</v>
      </c>
      <c r="I367" t="s">
        <v>952</v>
      </c>
      <c r="J367" t="s">
        <v>954</v>
      </c>
      <c r="K367" t="s">
        <v>863</v>
      </c>
      <c r="L367" t="s">
        <v>955</v>
      </c>
      <c r="O367" t="s">
        <v>3876</v>
      </c>
      <c r="P367">
        <v>16</v>
      </c>
      <c r="Q367">
        <v>13</v>
      </c>
      <c r="R367">
        <v>9</v>
      </c>
      <c r="S367">
        <v>10</v>
      </c>
      <c r="T367">
        <v>24</v>
      </c>
      <c r="U367">
        <v>22</v>
      </c>
      <c r="V367">
        <v>24</v>
      </c>
      <c r="W367">
        <v>16</v>
      </c>
      <c r="X367">
        <v>21</v>
      </c>
      <c r="Y367">
        <v>13</v>
      </c>
      <c r="Z367">
        <v>25</v>
      </c>
      <c r="AA367">
        <v>43</v>
      </c>
      <c r="AB367">
        <v>40</v>
      </c>
      <c r="AC367">
        <v>44</v>
      </c>
      <c r="AD367">
        <v>28</v>
      </c>
      <c r="AE367">
        <v>34</v>
      </c>
      <c r="AF367">
        <v>50</v>
      </c>
      <c r="AG367">
        <v>35</v>
      </c>
      <c r="AH367">
        <v>49</v>
      </c>
      <c r="AI367">
        <v>45</v>
      </c>
    </row>
    <row r="368" spans="1:37" x14ac:dyDescent="0.25">
      <c r="A368" s="23">
        <v>367</v>
      </c>
      <c r="B368" t="s">
        <v>9992</v>
      </c>
      <c r="C368" s="1" t="str">
        <f>+VLOOKUP(Tabla1[[#This Row],[Sector]],Sectores[[Sector]:[Columna1]],2,0)</f>
        <v>16 Medioambiente</v>
      </c>
      <c r="D368" s="1" t="str">
        <f>+VLOOKUP(Tabla1[[#This Row],[Contenido]],Hoja2!$F$2:$G$105,2,0)</f>
        <v>16.02 Emisiones</v>
      </c>
      <c r="E368" s="1" t="str">
        <f>+IFERROR(VLOOKUP(Tabla1[[#This Row],[Tema]],Temas[[Tema]:[Columna1]],2,0),"REVISAR")</f>
        <v>16.02.09 Por Sector</v>
      </c>
      <c r="F368" s="1" t="str">
        <f>+IFERROR(VLOOKUP(Tabla1[[#This Row],[Muestra]],Muestra[[Muestra]:[Columna1]],2,0),"REVISAR")</f>
        <v>16.02.09.01 Agricultura</v>
      </c>
      <c r="G368" t="s">
        <v>37</v>
      </c>
      <c r="H368" t="s">
        <v>38</v>
      </c>
      <c r="I368" t="s">
        <v>963</v>
      </c>
      <c r="J368" t="s">
        <v>31</v>
      </c>
      <c r="K368" s="1" t="s">
        <v>656</v>
      </c>
      <c r="L368" t="s">
        <v>964</v>
      </c>
      <c r="O368" t="s">
        <v>3880</v>
      </c>
      <c r="P368">
        <v>13708.856361050684</v>
      </c>
      <c r="Q368">
        <v>13537.235371517698</v>
      </c>
      <c r="R368">
        <v>13667.744410347525</v>
      </c>
      <c r="S368">
        <v>13370.252985859013</v>
      </c>
      <c r="T368">
        <v>13770.574099362495</v>
      </c>
      <c r="U368">
        <v>13602.766000829761</v>
      </c>
      <c r="V368">
        <v>13742.855379171333</v>
      </c>
      <c r="W368">
        <v>13874.952800949341</v>
      </c>
      <c r="X368">
        <v>13612.961848750127</v>
      </c>
      <c r="Y368">
        <v>13189.277669876714</v>
      </c>
      <c r="Z368">
        <v>12921.116220007276</v>
      </c>
      <c r="AA368">
        <v>12309.950831102564</v>
      </c>
      <c r="AB368">
        <v>12417.545912360141</v>
      </c>
      <c r="AC368">
        <v>12597.390826685805</v>
      </c>
      <c r="AD368">
        <v>12210.03039970526</v>
      </c>
      <c r="AE368">
        <v>12021.461474398529</v>
      </c>
      <c r="AF368">
        <v>11881.280238623182</v>
      </c>
      <c r="AG368">
        <v>11723.97788197364</v>
      </c>
      <c r="AH368">
        <v>11789.415535421431</v>
      </c>
    </row>
    <row r="369" spans="1:35" x14ac:dyDescent="0.25">
      <c r="A369" s="23">
        <v>368</v>
      </c>
      <c r="B369" t="s">
        <v>9993</v>
      </c>
      <c r="C369" s="1" t="str">
        <f>+VLOOKUP(Tabla1[[#This Row],[Sector]],Sectores[[Sector]:[Columna1]],2,0)</f>
        <v>16 Medioambiente</v>
      </c>
      <c r="D369" s="1" t="str">
        <f>+VLOOKUP(Tabla1[[#This Row],[Contenido]],Hoja2!$F$2:$G$105,2,0)</f>
        <v>16.02 Emisiones</v>
      </c>
      <c r="E369" s="1" t="str">
        <f>+IFERROR(VLOOKUP(Tabla1[[#This Row],[Tema]],Temas[[Tema]:[Columna1]],2,0),"REVISAR")</f>
        <v>16.02.09 Por Sector</v>
      </c>
      <c r="F369" s="1" t="str">
        <f>+IFERROR(VLOOKUP(Tabla1[[#This Row],[Muestra]],Muestra[[Muestra]:[Columna1]],2,0),"REVISAR")</f>
        <v>08.03.20.83 Energía</v>
      </c>
      <c r="G369" t="s">
        <v>37</v>
      </c>
      <c r="H369" t="s">
        <v>38</v>
      </c>
      <c r="I369" t="s">
        <v>963</v>
      </c>
      <c r="J369" t="s">
        <v>79</v>
      </c>
      <c r="K369" s="1" t="s">
        <v>656</v>
      </c>
      <c r="L369" t="s">
        <v>964</v>
      </c>
      <c r="O369" t="s">
        <v>3880</v>
      </c>
      <c r="P369">
        <v>51746.355047481564</v>
      </c>
      <c r="Q369">
        <v>49650.99487027758</v>
      </c>
      <c r="R369">
        <v>50361.505777325874</v>
      </c>
      <c r="S369">
        <v>50978.322515413733</v>
      </c>
      <c r="T369">
        <v>55973.899724734067</v>
      </c>
      <c r="U369">
        <v>56653.057888563664</v>
      </c>
      <c r="V369">
        <v>58053.293537415724</v>
      </c>
      <c r="W369">
        <v>67494.242971101747</v>
      </c>
      <c r="X369">
        <v>69056.7481307134</v>
      </c>
      <c r="Y369">
        <v>66803.893458665989</v>
      </c>
      <c r="Z369">
        <v>66607.692416466554</v>
      </c>
      <c r="AA369">
        <v>75314.139657217485</v>
      </c>
      <c r="AB369">
        <v>80516.746383223799</v>
      </c>
      <c r="AC369">
        <v>79901.349333975755</v>
      </c>
      <c r="AD369">
        <v>76495.392265508417</v>
      </c>
      <c r="AE369">
        <v>82828.970536262234</v>
      </c>
      <c r="AF369">
        <v>86191.043972360378</v>
      </c>
      <c r="AG369">
        <v>86896.135405348352</v>
      </c>
      <c r="AH369">
        <v>86954.263680109201</v>
      </c>
    </row>
    <row r="370" spans="1:35" x14ac:dyDescent="0.25">
      <c r="A370" s="23">
        <v>369</v>
      </c>
      <c r="B370" t="s">
        <v>9994</v>
      </c>
      <c r="C370" s="1" t="str">
        <f>+VLOOKUP(Tabla1[[#This Row],[Sector]],Sectores[[Sector]:[Columna1]],2,0)</f>
        <v>16 Medioambiente</v>
      </c>
      <c r="D370" s="1" t="str">
        <f>+VLOOKUP(Tabla1[[#This Row],[Contenido]],Hoja2!$F$2:$G$105,2,0)</f>
        <v>16.02 Emisiones</v>
      </c>
      <c r="E370" s="1" t="str">
        <f>+IFERROR(VLOOKUP(Tabla1[[#This Row],[Tema]],Temas[[Tema]:[Columna1]],2,0),"REVISAR")</f>
        <v>16.02.09 Por Sector</v>
      </c>
      <c r="F370" s="1" t="str">
        <f>+IFERROR(VLOOKUP(Tabla1[[#This Row],[Muestra]],Muestra[[Muestra]:[Columna1]],2,0),"REVISAR")</f>
        <v>16.02.09.03 Procesos industriales y uso de productos</v>
      </c>
      <c r="G370" t="s">
        <v>37</v>
      </c>
      <c r="H370" t="s">
        <v>38</v>
      </c>
      <c r="I370" t="s">
        <v>963</v>
      </c>
      <c r="J370" t="s">
        <v>965</v>
      </c>
      <c r="K370" s="1" t="s">
        <v>656</v>
      </c>
      <c r="L370" t="s">
        <v>964</v>
      </c>
      <c r="O370" t="s">
        <v>3880</v>
      </c>
      <c r="P370">
        <v>4803.5850629420001</v>
      </c>
      <c r="Q370">
        <v>4705.9224113166492</v>
      </c>
      <c r="R370">
        <v>4919.7616671967198</v>
      </c>
      <c r="S370">
        <v>5083.3310127511349</v>
      </c>
      <c r="T370">
        <v>5394.3435344656318</v>
      </c>
      <c r="U370">
        <v>5786.8295472503405</v>
      </c>
      <c r="V370">
        <v>6262.9417488866129</v>
      </c>
      <c r="W370">
        <v>5677.0882672657863</v>
      </c>
      <c r="X370">
        <v>4507.5998052807035</v>
      </c>
      <c r="Y370">
        <v>4241.5237893123394</v>
      </c>
      <c r="Z370">
        <v>4279.633488347813</v>
      </c>
      <c r="AA370">
        <v>4484.3455560527946</v>
      </c>
      <c r="AB370">
        <v>5090.642910071655</v>
      </c>
      <c r="AC370">
        <v>5084.506362213936</v>
      </c>
      <c r="AD370">
        <v>5125.1254792080344</v>
      </c>
      <c r="AE370">
        <v>5411.2367337319592</v>
      </c>
      <c r="AF370">
        <v>5977.0655584795495</v>
      </c>
      <c r="AG370">
        <v>6079.8328689231475</v>
      </c>
      <c r="AH370">
        <v>6611.3292935627778</v>
      </c>
    </row>
    <row r="371" spans="1:35" x14ac:dyDescent="0.25">
      <c r="A371" s="23">
        <v>370</v>
      </c>
      <c r="B371" t="s">
        <v>9995</v>
      </c>
      <c r="C371" s="1" t="str">
        <f>+VLOOKUP(Tabla1[[#This Row],[Sector]],Sectores[[Sector]:[Columna1]],2,0)</f>
        <v>16 Medioambiente</v>
      </c>
      <c r="D371" s="1" t="str">
        <f>+VLOOKUP(Tabla1[[#This Row],[Contenido]],Hoja2!$F$2:$G$105,2,0)</f>
        <v>16.02 Emisiones</v>
      </c>
      <c r="E371" s="1" t="str">
        <f>+IFERROR(VLOOKUP(Tabla1[[#This Row],[Tema]],Temas[[Tema]:[Columna1]],2,0),"REVISAR")</f>
        <v>16.02.09 Por Sector</v>
      </c>
      <c r="F371" s="1" t="str">
        <f>+IFERROR(VLOOKUP(Tabla1[[#This Row],[Muestra]],Muestra[[Muestra]:[Columna1]],2,0),"REVISAR")</f>
        <v>16.02.09.04 Residuos</v>
      </c>
      <c r="G371" t="s">
        <v>37</v>
      </c>
      <c r="H371" t="s">
        <v>38</v>
      </c>
      <c r="I371" t="s">
        <v>963</v>
      </c>
      <c r="J371" t="s">
        <v>966</v>
      </c>
      <c r="K371" s="1" t="s">
        <v>656</v>
      </c>
      <c r="L371" t="s">
        <v>964</v>
      </c>
      <c r="O371" t="s">
        <v>3880</v>
      </c>
      <c r="P371">
        <v>2742.5828954735166</v>
      </c>
      <c r="Q371">
        <v>3211.2298406844302</v>
      </c>
      <c r="R371">
        <v>3415.7909875545856</v>
      </c>
      <c r="S371">
        <v>3668.9232062030374</v>
      </c>
      <c r="T371">
        <v>4034.8201988255696</v>
      </c>
      <c r="U371">
        <v>4253.7600590113252</v>
      </c>
      <c r="V371">
        <v>4763.2647297439944</v>
      </c>
      <c r="W371">
        <v>4506.9621498545057</v>
      </c>
      <c r="X371">
        <v>4216.5950265897736</v>
      </c>
      <c r="Y371">
        <v>3863.5210358231793</v>
      </c>
      <c r="Z371">
        <v>4133.6324531631308</v>
      </c>
      <c r="AA371">
        <v>4400.509959693879</v>
      </c>
      <c r="AB371">
        <v>4399.9040505610319</v>
      </c>
      <c r="AC371">
        <v>5095.1109992371621</v>
      </c>
      <c r="AD371">
        <v>5437.5784557206644</v>
      </c>
      <c r="AE371">
        <v>6080.5516093262877</v>
      </c>
      <c r="AF371">
        <v>6106.6481117508656</v>
      </c>
      <c r="AG371">
        <v>6515.6923325103244</v>
      </c>
      <c r="AH371">
        <v>6957.6117263424139</v>
      </c>
    </row>
    <row r="372" spans="1:35" x14ac:dyDescent="0.25">
      <c r="A372" s="23">
        <v>371</v>
      </c>
      <c r="B372" t="s">
        <v>9996</v>
      </c>
      <c r="C372" s="1" t="str">
        <f>+VLOOKUP(Tabla1[[#This Row],[Sector]],Sectores[[Sector]:[Columna1]],2,0)</f>
        <v>16 Medioambiente</v>
      </c>
      <c r="D372" s="1" t="str">
        <f>+VLOOKUP(Tabla1[[#This Row],[Contenido]],Hoja2!$F$2:$G$105,2,0)</f>
        <v>16.02 Emisiones</v>
      </c>
      <c r="E372" s="1" t="str">
        <f>+IFERROR(VLOOKUP(Tabla1[[#This Row],[Tema]],Temas[[Tema]:[Columna1]],2,0),"REVISAR")</f>
        <v>16.02.09 Por Sector</v>
      </c>
      <c r="F372" s="1" t="str">
        <f>+IFERROR(VLOOKUP(Tabla1[[#This Row],[Muestra]],Muestra[[Muestra]:[Columna1]],2,0),"REVISAR")</f>
        <v>16.02.09.05 Uso de la tierra, cambio de uso de la tierra y silvicultura</v>
      </c>
      <c r="G372" t="s">
        <v>37</v>
      </c>
      <c r="H372" t="s">
        <v>38</v>
      </c>
      <c r="I372" t="s">
        <v>963</v>
      </c>
      <c r="J372" t="s">
        <v>967</v>
      </c>
      <c r="K372" s="1" t="s">
        <v>656</v>
      </c>
      <c r="L372" t="s">
        <v>964</v>
      </c>
      <c r="O372" t="s">
        <v>3880</v>
      </c>
      <c r="P372">
        <v>-73364.256011699239</v>
      </c>
      <c r="Q372">
        <v>-75068.729190491897</v>
      </c>
      <c r="R372">
        <v>-62073.009428481564</v>
      </c>
      <c r="S372">
        <v>-78436.585326499742</v>
      </c>
      <c r="T372">
        <v>-73132.994413357563</v>
      </c>
      <c r="U372">
        <v>-72580.152627680378</v>
      </c>
      <c r="V372">
        <v>-76677.736745285263</v>
      </c>
      <c r="W372">
        <v>-63104.952132546969</v>
      </c>
      <c r="X372">
        <v>-63920.870983737484</v>
      </c>
      <c r="Y372">
        <v>-66618.273233921587</v>
      </c>
      <c r="Z372">
        <v>-76966.425870364415</v>
      </c>
      <c r="AA372">
        <v>-76458.151713536456</v>
      </c>
      <c r="AB372">
        <v>-68325.01803943656</v>
      </c>
      <c r="AC372">
        <v>-77561.504773869179</v>
      </c>
      <c r="AD372">
        <v>-65981.491015967302</v>
      </c>
      <c r="AE372">
        <v>-56514.263156072455</v>
      </c>
      <c r="AF372">
        <v>-74697.861014765644</v>
      </c>
      <c r="AG372">
        <v>-11710.291611458066</v>
      </c>
      <c r="AH372">
        <v>-63991.902916434534</v>
      </c>
    </row>
    <row r="373" spans="1:35" x14ac:dyDescent="0.25">
      <c r="A373" s="23">
        <v>372</v>
      </c>
      <c r="B373" t="s">
        <v>9997</v>
      </c>
      <c r="C373" s="1" t="str">
        <f>+VLOOKUP(Tabla1[[#This Row],[Sector]],Sectores[[Sector]:[Columna1]],2,0)</f>
        <v>16 Medioambiente</v>
      </c>
      <c r="D373" s="1" t="str">
        <f>+VLOOKUP(Tabla1[[#This Row],[Contenido]],Hoja2!$F$2:$G$105,2,0)</f>
        <v>16.02 Emisiones</v>
      </c>
      <c r="E373" s="1" t="str">
        <f>+IFERROR(VLOOKUP(Tabla1[[#This Row],[Tema]],Temas[[Tema]:[Columna1]],2,0),"REVISAR")</f>
        <v>16.02.03 CO2 (CO2eq)</v>
      </c>
      <c r="F373" s="1" t="str">
        <f>+IFERROR(VLOOKUP(Tabla1[[#This Row],[Muestra]],Muestra[[Muestra]:[Columna1]],2,0),"REVISAR")</f>
        <v>16.02.03.01 Emisiones Gas CO2 (CO2eq)</v>
      </c>
      <c r="G373" t="s">
        <v>37</v>
      </c>
      <c r="H373" t="s">
        <v>38</v>
      </c>
      <c r="I373" t="s">
        <v>968</v>
      </c>
      <c r="J373" t="s">
        <v>969</v>
      </c>
      <c r="K373" s="1" t="s">
        <v>656</v>
      </c>
      <c r="L373" t="s">
        <v>964</v>
      </c>
      <c r="O373" t="s">
        <v>3880</v>
      </c>
      <c r="P373">
        <v>119821.179672</v>
      </c>
      <c r="Q373">
        <v>118533.93946699999</v>
      </c>
      <c r="R373">
        <v>134270.51995300001</v>
      </c>
      <c r="S373">
        <v>120694.52434699997</v>
      </c>
      <c r="T373">
        <v>134375.64944899999</v>
      </c>
      <c r="U373">
        <v>138259.564323</v>
      </c>
      <c r="V373">
        <v>139497.31041999999</v>
      </c>
      <c r="W373">
        <v>164839.979589</v>
      </c>
      <c r="X373">
        <v>164915.63504099997</v>
      </c>
      <c r="Y373">
        <v>159765.13753499999</v>
      </c>
      <c r="Z373">
        <v>151230.77938200001</v>
      </c>
      <c r="AA373">
        <v>163465.34595199997</v>
      </c>
      <c r="AB373">
        <v>177168.91389300002</v>
      </c>
      <c r="AC373">
        <v>169077.16285299999</v>
      </c>
      <c r="AD373">
        <v>176700.78493200001</v>
      </c>
      <c r="AE373">
        <v>191983.05779399999</v>
      </c>
      <c r="AF373">
        <v>179512.47871599998</v>
      </c>
      <c r="AG373">
        <v>236062.39537099999</v>
      </c>
      <c r="AH373">
        <v>187372.47765999995</v>
      </c>
    </row>
    <row r="374" spans="1:35" x14ac:dyDescent="0.25">
      <c r="A374" s="23">
        <v>373</v>
      </c>
      <c r="B374" t="s">
        <v>9998</v>
      </c>
      <c r="C374" s="1" t="str">
        <f>+VLOOKUP(Tabla1[[#This Row],[Sector]],Sectores[[Sector]:[Columna1]],2,0)</f>
        <v>16 Medioambiente</v>
      </c>
      <c r="D374" s="1" t="str">
        <f>+VLOOKUP(Tabla1[[#This Row],[Contenido]],Hoja2!$F$2:$G$105,2,0)</f>
        <v>16.02 Emisiones</v>
      </c>
      <c r="E374" s="1" t="str">
        <f>+IFERROR(VLOOKUP(Tabla1[[#This Row],[Tema]],Temas[[Tema]:[Columna1]],2,0),"REVISAR")</f>
        <v>16.02.02 CH4 (CO2eq)</v>
      </c>
      <c r="F374" s="1" t="str">
        <f>+IFERROR(VLOOKUP(Tabla1[[#This Row],[Muestra]],Muestra[[Muestra]:[Columna1]],2,0),"REVISAR")</f>
        <v>16.02.02.01 Emisiones Gas CH4 (CO2eq)</v>
      </c>
      <c r="G374" t="s">
        <v>37</v>
      </c>
      <c r="H374" t="s">
        <v>38</v>
      </c>
      <c r="I374" t="s">
        <v>970</v>
      </c>
      <c r="J374" t="s">
        <v>971</v>
      </c>
      <c r="K374" s="1" t="s">
        <v>656</v>
      </c>
      <c r="L374" t="s">
        <v>964</v>
      </c>
      <c r="O374" t="s">
        <v>3880</v>
      </c>
      <c r="P374">
        <v>13089.040548425</v>
      </c>
      <c r="Q374">
        <v>13348.882386650001</v>
      </c>
      <c r="R374">
        <v>14076.615330050001</v>
      </c>
      <c r="S374">
        <v>13520.399942724998</v>
      </c>
      <c r="T374">
        <v>14064.922602849996</v>
      </c>
      <c r="U374">
        <v>14420.661774900003</v>
      </c>
      <c r="V374">
        <v>14817.681185874997</v>
      </c>
      <c r="W374">
        <v>14466.562291449998</v>
      </c>
      <c r="X374">
        <v>13740.084535400001</v>
      </c>
      <c r="Y374">
        <v>13208.882828450001</v>
      </c>
      <c r="Z374">
        <v>13111.240353174997</v>
      </c>
      <c r="AA374">
        <v>12985.823890424999</v>
      </c>
      <c r="AB374">
        <v>13447.012513499998</v>
      </c>
      <c r="AC374">
        <v>13879.570388849999</v>
      </c>
      <c r="AD374">
        <v>14229.118979849996</v>
      </c>
      <c r="AE374">
        <v>14934.101111525</v>
      </c>
      <c r="AF374">
        <v>14340.767073800002</v>
      </c>
      <c r="AG374">
        <v>15947.846236174999</v>
      </c>
      <c r="AH374">
        <v>14874.6325966</v>
      </c>
    </row>
    <row r="375" spans="1:35" x14ac:dyDescent="0.25">
      <c r="A375" s="23">
        <v>374</v>
      </c>
      <c r="B375" t="s">
        <v>9999</v>
      </c>
      <c r="C375" s="1" t="str">
        <f>+VLOOKUP(Tabla1[[#This Row],[Sector]],Sectores[[Sector]:[Columna1]],2,0)</f>
        <v>16 Medioambiente</v>
      </c>
      <c r="D375" s="1" t="str">
        <f>+VLOOKUP(Tabla1[[#This Row],[Contenido]],Hoja2!$F$2:$G$105,2,0)</f>
        <v>16.02 Emisiones</v>
      </c>
      <c r="E375" s="1" t="str">
        <f>+IFERROR(VLOOKUP(Tabla1[[#This Row],[Tema]],Temas[[Tema]:[Columna1]],2,0),"REVISAR")</f>
        <v>16.02.07 N2O (CO2eq)</v>
      </c>
      <c r="F375" s="1" t="str">
        <f>+IFERROR(VLOOKUP(Tabla1[[#This Row],[Muestra]],Muestra[[Muestra]:[Columna1]],2,0),"REVISAR")</f>
        <v>16.02.07.01 Emisiones Gas N2O (CO2eq)</v>
      </c>
      <c r="G375" t="s">
        <v>37</v>
      </c>
      <c r="H375" t="s">
        <v>38</v>
      </c>
      <c r="I375" t="s">
        <v>972</v>
      </c>
      <c r="J375" t="s">
        <v>973</v>
      </c>
      <c r="K375" s="1" t="s">
        <v>656</v>
      </c>
      <c r="L375" t="s">
        <v>964</v>
      </c>
      <c r="O375" t="s">
        <v>3880</v>
      </c>
      <c r="P375">
        <v>6497.7559181779989</v>
      </c>
      <c r="Q375">
        <v>6590.6400102099988</v>
      </c>
      <c r="R375">
        <v>7092.0760889000003</v>
      </c>
      <c r="S375">
        <v>6630.099881359999</v>
      </c>
      <c r="T375">
        <v>7097.8069146819989</v>
      </c>
      <c r="U375">
        <v>7049.0535311980011</v>
      </c>
      <c r="V375">
        <v>7103.3948759859995</v>
      </c>
      <c r="W375">
        <v>7506.3329193160007</v>
      </c>
      <c r="X375">
        <v>6758.3609441580002</v>
      </c>
      <c r="Y375">
        <v>6815.7113722560007</v>
      </c>
      <c r="Z375">
        <v>6605.3268144539998</v>
      </c>
      <c r="AA375">
        <v>6107.5736298539987</v>
      </c>
      <c r="AB375">
        <v>6435.1424340039994</v>
      </c>
      <c r="AC375">
        <v>6464.8000555640001</v>
      </c>
      <c r="AD375">
        <v>6625.0380885240002</v>
      </c>
      <c r="AE375">
        <v>6814.4953096500012</v>
      </c>
      <c r="AF375">
        <v>6451.714253340002</v>
      </c>
      <c r="AG375">
        <v>7479.9850386299986</v>
      </c>
      <c r="AH375">
        <v>6496.9412788560003</v>
      </c>
    </row>
    <row r="376" spans="1:35" x14ac:dyDescent="0.25">
      <c r="A376" s="23">
        <v>375</v>
      </c>
      <c r="B376" t="s">
        <v>10000</v>
      </c>
      <c r="C376" s="1" t="str">
        <f>+VLOOKUP(Tabla1[[#This Row],[Sector]],Sectores[[Sector]:[Columna1]],2,0)</f>
        <v>16 Medioambiente</v>
      </c>
      <c r="D376" s="1" t="str">
        <f>+VLOOKUP(Tabla1[[#This Row],[Contenido]],Hoja2!$F$2:$G$105,2,0)</f>
        <v>16.02 Emisiones</v>
      </c>
      <c r="E376" s="1" t="str">
        <f>+IFERROR(VLOOKUP(Tabla1[[#This Row],[Tema]],Temas[[Tema]:[Columna1]],2,0),"REVISAR")</f>
        <v>16.02.06 HFC (CO2eq)</v>
      </c>
      <c r="F376" s="1" t="str">
        <f>+IFERROR(VLOOKUP(Tabla1[[#This Row],[Muestra]],Muestra[[Muestra]:[Columna1]],2,0),"REVISAR")</f>
        <v>16.02.06.01 Emisiones Gas HFC (CO2eq)</v>
      </c>
      <c r="G376" t="s">
        <v>37</v>
      </c>
      <c r="H376" t="s">
        <v>38</v>
      </c>
      <c r="I376" t="s">
        <v>974</v>
      </c>
      <c r="J376" t="s">
        <v>975</v>
      </c>
      <c r="K376" s="1" t="s">
        <v>656</v>
      </c>
      <c r="L376" t="s">
        <v>964</v>
      </c>
      <c r="O376" t="s">
        <v>3880</v>
      </c>
      <c r="P376">
        <v>144.41893079999997</v>
      </c>
      <c r="Q376">
        <v>235.235878066</v>
      </c>
      <c r="R376">
        <v>245.59819779400001</v>
      </c>
      <c r="S376">
        <v>307.13384426699997</v>
      </c>
      <c r="T376">
        <v>386.98860367600003</v>
      </c>
      <c r="U376">
        <v>480.29804353999998</v>
      </c>
      <c r="V376">
        <v>587.18021868299991</v>
      </c>
      <c r="W376">
        <v>736.61680572199987</v>
      </c>
      <c r="X376">
        <v>920.0071328790001</v>
      </c>
      <c r="Y376">
        <v>1016.20766708</v>
      </c>
      <c r="Z376">
        <v>1245.8099583599999</v>
      </c>
      <c r="AA376">
        <v>1564.18959683</v>
      </c>
      <c r="AB376">
        <v>1856.3990885499998</v>
      </c>
      <c r="AC376">
        <v>2057.8555183799999</v>
      </c>
      <c r="AD376">
        <v>2379.2239995899999</v>
      </c>
      <c r="AE376">
        <v>2617.0645989200002</v>
      </c>
      <c r="AF376">
        <v>2979.2259850699998</v>
      </c>
      <c r="AG376">
        <v>3286.7597650100001</v>
      </c>
      <c r="AH376">
        <v>3830.5975333799997</v>
      </c>
    </row>
    <row r="377" spans="1:35" x14ac:dyDescent="0.25">
      <c r="A377" s="23">
        <v>376</v>
      </c>
      <c r="B377" t="s">
        <v>10001</v>
      </c>
      <c r="C377" s="1" t="str">
        <f>+VLOOKUP(Tabla1[[#This Row],[Sector]],Sectores[[Sector]:[Columna1]],2,0)</f>
        <v>16 Medioambiente</v>
      </c>
      <c r="D377" s="1" t="str">
        <f>+VLOOKUP(Tabla1[[#This Row],[Contenido]],Hoja2!$F$2:$G$105,2,0)</f>
        <v>16.02 Emisiones</v>
      </c>
      <c r="E377" s="1" t="str">
        <f>+IFERROR(VLOOKUP(Tabla1[[#This Row],[Tema]],Temas[[Tema]:[Columna1]],2,0),"REVISAR")</f>
        <v>16.02.10 SF6 (CO2eq)</v>
      </c>
      <c r="F377" s="1" t="str">
        <f>+IFERROR(VLOOKUP(Tabla1[[#This Row],[Muestra]],Muestra[[Muestra]:[Columna1]],2,0),"REVISAR")</f>
        <v>16.02.10.01 Emisiones Gas SF6 (CO2eq)</v>
      </c>
      <c r="G377" t="s">
        <v>37</v>
      </c>
      <c r="H377" t="s">
        <v>38</v>
      </c>
      <c r="I377" t="s">
        <v>976</v>
      </c>
      <c r="J377" t="s">
        <v>977</v>
      </c>
      <c r="K377" s="1" t="s">
        <v>656</v>
      </c>
      <c r="L377" t="s">
        <v>964</v>
      </c>
      <c r="O377" t="s">
        <v>3880</v>
      </c>
      <c r="P377">
        <v>43.798690559999997</v>
      </c>
      <c r="Q377">
        <v>35.184321597999997</v>
      </c>
      <c r="R377">
        <v>39.396466564999997</v>
      </c>
      <c r="S377">
        <v>52.646923685999994</v>
      </c>
      <c r="T377">
        <v>49.476930237999994</v>
      </c>
      <c r="U377">
        <v>47.684923198</v>
      </c>
      <c r="V377">
        <v>51.994168798000004</v>
      </c>
      <c r="W377">
        <v>54.974931352999995</v>
      </c>
      <c r="X377">
        <v>57.009557763000004</v>
      </c>
      <c r="Y377">
        <v>66.653456156999994</v>
      </c>
      <c r="Z377">
        <v>98.276855517000001</v>
      </c>
      <c r="AA377">
        <v>63.853178395</v>
      </c>
      <c r="AB377">
        <v>70.049762397000009</v>
      </c>
      <c r="AC377">
        <v>77.304457927999991</v>
      </c>
      <c r="AD377">
        <v>84.540995515999995</v>
      </c>
      <c r="AE377">
        <v>94.898980792999993</v>
      </c>
      <c r="AF377">
        <v>86.814401756999999</v>
      </c>
      <c r="AG377">
        <v>106.38092400400001</v>
      </c>
      <c r="AH377">
        <v>111.42624480200001</v>
      </c>
    </row>
    <row r="378" spans="1:35" x14ac:dyDescent="0.25">
      <c r="A378" s="23">
        <v>377</v>
      </c>
      <c r="B378" t="s">
        <v>10002</v>
      </c>
      <c r="C378" s="1" t="str">
        <f>+VLOOKUP(Tabla1[[#This Row],[Sector]],Sectores[[Sector]:[Columna1]],2,0)</f>
        <v>16 Medioambiente</v>
      </c>
      <c r="D378" s="1" t="str">
        <f>+VLOOKUP(Tabla1[[#This Row],[Contenido]],Hoja2!$F$2:$G$105,2,0)</f>
        <v>16.02 Emisiones</v>
      </c>
      <c r="E378" s="1" t="str">
        <f>+IFERROR(VLOOKUP(Tabla1[[#This Row],[Tema]],Temas[[Tema]:[Columna1]],2,0),"REVISAR")</f>
        <v>16.02.01 Carbón</v>
      </c>
      <c r="F378" s="1" t="str">
        <f>+IFERROR(VLOOKUP(Tabla1[[#This Row],[Muestra]],Muestra[[Muestra]:[Columna1]],2,0),"REVISAR")</f>
        <v>16.02.01.01 Emisiones por combustible tipo Carbón</v>
      </c>
      <c r="G378" t="s">
        <v>37</v>
      </c>
      <c r="H378" t="s">
        <v>38</v>
      </c>
      <c r="I378" t="s">
        <v>98</v>
      </c>
      <c r="J378" t="s">
        <v>978</v>
      </c>
      <c r="K378" t="s">
        <v>388</v>
      </c>
      <c r="L378" t="s">
        <v>955</v>
      </c>
      <c r="O378" t="s">
        <v>979</v>
      </c>
      <c r="P378">
        <v>14241968</v>
      </c>
      <c r="Q378">
        <v>9263234</v>
      </c>
      <c r="R378">
        <v>9379840</v>
      </c>
      <c r="S378">
        <v>9244272</v>
      </c>
      <c r="T378">
        <v>10281184</v>
      </c>
      <c r="U378">
        <v>10251872</v>
      </c>
      <c r="V378">
        <v>12538208</v>
      </c>
      <c r="W378">
        <v>13007200</v>
      </c>
      <c r="X378">
        <v>16733488</v>
      </c>
      <c r="Y378">
        <v>13431481</v>
      </c>
      <c r="Z378">
        <v>16525485</v>
      </c>
      <c r="AA378">
        <v>20848160</v>
      </c>
      <c r="AB378">
        <v>23476319</v>
      </c>
      <c r="AC378">
        <v>25396312</v>
      </c>
      <c r="AD378">
        <v>24388728</v>
      </c>
      <c r="AE378">
        <v>27167352</v>
      </c>
      <c r="AF378">
        <v>27007344</v>
      </c>
      <c r="AG378">
        <v>27740144</v>
      </c>
      <c r="AH378">
        <v>26772689</v>
      </c>
      <c r="AI378">
        <v>24444998</v>
      </c>
    </row>
    <row r="379" spans="1:35" x14ac:dyDescent="0.25">
      <c r="A379" s="23">
        <v>378</v>
      </c>
      <c r="B379" t="s">
        <v>10003</v>
      </c>
      <c r="C379" s="1" t="str">
        <f>+VLOOKUP(Tabla1[[#This Row],[Sector]],Sectores[[Sector]:[Columna1]],2,0)</f>
        <v>16 Medioambiente</v>
      </c>
      <c r="D379" s="1" t="str">
        <f>+VLOOKUP(Tabla1[[#This Row],[Contenido]],Hoja2!$F$2:$G$105,2,0)</f>
        <v>16.02 Emisiones</v>
      </c>
      <c r="E379" s="1" t="str">
        <f>+IFERROR(VLOOKUP(Tabla1[[#This Row],[Tema]],Temas[[Tema]:[Columna1]],2,0),"REVISAR")</f>
        <v>16.02.04 Gas</v>
      </c>
      <c r="F379" s="1" t="str">
        <f>+IFERROR(VLOOKUP(Tabla1[[#This Row],[Muestra]],Muestra[[Muestra]:[Columna1]],2,0),"REVISAR")</f>
        <v>16.02.04.01 Emisiones por combustible tipo Gas</v>
      </c>
      <c r="G379" t="s">
        <v>37</v>
      </c>
      <c r="H379" t="s">
        <v>38</v>
      </c>
      <c r="I379" t="s">
        <v>980</v>
      </c>
      <c r="J379" t="s">
        <v>981</v>
      </c>
      <c r="K379" t="s">
        <v>388</v>
      </c>
      <c r="L379" t="s">
        <v>955</v>
      </c>
      <c r="O379" t="s">
        <v>979</v>
      </c>
      <c r="P379">
        <v>11918992</v>
      </c>
      <c r="Q379">
        <v>13517432</v>
      </c>
      <c r="R379">
        <v>13505504</v>
      </c>
      <c r="S379">
        <v>14736608</v>
      </c>
      <c r="T379">
        <v>16048320</v>
      </c>
      <c r="U379">
        <v>15557344</v>
      </c>
      <c r="V379">
        <v>14333568</v>
      </c>
      <c r="W379">
        <v>8764288</v>
      </c>
      <c r="X379">
        <v>4825488</v>
      </c>
      <c r="Y379">
        <v>6378671</v>
      </c>
      <c r="Z379">
        <v>10226747</v>
      </c>
      <c r="AA379">
        <v>10449728</v>
      </c>
      <c r="AB379">
        <v>9808976</v>
      </c>
      <c r="AC379">
        <v>9292317</v>
      </c>
      <c r="AD379">
        <v>8295685</v>
      </c>
      <c r="AE379">
        <v>9111963</v>
      </c>
      <c r="AF379">
        <v>9951424</v>
      </c>
      <c r="AG379">
        <v>9944096</v>
      </c>
      <c r="AH379">
        <v>11359416</v>
      </c>
      <c r="AI379">
        <v>11479202</v>
      </c>
    </row>
    <row r="380" spans="1:35" x14ac:dyDescent="0.25">
      <c r="A380" s="23">
        <v>379</v>
      </c>
      <c r="B380" t="s">
        <v>10004</v>
      </c>
      <c r="C380" s="1" t="str">
        <f>+VLOOKUP(Tabla1[[#This Row],[Sector]],Sectores[[Sector]:[Columna1]],2,0)</f>
        <v>16 Medioambiente</v>
      </c>
      <c r="D380" s="1" t="str">
        <f>+VLOOKUP(Tabla1[[#This Row],[Contenido]],Hoja2!$F$2:$G$105,2,0)</f>
        <v>16.02 Emisiones</v>
      </c>
      <c r="E380" s="1" t="str">
        <f>+IFERROR(VLOOKUP(Tabla1[[#This Row],[Tema]],Temas[[Tema]:[Columna1]],2,0),"REVISAR")</f>
        <v>16.02.08 Petróleo</v>
      </c>
      <c r="F380" s="1" t="str">
        <f>+IFERROR(VLOOKUP(Tabla1[[#This Row],[Muestra]],Muestra[[Muestra]:[Columna1]],2,0),"REVISAR")</f>
        <v>16.02.08.01 Emisiones por combustible tipo Petróleo</v>
      </c>
      <c r="G380" t="s">
        <v>37</v>
      </c>
      <c r="H380" t="s">
        <v>38</v>
      </c>
      <c r="I380" t="s">
        <v>982</v>
      </c>
      <c r="J380" t="s">
        <v>983</v>
      </c>
      <c r="K380" t="s">
        <v>388</v>
      </c>
      <c r="L380" t="s">
        <v>955</v>
      </c>
      <c r="O380" t="s">
        <v>979</v>
      </c>
      <c r="P380">
        <v>30627376</v>
      </c>
      <c r="Q380">
        <v>28467588</v>
      </c>
      <c r="R380">
        <v>30323264</v>
      </c>
      <c r="S380">
        <v>29586800</v>
      </c>
      <c r="T380">
        <v>31323536</v>
      </c>
      <c r="U380">
        <v>33826048</v>
      </c>
      <c r="V380">
        <v>35734992</v>
      </c>
      <c r="W380">
        <v>47225296</v>
      </c>
      <c r="X380">
        <v>47551392</v>
      </c>
      <c r="Y380">
        <v>44929147</v>
      </c>
      <c r="Z380">
        <v>43460925</v>
      </c>
      <c r="AA380">
        <v>45627792</v>
      </c>
      <c r="AB380">
        <v>45164525</v>
      </c>
      <c r="AC380">
        <v>45915623</v>
      </c>
      <c r="AD380">
        <v>43819832</v>
      </c>
      <c r="AE380">
        <v>44350748</v>
      </c>
      <c r="AF380">
        <v>46063808</v>
      </c>
      <c r="AG380">
        <v>45466576</v>
      </c>
      <c r="AH380">
        <v>46785697</v>
      </c>
      <c r="AI380">
        <v>47431109</v>
      </c>
    </row>
    <row r="381" spans="1:35" x14ac:dyDescent="0.25">
      <c r="A381" s="23">
        <v>380</v>
      </c>
      <c r="B381" t="s">
        <v>984</v>
      </c>
      <c r="C381" s="1" t="str">
        <f>+VLOOKUP(Tabla1[[#This Row],[Sector]],Sectores[[Sector]:[Columna1]],2,0)</f>
        <v>28 Violencia Contra la Mujer</v>
      </c>
      <c r="D381" s="1" t="str">
        <f>+VLOOKUP(Tabla1[[#This Row],[Contenido]],Hoja2!$F$2:$G$105,2,0)</f>
        <v>28.01 Delitos</v>
      </c>
      <c r="E381" s="1" t="str">
        <f>+IFERROR(VLOOKUP(Tabla1[[#This Row],[Tema]],Temas[[Tema]:[Columna1]],2,0),"REVISAR")</f>
        <v>28.01.02 Sentencias</v>
      </c>
      <c r="F381" s="1" t="str">
        <f>"28.01.02.01 "&amp;Tabla1[[#This Row],[Muestra]]</f>
        <v>28.01.02.01 Aborto Cometido Por Facultativo Por Causales No Reguladas</v>
      </c>
      <c r="G381" t="s">
        <v>99</v>
      </c>
      <c r="H381" t="s">
        <v>168</v>
      </c>
      <c r="I381" t="s">
        <v>985</v>
      </c>
      <c r="J381" t="s">
        <v>986</v>
      </c>
      <c r="K381" t="s">
        <v>985</v>
      </c>
      <c r="L381" t="s">
        <v>987</v>
      </c>
      <c r="O381" s="1" t="s">
        <v>988</v>
      </c>
      <c r="AC381">
        <v>4</v>
      </c>
      <c r="AD381">
        <v>10</v>
      </c>
      <c r="AE381">
        <v>3</v>
      </c>
      <c r="AF381">
        <v>6</v>
      </c>
      <c r="AG381">
        <v>3</v>
      </c>
      <c r="AH381">
        <v>8</v>
      </c>
      <c r="AI381">
        <v>2</v>
      </c>
    </row>
    <row r="382" spans="1:35" x14ac:dyDescent="0.25">
      <c r="A382" s="23">
        <v>381</v>
      </c>
      <c r="B382" t="s">
        <v>989</v>
      </c>
      <c r="C382" s="1" t="str">
        <f>+VLOOKUP(Tabla1[[#This Row],[Sector]],Sectores[[Sector]:[Columna1]],2,0)</f>
        <v>28 Violencia Contra la Mujer</v>
      </c>
      <c r="D382" s="1" t="str">
        <f>+VLOOKUP(Tabla1[[#This Row],[Contenido]],Hoja2!$F$2:$G$105,2,0)</f>
        <v>28.01 Delitos</v>
      </c>
      <c r="E382" s="1" t="str">
        <f>+IFERROR(VLOOKUP(Tabla1[[#This Row],[Tema]],Temas[[Tema]:[Columna1]],2,0),"REVISAR")</f>
        <v>28.01.02 Sentencias</v>
      </c>
      <c r="F382" s="1" t="str">
        <f>"28.01.02.02 "&amp;Tabla1[[#This Row],[Muestra]]</f>
        <v>28.01.02.02 Aborto Consentido Causales No Reguladas</v>
      </c>
      <c r="G382" t="s">
        <v>99</v>
      </c>
      <c r="H382" t="s">
        <v>168</v>
      </c>
      <c r="I382" t="s">
        <v>985</v>
      </c>
      <c r="J382" t="s">
        <v>990</v>
      </c>
      <c r="K382" t="s">
        <v>985</v>
      </c>
      <c r="L382" t="s">
        <v>987</v>
      </c>
      <c r="O382" s="1" t="s">
        <v>988</v>
      </c>
      <c r="AC382">
        <v>53</v>
      </c>
      <c r="AD382">
        <v>39</v>
      </c>
      <c r="AE382">
        <v>39</v>
      </c>
      <c r="AF382">
        <v>40</v>
      </c>
      <c r="AG382">
        <v>44</v>
      </c>
      <c r="AH382">
        <v>22</v>
      </c>
      <c r="AI382">
        <v>31</v>
      </c>
    </row>
    <row r="383" spans="1:35" x14ac:dyDescent="0.25">
      <c r="A383" s="23">
        <v>382</v>
      </c>
      <c r="B383" t="s">
        <v>991</v>
      </c>
      <c r="C383" s="1" t="str">
        <f>+VLOOKUP(Tabla1[[#This Row],[Sector]],Sectores[[Sector]:[Columna1]],2,0)</f>
        <v>28 Violencia Contra la Mujer</v>
      </c>
      <c r="D383" s="1" t="str">
        <f>+VLOOKUP(Tabla1[[#This Row],[Contenido]],Hoja2!$F$2:$G$105,2,0)</f>
        <v>28.01 Delitos</v>
      </c>
      <c r="E383" s="1" t="str">
        <f>+IFERROR(VLOOKUP(Tabla1[[#This Row],[Tema]],Temas[[Tema]:[Columna1]],2,0),"REVISAR")</f>
        <v>28.01.02 Sentencias</v>
      </c>
      <c r="F383" s="1" t="str">
        <f>"28.01.02.03 "&amp;Tabla1[[#This Row],[Muestra]]</f>
        <v>28.01.02.03 Aborto Sin Consentimiento</v>
      </c>
      <c r="G383" t="s">
        <v>99</v>
      </c>
      <c r="H383" t="s">
        <v>168</v>
      </c>
      <c r="I383" t="s">
        <v>985</v>
      </c>
      <c r="J383" t="s">
        <v>992</v>
      </c>
      <c r="K383" t="s">
        <v>985</v>
      </c>
      <c r="L383" t="s">
        <v>987</v>
      </c>
      <c r="O383" s="1" t="s">
        <v>988</v>
      </c>
      <c r="AC383">
        <v>27</v>
      </c>
      <c r="AD383">
        <v>22</v>
      </c>
      <c r="AE383">
        <v>34</v>
      </c>
      <c r="AF383">
        <v>28</v>
      </c>
      <c r="AG383">
        <v>29</v>
      </c>
      <c r="AH383">
        <v>18</v>
      </c>
      <c r="AI383">
        <v>33</v>
      </c>
    </row>
    <row r="384" spans="1:35" x14ac:dyDescent="0.25">
      <c r="A384" s="23">
        <v>383</v>
      </c>
      <c r="B384" t="s">
        <v>993</v>
      </c>
      <c r="C384" s="1" t="str">
        <f>+VLOOKUP(Tabla1[[#This Row],[Sector]],Sectores[[Sector]:[Columna1]],2,0)</f>
        <v>28 Violencia Contra la Mujer</v>
      </c>
      <c r="D384" s="1" t="str">
        <f>+VLOOKUP(Tabla1[[#This Row],[Contenido]],Hoja2!$F$2:$G$105,2,0)</f>
        <v>28.01 Delitos</v>
      </c>
      <c r="E384" s="1" t="str">
        <f>+IFERROR(VLOOKUP(Tabla1[[#This Row],[Tema]],Temas[[Tema]:[Columna1]],2,0),"REVISAR")</f>
        <v>28.01.02 Sentencias</v>
      </c>
      <c r="F384" s="1" t="str">
        <f>"28.01.02.04 "&amp;Tabla1[[#This Row],[Muestra]]</f>
        <v>28.01.02.04 Femicidio Intimo</v>
      </c>
      <c r="G384" t="s">
        <v>99</v>
      </c>
      <c r="H384" t="s">
        <v>168</v>
      </c>
      <c r="I384" t="s">
        <v>985</v>
      </c>
      <c r="J384" t="s">
        <v>994</v>
      </c>
      <c r="K384" t="s">
        <v>985</v>
      </c>
      <c r="L384" t="s">
        <v>987</v>
      </c>
      <c r="O384" s="1" t="s">
        <v>988</v>
      </c>
      <c r="AC384">
        <v>75</v>
      </c>
      <c r="AD384">
        <v>68</v>
      </c>
      <c r="AE384">
        <v>69</v>
      </c>
      <c r="AF384">
        <v>112</v>
      </c>
      <c r="AG384">
        <v>96</v>
      </c>
      <c r="AH384">
        <v>97</v>
      </c>
      <c r="AI384">
        <v>123</v>
      </c>
    </row>
    <row r="385" spans="1:37" x14ac:dyDescent="0.25">
      <c r="A385" s="23">
        <v>384</v>
      </c>
      <c r="B385" t="s">
        <v>995</v>
      </c>
      <c r="C385" s="1" t="str">
        <f>+VLOOKUP(Tabla1[[#This Row],[Sector]],Sectores[[Sector]:[Columna1]],2,0)</f>
        <v>28 Violencia Contra la Mujer</v>
      </c>
      <c r="D385" s="1" t="str">
        <f>+VLOOKUP(Tabla1[[#This Row],[Contenido]],Hoja2!$F$2:$G$105,2,0)</f>
        <v>28.01 Delitos</v>
      </c>
      <c r="E385" s="1" t="str">
        <f>+IFERROR(VLOOKUP(Tabla1[[#This Row],[Tema]],Temas[[Tema]:[Columna1]],2,0),"REVISAR")</f>
        <v>28.01.02 Sentencias</v>
      </c>
      <c r="F385" s="1" t="str">
        <f>"28.01.02.05 "&amp;Tabla1[[#This Row],[Muestra]]</f>
        <v>28.01.02.05 Maltrato Habitual (Violencia Intrafamiliar)</v>
      </c>
      <c r="G385" t="s">
        <v>99</v>
      </c>
      <c r="H385" t="s">
        <v>168</v>
      </c>
      <c r="I385" t="s">
        <v>985</v>
      </c>
      <c r="J385" t="s">
        <v>996</v>
      </c>
      <c r="K385" t="s">
        <v>985</v>
      </c>
      <c r="L385" t="s">
        <v>987</v>
      </c>
      <c r="O385" s="1" t="s">
        <v>988</v>
      </c>
      <c r="AC385">
        <v>2632</v>
      </c>
      <c r="AD385">
        <v>3614</v>
      </c>
      <c r="AE385">
        <v>4905</v>
      </c>
      <c r="AF385">
        <v>5491</v>
      </c>
      <c r="AG385">
        <v>4119</v>
      </c>
      <c r="AH385">
        <v>3474</v>
      </c>
      <c r="AI385">
        <v>3701</v>
      </c>
    </row>
    <row r="386" spans="1:37" x14ac:dyDescent="0.25">
      <c r="A386" s="23">
        <v>385</v>
      </c>
      <c r="B386" t="s">
        <v>997</v>
      </c>
      <c r="C386" s="1" t="str">
        <f>+VLOOKUP(Tabla1[[#This Row],[Sector]],Sectores[[Sector]:[Columna1]],2,0)</f>
        <v>28 Violencia Contra la Mujer</v>
      </c>
      <c r="D386" s="1" t="str">
        <f>+VLOOKUP(Tabla1[[#This Row],[Contenido]],Hoja2!$F$2:$G$105,2,0)</f>
        <v>28.01 Delitos</v>
      </c>
      <c r="E386" s="1" t="str">
        <f>+IFERROR(VLOOKUP(Tabla1[[#This Row],[Tema]],Temas[[Tema]:[Columna1]],2,0),"REVISAR")</f>
        <v>28.01.02 Sentencias</v>
      </c>
      <c r="F386" s="1" t="str">
        <f>"28.01.02.06 "&amp;Tabla1[[#This Row],[Muestra]]</f>
        <v>28.01.02.06 Secuestro Con Homicidio, Violación O Lesiones</v>
      </c>
      <c r="G386" t="s">
        <v>99</v>
      </c>
      <c r="H386" t="s">
        <v>168</v>
      </c>
      <c r="I386" t="s">
        <v>985</v>
      </c>
      <c r="J386" t="s">
        <v>998</v>
      </c>
      <c r="K386" t="s">
        <v>985</v>
      </c>
      <c r="L386" t="s">
        <v>987</v>
      </c>
      <c r="O386" s="1" t="s">
        <v>988</v>
      </c>
      <c r="AC386">
        <v>9</v>
      </c>
      <c r="AD386">
        <v>7</v>
      </c>
      <c r="AE386">
        <v>11</v>
      </c>
      <c r="AF386">
        <v>14</v>
      </c>
      <c r="AG386">
        <v>13</v>
      </c>
      <c r="AH386">
        <v>1</v>
      </c>
    </row>
    <row r="387" spans="1:37" x14ac:dyDescent="0.25">
      <c r="A387" s="23">
        <v>386</v>
      </c>
      <c r="B387" t="s">
        <v>10005</v>
      </c>
      <c r="C387" s="1" t="str">
        <f>+VLOOKUP(Tabla1[[#This Row],[Sector]],Sectores[[Sector]:[Columna1]],2,0)</f>
        <v>28 Violencia Contra la Mujer</v>
      </c>
      <c r="D387" s="1" t="str">
        <f>+VLOOKUP(Tabla1[[#This Row],[Contenido]],Hoja2!$F$2:$G$105,2,0)</f>
        <v>28.02 VIF</v>
      </c>
      <c r="E387" s="1" t="s">
        <v>10047</v>
      </c>
      <c r="F387" s="1" t="str">
        <f>+IFERROR(VLOOKUP(Tabla1[[#This Row],[Muestra]],Muestra[[Muestra]:[Columna1]],2,0),"REVISAR")</f>
        <v>28.02.01.01 Número de Aprehensiones</v>
      </c>
      <c r="G387" t="s">
        <v>99</v>
      </c>
      <c r="H387" t="s">
        <v>999</v>
      </c>
      <c r="I387" t="s">
        <v>354</v>
      </c>
      <c r="J387" t="s">
        <v>1006</v>
      </c>
      <c r="K387" t="s">
        <v>3847</v>
      </c>
      <c r="L387" t="s">
        <v>1000</v>
      </c>
      <c r="O387" s="1" t="s">
        <v>988</v>
      </c>
      <c r="U387">
        <v>1932</v>
      </c>
      <c r="V387">
        <v>5898</v>
      </c>
      <c r="W387">
        <v>10661</v>
      </c>
      <c r="X387">
        <v>18450</v>
      </c>
      <c r="Y387">
        <v>23914</v>
      </c>
      <c r="Z387">
        <v>24796</v>
      </c>
      <c r="AA387">
        <v>29085</v>
      </c>
      <c r="AB387">
        <v>28201</v>
      </c>
      <c r="AC387">
        <v>27018</v>
      </c>
      <c r="AD387">
        <v>24576</v>
      </c>
      <c r="AE387">
        <v>22557</v>
      </c>
      <c r="AF387">
        <v>21043</v>
      </c>
      <c r="AG387">
        <v>22445</v>
      </c>
      <c r="AH387">
        <v>22696</v>
      </c>
      <c r="AI387">
        <v>23740</v>
      </c>
      <c r="AJ387">
        <v>21910</v>
      </c>
      <c r="AK387">
        <v>5467</v>
      </c>
    </row>
    <row r="388" spans="1:37" x14ac:dyDescent="0.25">
      <c r="A388" s="23">
        <v>387</v>
      </c>
      <c r="B388" t="s">
        <v>10006</v>
      </c>
      <c r="C388" s="1" t="str">
        <f>+VLOOKUP(Tabla1[[#This Row],[Sector]],Sectores[[Sector]:[Columna1]],2,0)</f>
        <v>28 Violencia Contra la Mujer</v>
      </c>
      <c r="D388" s="1" t="str">
        <f>+VLOOKUP(Tabla1[[#This Row],[Contenido]],Hoja2!$F$2:$G$105,2,0)</f>
        <v>28.02 VIF</v>
      </c>
      <c r="E388" s="1" t="s">
        <v>10048</v>
      </c>
      <c r="F388" s="1" t="str">
        <f>+IFERROR(VLOOKUP(Tabla1[[#This Row],[Muestra]],Muestra[[Muestra]:[Columna1]],2,0),"REVISAR")</f>
        <v>28.02.02.01 Número de Casos Policiales</v>
      </c>
      <c r="G388" t="s">
        <v>99</v>
      </c>
      <c r="H388" t="s">
        <v>999</v>
      </c>
      <c r="I388" t="s">
        <v>68</v>
      </c>
      <c r="J388" t="s">
        <v>1001</v>
      </c>
      <c r="K388" t="s">
        <v>3847</v>
      </c>
      <c r="L388" t="s">
        <v>1000</v>
      </c>
      <c r="O388" s="1" t="s">
        <v>988</v>
      </c>
      <c r="U388">
        <v>84447</v>
      </c>
      <c r="V388">
        <v>86835</v>
      </c>
      <c r="W388">
        <v>100658</v>
      </c>
      <c r="X388">
        <v>111345</v>
      </c>
      <c r="Y388">
        <v>115323</v>
      </c>
      <c r="Z388">
        <v>110116</v>
      </c>
      <c r="AA388">
        <v>123814</v>
      </c>
      <c r="AB388">
        <v>114911</v>
      </c>
      <c r="AC388">
        <v>111422</v>
      </c>
      <c r="AD388">
        <v>103703</v>
      </c>
      <c r="AE388">
        <v>95272</v>
      </c>
      <c r="AF388">
        <v>91121</v>
      </c>
      <c r="AG388">
        <v>90084</v>
      </c>
      <c r="AH388">
        <v>86439</v>
      </c>
      <c r="AI388">
        <v>92891</v>
      </c>
      <c r="AJ388">
        <v>89545</v>
      </c>
      <c r="AK388">
        <v>22381</v>
      </c>
    </row>
    <row r="389" spans="1:37" x14ac:dyDescent="0.25">
      <c r="A389" s="23">
        <v>388</v>
      </c>
      <c r="B389" t="s">
        <v>10007</v>
      </c>
      <c r="C389" s="1" t="str">
        <f>+VLOOKUP(Tabla1[[#This Row],[Sector]],Sectores[[Sector]:[Columna1]],2,0)</f>
        <v>28 Violencia Contra la Mujer</v>
      </c>
      <c r="D389" s="1" t="str">
        <f>+VLOOKUP(Tabla1[[#This Row],[Contenido]],Hoja2!$F$2:$G$105,2,0)</f>
        <v>28.02 VIF</v>
      </c>
      <c r="E389" s="1" t="s">
        <v>10049</v>
      </c>
      <c r="F389" s="1" t="str">
        <f>+IFERROR(VLOOKUP(Tabla1[[#This Row],[Muestra]],Muestra[[Muestra]:[Columna1]],2,0),"REVISAR")</f>
        <v>28.02.03.01 Número de Denuncias por Violación</v>
      </c>
      <c r="G389" t="s">
        <v>99</v>
      </c>
      <c r="H389" t="s">
        <v>999</v>
      </c>
      <c r="I389" t="s">
        <v>69</v>
      </c>
      <c r="J389" t="s">
        <v>1002</v>
      </c>
      <c r="K389" t="s">
        <v>3847</v>
      </c>
      <c r="L389" t="s">
        <v>1000</v>
      </c>
      <c r="O389" s="1" t="s">
        <v>988</v>
      </c>
      <c r="U389">
        <v>82590</v>
      </c>
      <c r="V389">
        <v>81098</v>
      </c>
      <c r="W389">
        <v>90285</v>
      </c>
      <c r="X389">
        <v>93487</v>
      </c>
      <c r="Y389">
        <v>92468</v>
      </c>
      <c r="Z389">
        <v>86800</v>
      </c>
      <c r="AA389">
        <v>96837</v>
      </c>
      <c r="AB389">
        <v>89248</v>
      </c>
      <c r="AC389">
        <v>87201</v>
      </c>
      <c r="AD389">
        <v>81863</v>
      </c>
      <c r="AE389">
        <v>75388</v>
      </c>
      <c r="AF389">
        <v>72668</v>
      </c>
      <c r="AG389">
        <v>70653</v>
      </c>
      <c r="AH389">
        <v>67058</v>
      </c>
      <c r="AI389">
        <v>72777</v>
      </c>
      <c r="AJ389">
        <v>70777</v>
      </c>
      <c r="AK389">
        <v>17781</v>
      </c>
    </row>
    <row r="390" spans="1:37" x14ac:dyDescent="0.25">
      <c r="A390" s="23">
        <v>389</v>
      </c>
      <c r="B390" t="s">
        <v>10008</v>
      </c>
      <c r="C390" s="1" t="str">
        <f>+VLOOKUP(Tabla1[[#This Row],[Sector]],Sectores[[Sector]:[Columna1]],2,0)</f>
        <v>28 Violencia Contra la Mujer</v>
      </c>
      <c r="D390" s="1" t="str">
        <f>+VLOOKUP(Tabla1[[#This Row],[Contenido]],Hoja2!$F$2:$G$105,2,0)</f>
        <v>28.02 VIF</v>
      </c>
      <c r="E390" s="1" t="s">
        <v>10050</v>
      </c>
      <c r="F390" s="1" t="str">
        <f>+IFERROR(VLOOKUP(Tabla1[[#This Row],[Muestra]],Muestra[[Muestra]:[Columna1]],2,0),"REVISAR")</f>
        <v>28.02.04.01 Número de Detenciones</v>
      </c>
      <c r="G390" t="s">
        <v>99</v>
      </c>
      <c r="H390" t="s">
        <v>999</v>
      </c>
      <c r="I390" t="s">
        <v>70</v>
      </c>
      <c r="J390" t="s">
        <v>1003</v>
      </c>
      <c r="K390" t="s">
        <v>3847</v>
      </c>
      <c r="L390" t="s">
        <v>1000</v>
      </c>
      <c r="O390" s="1" t="s">
        <v>988</v>
      </c>
      <c r="U390">
        <v>1857</v>
      </c>
      <c r="V390">
        <v>5737</v>
      </c>
      <c r="W390">
        <v>10373</v>
      </c>
      <c r="X390">
        <v>17858</v>
      </c>
      <c r="Y390">
        <v>22855</v>
      </c>
      <c r="Z390">
        <v>23316</v>
      </c>
      <c r="AA390">
        <v>26977</v>
      </c>
      <c r="AB390">
        <v>25663</v>
      </c>
      <c r="AC390">
        <v>24221</v>
      </c>
      <c r="AD390">
        <v>21840</v>
      </c>
      <c r="AE390">
        <v>19884</v>
      </c>
      <c r="AF390">
        <v>18453</v>
      </c>
      <c r="AG390">
        <v>19431</v>
      </c>
      <c r="AH390">
        <v>19381</v>
      </c>
      <c r="AI390">
        <v>20114</v>
      </c>
      <c r="AJ390">
        <v>18768</v>
      </c>
      <c r="AK390">
        <v>4600</v>
      </c>
    </row>
    <row r="391" spans="1:37" x14ac:dyDescent="0.25">
      <c r="A391" s="23">
        <v>390</v>
      </c>
      <c r="B391" t="s">
        <v>1004</v>
      </c>
      <c r="C391" s="1" t="str">
        <f>+VLOOKUP(Tabla1[[#This Row],[Sector]],Sectores[[Sector]:[Columna1]],2,0)</f>
        <v>28 Violencia Contra la Mujer</v>
      </c>
      <c r="D391" s="1" t="str">
        <f>+VLOOKUP(Tabla1[[#This Row],[Contenido]],Hoja2!$F$2:$G$105,2,0)</f>
        <v>28.03 Violación</v>
      </c>
      <c r="E391" s="1" t="s">
        <v>10051</v>
      </c>
      <c r="F391" s="1" t="s">
        <v>10067</v>
      </c>
      <c r="G391" t="s">
        <v>99</v>
      </c>
      <c r="H391" t="s">
        <v>1005</v>
      </c>
      <c r="I391" t="s">
        <v>354</v>
      </c>
      <c r="J391" t="s">
        <v>1006</v>
      </c>
      <c r="K391" t="s">
        <v>3847</v>
      </c>
      <c r="L391" t="s">
        <v>67</v>
      </c>
      <c r="O391" s="1" t="s">
        <v>988</v>
      </c>
      <c r="X391">
        <v>442</v>
      </c>
      <c r="Y391">
        <v>524</v>
      </c>
      <c r="Z391">
        <v>482</v>
      </c>
      <c r="AA391">
        <v>513</v>
      </c>
      <c r="AB391">
        <v>501</v>
      </c>
      <c r="AC391">
        <v>461</v>
      </c>
      <c r="AD391">
        <v>363</v>
      </c>
      <c r="AE391">
        <v>343</v>
      </c>
      <c r="AF391">
        <v>326</v>
      </c>
      <c r="AG391">
        <v>309</v>
      </c>
      <c r="AH391">
        <v>327</v>
      </c>
      <c r="AI391">
        <v>331</v>
      </c>
      <c r="AJ391">
        <v>336</v>
      </c>
    </row>
    <row r="392" spans="1:37" x14ac:dyDescent="0.25">
      <c r="A392" s="23">
        <v>391</v>
      </c>
      <c r="B392" t="s">
        <v>1007</v>
      </c>
      <c r="C392" s="1" t="str">
        <f>+VLOOKUP(Tabla1[[#This Row],[Sector]],Sectores[[Sector]:[Columna1]],2,0)</f>
        <v>28 Violencia Contra la Mujer</v>
      </c>
      <c r="D392" s="1" t="str">
        <f>+VLOOKUP(Tabla1[[#This Row],[Contenido]],Hoja2!$F$2:$G$105,2,0)</f>
        <v>28.03 Violación</v>
      </c>
      <c r="E392" s="1" t="s">
        <v>10052</v>
      </c>
      <c r="F392" s="1" t="s">
        <v>10068</v>
      </c>
      <c r="G392" t="s">
        <v>99</v>
      </c>
      <c r="H392" t="s">
        <v>1005</v>
      </c>
      <c r="I392" t="s">
        <v>68</v>
      </c>
      <c r="J392" t="s">
        <v>1001</v>
      </c>
      <c r="K392" t="s">
        <v>3847</v>
      </c>
      <c r="L392" t="s">
        <v>67</v>
      </c>
      <c r="O392" s="1" t="s">
        <v>988</v>
      </c>
      <c r="X392">
        <v>3315</v>
      </c>
      <c r="Y392">
        <v>3344</v>
      </c>
      <c r="Z392">
        <v>3073</v>
      </c>
      <c r="AA392">
        <v>3543</v>
      </c>
      <c r="AB392">
        <v>3204</v>
      </c>
      <c r="AC392">
        <v>3143</v>
      </c>
      <c r="AD392">
        <v>2811</v>
      </c>
      <c r="AE392">
        <v>2716</v>
      </c>
      <c r="AF392">
        <v>2621</v>
      </c>
      <c r="AG392">
        <v>2783</v>
      </c>
      <c r="AH392">
        <v>3469</v>
      </c>
      <c r="AI392">
        <v>4069</v>
      </c>
      <c r="AJ392">
        <v>3402</v>
      </c>
    </row>
    <row r="393" spans="1:37" x14ac:dyDescent="0.25">
      <c r="A393" s="23">
        <v>392</v>
      </c>
      <c r="B393" t="s">
        <v>1002</v>
      </c>
      <c r="C393" s="1" t="str">
        <f>+VLOOKUP(Tabla1[[#This Row],[Sector]],Sectores[[Sector]:[Columna1]],2,0)</f>
        <v>28 Violencia Contra la Mujer</v>
      </c>
      <c r="D393" s="1" t="str">
        <f>+VLOOKUP(Tabla1[[#This Row],[Contenido]],Hoja2!$F$2:$G$105,2,0)</f>
        <v>28.03 Violación</v>
      </c>
      <c r="E393" s="1" t="s">
        <v>10053</v>
      </c>
      <c r="F393" s="1" t="str">
        <f>+IFERROR(VLOOKUP(Tabla1[[#This Row],[Muestra]],Muestra[[Muestra]:[Columna1]],2,0),"REVISAR")</f>
        <v>28.03.03.01 Número de Denuncias</v>
      </c>
      <c r="G393" t="s">
        <v>99</v>
      </c>
      <c r="H393" t="s">
        <v>1005</v>
      </c>
      <c r="I393" t="s">
        <v>69</v>
      </c>
      <c r="J393" t="s">
        <v>1008</v>
      </c>
      <c r="K393" t="s">
        <v>3847</v>
      </c>
      <c r="L393" t="s">
        <v>67</v>
      </c>
      <c r="O393" s="1" t="s">
        <v>988</v>
      </c>
      <c r="X393">
        <v>2932</v>
      </c>
      <c r="Y393">
        <v>2881</v>
      </c>
      <c r="Z393">
        <v>2636</v>
      </c>
      <c r="AA393">
        <v>3085</v>
      </c>
      <c r="AB393">
        <v>2766</v>
      </c>
      <c r="AC393">
        <v>2740</v>
      </c>
      <c r="AD393">
        <v>2457</v>
      </c>
      <c r="AE393">
        <v>2371</v>
      </c>
      <c r="AF393">
        <v>2312</v>
      </c>
      <c r="AG393">
        <v>2456</v>
      </c>
      <c r="AH393">
        <v>3091</v>
      </c>
      <c r="AI393">
        <v>3688</v>
      </c>
      <c r="AJ393">
        <v>3041</v>
      </c>
    </row>
    <row r="394" spans="1:37" x14ac:dyDescent="0.25">
      <c r="A394" s="23">
        <v>393</v>
      </c>
      <c r="B394" t="s">
        <v>1009</v>
      </c>
      <c r="C394" s="1" t="str">
        <f>+VLOOKUP(Tabla1[[#This Row],[Sector]],Sectores[[Sector]:[Columna1]],2,0)</f>
        <v>28 Violencia Contra la Mujer</v>
      </c>
      <c r="D394" s="1" t="str">
        <f>+VLOOKUP(Tabla1[[#This Row],[Contenido]],Hoja2!$F$2:$G$105,2,0)</f>
        <v>28.03 Violación</v>
      </c>
      <c r="E394" s="1" t="s">
        <v>10054</v>
      </c>
      <c r="F394" s="1" t="s">
        <v>10069</v>
      </c>
      <c r="G394" t="s">
        <v>99</v>
      </c>
      <c r="H394" t="s">
        <v>1005</v>
      </c>
      <c r="I394" t="s">
        <v>70</v>
      </c>
      <c r="J394" t="s">
        <v>1003</v>
      </c>
      <c r="K394" t="s">
        <v>3847</v>
      </c>
      <c r="L394" t="s">
        <v>67</v>
      </c>
      <c r="O394" s="1" t="s">
        <v>988</v>
      </c>
      <c r="X394">
        <v>408</v>
      </c>
      <c r="Y394">
        <v>496</v>
      </c>
      <c r="Z394">
        <v>458</v>
      </c>
      <c r="AA394">
        <v>489</v>
      </c>
      <c r="AB394">
        <v>475</v>
      </c>
      <c r="AC394">
        <v>440</v>
      </c>
      <c r="AD394">
        <v>346</v>
      </c>
      <c r="AE394">
        <v>328</v>
      </c>
      <c r="AF394">
        <v>302</v>
      </c>
      <c r="AG394">
        <v>313</v>
      </c>
      <c r="AH394">
        <v>369</v>
      </c>
      <c r="AI394">
        <v>371</v>
      </c>
      <c r="AJ394">
        <v>361</v>
      </c>
    </row>
    <row r="395" spans="1:37" x14ac:dyDescent="0.25">
      <c r="A395" s="23">
        <v>394</v>
      </c>
      <c r="B395" t="s">
        <v>1010</v>
      </c>
      <c r="C395" s="1" t="str">
        <f>+VLOOKUP(Tabla1[[#This Row],[Sector]],Sectores[[Sector]:[Columna1]],2,0)</f>
        <v>28 Violencia Contra la Mujer</v>
      </c>
      <c r="D395" s="1" t="str">
        <f>+VLOOKUP(Tabla1[[#This Row],[Contenido]],Hoja2!$F$2:$G$105,2,0)</f>
        <v>28.03 Violación</v>
      </c>
      <c r="E395" s="1" t="s">
        <v>10051</v>
      </c>
      <c r="F395" s="1" t="str">
        <f>+IFERROR(VLOOKUP(Tabla1[[#This Row],[Muestra]],Muestra[[Muestra]:[Columna1]],2,0),"REVISAR")</f>
        <v>28.03.01.02 Tasa de Aprehensiones</v>
      </c>
      <c r="G395" t="s">
        <v>99</v>
      </c>
      <c r="H395" t="s">
        <v>1005</v>
      </c>
      <c r="I395" t="s">
        <v>354</v>
      </c>
      <c r="J395" t="s">
        <v>1011</v>
      </c>
      <c r="K395" t="s">
        <v>359</v>
      </c>
      <c r="L395" t="s">
        <v>67</v>
      </c>
      <c r="O395" s="1" t="s">
        <v>988</v>
      </c>
      <c r="X395">
        <v>0.67057971014492734</v>
      </c>
      <c r="Y395">
        <v>0.99369565217391287</v>
      </c>
      <c r="Z395">
        <v>0.78898550724637628</v>
      </c>
      <c r="AA395">
        <v>0.93652173913043457</v>
      </c>
      <c r="AB395">
        <v>1.7535507246376805</v>
      </c>
      <c r="AC395">
        <v>0.91710144927536241</v>
      </c>
      <c r="AD395">
        <v>0.60753623188405825</v>
      </c>
      <c r="AE395">
        <v>0.62072463768115949</v>
      </c>
      <c r="AF395">
        <v>0.61405797101449289</v>
      </c>
      <c r="AG395">
        <v>0.53318840579710136</v>
      </c>
      <c r="AH395">
        <v>1.3051449275362319</v>
      </c>
      <c r="AI395">
        <v>0.5952898550724639</v>
      </c>
      <c r="AJ395">
        <v>0.68884057971014501</v>
      </c>
    </row>
    <row r="396" spans="1:37" x14ac:dyDescent="0.25">
      <c r="A396" s="23">
        <v>395</v>
      </c>
      <c r="B396" t="s">
        <v>1012</v>
      </c>
      <c r="C396" s="1" t="str">
        <f>+VLOOKUP(Tabla1[[#This Row],[Sector]],Sectores[[Sector]:[Columna1]],2,0)</f>
        <v>28 Violencia Contra la Mujer</v>
      </c>
      <c r="D396" s="1" t="str">
        <f>+VLOOKUP(Tabla1[[#This Row],[Contenido]],Hoja2!$F$2:$G$105,2,0)</f>
        <v>28.03 Violación</v>
      </c>
      <c r="E396" s="1" t="s">
        <v>10052</v>
      </c>
      <c r="F396" s="1" t="str">
        <f>+IFERROR(VLOOKUP(Tabla1[[#This Row],[Muestra]],Muestra[[Muestra]:[Columna1]],2,0),"REVISAR")</f>
        <v>28.03.02.02 Tasa de Casos Policiales</v>
      </c>
      <c r="G396" t="s">
        <v>99</v>
      </c>
      <c r="H396" t="s">
        <v>1005</v>
      </c>
      <c r="I396" t="s">
        <v>68</v>
      </c>
      <c r="J396" t="s">
        <v>71</v>
      </c>
      <c r="K396" t="s">
        <v>359</v>
      </c>
      <c r="L396" t="s">
        <v>67</v>
      </c>
      <c r="O396" s="1" t="s">
        <v>988</v>
      </c>
      <c r="X396">
        <v>4.4894927536231872</v>
      </c>
      <c r="Y396">
        <v>5.1378985507246444</v>
      </c>
      <c r="Z396">
        <v>4.6073188405797092</v>
      </c>
      <c r="AA396">
        <v>4.9356521739130415</v>
      </c>
      <c r="AB396">
        <v>5.2236231884057966</v>
      </c>
      <c r="AC396">
        <v>4.6165217391304303</v>
      </c>
      <c r="AD396">
        <v>3.9113768115942027</v>
      </c>
      <c r="AE396">
        <v>4.3055797101449285</v>
      </c>
      <c r="AF396">
        <v>3.9811594202898544</v>
      </c>
      <c r="AG396">
        <v>3.9976086956521759</v>
      </c>
      <c r="AH396">
        <v>5.1477536231883994</v>
      </c>
      <c r="AI396">
        <v>5.7106521739130418</v>
      </c>
      <c r="AJ396">
        <v>4.8647826086956512</v>
      </c>
    </row>
    <row r="397" spans="1:37" x14ac:dyDescent="0.25">
      <c r="A397" s="23">
        <v>396</v>
      </c>
      <c r="B397" t="s">
        <v>1013</v>
      </c>
      <c r="C397" s="1" t="str">
        <f>+VLOOKUP(Tabla1[[#This Row],[Sector]],Sectores[[Sector]:[Columna1]],2,0)</f>
        <v>28 Violencia Contra la Mujer</v>
      </c>
      <c r="D397" s="1" t="str">
        <f>+VLOOKUP(Tabla1[[#This Row],[Contenido]],Hoja2!$F$2:$G$105,2,0)</f>
        <v>28.03 Violación</v>
      </c>
      <c r="E397" s="1" t="s">
        <v>10053</v>
      </c>
      <c r="F397" s="1" t="str">
        <f>+IFERROR(VLOOKUP(Tabla1[[#This Row],[Muestra]],Muestra[[Muestra]:[Columna1]],2,0),"REVISAR")</f>
        <v>28.03.03.02 Tasa de Denuncias</v>
      </c>
      <c r="G397" t="s">
        <v>99</v>
      </c>
      <c r="H397" t="s">
        <v>1005</v>
      </c>
      <c r="I397" t="s">
        <v>69</v>
      </c>
      <c r="J397" t="s">
        <v>72</v>
      </c>
      <c r="K397" t="s">
        <v>359</v>
      </c>
      <c r="L397" t="s">
        <v>67</v>
      </c>
      <c r="O397" s="1" t="s">
        <v>988</v>
      </c>
      <c r="X397">
        <v>3.8991304347826081</v>
      </c>
      <c r="Y397">
        <v>4.2621014492753666</v>
      </c>
      <c r="Z397">
        <v>3.8937681159420294</v>
      </c>
      <c r="AA397">
        <v>4.1480434782608686</v>
      </c>
      <c r="AB397">
        <v>4.3888405797101422</v>
      </c>
      <c r="AC397">
        <v>3.8535507246376777</v>
      </c>
      <c r="AD397">
        <v>3.3264492753623163</v>
      </c>
      <c r="AE397">
        <v>3.6673188405797097</v>
      </c>
      <c r="AF397">
        <v>3.4252173913043484</v>
      </c>
      <c r="AG397">
        <v>3.4505797101449276</v>
      </c>
      <c r="AH397">
        <v>4.6429710144927476</v>
      </c>
      <c r="AI397">
        <v>5.0695652173913039</v>
      </c>
      <c r="AJ397">
        <v>4.370289855072464</v>
      </c>
    </row>
    <row r="398" spans="1:37" x14ac:dyDescent="0.25">
      <c r="A398" s="23">
        <v>397</v>
      </c>
      <c r="B398" t="s">
        <v>1014</v>
      </c>
      <c r="C398" s="1" t="str">
        <f>+VLOOKUP(Tabla1[[#This Row],[Sector]],Sectores[[Sector]:[Columna1]],2,0)</f>
        <v>28 Violencia Contra la Mujer</v>
      </c>
      <c r="D398" s="1" t="str">
        <f>+VLOOKUP(Tabla1[[#This Row],[Contenido]],Hoja2!$F$2:$G$105,2,0)</f>
        <v>28.03 Violación</v>
      </c>
      <c r="E398" s="1" t="s">
        <v>10054</v>
      </c>
      <c r="F398" s="1" t="str">
        <f>+IFERROR(VLOOKUP(Tabla1[[#This Row],[Muestra]],Muestra[[Muestra]:[Columna1]],2,0),"REVISAR")</f>
        <v>28.03.04.02 Tasa de Detenciones</v>
      </c>
      <c r="G398" t="s">
        <v>99</v>
      </c>
      <c r="H398" t="s">
        <v>1005</v>
      </c>
      <c r="I398" t="s">
        <v>70</v>
      </c>
      <c r="J398" t="s">
        <v>73</v>
      </c>
      <c r="K398" t="s">
        <v>359</v>
      </c>
      <c r="L398" t="s">
        <v>67</v>
      </c>
      <c r="O398" s="1" t="s">
        <v>988</v>
      </c>
      <c r="X398">
        <v>0.61913043478260854</v>
      </c>
      <c r="Y398">
        <v>0.93565217391304334</v>
      </c>
      <c r="Z398">
        <v>0.76297101449275306</v>
      </c>
      <c r="AA398">
        <v>0.88782608695652165</v>
      </c>
      <c r="AB398">
        <v>1.7208695652173915</v>
      </c>
      <c r="AC398">
        <v>0.89369565217391322</v>
      </c>
      <c r="AD398">
        <v>0.5701449275362318</v>
      </c>
      <c r="AE398">
        <v>0.61717391304347824</v>
      </c>
      <c r="AF398">
        <v>0.58659420289855102</v>
      </c>
      <c r="AG398">
        <v>0.52471014492753631</v>
      </c>
      <c r="AH398">
        <v>1.3472463768115939</v>
      </c>
      <c r="AI398">
        <v>0.6772463768115945</v>
      </c>
      <c r="AJ398">
        <v>0.72260869565217412</v>
      </c>
    </row>
    <row r="399" spans="1:37" x14ac:dyDescent="0.25">
      <c r="A399" s="23">
        <v>398</v>
      </c>
      <c r="B399" t="s">
        <v>1015</v>
      </c>
      <c r="C399" s="1" t="str">
        <f>+VLOOKUP(Tabla1[[#This Row],[Sector]],Sectores[[Sector]:[Columna1]],2,0)</f>
        <v>12 Forestal</v>
      </c>
      <c r="D399" s="1" t="str">
        <f>+VLOOKUP(Tabla1[[#This Row],[Contenido]],Hoja2!$F$2:$G$105,2,0)</f>
        <v>12.02 Incendios</v>
      </c>
      <c r="E399" s="1" t="str">
        <f>+IFERROR(VLOOKUP(Tabla1[[#This Row],[Tema]],Temas[[Tema]:[Columna1]],2,0),"REVISAR")</f>
        <v>12.02.01 Causas Generales</v>
      </c>
      <c r="F399" s="1" t="str">
        <f>+IFERROR(VLOOKUP(Tabla1[[#This Row],[Muestra]],Muestra[[Muestra]:[Columna1]],2,0),"REVISAR")</f>
        <v>12.02.01.01 Accidentes eléctricos</v>
      </c>
      <c r="G399" t="s">
        <v>82</v>
      </c>
      <c r="H399" t="s">
        <v>83</v>
      </c>
      <c r="I399" t="s">
        <v>1016</v>
      </c>
      <c r="J399" t="s">
        <v>1017</v>
      </c>
      <c r="K399" t="s">
        <v>1018</v>
      </c>
      <c r="L399" t="s">
        <v>835</v>
      </c>
      <c r="O399" s="1" t="s">
        <v>1019</v>
      </c>
      <c r="Z399">
        <v>31</v>
      </c>
      <c r="AA399">
        <v>125</v>
      </c>
      <c r="AB399">
        <v>127</v>
      </c>
      <c r="AC399">
        <v>136</v>
      </c>
      <c r="AD399">
        <v>164</v>
      </c>
      <c r="AE399">
        <v>164</v>
      </c>
      <c r="AF399">
        <v>222</v>
      </c>
      <c r="AG399">
        <v>195</v>
      </c>
      <c r="AH399">
        <v>216</v>
      </c>
      <c r="AI399">
        <v>325</v>
      </c>
      <c r="AJ399">
        <v>174</v>
      </c>
    </row>
    <row r="400" spans="1:37" x14ac:dyDescent="0.25">
      <c r="A400" s="23">
        <v>399</v>
      </c>
      <c r="B400" t="s">
        <v>1020</v>
      </c>
      <c r="C400" s="1" t="str">
        <f>+VLOOKUP(Tabla1[[#This Row],[Sector]],Sectores[[Sector]:[Columna1]],2,0)</f>
        <v>12 Forestal</v>
      </c>
      <c r="D400" s="1" t="str">
        <f>+VLOOKUP(Tabla1[[#This Row],[Contenido]],Hoja2!$F$2:$G$105,2,0)</f>
        <v>12.02 Incendios</v>
      </c>
      <c r="E400" s="1" t="str">
        <f>+IFERROR(VLOOKUP(Tabla1[[#This Row],[Tema]],Temas[[Tema]:[Columna1]],2,0),"REVISAR")</f>
        <v>12.02.01 Causas Generales</v>
      </c>
      <c r="F400" s="1" t="str">
        <f>+IFERROR(VLOOKUP(Tabla1[[#This Row],[Muestra]],Muestra[[Muestra]:[Columna1]],2,0),"REVISAR")</f>
        <v>12.02.01.02 Actividades extinción incendios forestales, estructurales u otros</v>
      </c>
      <c r="G400" t="s">
        <v>82</v>
      </c>
      <c r="H400" t="s">
        <v>83</v>
      </c>
      <c r="I400" t="s">
        <v>1016</v>
      </c>
      <c r="J400" t="s">
        <v>1021</v>
      </c>
      <c r="K400" t="s">
        <v>1018</v>
      </c>
      <c r="L400" t="s">
        <v>835</v>
      </c>
      <c r="O400" s="1" t="s">
        <v>1019</v>
      </c>
      <c r="Z400">
        <v>10</v>
      </c>
      <c r="AA400">
        <v>50</v>
      </c>
      <c r="AB400">
        <v>52</v>
      </c>
      <c r="AC400">
        <v>72</v>
      </c>
      <c r="AD400">
        <v>89</v>
      </c>
      <c r="AE400">
        <v>122</v>
      </c>
      <c r="AF400">
        <v>105</v>
      </c>
      <c r="AG400">
        <v>62</v>
      </c>
      <c r="AH400">
        <v>78</v>
      </c>
      <c r="AI400">
        <v>105</v>
      </c>
      <c r="AJ400">
        <v>104</v>
      </c>
    </row>
    <row r="401" spans="1:36" x14ac:dyDescent="0.25">
      <c r="A401" s="23">
        <v>400</v>
      </c>
      <c r="B401" t="s">
        <v>1022</v>
      </c>
      <c r="C401" s="1" t="str">
        <f>+VLOOKUP(Tabla1[[#This Row],[Sector]],Sectores[[Sector]:[Columna1]],2,0)</f>
        <v>12 Forestal</v>
      </c>
      <c r="D401" s="1" t="str">
        <f>+VLOOKUP(Tabla1[[#This Row],[Contenido]],Hoja2!$F$2:$G$105,2,0)</f>
        <v>12.02 Incendios</v>
      </c>
      <c r="E401" s="1" t="str">
        <f>+IFERROR(VLOOKUP(Tabla1[[#This Row],[Tema]],Temas[[Tema]:[Columna1]],2,0),"REVISAR")</f>
        <v>12.02.01 Causas Generales</v>
      </c>
      <c r="F401" s="1" t="str">
        <f>+IFERROR(VLOOKUP(Tabla1[[#This Row],[Muestra]],Muestra[[Muestra]:[Columna1]],2,0),"REVISAR")</f>
        <v>12.02.01.03 Actividades recreativas</v>
      </c>
      <c r="G401" t="s">
        <v>82</v>
      </c>
      <c r="H401" t="s">
        <v>83</v>
      </c>
      <c r="I401" t="s">
        <v>1016</v>
      </c>
      <c r="J401" t="s">
        <v>1023</v>
      </c>
      <c r="K401" t="s">
        <v>1018</v>
      </c>
      <c r="L401" t="s">
        <v>835</v>
      </c>
      <c r="O401" s="1" t="s">
        <v>1019</v>
      </c>
      <c r="Z401">
        <v>124</v>
      </c>
      <c r="AA401">
        <v>522</v>
      </c>
      <c r="AB401">
        <v>306</v>
      </c>
      <c r="AC401">
        <v>422</v>
      </c>
      <c r="AD401">
        <v>309</v>
      </c>
      <c r="AE401">
        <v>306</v>
      </c>
      <c r="AF401">
        <v>341</v>
      </c>
      <c r="AG401">
        <v>189</v>
      </c>
      <c r="AH401">
        <v>159</v>
      </c>
      <c r="AI401">
        <v>200</v>
      </c>
      <c r="AJ401">
        <v>104</v>
      </c>
    </row>
    <row r="402" spans="1:36" x14ac:dyDescent="0.25">
      <c r="A402" s="23">
        <v>401</v>
      </c>
      <c r="B402" t="s">
        <v>1024</v>
      </c>
      <c r="C402" s="1" t="str">
        <f>+VLOOKUP(Tabla1[[#This Row],[Sector]],Sectores[[Sector]:[Columna1]],2,0)</f>
        <v>12 Forestal</v>
      </c>
      <c r="D402" s="1" t="str">
        <f>+VLOOKUP(Tabla1[[#This Row],[Contenido]],Hoja2!$F$2:$G$105,2,0)</f>
        <v>12.02 Incendios</v>
      </c>
      <c r="E402" s="1" t="str">
        <f>+IFERROR(VLOOKUP(Tabla1[[#This Row],[Tema]],Temas[[Tema]:[Columna1]],2,0),"REVISAR")</f>
        <v>12.02.01 Causas Generales</v>
      </c>
      <c r="F402" s="1" t="str">
        <f>+IFERROR(VLOOKUP(Tabla1[[#This Row],[Muestra]],Muestra[[Muestra]:[Columna1]],2,0),"REVISAR")</f>
        <v>12.02.01.04 Confección y/o extracción productos secundarios del bosque</v>
      </c>
      <c r="G402" t="s">
        <v>82</v>
      </c>
      <c r="H402" t="s">
        <v>83</v>
      </c>
      <c r="I402" t="s">
        <v>1016</v>
      </c>
      <c r="J402" t="s">
        <v>1025</v>
      </c>
      <c r="K402" t="s">
        <v>1018</v>
      </c>
      <c r="L402" t="s">
        <v>835</v>
      </c>
      <c r="O402" s="1" t="s">
        <v>1019</v>
      </c>
      <c r="Z402">
        <v>10</v>
      </c>
      <c r="AA402">
        <v>73</v>
      </c>
      <c r="AB402">
        <v>44</v>
      </c>
      <c r="AC402">
        <v>64</v>
      </c>
      <c r="AD402">
        <v>49</v>
      </c>
      <c r="AE402">
        <v>44</v>
      </c>
      <c r="AF402">
        <v>45</v>
      </c>
      <c r="AG402">
        <v>36</v>
      </c>
      <c r="AH402">
        <v>33</v>
      </c>
      <c r="AI402">
        <v>51</v>
      </c>
      <c r="AJ402">
        <v>34</v>
      </c>
    </row>
    <row r="403" spans="1:36" x14ac:dyDescent="0.25">
      <c r="A403" s="23">
        <v>402</v>
      </c>
      <c r="B403" t="s">
        <v>1026</v>
      </c>
      <c r="C403" s="1" t="str">
        <f>+VLOOKUP(Tabla1[[#This Row],[Sector]],Sectores[[Sector]:[Columna1]],2,0)</f>
        <v>12 Forestal</v>
      </c>
      <c r="D403" s="1" t="str">
        <f>+VLOOKUP(Tabla1[[#This Row],[Contenido]],Hoja2!$F$2:$G$105,2,0)</f>
        <v>12.02 Incendios</v>
      </c>
      <c r="E403" s="1" t="str">
        <f>+IFERROR(VLOOKUP(Tabla1[[#This Row],[Tema]],Temas[[Tema]:[Columna1]],2,0),"REVISAR")</f>
        <v>12.02.01 Causas Generales</v>
      </c>
      <c r="F403" s="1" t="str">
        <f>+IFERROR(VLOOKUP(Tabla1[[#This Row],[Muestra]],Muestra[[Muestra]:[Columna1]],2,0),"REVISAR")</f>
        <v>12.02.01.05 Faenas agríolas y pecuarias</v>
      </c>
      <c r="G403" t="s">
        <v>82</v>
      </c>
      <c r="H403" t="s">
        <v>83</v>
      </c>
      <c r="I403" t="s">
        <v>1016</v>
      </c>
      <c r="J403" t="s">
        <v>1027</v>
      </c>
      <c r="K403" t="s">
        <v>1018</v>
      </c>
      <c r="L403" t="s">
        <v>835</v>
      </c>
      <c r="O403" s="1" t="s">
        <v>1019</v>
      </c>
      <c r="Z403">
        <v>48</v>
      </c>
      <c r="AA403">
        <v>232</v>
      </c>
      <c r="AB403">
        <v>182</v>
      </c>
      <c r="AC403">
        <v>299</v>
      </c>
      <c r="AD403">
        <v>276</v>
      </c>
      <c r="AE403">
        <v>277</v>
      </c>
      <c r="AF403">
        <v>354</v>
      </c>
      <c r="AG403">
        <v>267</v>
      </c>
      <c r="AH403">
        <v>291</v>
      </c>
      <c r="AI403">
        <v>424</v>
      </c>
      <c r="AJ403">
        <v>283</v>
      </c>
    </row>
    <row r="404" spans="1:36" x14ac:dyDescent="0.25">
      <c r="A404" s="23">
        <v>403</v>
      </c>
      <c r="B404" t="s">
        <v>1028</v>
      </c>
      <c r="C404" s="1" t="str">
        <f>+VLOOKUP(Tabla1[[#This Row],[Sector]],Sectores[[Sector]:[Columna1]],2,0)</f>
        <v>12 Forestal</v>
      </c>
      <c r="D404" s="1" t="str">
        <f>+VLOOKUP(Tabla1[[#This Row],[Contenido]],Hoja2!$F$2:$G$105,2,0)</f>
        <v>12.02 Incendios</v>
      </c>
      <c r="E404" s="1" t="str">
        <f>+IFERROR(VLOOKUP(Tabla1[[#This Row],[Tema]],Temas[[Tema]:[Columna1]],2,0),"REVISAR")</f>
        <v>12.02.01 Causas Generales</v>
      </c>
      <c r="F404" s="1" t="str">
        <f>+IFERROR(VLOOKUP(Tabla1[[#This Row],[Muestra]],Muestra[[Muestra]:[Columna1]],2,0),"REVISAR")</f>
        <v>12.02.01.06 Faenas forestales</v>
      </c>
      <c r="G404" t="s">
        <v>82</v>
      </c>
      <c r="H404" t="s">
        <v>83</v>
      </c>
      <c r="I404" t="s">
        <v>1016</v>
      </c>
      <c r="J404" t="s">
        <v>1029</v>
      </c>
      <c r="K404" t="s">
        <v>1018</v>
      </c>
      <c r="L404" t="s">
        <v>835</v>
      </c>
      <c r="O404" s="1" t="s">
        <v>1019</v>
      </c>
      <c r="Z404">
        <v>67</v>
      </c>
      <c r="AA404">
        <v>210</v>
      </c>
      <c r="AB404">
        <v>217</v>
      </c>
      <c r="AC404">
        <v>310</v>
      </c>
      <c r="AD404">
        <v>308</v>
      </c>
      <c r="AE404">
        <v>317</v>
      </c>
      <c r="AF404">
        <v>316</v>
      </c>
      <c r="AG404">
        <v>247</v>
      </c>
      <c r="AH404">
        <v>297</v>
      </c>
      <c r="AI404">
        <v>474</v>
      </c>
      <c r="AJ404">
        <v>206</v>
      </c>
    </row>
    <row r="405" spans="1:36" x14ac:dyDescent="0.25">
      <c r="A405" s="23">
        <v>404</v>
      </c>
      <c r="B405" t="s">
        <v>1030</v>
      </c>
      <c r="C405" s="1" t="str">
        <f>+VLOOKUP(Tabla1[[#This Row],[Sector]],Sectores[[Sector]:[Columna1]],2,0)</f>
        <v>12 Forestal</v>
      </c>
      <c r="D405" s="1" t="str">
        <f>+VLOOKUP(Tabla1[[#This Row],[Contenido]],Hoja2!$F$2:$G$105,2,0)</f>
        <v>12.02 Incendios</v>
      </c>
      <c r="E405" s="1" t="str">
        <f>+IFERROR(VLOOKUP(Tabla1[[#This Row],[Tema]],Temas[[Tema]:[Columna1]],2,0),"REVISAR")</f>
        <v>12.02.01 Causas Generales</v>
      </c>
      <c r="F405" s="1" t="str">
        <f>+IFERROR(VLOOKUP(Tabla1[[#This Row],[Muestra]],Muestra[[Muestra]:[Columna1]],2,0),"REVISAR")</f>
        <v>12.02.01.07 Incendios de causa desconocida</v>
      </c>
      <c r="G405" t="s">
        <v>82</v>
      </c>
      <c r="H405" t="s">
        <v>83</v>
      </c>
      <c r="I405" t="s">
        <v>1016</v>
      </c>
      <c r="J405" t="s">
        <v>1031</v>
      </c>
      <c r="K405" t="s">
        <v>1018</v>
      </c>
      <c r="L405" t="s">
        <v>835</v>
      </c>
      <c r="O405" s="1" t="s">
        <v>1019</v>
      </c>
      <c r="Z405">
        <v>39</v>
      </c>
      <c r="AA405">
        <v>189</v>
      </c>
      <c r="AB405">
        <v>267</v>
      </c>
      <c r="AC405">
        <v>240</v>
      </c>
      <c r="AD405">
        <v>356</v>
      </c>
      <c r="AE405">
        <v>460</v>
      </c>
      <c r="AF405">
        <v>280</v>
      </c>
      <c r="AG405">
        <v>211</v>
      </c>
      <c r="AH405">
        <v>365</v>
      </c>
      <c r="AI405">
        <v>561</v>
      </c>
      <c r="AJ405">
        <v>574</v>
      </c>
    </row>
    <row r="406" spans="1:36" x14ac:dyDescent="0.25">
      <c r="A406" s="23">
        <v>405</v>
      </c>
      <c r="B406" t="s">
        <v>1032</v>
      </c>
      <c r="C406" s="1" t="str">
        <f>+VLOOKUP(Tabla1[[#This Row],[Sector]],Sectores[[Sector]:[Columna1]],2,0)</f>
        <v>12 Forestal</v>
      </c>
      <c r="D406" s="1" t="str">
        <f>+VLOOKUP(Tabla1[[#This Row],[Contenido]],Hoja2!$F$2:$G$105,2,0)</f>
        <v>12.02 Incendios</v>
      </c>
      <c r="E406" s="1" t="str">
        <f>+IFERROR(VLOOKUP(Tabla1[[#This Row],[Tema]],Temas[[Tema]:[Columna1]],2,0),"REVISAR")</f>
        <v>12.02.01 Causas Generales</v>
      </c>
      <c r="F406" s="1" t="str">
        <f>+IFERROR(VLOOKUP(Tabla1[[#This Row],[Muestra]],Muestra[[Muestra]:[Columna1]],2,0),"REVISAR")</f>
        <v>12.02.01.08 Incendios intencionales</v>
      </c>
      <c r="G406" t="s">
        <v>82</v>
      </c>
      <c r="H406" t="s">
        <v>83</v>
      </c>
      <c r="I406" t="s">
        <v>1016</v>
      </c>
      <c r="J406" t="s">
        <v>1033</v>
      </c>
      <c r="K406" t="s">
        <v>1018</v>
      </c>
      <c r="L406" t="s">
        <v>835</v>
      </c>
      <c r="O406" s="1" t="s">
        <v>1019</v>
      </c>
      <c r="Z406">
        <v>353</v>
      </c>
      <c r="AA406">
        <v>2228</v>
      </c>
      <c r="AB406">
        <v>1920</v>
      </c>
      <c r="AC406">
        <v>2415</v>
      </c>
      <c r="AD406">
        <v>2273</v>
      </c>
      <c r="AE406">
        <v>2828</v>
      </c>
      <c r="AF406">
        <v>2615</v>
      </c>
      <c r="AG406">
        <v>1552</v>
      </c>
      <c r="AH406">
        <v>2015</v>
      </c>
      <c r="AI406">
        <v>2949</v>
      </c>
      <c r="AJ406">
        <v>2570</v>
      </c>
    </row>
    <row r="407" spans="1:36" x14ac:dyDescent="0.25">
      <c r="A407" s="23">
        <v>406</v>
      </c>
      <c r="B407" t="s">
        <v>1034</v>
      </c>
      <c r="C407" s="1" t="str">
        <f>+VLOOKUP(Tabla1[[#This Row],[Sector]],Sectores[[Sector]:[Columna1]],2,0)</f>
        <v>12 Forestal</v>
      </c>
      <c r="D407" s="1" t="str">
        <f>+VLOOKUP(Tabla1[[#This Row],[Contenido]],Hoja2!$F$2:$G$105,2,0)</f>
        <v>12.02 Incendios</v>
      </c>
      <c r="E407" s="1" t="str">
        <f>+IFERROR(VLOOKUP(Tabla1[[#This Row],[Tema]],Temas[[Tema]:[Columna1]],2,0),"REVISAR")</f>
        <v>12.02.01 Causas Generales</v>
      </c>
      <c r="F407" s="1" t="str">
        <f>+IFERROR(VLOOKUP(Tabla1[[#This Row],[Muestra]],Muestra[[Muestra]:[Columna1]],2,0),"REVISAR")</f>
        <v>12.02.01.09 Incendios naturales</v>
      </c>
      <c r="G407" t="s">
        <v>82</v>
      </c>
      <c r="H407" t="s">
        <v>83</v>
      </c>
      <c r="I407" t="s">
        <v>1016</v>
      </c>
      <c r="J407" t="s">
        <v>1035</v>
      </c>
      <c r="K407" t="s">
        <v>1018</v>
      </c>
      <c r="L407" t="s">
        <v>835</v>
      </c>
      <c r="O407" s="1" t="s">
        <v>1019</v>
      </c>
      <c r="Z407">
        <v>2</v>
      </c>
      <c r="AA407">
        <v>15</v>
      </c>
      <c r="AB407">
        <v>16</v>
      </c>
      <c r="AC407">
        <v>20</v>
      </c>
      <c r="AD407">
        <v>17</v>
      </c>
      <c r="AE407">
        <v>56</v>
      </c>
      <c r="AF407">
        <v>17</v>
      </c>
      <c r="AG407">
        <v>19</v>
      </c>
      <c r="AH407">
        <v>21</v>
      </c>
      <c r="AI407">
        <v>56</v>
      </c>
      <c r="AJ407">
        <v>18</v>
      </c>
    </row>
    <row r="408" spans="1:36" x14ac:dyDescent="0.25">
      <c r="A408" s="23">
        <v>407</v>
      </c>
      <c r="B408" t="s">
        <v>1036</v>
      </c>
      <c r="C408" s="1" t="str">
        <f>+VLOOKUP(Tabla1[[#This Row],[Sector]],Sectores[[Sector]:[Columna1]],2,0)</f>
        <v>12 Forestal</v>
      </c>
      <c r="D408" s="1" t="str">
        <f>+VLOOKUP(Tabla1[[#This Row],[Contenido]],Hoja2!$F$2:$G$105,2,0)</f>
        <v>12.02 Incendios</v>
      </c>
      <c r="E408" s="1" t="str">
        <f>+IFERROR(VLOOKUP(Tabla1[[#This Row],[Tema]],Temas[[Tema]:[Columna1]],2,0),"REVISAR")</f>
        <v>12.02.01 Causas Generales</v>
      </c>
      <c r="F408" s="1" t="str">
        <f>+IFERROR(VLOOKUP(Tabla1[[#This Row],[Muestra]],Muestra[[Muestra]:[Columna1]],2,0),"REVISAR")</f>
        <v>12.02.01.10 Operaciones en vías férreas</v>
      </c>
      <c r="G408" t="s">
        <v>82</v>
      </c>
      <c r="H408" t="s">
        <v>83</v>
      </c>
      <c r="I408" t="s">
        <v>1016</v>
      </c>
      <c r="J408" t="s">
        <v>1037</v>
      </c>
      <c r="K408" t="s">
        <v>1018</v>
      </c>
      <c r="L408" t="s">
        <v>835</v>
      </c>
      <c r="O408" s="1" t="s">
        <v>1019</v>
      </c>
      <c r="Z408">
        <v>3</v>
      </c>
      <c r="AA408">
        <v>22</v>
      </c>
      <c r="AB408">
        <v>10</v>
      </c>
      <c r="AC408">
        <v>18</v>
      </c>
      <c r="AD408">
        <v>19</v>
      </c>
      <c r="AE408">
        <v>24</v>
      </c>
      <c r="AF408">
        <v>15</v>
      </c>
      <c r="AG408">
        <v>15</v>
      </c>
      <c r="AH408">
        <v>18</v>
      </c>
      <c r="AI408">
        <v>14</v>
      </c>
      <c r="AJ408">
        <v>11</v>
      </c>
    </row>
    <row r="409" spans="1:36" x14ac:dyDescent="0.25">
      <c r="A409" s="23">
        <v>408</v>
      </c>
      <c r="B409" t="s">
        <v>1038</v>
      </c>
      <c r="C409" s="1" t="str">
        <f>+VLOOKUP(Tabla1[[#This Row],[Sector]],Sectores[[Sector]:[Columna1]],2,0)</f>
        <v>12 Forestal</v>
      </c>
      <c r="D409" s="1" t="str">
        <f>+VLOOKUP(Tabla1[[#This Row],[Contenido]],Hoja2!$F$2:$G$105,2,0)</f>
        <v>12.02 Incendios</v>
      </c>
      <c r="E409" s="1" t="str">
        <f>+IFERROR(VLOOKUP(Tabla1[[#This Row],[Tema]],Temas[[Tema]:[Columna1]],2,0),"REVISAR")</f>
        <v>12.02.01 Causas Generales</v>
      </c>
      <c r="F409" s="1" t="str">
        <f>+IFERROR(VLOOKUP(Tabla1[[#This Row],[Muestra]],Muestra[[Muestra]:[Columna1]],2,0),"REVISAR")</f>
        <v>12.02.01.11 Otras actividades</v>
      </c>
      <c r="G409" t="s">
        <v>82</v>
      </c>
      <c r="H409" t="s">
        <v>83</v>
      </c>
      <c r="I409" t="s">
        <v>1016</v>
      </c>
      <c r="J409" t="s">
        <v>1039</v>
      </c>
      <c r="K409" t="s">
        <v>1018</v>
      </c>
      <c r="L409" t="s">
        <v>835</v>
      </c>
      <c r="O409" s="1" t="s">
        <v>1019</v>
      </c>
      <c r="Z409">
        <v>15</v>
      </c>
      <c r="AA409">
        <v>86</v>
      </c>
      <c r="AB409">
        <v>51</v>
      </c>
      <c r="AC409">
        <v>76</v>
      </c>
      <c r="AD409">
        <v>43</v>
      </c>
      <c r="AE409">
        <v>81</v>
      </c>
      <c r="AF409">
        <v>93</v>
      </c>
      <c r="AG409">
        <v>91</v>
      </c>
      <c r="AH409">
        <v>106</v>
      </c>
      <c r="AI409">
        <v>116</v>
      </c>
      <c r="AJ409">
        <v>55</v>
      </c>
    </row>
    <row r="410" spans="1:36" x14ac:dyDescent="0.25">
      <c r="A410" s="23">
        <v>409</v>
      </c>
      <c r="B410" t="s">
        <v>1040</v>
      </c>
      <c r="C410" s="1" t="str">
        <f>+VLOOKUP(Tabla1[[#This Row],[Sector]],Sectores[[Sector]:[Columna1]],2,0)</f>
        <v>12 Forestal</v>
      </c>
      <c r="D410" s="1" t="str">
        <f>+VLOOKUP(Tabla1[[#This Row],[Contenido]],Hoja2!$F$2:$G$105,2,0)</f>
        <v>12.02 Incendios</v>
      </c>
      <c r="E410" s="1" t="str">
        <f>+IFERROR(VLOOKUP(Tabla1[[#This Row],[Tema]],Temas[[Tema]:[Columna1]],2,0),"REVISAR")</f>
        <v>12.02.01 Causas Generales</v>
      </c>
      <c r="F410" s="1" t="str">
        <f>+IFERROR(VLOOKUP(Tabla1[[#This Row],[Muestra]],Muestra[[Muestra]:[Columna1]],2,0),"REVISAR")</f>
        <v>12.02.01.12 Quema de desechos</v>
      </c>
      <c r="G410" t="s">
        <v>82</v>
      </c>
      <c r="H410" t="s">
        <v>83</v>
      </c>
      <c r="I410" t="s">
        <v>1016</v>
      </c>
      <c r="J410" t="s">
        <v>1041</v>
      </c>
      <c r="K410" t="s">
        <v>1018</v>
      </c>
      <c r="L410" t="s">
        <v>835</v>
      </c>
      <c r="O410" s="1" t="s">
        <v>1019</v>
      </c>
      <c r="Z410">
        <v>62</v>
      </c>
      <c r="AA410">
        <v>244</v>
      </c>
      <c r="AB410">
        <v>198</v>
      </c>
      <c r="AC410">
        <v>300</v>
      </c>
      <c r="AD410">
        <v>240</v>
      </c>
      <c r="AE410">
        <v>290</v>
      </c>
      <c r="AF410">
        <v>328</v>
      </c>
      <c r="AG410">
        <v>220</v>
      </c>
      <c r="AH410">
        <v>324</v>
      </c>
      <c r="AI410">
        <v>417</v>
      </c>
      <c r="AJ410">
        <v>201</v>
      </c>
    </row>
    <row r="411" spans="1:36" x14ac:dyDescent="0.25">
      <c r="A411" s="23">
        <v>410</v>
      </c>
      <c r="B411" t="s">
        <v>1042</v>
      </c>
      <c r="C411" s="1" t="str">
        <f>+VLOOKUP(Tabla1[[#This Row],[Sector]],Sectores[[Sector]:[Columna1]],2,0)</f>
        <v>12 Forestal</v>
      </c>
      <c r="D411" s="1" t="str">
        <f>+VLOOKUP(Tabla1[[#This Row],[Contenido]],Hoja2!$F$2:$G$105,2,0)</f>
        <v>12.02 Incendios</v>
      </c>
      <c r="E411" s="1" t="str">
        <f>+IFERROR(VLOOKUP(Tabla1[[#This Row],[Tema]],Temas[[Tema]:[Columna1]],2,0),"REVISAR")</f>
        <v>12.02.01 Causas Generales</v>
      </c>
      <c r="F411" s="1" t="str">
        <f>+IFERROR(VLOOKUP(Tabla1[[#This Row],[Muestra]],Muestra[[Muestra]:[Columna1]],2,0),"REVISAR")</f>
        <v>12.02.01.13 Tránsito de personas  vehículos o aeronaves</v>
      </c>
      <c r="G411" t="s">
        <v>82</v>
      </c>
      <c r="H411" t="s">
        <v>83</v>
      </c>
      <c r="I411" t="s">
        <v>1016</v>
      </c>
      <c r="J411" t="s">
        <v>1043</v>
      </c>
      <c r="K411" t="s">
        <v>1018</v>
      </c>
      <c r="L411" t="s">
        <v>835</v>
      </c>
      <c r="O411" s="1" t="s">
        <v>1019</v>
      </c>
      <c r="Z411">
        <v>546</v>
      </c>
      <c r="AA411">
        <v>1598</v>
      </c>
      <c r="AB411">
        <v>1468</v>
      </c>
      <c r="AC411">
        <v>2253</v>
      </c>
      <c r="AD411">
        <v>2014</v>
      </c>
      <c r="AE411">
        <v>2362</v>
      </c>
      <c r="AF411">
        <v>2745</v>
      </c>
      <c r="AG411">
        <v>1807</v>
      </c>
      <c r="AH411">
        <v>2291</v>
      </c>
      <c r="AI411">
        <v>2340</v>
      </c>
      <c r="AJ411">
        <v>1132</v>
      </c>
    </row>
    <row r="412" spans="1:36" x14ac:dyDescent="0.25">
      <c r="A412" s="23">
        <v>411</v>
      </c>
      <c r="B412" t="s">
        <v>1044</v>
      </c>
      <c r="C412" s="1" t="str">
        <f>+VLOOKUP(Tabla1[[#This Row],[Sector]],Sectores[[Sector]:[Columna1]],2,0)</f>
        <v>12 Forestal</v>
      </c>
      <c r="D412" s="1" t="str">
        <f>+VLOOKUP(Tabla1[[#This Row],[Contenido]],Hoja2!$F$2:$G$105,2,0)</f>
        <v>12.02 Incendios</v>
      </c>
      <c r="E412" s="1" t="str">
        <f>+IFERROR(VLOOKUP(Tabla1[[#This Row],[Tema]],Temas[[Tema]:[Columna1]],2,0),"REVISAR")</f>
        <v>12.02.01 Causas Generales</v>
      </c>
      <c r="F412" s="1" t="str">
        <f>+IFERROR(VLOOKUP(Tabla1[[#This Row],[Muestra]],Muestra[[Muestra]:[Columna1]],2,0),"REVISAR")</f>
        <v>12.02.01.01 Accidentes eléctricos</v>
      </c>
      <c r="G412" t="s">
        <v>82</v>
      </c>
      <c r="H412" t="s">
        <v>83</v>
      </c>
      <c r="I412" t="s">
        <v>1016</v>
      </c>
      <c r="J412" t="s">
        <v>1017</v>
      </c>
      <c r="K412" t="s">
        <v>2512</v>
      </c>
      <c r="L412" t="s">
        <v>835</v>
      </c>
      <c r="O412" s="1" t="s">
        <v>1019</v>
      </c>
      <c r="Z412">
        <v>139.9</v>
      </c>
      <c r="AA412">
        <v>1846.3</v>
      </c>
      <c r="AB412">
        <v>6341.5</v>
      </c>
      <c r="AC412">
        <v>1184.5999999999999</v>
      </c>
      <c r="AD412">
        <v>20263.5</v>
      </c>
      <c r="AE412">
        <v>6359</v>
      </c>
      <c r="AF412">
        <v>17197.8</v>
      </c>
      <c r="AG412">
        <v>79333.8</v>
      </c>
      <c r="AH412">
        <v>1429.8</v>
      </c>
      <c r="AI412">
        <v>6013.3</v>
      </c>
      <c r="AJ412">
        <v>910.3</v>
      </c>
    </row>
    <row r="413" spans="1:36" x14ac:dyDescent="0.25">
      <c r="A413" s="23">
        <v>412</v>
      </c>
      <c r="B413" t="s">
        <v>1045</v>
      </c>
      <c r="C413" s="1" t="str">
        <f>+VLOOKUP(Tabla1[[#This Row],[Sector]],Sectores[[Sector]:[Columna1]],2,0)</f>
        <v>12 Forestal</v>
      </c>
      <c r="D413" s="1" t="str">
        <f>+VLOOKUP(Tabla1[[#This Row],[Contenido]],Hoja2!$F$2:$G$105,2,0)</f>
        <v>12.02 Incendios</v>
      </c>
      <c r="E413" s="1" t="str">
        <f>+IFERROR(VLOOKUP(Tabla1[[#This Row],[Tema]],Temas[[Tema]:[Columna1]],2,0),"REVISAR")</f>
        <v>12.02.01 Causas Generales</v>
      </c>
      <c r="F413" s="1" t="str">
        <f>+IFERROR(VLOOKUP(Tabla1[[#This Row],[Muestra]],Muestra[[Muestra]:[Columna1]],2,0),"REVISAR")</f>
        <v>12.02.01.02 Actividades extinción incendios forestales, estructurales u otros</v>
      </c>
      <c r="G413" t="s">
        <v>82</v>
      </c>
      <c r="H413" t="s">
        <v>83</v>
      </c>
      <c r="I413" t="s">
        <v>1016</v>
      </c>
      <c r="J413" t="s">
        <v>1021</v>
      </c>
      <c r="K413" t="s">
        <v>2512</v>
      </c>
      <c r="L413" t="s">
        <v>835</v>
      </c>
      <c r="O413" s="1" t="s">
        <v>1019</v>
      </c>
      <c r="Z413">
        <v>13.1</v>
      </c>
      <c r="AA413">
        <v>74.5</v>
      </c>
      <c r="AB413">
        <v>215</v>
      </c>
      <c r="AC413">
        <v>339.1</v>
      </c>
      <c r="AD413">
        <v>841.9</v>
      </c>
      <c r="AE413">
        <v>1848.9</v>
      </c>
      <c r="AF413">
        <v>1452.7</v>
      </c>
      <c r="AG413">
        <v>207.5</v>
      </c>
      <c r="AH413">
        <v>255.4</v>
      </c>
      <c r="AI413">
        <v>1427.8</v>
      </c>
      <c r="AJ413">
        <v>1438.5</v>
      </c>
    </row>
    <row r="414" spans="1:36" x14ac:dyDescent="0.25">
      <c r="A414" s="23">
        <v>413</v>
      </c>
      <c r="B414" t="s">
        <v>1046</v>
      </c>
      <c r="C414" s="1" t="str">
        <f>+VLOOKUP(Tabla1[[#This Row],[Sector]],Sectores[[Sector]:[Columna1]],2,0)</f>
        <v>12 Forestal</v>
      </c>
      <c r="D414" s="1" t="str">
        <f>+VLOOKUP(Tabla1[[#This Row],[Contenido]],Hoja2!$F$2:$G$105,2,0)</f>
        <v>12.02 Incendios</v>
      </c>
      <c r="E414" s="1" t="str">
        <f>+IFERROR(VLOOKUP(Tabla1[[#This Row],[Tema]],Temas[[Tema]:[Columna1]],2,0),"REVISAR")</f>
        <v>12.02.01 Causas Generales</v>
      </c>
      <c r="F414" s="1" t="str">
        <f>+IFERROR(VLOOKUP(Tabla1[[#This Row],[Muestra]],Muestra[[Muestra]:[Columna1]],2,0),"REVISAR")</f>
        <v>12.02.01.03 Actividades recreativas</v>
      </c>
      <c r="G414" t="s">
        <v>82</v>
      </c>
      <c r="H414" t="s">
        <v>83</v>
      </c>
      <c r="I414" t="s">
        <v>1016</v>
      </c>
      <c r="J414" t="s">
        <v>1023</v>
      </c>
      <c r="K414" t="s">
        <v>2512</v>
      </c>
      <c r="L414" t="s">
        <v>835</v>
      </c>
      <c r="O414" s="1" t="s">
        <v>1019</v>
      </c>
      <c r="Z414">
        <v>1049.0999999999999</v>
      </c>
      <c r="AA414">
        <v>2442.3000000000002</v>
      </c>
      <c r="AB414">
        <v>1075.7</v>
      </c>
      <c r="AC414">
        <v>1112.8</v>
      </c>
      <c r="AD414">
        <v>1820</v>
      </c>
      <c r="AE414">
        <v>3433.4</v>
      </c>
      <c r="AF414">
        <v>5382.4</v>
      </c>
      <c r="AG414">
        <v>13286.5</v>
      </c>
      <c r="AH414">
        <v>305.7</v>
      </c>
      <c r="AI414">
        <v>5647.4</v>
      </c>
      <c r="AJ414">
        <v>1352.4</v>
      </c>
    </row>
    <row r="415" spans="1:36" x14ac:dyDescent="0.25">
      <c r="A415" s="23">
        <v>414</v>
      </c>
      <c r="B415" t="s">
        <v>1047</v>
      </c>
      <c r="C415" s="1" t="str">
        <f>+VLOOKUP(Tabla1[[#This Row],[Sector]],Sectores[[Sector]:[Columna1]],2,0)</f>
        <v>12 Forestal</v>
      </c>
      <c r="D415" s="1" t="str">
        <f>+VLOOKUP(Tabla1[[#This Row],[Contenido]],Hoja2!$F$2:$G$105,2,0)</f>
        <v>12.02 Incendios</v>
      </c>
      <c r="E415" s="1" t="str">
        <f>+IFERROR(VLOOKUP(Tabla1[[#This Row],[Tema]],Temas[[Tema]:[Columna1]],2,0),"REVISAR")</f>
        <v>12.02.01 Causas Generales</v>
      </c>
      <c r="F415" s="1" t="str">
        <f>+IFERROR(VLOOKUP(Tabla1[[#This Row],[Muestra]],Muestra[[Muestra]:[Columna1]],2,0),"REVISAR")</f>
        <v>12.02.01.04 Confección y/o extracción productos secundarios del bosque</v>
      </c>
      <c r="G415" t="s">
        <v>82</v>
      </c>
      <c r="H415" t="s">
        <v>83</v>
      </c>
      <c r="I415" t="s">
        <v>1016</v>
      </c>
      <c r="J415" t="s">
        <v>1025</v>
      </c>
      <c r="K415" t="s">
        <v>2512</v>
      </c>
      <c r="L415" t="s">
        <v>835</v>
      </c>
      <c r="O415" s="1" t="s">
        <v>1019</v>
      </c>
      <c r="Z415">
        <v>40</v>
      </c>
      <c r="AA415">
        <v>1973.2</v>
      </c>
      <c r="AB415">
        <v>3329.4</v>
      </c>
      <c r="AC415">
        <v>344.5</v>
      </c>
      <c r="AD415">
        <v>1401.4</v>
      </c>
      <c r="AE415">
        <v>8775.1</v>
      </c>
      <c r="AF415">
        <v>205.4</v>
      </c>
      <c r="AG415">
        <v>88.5</v>
      </c>
      <c r="AH415">
        <v>191.5</v>
      </c>
      <c r="AI415">
        <v>993.8</v>
      </c>
      <c r="AJ415">
        <v>108.4</v>
      </c>
    </row>
    <row r="416" spans="1:36" x14ac:dyDescent="0.25">
      <c r="A416" s="23">
        <v>415</v>
      </c>
      <c r="B416" t="s">
        <v>1048</v>
      </c>
      <c r="C416" s="1" t="str">
        <f>+VLOOKUP(Tabla1[[#This Row],[Sector]],Sectores[[Sector]:[Columna1]],2,0)</f>
        <v>12 Forestal</v>
      </c>
      <c r="D416" s="1" t="str">
        <f>+VLOOKUP(Tabla1[[#This Row],[Contenido]],Hoja2!$F$2:$G$105,2,0)</f>
        <v>12.02 Incendios</v>
      </c>
      <c r="E416" s="1" t="str">
        <f>+IFERROR(VLOOKUP(Tabla1[[#This Row],[Tema]],Temas[[Tema]:[Columna1]],2,0),"REVISAR")</f>
        <v>12.02.01 Causas Generales</v>
      </c>
      <c r="F416" s="1" t="str">
        <f>+IFERROR(VLOOKUP(Tabla1[[#This Row],[Muestra]],Muestra[[Muestra]:[Columna1]],2,0),"REVISAR")</f>
        <v>12.02.01.05 Faenas agríolas y pecuarias</v>
      </c>
      <c r="G416" t="s">
        <v>82</v>
      </c>
      <c r="H416" t="s">
        <v>83</v>
      </c>
      <c r="I416" t="s">
        <v>1016</v>
      </c>
      <c r="J416" t="s">
        <v>1027</v>
      </c>
      <c r="K416" t="s">
        <v>2512</v>
      </c>
      <c r="L416" t="s">
        <v>835</v>
      </c>
      <c r="O416" s="1" t="s">
        <v>1019</v>
      </c>
      <c r="Z416">
        <v>1918.6</v>
      </c>
      <c r="AA416">
        <v>1919</v>
      </c>
      <c r="AB416">
        <v>1695.1</v>
      </c>
      <c r="AC416">
        <v>2723.7</v>
      </c>
      <c r="AD416">
        <v>3821.7</v>
      </c>
      <c r="AE416">
        <v>7227.4</v>
      </c>
      <c r="AF416">
        <v>9365.1</v>
      </c>
      <c r="AG416">
        <v>9934.7999999999993</v>
      </c>
      <c r="AH416">
        <v>2551.6</v>
      </c>
      <c r="AI416">
        <v>2781.5</v>
      </c>
      <c r="AJ416">
        <v>7103.4</v>
      </c>
    </row>
    <row r="417" spans="1:36" x14ac:dyDescent="0.25">
      <c r="A417" s="23">
        <v>416</v>
      </c>
      <c r="B417" t="s">
        <v>1049</v>
      </c>
      <c r="C417" s="1" t="str">
        <f>+VLOOKUP(Tabla1[[#This Row],[Sector]],Sectores[[Sector]:[Columna1]],2,0)</f>
        <v>12 Forestal</v>
      </c>
      <c r="D417" s="1" t="str">
        <f>+VLOOKUP(Tabla1[[#This Row],[Contenido]],Hoja2!$F$2:$G$105,2,0)</f>
        <v>12.02 Incendios</v>
      </c>
      <c r="E417" s="1" t="str">
        <f>+IFERROR(VLOOKUP(Tabla1[[#This Row],[Tema]],Temas[[Tema]:[Columna1]],2,0),"REVISAR")</f>
        <v>12.02.01 Causas Generales</v>
      </c>
      <c r="F417" s="1" t="str">
        <f>+IFERROR(VLOOKUP(Tabla1[[#This Row],[Muestra]],Muestra[[Muestra]:[Columna1]],2,0),"REVISAR")</f>
        <v>12.02.01.06 Faenas forestales</v>
      </c>
      <c r="G417" t="s">
        <v>82</v>
      </c>
      <c r="H417" t="s">
        <v>83</v>
      </c>
      <c r="I417" t="s">
        <v>1016</v>
      </c>
      <c r="J417" t="s">
        <v>1029</v>
      </c>
      <c r="K417" t="s">
        <v>2512</v>
      </c>
      <c r="L417" t="s">
        <v>835</v>
      </c>
      <c r="O417" s="1" t="s">
        <v>1019</v>
      </c>
      <c r="Z417">
        <v>88.8</v>
      </c>
      <c r="AA417">
        <v>655.4</v>
      </c>
      <c r="AB417">
        <v>525.29999999999995</v>
      </c>
      <c r="AC417">
        <v>3307.6</v>
      </c>
      <c r="AD417">
        <v>2274.8000000000002</v>
      </c>
      <c r="AE417">
        <v>2163.1</v>
      </c>
      <c r="AF417">
        <v>3750</v>
      </c>
      <c r="AG417">
        <v>3632.8</v>
      </c>
      <c r="AH417">
        <v>1207.5999999999999</v>
      </c>
      <c r="AI417">
        <v>4102.5</v>
      </c>
      <c r="AJ417">
        <v>1593.9</v>
      </c>
    </row>
    <row r="418" spans="1:36" x14ac:dyDescent="0.25">
      <c r="A418" s="23">
        <v>417</v>
      </c>
      <c r="B418" t="s">
        <v>1050</v>
      </c>
      <c r="C418" s="1" t="str">
        <f>+VLOOKUP(Tabla1[[#This Row],[Sector]],Sectores[[Sector]:[Columna1]],2,0)</f>
        <v>12 Forestal</v>
      </c>
      <c r="D418" s="1" t="str">
        <f>+VLOOKUP(Tabla1[[#This Row],[Contenido]],Hoja2!$F$2:$G$105,2,0)</f>
        <v>12.02 Incendios</v>
      </c>
      <c r="E418" s="1" t="str">
        <f>+IFERROR(VLOOKUP(Tabla1[[#This Row],[Tema]],Temas[[Tema]:[Columna1]],2,0),"REVISAR")</f>
        <v>12.02.01 Causas Generales</v>
      </c>
      <c r="F418" s="1" t="str">
        <f>+IFERROR(VLOOKUP(Tabla1[[#This Row],[Muestra]],Muestra[[Muestra]:[Columna1]],2,0),"REVISAR")</f>
        <v>12.02.01.07 Incendios de causa desconocida</v>
      </c>
      <c r="G418" t="s">
        <v>82</v>
      </c>
      <c r="H418" t="s">
        <v>83</v>
      </c>
      <c r="I418" t="s">
        <v>1016</v>
      </c>
      <c r="J418" t="s">
        <v>1031</v>
      </c>
      <c r="K418" t="s">
        <v>2512</v>
      </c>
      <c r="L418" t="s">
        <v>835</v>
      </c>
      <c r="O418" s="1" t="s">
        <v>1019</v>
      </c>
      <c r="Z418">
        <v>285.8</v>
      </c>
      <c r="AA418">
        <v>5968.9</v>
      </c>
      <c r="AB418">
        <v>7786.2</v>
      </c>
      <c r="AC418">
        <v>3343.9</v>
      </c>
      <c r="AD418">
        <v>9794.2999999999993</v>
      </c>
      <c r="AE418">
        <v>13052.9</v>
      </c>
      <c r="AF418">
        <v>5642.1</v>
      </c>
      <c r="AG418">
        <v>174525.4</v>
      </c>
      <c r="AH418">
        <v>4374.6000000000004</v>
      </c>
      <c r="AI418">
        <v>10882.1</v>
      </c>
      <c r="AJ418">
        <v>9725.7000000000007</v>
      </c>
    </row>
    <row r="419" spans="1:36" x14ac:dyDescent="0.25">
      <c r="A419" s="23">
        <v>418</v>
      </c>
      <c r="B419" t="s">
        <v>1051</v>
      </c>
      <c r="C419" s="1" t="str">
        <f>+VLOOKUP(Tabla1[[#This Row],[Sector]],Sectores[[Sector]:[Columna1]],2,0)</f>
        <v>12 Forestal</v>
      </c>
      <c r="D419" s="1" t="str">
        <f>+VLOOKUP(Tabla1[[#This Row],[Contenido]],Hoja2!$F$2:$G$105,2,0)</f>
        <v>12.02 Incendios</v>
      </c>
      <c r="E419" s="1" t="str">
        <f>+IFERROR(VLOOKUP(Tabla1[[#This Row],[Tema]],Temas[[Tema]:[Columna1]],2,0),"REVISAR")</f>
        <v>12.02.01 Causas Generales</v>
      </c>
      <c r="F419" s="1" t="str">
        <f>+IFERROR(VLOOKUP(Tabla1[[#This Row],[Muestra]],Muestra[[Muestra]:[Columna1]],2,0),"REVISAR")</f>
        <v>12.02.01.08 Incendios intencionales</v>
      </c>
      <c r="G419" t="s">
        <v>82</v>
      </c>
      <c r="H419" t="s">
        <v>83</v>
      </c>
      <c r="I419" t="s">
        <v>1016</v>
      </c>
      <c r="J419" t="s">
        <v>1033</v>
      </c>
      <c r="K419" t="s">
        <v>2512</v>
      </c>
      <c r="L419" t="s">
        <v>835</v>
      </c>
      <c r="O419" s="1" t="s">
        <v>1019</v>
      </c>
      <c r="Z419">
        <v>3670</v>
      </c>
      <c r="AA419">
        <v>34252</v>
      </c>
      <c r="AB419">
        <v>9430</v>
      </c>
      <c r="AC419">
        <v>9130.7000000000007</v>
      </c>
      <c r="AD419">
        <v>15131.4</v>
      </c>
      <c r="AE419">
        <v>56773.5</v>
      </c>
      <c r="AF419">
        <v>16000.9</v>
      </c>
      <c r="AG419">
        <v>147187.4</v>
      </c>
      <c r="AH419">
        <v>14377.4</v>
      </c>
      <c r="AI419">
        <v>27909.7</v>
      </c>
      <c r="AJ419">
        <v>50455.1</v>
      </c>
    </row>
    <row r="420" spans="1:36" x14ac:dyDescent="0.25">
      <c r="A420" s="23">
        <v>419</v>
      </c>
      <c r="B420" t="s">
        <v>1052</v>
      </c>
      <c r="C420" s="1" t="str">
        <f>+VLOOKUP(Tabla1[[#This Row],[Sector]],Sectores[[Sector]:[Columna1]],2,0)</f>
        <v>12 Forestal</v>
      </c>
      <c r="D420" s="1" t="str">
        <f>+VLOOKUP(Tabla1[[#This Row],[Contenido]],Hoja2!$F$2:$G$105,2,0)</f>
        <v>12.02 Incendios</v>
      </c>
      <c r="E420" s="1" t="str">
        <f>+IFERROR(VLOOKUP(Tabla1[[#This Row],[Tema]],Temas[[Tema]:[Columna1]],2,0),"REVISAR")</f>
        <v>12.02.01 Causas Generales</v>
      </c>
      <c r="F420" s="1" t="str">
        <f>+IFERROR(VLOOKUP(Tabla1[[#This Row],[Muestra]],Muestra[[Muestra]:[Columna1]],2,0),"REVISAR")</f>
        <v>12.02.01.09 Incendios naturales</v>
      </c>
      <c r="G420" t="s">
        <v>82</v>
      </c>
      <c r="H420" t="s">
        <v>83</v>
      </c>
      <c r="I420" t="s">
        <v>1016</v>
      </c>
      <c r="J420" t="s">
        <v>1035</v>
      </c>
      <c r="K420" t="s">
        <v>2512</v>
      </c>
      <c r="L420" t="s">
        <v>835</v>
      </c>
      <c r="O420" s="1" t="s">
        <v>1019</v>
      </c>
      <c r="Z420">
        <v>2.7</v>
      </c>
      <c r="AA420">
        <v>10.6</v>
      </c>
      <c r="AB420">
        <v>65.599999999999994</v>
      </c>
      <c r="AC420">
        <v>5</v>
      </c>
      <c r="AD420">
        <v>1788.9</v>
      </c>
      <c r="AE420">
        <v>8327.1</v>
      </c>
      <c r="AF420">
        <v>6.5</v>
      </c>
      <c r="AG420">
        <v>83.3</v>
      </c>
      <c r="AH420">
        <v>101.8</v>
      </c>
      <c r="AI420">
        <v>2098.9</v>
      </c>
      <c r="AJ420">
        <v>7.5</v>
      </c>
    </row>
    <row r="421" spans="1:36" x14ac:dyDescent="0.25">
      <c r="A421" s="23">
        <v>420</v>
      </c>
      <c r="B421" t="s">
        <v>1053</v>
      </c>
      <c r="C421" s="1" t="str">
        <f>+VLOOKUP(Tabla1[[#This Row],[Sector]],Sectores[[Sector]:[Columna1]],2,0)</f>
        <v>12 Forestal</v>
      </c>
      <c r="D421" s="1" t="str">
        <f>+VLOOKUP(Tabla1[[#This Row],[Contenido]],Hoja2!$F$2:$G$105,2,0)</f>
        <v>12.02 Incendios</v>
      </c>
      <c r="E421" s="1" t="str">
        <f>+IFERROR(VLOOKUP(Tabla1[[#This Row],[Tema]],Temas[[Tema]:[Columna1]],2,0),"REVISAR")</f>
        <v>12.02.01 Causas Generales</v>
      </c>
      <c r="F421" s="1" t="str">
        <f>+IFERROR(VLOOKUP(Tabla1[[#This Row],[Muestra]],Muestra[[Muestra]:[Columna1]],2,0),"REVISAR")</f>
        <v>12.02.01.10 Operaciones en vías férreas</v>
      </c>
      <c r="G421" t="s">
        <v>82</v>
      </c>
      <c r="H421" t="s">
        <v>83</v>
      </c>
      <c r="I421" t="s">
        <v>1016</v>
      </c>
      <c r="J421" t="s">
        <v>1037</v>
      </c>
      <c r="K421" t="s">
        <v>2512</v>
      </c>
      <c r="L421" t="s">
        <v>835</v>
      </c>
      <c r="O421" s="1" t="s">
        <v>1019</v>
      </c>
      <c r="Z421">
        <v>6.7</v>
      </c>
      <c r="AA421">
        <v>59.7</v>
      </c>
      <c r="AB421">
        <v>17.100000000000001</v>
      </c>
      <c r="AC421">
        <v>20</v>
      </c>
      <c r="AD421">
        <v>21.3</v>
      </c>
      <c r="AE421">
        <v>46</v>
      </c>
      <c r="AF421">
        <v>37.4</v>
      </c>
      <c r="AG421">
        <v>18.5</v>
      </c>
      <c r="AH421">
        <v>72.599999999999994</v>
      </c>
      <c r="AI421">
        <v>10.1</v>
      </c>
      <c r="AJ421">
        <v>47.7</v>
      </c>
    </row>
    <row r="422" spans="1:36" x14ac:dyDescent="0.25">
      <c r="A422" s="23">
        <v>421</v>
      </c>
      <c r="B422" t="s">
        <v>1054</v>
      </c>
      <c r="C422" s="1" t="str">
        <f>+VLOOKUP(Tabla1[[#This Row],[Sector]],Sectores[[Sector]:[Columna1]],2,0)</f>
        <v>12 Forestal</v>
      </c>
      <c r="D422" s="1" t="str">
        <f>+VLOOKUP(Tabla1[[#This Row],[Contenido]],Hoja2!$F$2:$G$105,2,0)</f>
        <v>12.02 Incendios</v>
      </c>
      <c r="E422" s="1" t="str">
        <f>+IFERROR(VLOOKUP(Tabla1[[#This Row],[Tema]],Temas[[Tema]:[Columna1]],2,0),"REVISAR")</f>
        <v>12.02.01 Causas Generales</v>
      </c>
      <c r="F422" s="1" t="str">
        <f>+IFERROR(VLOOKUP(Tabla1[[#This Row],[Muestra]],Muestra[[Muestra]:[Columna1]],2,0),"REVISAR")</f>
        <v>12.02.01.11 Otras actividades</v>
      </c>
      <c r="G422" t="s">
        <v>82</v>
      </c>
      <c r="H422" t="s">
        <v>83</v>
      </c>
      <c r="I422" t="s">
        <v>1016</v>
      </c>
      <c r="J422" t="s">
        <v>1039</v>
      </c>
      <c r="K422" t="s">
        <v>2512</v>
      </c>
      <c r="L422" t="s">
        <v>835</v>
      </c>
      <c r="O422" s="1" t="s">
        <v>1019</v>
      </c>
      <c r="Z422">
        <v>1880.5</v>
      </c>
      <c r="AA422">
        <v>1455.1</v>
      </c>
      <c r="AB422">
        <v>189.5</v>
      </c>
      <c r="AC422">
        <v>1054.4000000000001</v>
      </c>
      <c r="AD422">
        <v>425.4</v>
      </c>
      <c r="AE422">
        <v>1301</v>
      </c>
      <c r="AF422">
        <v>3286.2</v>
      </c>
      <c r="AG422">
        <v>29121.599999999999</v>
      </c>
      <c r="AH422">
        <v>1699.8</v>
      </c>
      <c r="AI422">
        <v>2638.7</v>
      </c>
      <c r="AJ422">
        <v>1296.4000000000001</v>
      </c>
    </row>
    <row r="423" spans="1:36" x14ac:dyDescent="0.25">
      <c r="A423" s="23">
        <v>422</v>
      </c>
      <c r="B423" t="s">
        <v>1055</v>
      </c>
      <c r="C423" s="1" t="str">
        <f>+VLOOKUP(Tabla1[[#This Row],[Sector]],Sectores[[Sector]:[Columna1]],2,0)</f>
        <v>12 Forestal</v>
      </c>
      <c r="D423" s="1" t="str">
        <f>+VLOOKUP(Tabla1[[#This Row],[Contenido]],Hoja2!$F$2:$G$105,2,0)</f>
        <v>12.02 Incendios</v>
      </c>
      <c r="E423" s="1" t="str">
        <f>+IFERROR(VLOOKUP(Tabla1[[#This Row],[Tema]],Temas[[Tema]:[Columna1]],2,0),"REVISAR")</f>
        <v>12.02.01 Causas Generales</v>
      </c>
      <c r="F423" s="1" t="str">
        <f>+IFERROR(VLOOKUP(Tabla1[[#This Row],[Muestra]],Muestra[[Muestra]:[Columna1]],2,0),"REVISAR")</f>
        <v>12.02.01.12 Quema de desechos</v>
      </c>
      <c r="G423" t="s">
        <v>82</v>
      </c>
      <c r="H423" t="s">
        <v>83</v>
      </c>
      <c r="I423" t="s">
        <v>1016</v>
      </c>
      <c r="J423" t="s">
        <v>1041</v>
      </c>
      <c r="K423" t="s">
        <v>2512</v>
      </c>
      <c r="L423" t="s">
        <v>835</v>
      </c>
      <c r="O423" s="1" t="s">
        <v>1019</v>
      </c>
      <c r="Z423">
        <v>88.1</v>
      </c>
      <c r="AA423">
        <v>403.5</v>
      </c>
      <c r="AB423">
        <v>562.29999999999995</v>
      </c>
      <c r="AC423">
        <v>453.4</v>
      </c>
      <c r="AD423">
        <v>1533.5</v>
      </c>
      <c r="AE423">
        <v>2061.5</v>
      </c>
      <c r="AF423">
        <v>1348.1</v>
      </c>
      <c r="AG423">
        <v>2340.3000000000002</v>
      </c>
      <c r="AH423">
        <v>957.4</v>
      </c>
      <c r="AI423">
        <v>16607.900000000001</v>
      </c>
      <c r="AJ423">
        <v>4193.1000000000004</v>
      </c>
    </row>
    <row r="424" spans="1:36" x14ac:dyDescent="0.25">
      <c r="A424" s="23">
        <v>423</v>
      </c>
      <c r="B424" t="s">
        <v>1056</v>
      </c>
      <c r="C424" s="1" t="str">
        <f>+VLOOKUP(Tabla1[[#This Row],[Sector]],Sectores[[Sector]:[Columna1]],2,0)</f>
        <v>12 Forestal</v>
      </c>
      <c r="D424" s="1" t="str">
        <f>+VLOOKUP(Tabla1[[#This Row],[Contenido]],Hoja2!$F$2:$G$105,2,0)</f>
        <v>12.02 Incendios</v>
      </c>
      <c r="E424" s="1" t="str">
        <f>+IFERROR(VLOOKUP(Tabla1[[#This Row],[Tema]],Temas[[Tema]:[Columna1]],2,0),"REVISAR")</f>
        <v>12.02.01 Causas Generales</v>
      </c>
      <c r="F424" s="1" t="str">
        <f>+IFERROR(VLOOKUP(Tabla1[[#This Row],[Muestra]],Muestra[[Muestra]:[Columna1]],2,0),"REVISAR")</f>
        <v>12.02.01.13 Tránsito de personas  vehículos o aeronaves</v>
      </c>
      <c r="G424" t="s">
        <v>82</v>
      </c>
      <c r="H424" t="s">
        <v>83</v>
      </c>
      <c r="I424" t="s">
        <v>1016</v>
      </c>
      <c r="J424" t="s">
        <v>1043</v>
      </c>
      <c r="K424" t="s">
        <v>2512</v>
      </c>
      <c r="L424" t="s">
        <v>835</v>
      </c>
      <c r="O424" s="1" t="s">
        <v>1019</v>
      </c>
      <c r="Z424">
        <v>4253.6000000000004</v>
      </c>
      <c r="AA424">
        <v>25805.200000000001</v>
      </c>
      <c r="AB424">
        <v>9372.4</v>
      </c>
      <c r="AC424">
        <v>13720.5</v>
      </c>
      <c r="AD424">
        <v>28794.9</v>
      </c>
      <c r="AE424">
        <v>16934.8</v>
      </c>
      <c r="AF424">
        <v>38368.1</v>
      </c>
      <c r="AG424">
        <v>54364.7</v>
      </c>
      <c r="AH424">
        <v>7935.5</v>
      </c>
      <c r="AI424">
        <v>10846.9</v>
      </c>
      <c r="AJ424">
        <v>6643.6</v>
      </c>
    </row>
    <row r="425" spans="1:36" x14ac:dyDescent="0.25">
      <c r="A425" s="23">
        <v>424</v>
      </c>
      <c r="B425" t="s">
        <v>10009</v>
      </c>
      <c r="C425" s="1" t="str">
        <f>+VLOOKUP(Tabla1[[#This Row],[Sector]],Sectores[[Sector]:[Columna1]],2,0)</f>
        <v>12 Forestal</v>
      </c>
      <c r="D425" s="1" t="str">
        <f>+VLOOKUP(Tabla1[[#This Row],[Contenido]],Hoja2!$F$2:$G$105,2,0)</f>
        <v>12.02 Incendios</v>
      </c>
      <c r="E425" s="1" t="str">
        <f>+IFERROR(VLOOKUP(Tabla1[[#This Row],[Tema]],Temas[[Tema]:[Columna1]],2,0),"REVISAR")</f>
        <v>12.02.01 Causas Generales</v>
      </c>
      <c r="F425" s="1" t="str">
        <f>+IFERROR(VLOOKUP(Tabla1[[#This Row],[Muestra]],Muestra[[Muestra]:[Columna1]],2,0),"REVISAR")</f>
        <v>12.02.01.01 Accidentes eléctricos</v>
      </c>
      <c r="G425" t="s">
        <v>82</v>
      </c>
      <c r="H425" t="s">
        <v>83</v>
      </c>
      <c r="I425" t="s">
        <v>1016</v>
      </c>
      <c r="J425" t="s">
        <v>1017</v>
      </c>
      <c r="K425" t="s">
        <v>3865</v>
      </c>
      <c r="L425" t="s">
        <v>835</v>
      </c>
      <c r="O425" s="1" t="s">
        <v>1019</v>
      </c>
      <c r="Z425">
        <v>4.5</v>
      </c>
      <c r="AA425">
        <v>14.8</v>
      </c>
      <c r="AB425">
        <v>49.9</v>
      </c>
      <c r="AC425">
        <v>8.6999999999999993</v>
      </c>
      <c r="AD425">
        <v>123.6</v>
      </c>
      <c r="AE425">
        <v>38.799999999999997</v>
      </c>
      <c r="AF425">
        <v>77.5</v>
      </c>
      <c r="AG425">
        <v>406.8</v>
      </c>
      <c r="AH425">
        <v>6.6</v>
      </c>
      <c r="AI425">
        <v>18.5</v>
      </c>
      <c r="AJ425">
        <v>5.2</v>
      </c>
    </row>
    <row r="426" spans="1:36" x14ac:dyDescent="0.25">
      <c r="A426" s="23">
        <v>425</v>
      </c>
      <c r="B426" t="s">
        <v>10010</v>
      </c>
      <c r="C426" s="1" t="str">
        <f>+VLOOKUP(Tabla1[[#This Row],[Sector]],Sectores[[Sector]:[Columna1]],2,0)</f>
        <v>12 Forestal</v>
      </c>
      <c r="D426" s="1" t="str">
        <f>+VLOOKUP(Tabla1[[#This Row],[Contenido]],Hoja2!$F$2:$G$105,2,0)</f>
        <v>12.02 Incendios</v>
      </c>
      <c r="E426" s="1" t="str">
        <f>+IFERROR(VLOOKUP(Tabla1[[#This Row],[Tema]],Temas[[Tema]:[Columna1]],2,0),"REVISAR")</f>
        <v>12.02.01 Causas Generales</v>
      </c>
      <c r="F426" s="1" t="str">
        <f>+IFERROR(VLOOKUP(Tabla1[[#This Row],[Muestra]],Muestra[[Muestra]:[Columna1]],2,0),"REVISAR")</f>
        <v>12.02.01.02 Actividades extinción incendios forestales, estructurales u otros</v>
      </c>
      <c r="G426" t="s">
        <v>82</v>
      </c>
      <c r="H426" t="s">
        <v>83</v>
      </c>
      <c r="I426" t="s">
        <v>1016</v>
      </c>
      <c r="J426" t="s">
        <v>1021</v>
      </c>
      <c r="K426" t="s">
        <v>3865</v>
      </c>
      <c r="L426" t="s">
        <v>835</v>
      </c>
      <c r="O426" s="1" t="s">
        <v>1019</v>
      </c>
      <c r="Z426">
        <v>1.3</v>
      </c>
      <c r="AA426">
        <v>1.5</v>
      </c>
      <c r="AB426">
        <v>4.0999999999999996</v>
      </c>
      <c r="AC426">
        <v>4.7</v>
      </c>
      <c r="AD426">
        <v>9.5</v>
      </c>
      <c r="AE426">
        <v>15.2</v>
      </c>
      <c r="AF426">
        <v>13.8</v>
      </c>
      <c r="AG426">
        <v>3.3</v>
      </c>
      <c r="AH426">
        <v>3.3</v>
      </c>
      <c r="AI426">
        <v>13.6</v>
      </c>
      <c r="AJ426">
        <v>13.8</v>
      </c>
    </row>
    <row r="427" spans="1:36" x14ac:dyDescent="0.25">
      <c r="A427" s="23">
        <v>426</v>
      </c>
      <c r="B427" t="s">
        <v>10011</v>
      </c>
      <c r="C427" s="1" t="str">
        <f>+VLOOKUP(Tabla1[[#This Row],[Sector]],Sectores[[Sector]:[Columna1]],2,0)</f>
        <v>12 Forestal</v>
      </c>
      <c r="D427" s="1" t="str">
        <f>+VLOOKUP(Tabla1[[#This Row],[Contenido]],Hoja2!$F$2:$G$105,2,0)</f>
        <v>12.02 Incendios</v>
      </c>
      <c r="E427" s="1" t="str">
        <f>+IFERROR(VLOOKUP(Tabla1[[#This Row],[Tema]],Temas[[Tema]:[Columna1]],2,0),"REVISAR")</f>
        <v>12.02.01 Causas Generales</v>
      </c>
      <c r="F427" s="1" t="str">
        <f>+IFERROR(VLOOKUP(Tabla1[[#This Row],[Muestra]],Muestra[[Muestra]:[Columna1]],2,0),"REVISAR")</f>
        <v>12.02.01.03 Actividades recreativas</v>
      </c>
      <c r="G427" t="s">
        <v>82</v>
      </c>
      <c r="H427" t="s">
        <v>83</v>
      </c>
      <c r="I427" t="s">
        <v>1016</v>
      </c>
      <c r="J427" t="s">
        <v>1023</v>
      </c>
      <c r="K427" t="s">
        <v>3865</v>
      </c>
      <c r="L427" t="s">
        <v>835</v>
      </c>
      <c r="O427" s="1" t="s">
        <v>1019</v>
      </c>
      <c r="Z427">
        <v>8.5</v>
      </c>
      <c r="AA427">
        <v>4.7</v>
      </c>
      <c r="AB427">
        <v>3.5</v>
      </c>
      <c r="AC427">
        <v>2.6</v>
      </c>
      <c r="AD427">
        <v>5.9</v>
      </c>
      <c r="AE427">
        <v>11.2</v>
      </c>
      <c r="AF427">
        <v>15.8</v>
      </c>
      <c r="AG427">
        <v>70.3</v>
      </c>
      <c r="AH427">
        <v>1.9</v>
      </c>
      <c r="AI427">
        <v>28.2</v>
      </c>
      <c r="AJ427">
        <v>13</v>
      </c>
    </row>
    <row r="428" spans="1:36" x14ac:dyDescent="0.25">
      <c r="A428" s="23">
        <v>427</v>
      </c>
      <c r="B428" t="s">
        <v>10012</v>
      </c>
      <c r="C428" s="1" t="str">
        <f>+VLOOKUP(Tabla1[[#This Row],[Sector]],Sectores[[Sector]:[Columna1]],2,0)</f>
        <v>12 Forestal</v>
      </c>
      <c r="D428" s="1" t="str">
        <f>+VLOOKUP(Tabla1[[#This Row],[Contenido]],Hoja2!$F$2:$G$105,2,0)</f>
        <v>12.02 Incendios</v>
      </c>
      <c r="E428" s="1" t="str">
        <f>+IFERROR(VLOOKUP(Tabla1[[#This Row],[Tema]],Temas[[Tema]:[Columna1]],2,0),"REVISAR")</f>
        <v>12.02.01 Causas Generales</v>
      </c>
      <c r="F428" s="1" t="str">
        <f>+IFERROR(VLOOKUP(Tabla1[[#This Row],[Muestra]],Muestra[[Muestra]:[Columna1]],2,0),"REVISAR")</f>
        <v>12.02.01.04 Confección y/o extracción productos secundarios del bosque</v>
      </c>
      <c r="G428" t="s">
        <v>82</v>
      </c>
      <c r="H428" t="s">
        <v>83</v>
      </c>
      <c r="I428" t="s">
        <v>1016</v>
      </c>
      <c r="J428" t="s">
        <v>1025</v>
      </c>
      <c r="K428" t="s">
        <v>3865</v>
      </c>
      <c r="L428" t="s">
        <v>835</v>
      </c>
      <c r="O428" s="1" t="s">
        <v>1019</v>
      </c>
      <c r="Z428">
        <v>4</v>
      </c>
      <c r="AA428">
        <v>27</v>
      </c>
      <c r="AB428">
        <v>75.7</v>
      </c>
      <c r="AC428">
        <v>5.4</v>
      </c>
      <c r="AD428">
        <v>28.6</v>
      </c>
      <c r="AE428">
        <v>199.4</v>
      </c>
      <c r="AF428">
        <v>4.5999999999999996</v>
      </c>
      <c r="AG428">
        <v>2.5</v>
      </c>
      <c r="AH428">
        <v>5.8</v>
      </c>
      <c r="AI428">
        <v>19.5</v>
      </c>
      <c r="AJ428">
        <v>3.2</v>
      </c>
    </row>
    <row r="429" spans="1:36" x14ac:dyDescent="0.25">
      <c r="A429" s="23">
        <v>428</v>
      </c>
      <c r="B429" t="s">
        <v>10013</v>
      </c>
      <c r="C429" s="1" t="str">
        <f>+VLOOKUP(Tabla1[[#This Row],[Sector]],Sectores[[Sector]:[Columna1]],2,0)</f>
        <v>12 Forestal</v>
      </c>
      <c r="D429" s="1" t="str">
        <f>+VLOOKUP(Tabla1[[#This Row],[Contenido]],Hoja2!$F$2:$G$105,2,0)</f>
        <v>12.02 Incendios</v>
      </c>
      <c r="E429" s="1" t="str">
        <f>+IFERROR(VLOOKUP(Tabla1[[#This Row],[Tema]],Temas[[Tema]:[Columna1]],2,0),"REVISAR")</f>
        <v>12.02.01 Causas Generales</v>
      </c>
      <c r="F429" s="1" t="str">
        <f>+IFERROR(VLOOKUP(Tabla1[[#This Row],[Muestra]],Muestra[[Muestra]:[Columna1]],2,0),"REVISAR")</f>
        <v>12.02.01.05 Faenas agríolas y pecuarias</v>
      </c>
      <c r="G429" t="s">
        <v>82</v>
      </c>
      <c r="H429" t="s">
        <v>83</v>
      </c>
      <c r="I429" t="s">
        <v>1016</v>
      </c>
      <c r="J429" t="s">
        <v>1027</v>
      </c>
      <c r="K429" t="s">
        <v>3865</v>
      </c>
      <c r="L429" t="s">
        <v>835</v>
      </c>
      <c r="O429" s="1" t="s">
        <v>1019</v>
      </c>
      <c r="Z429">
        <v>40</v>
      </c>
      <c r="AA429">
        <v>8.3000000000000007</v>
      </c>
      <c r="AB429">
        <v>9.3000000000000007</v>
      </c>
      <c r="AC429">
        <v>9.1</v>
      </c>
      <c r="AD429">
        <v>13.8</v>
      </c>
      <c r="AE429">
        <v>26.1</v>
      </c>
      <c r="AF429">
        <v>26.5</v>
      </c>
      <c r="AG429">
        <v>37.200000000000003</v>
      </c>
      <c r="AH429">
        <v>8.8000000000000007</v>
      </c>
      <c r="AI429">
        <v>6.6</v>
      </c>
      <c r="AJ429">
        <v>25.1</v>
      </c>
    </row>
    <row r="430" spans="1:36" x14ac:dyDescent="0.25">
      <c r="A430" s="23">
        <v>429</v>
      </c>
      <c r="B430" t="s">
        <v>10014</v>
      </c>
      <c r="C430" s="1" t="str">
        <f>+VLOOKUP(Tabla1[[#This Row],[Sector]],Sectores[[Sector]:[Columna1]],2,0)</f>
        <v>12 Forestal</v>
      </c>
      <c r="D430" s="1" t="str">
        <f>+VLOOKUP(Tabla1[[#This Row],[Contenido]],Hoja2!$F$2:$G$105,2,0)</f>
        <v>12.02 Incendios</v>
      </c>
      <c r="E430" s="1" t="str">
        <f>+IFERROR(VLOOKUP(Tabla1[[#This Row],[Tema]],Temas[[Tema]:[Columna1]],2,0),"REVISAR")</f>
        <v>12.02.01 Causas Generales</v>
      </c>
      <c r="F430" s="1" t="str">
        <f>+IFERROR(VLOOKUP(Tabla1[[#This Row],[Muestra]],Muestra[[Muestra]:[Columna1]],2,0),"REVISAR")</f>
        <v>12.02.01.06 Faenas forestales</v>
      </c>
      <c r="G430" t="s">
        <v>82</v>
      </c>
      <c r="H430" t="s">
        <v>83</v>
      </c>
      <c r="I430" t="s">
        <v>1016</v>
      </c>
      <c r="J430" t="s">
        <v>1029</v>
      </c>
      <c r="K430" t="s">
        <v>3865</v>
      </c>
      <c r="L430" t="s">
        <v>835</v>
      </c>
      <c r="O430" s="1" t="s">
        <v>1019</v>
      </c>
      <c r="Z430">
        <v>1.3</v>
      </c>
      <c r="AA430">
        <v>3.1</v>
      </c>
      <c r="AB430">
        <v>2.4</v>
      </c>
      <c r="AC430">
        <v>10.7</v>
      </c>
      <c r="AD430">
        <v>7.4</v>
      </c>
      <c r="AE430">
        <v>6.8</v>
      </c>
      <c r="AF430">
        <v>11.9</v>
      </c>
      <c r="AG430">
        <v>14.7</v>
      </c>
      <c r="AH430">
        <v>4.0999999999999996</v>
      </c>
      <c r="AI430">
        <v>8.6999999999999993</v>
      </c>
      <c r="AJ430">
        <v>7.7</v>
      </c>
    </row>
    <row r="431" spans="1:36" x14ac:dyDescent="0.25">
      <c r="A431" s="23">
        <v>430</v>
      </c>
      <c r="B431" t="s">
        <v>10015</v>
      </c>
      <c r="C431" s="1" t="str">
        <f>+VLOOKUP(Tabla1[[#This Row],[Sector]],Sectores[[Sector]:[Columna1]],2,0)</f>
        <v>12 Forestal</v>
      </c>
      <c r="D431" s="1" t="str">
        <f>+VLOOKUP(Tabla1[[#This Row],[Contenido]],Hoja2!$F$2:$G$105,2,0)</f>
        <v>12.02 Incendios</v>
      </c>
      <c r="E431" s="1" t="str">
        <f>+IFERROR(VLOOKUP(Tabla1[[#This Row],[Tema]],Temas[[Tema]:[Columna1]],2,0),"REVISAR")</f>
        <v>12.02.01 Causas Generales</v>
      </c>
      <c r="F431" s="1" t="str">
        <f>+IFERROR(VLOOKUP(Tabla1[[#This Row],[Muestra]],Muestra[[Muestra]:[Columna1]],2,0),"REVISAR")</f>
        <v>12.02.01.07 Incendios de causa desconocida</v>
      </c>
      <c r="G431" t="s">
        <v>82</v>
      </c>
      <c r="H431" t="s">
        <v>83</v>
      </c>
      <c r="I431" t="s">
        <v>1016</v>
      </c>
      <c r="J431" t="s">
        <v>1031</v>
      </c>
      <c r="K431" t="s">
        <v>3865</v>
      </c>
      <c r="L431" t="s">
        <v>835</v>
      </c>
      <c r="O431" s="1" t="s">
        <v>1019</v>
      </c>
      <c r="Z431">
        <v>7.3</v>
      </c>
      <c r="AA431">
        <v>31.6</v>
      </c>
      <c r="AB431">
        <v>29.2</v>
      </c>
      <c r="AC431">
        <v>13.9</v>
      </c>
      <c r="AD431">
        <v>27.5</v>
      </c>
      <c r="AE431">
        <v>28.4</v>
      </c>
      <c r="AF431">
        <v>20.2</v>
      </c>
      <c r="AG431">
        <v>827.1</v>
      </c>
      <c r="AH431">
        <v>12</v>
      </c>
      <c r="AI431">
        <v>19.399999999999999</v>
      </c>
      <c r="AJ431">
        <v>16.899999999999999</v>
      </c>
    </row>
    <row r="432" spans="1:36" x14ac:dyDescent="0.25">
      <c r="A432" s="23">
        <v>431</v>
      </c>
      <c r="B432" t="s">
        <v>10016</v>
      </c>
      <c r="C432" s="1" t="str">
        <f>+VLOOKUP(Tabla1[[#This Row],[Sector]],Sectores[[Sector]:[Columna1]],2,0)</f>
        <v>12 Forestal</v>
      </c>
      <c r="D432" s="1" t="str">
        <f>+VLOOKUP(Tabla1[[#This Row],[Contenido]],Hoja2!$F$2:$G$105,2,0)</f>
        <v>12.02 Incendios</v>
      </c>
      <c r="E432" s="1" t="str">
        <f>+IFERROR(VLOOKUP(Tabla1[[#This Row],[Tema]],Temas[[Tema]:[Columna1]],2,0),"REVISAR")</f>
        <v>12.02.01 Causas Generales</v>
      </c>
      <c r="F432" s="1" t="str">
        <f>+IFERROR(VLOOKUP(Tabla1[[#This Row],[Muestra]],Muestra[[Muestra]:[Columna1]],2,0),"REVISAR")</f>
        <v>12.02.01.08 Incendios intencionales</v>
      </c>
      <c r="G432" t="s">
        <v>82</v>
      </c>
      <c r="H432" t="s">
        <v>83</v>
      </c>
      <c r="I432" t="s">
        <v>1016</v>
      </c>
      <c r="J432" t="s">
        <v>1033</v>
      </c>
      <c r="K432" t="s">
        <v>3865</v>
      </c>
      <c r="L432" t="s">
        <v>835</v>
      </c>
      <c r="O432" s="1" t="s">
        <v>1019</v>
      </c>
      <c r="Z432">
        <v>10.4</v>
      </c>
      <c r="AA432">
        <v>15.4</v>
      </c>
      <c r="AB432">
        <v>4.9000000000000004</v>
      </c>
      <c r="AC432">
        <v>3.8</v>
      </c>
      <c r="AD432">
        <v>6.7</v>
      </c>
      <c r="AE432">
        <v>20.100000000000001</v>
      </c>
      <c r="AF432">
        <v>6.1</v>
      </c>
      <c r="AG432">
        <v>94.8</v>
      </c>
      <c r="AH432">
        <v>7.1</v>
      </c>
      <c r="AI432">
        <v>9.5</v>
      </c>
      <c r="AJ432">
        <v>19.600000000000001</v>
      </c>
    </row>
    <row r="433" spans="1:36" x14ac:dyDescent="0.25">
      <c r="A433" s="23">
        <v>432</v>
      </c>
      <c r="B433" t="s">
        <v>10017</v>
      </c>
      <c r="C433" s="1" t="str">
        <f>+VLOOKUP(Tabla1[[#This Row],[Sector]],Sectores[[Sector]:[Columna1]],2,0)</f>
        <v>12 Forestal</v>
      </c>
      <c r="D433" s="1" t="str">
        <f>+VLOOKUP(Tabla1[[#This Row],[Contenido]],Hoja2!$F$2:$G$105,2,0)</f>
        <v>12.02 Incendios</v>
      </c>
      <c r="E433" s="1" t="str">
        <f>+IFERROR(VLOOKUP(Tabla1[[#This Row],[Tema]],Temas[[Tema]:[Columna1]],2,0),"REVISAR")</f>
        <v>12.02.01 Causas Generales</v>
      </c>
      <c r="F433" s="1" t="str">
        <f>+IFERROR(VLOOKUP(Tabla1[[#This Row],[Muestra]],Muestra[[Muestra]:[Columna1]],2,0),"REVISAR")</f>
        <v>12.02.01.09 Incendios naturales</v>
      </c>
      <c r="G433" t="s">
        <v>82</v>
      </c>
      <c r="H433" t="s">
        <v>83</v>
      </c>
      <c r="I433" t="s">
        <v>1016</v>
      </c>
      <c r="J433" t="s">
        <v>1035</v>
      </c>
      <c r="K433" t="s">
        <v>3865</v>
      </c>
      <c r="L433" t="s">
        <v>835</v>
      </c>
      <c r="O433" s="1" t="s">
        <v>1019</v>
      </c>
      <c r="Z433">
        <v>1.4</v>
      </c>
      <c r="AA433">
        <v>0.7</v>
      </c>
      <c r="AB433">
        <v>4.0999999999999996</v>
      </c>
      <c r="AC433">
        <v>0.3</v>
      </c>
      <c r="AD433">
        <v>105.2</v>
      </c>
      <c r="AE433">
        <v>148.69999999999999</v>
      </c>
      <c r="AF433">
        <v>0.4</v>
      </c>
      <c r="AG433">
        <v>4.4000000000000004</v>
      </c>
      <c r="AH433">
        <v>4.8</v>
      </c>
      <c r="AI433">
        <v>37.5</v>
      </c>
      <c r="AJ433">
        <v>0.4</v>
      </c>
    </row>
    <row r="434" spans="1:36" x14ac:dyDescent="0.25">
      <c r="A434" s="23">
        <v>433</v>
      </c>
      <c r="B434" t="s">
        <v>10018</v>
      </c>
      <c r="C434" s="1" t="str">
        <f>+VLOOKUP(Tabla1[[#This Row],[Sector]],Sectores[[Sector]:[Columna1]],2,0)</f>
        <v>12 Forestal</v>
      </c>
      <c r="D434" s="1" t="str">
        <f>+VLOOKUP(Tabla1[[#This Row],[Contenido]],Hoja2!$F$2:$G$105,2,0)</f>
        <v>12.02 Incendios</v>
      </c>
      <c r="E434" s="1" t="str">
        <f>+IFERROR(VLOOKUP(Tabla1[[#This Row],[Tema]],Temas[[Tema]:[Columna1]],2,0),"REVISAR")</f>
        <v>12.02.01 Causas Generales</v>
      </c>
      <c r="F434" s="1" t="str">
        <f>+IFERROR(VLOOKUP(Tabla1[[#This Row],[Muestra]],Muestra[[Muestra]:[Columna1]],2,0),"REVISAR")</f>
        <v>12.02.01.10 Operaciones en vías férreas</v>
      </c>
      <c r="G434" t="s">
        <v>82</v>
      </c>
      <c r="H434" t="s">
        <v>83</v>
      </c>
      <c r="I434" t="s">
        <v>1016</v>
      </c>
      <c r="J434" t="s">
        <v>1037</v>
      </c>
      <c r="K434" t="s">
        <v>3865</v>
      </c>
      <c r="L434" t="s">
        <v>835</v>
      </c>
      <c r="O434" s="1" t="s">
        <v>1019</v>
      </c>
      <c r="Z434">
        <v>2.2000000000000002</v>
      </c>
      <c r="AA434">
        <v>2.7</v>
      </c>
      <c r="AB434">
        <v>1.7</v>
      </c>
      <c r="AC434">
        <v>1.1000000000000001</v>
      </c>
      <c r="AD434">
        <v>1.1000000000000001</v>
      </c>
      <c r="AE434">
        <v>1.9</v>
      </c>
      <c r="AF434">
        <v>2.5</v>
      </c>
      <c r="AG434">
        <v>1.2</v>
      </c>
      <c r="AH434">
        <v>4</v>
      </c>
      <c r="AI434">
        <v>0.7</v>
      </c>
      <c r="AJ434">
        <v>4.3</v>
      </c>
    </row>
    <row r="435" spans="1:36" x14ac:dyDescent="0.25">
      <c r="A435" s="23">
        <v>434</v>
      </c>
      <c r="B435" t="s">
        <v>10019</v>
      </c>
      <c r="C435" s="1" t="str">
        <f>+VLOOKUP(Tabla1[[#This Row],[Sector]],Sectores[[Sector]:[Columna1]],2,0)</f>
        <v>12 Forestal</v>
      </c>
      <c r="D435" s="1" t="str">
        <f>+VLOOKUP(Tabla1[[#This Row],[Contenido]],Hoja2!$F$2:$G$105,2,0)</f>
        <v>12.02 Incendios</v>
      </c>
      <c r="E435" s="1" t="str">
        <f>+IFERROR(VLOOKUP(Tabla1[[#This Row],[Tema]],Temas[[Tema]:[Columna1]],2,0),"REVISAR")</f>
        <v>12.02.01 Causas Generales</v>
      </c>
      <c r="F435" s="1" t="str">
        <f>+IFERROR(VLOOKUP(Tabla1[[#This Row],[Muestra]],Muestra[[Muestra]:[Columna1]],2,0),"REVISAR")</f>
        <v>12.02.01.11 Otras actividades</v>
      </c>
      <c r="G435" t="s">
        <v>82</v>
      </c>
      <c r="H435" t="s">
        <v>83</v>
      </c>
      <c r="I435" t="s">
        <v>1016</v>
      </c>
      <c r="J435" t="s">
        <v>1039</v>
      </c>
      <c r="K435" t="s">
        <v>3865</v>
      </c>
      <c r="L435" t="s">
        <v>835</v>
      </c>
      <c r="O435" s="1" t="s">
        <v>1019</v>
      </c>
      <c r="Z435">
        <v>125.4</v>
      </c>
      <c r="AA435">
        <v>16.899999999999999</v>
      </c>
      <c r="AB435">
        <v>3.7</v>
      </c>
      <c r="AC435">
        <v>13.9</v>
      </c>
      <c r="AD435">
        <v>9.9</v>
      </c>
      <c r="AE435">
        <v>16.100000000000001</v>
      </c>
      <c r="AF435">
        <v>35.299999999999997</v>
      </c>
      <c r="AG435">
        <v>320</v>
      </c>
      <c r="AH435">
        <v>16</v>
      </c>
      <c r="AI435">
        <v>22.7</v>
      </c>
      <c r="AJ435">
        <v>23.6</v>
      </c>
    </row>
    <row r="436" spans="1:36" x14ac:dyDescent="0.25">
      <c r="A436" s="23">
        <v>435</v>
      </c>
      <c r="B436" t="s">
        <v>10020</v>
      </c>
      <c r="C436" s="1" t="str">
        <f>+VLOOKUP(Tabla1[[#This Row],[Sector]],Sectores[[Sector]:[Columna1]],2,0)</f>
        <v>12 Forestal</v>
      </c>
      <c r="D436" s="1" t="str">
        <f>+VLOOKUP(Tabla1[[#This Row],[Contenido]],Hoja2!$F$2:$G$105,2,0)</f>
        <v>12.02 Incendios</v>
      </c>
      <c r="E436" s="1" t="str">
        <f>+IFERROR(VLOOKUP(Tabla1[[#This Row],[Tema]],Temas[[Tema]:[Columna1]],2,0),"REVISAR")</f>
        <v>12.02.01 Causas Generales</v>
      </c>
      <c r="F436" s="1" t="str">
        <f>+IFERROR(VLOOKUP(Tabla1[[#This Row],[Muestra]],Muestra[[Muestra]:[Columna1]],2,0),"REVISAR")</f>
        <v>12.02.01.12 Quema de desechos</v>
      </c>
      <c r="G436" t="s">
        <v>82</v>
      </c>
      <c r="H436" t="s">
        <v>83</v>
      </c>
      <c r="I436" t="s">
        <v>1016</v>
      </c>
      <c r="J436" t="s">
        <v>1041</v>
      </c>
      <c r="K436" t="s">
        <v>3865</v>
      </c>
      <c r="L436" t="s">
        <v>835</v>
      </c>
      <c r="O436" s="1" t="s">
        <v>1019</v>
      </c>
      <c r="Z436">
        <v>1.4</v>
      </c>
      <c r="AA436">
        <v>1.7</v>
      </c>
      <c r="AB436">
        <v>2.8</v>
      </c>
      <c r="AC436">
        <v>1.5</v>
      </c>
      <c r="AD436">
        <v>6.4</v>
      </c>
      <c r="AE436">
        <v>7.1</v>
      </c>
      <c r="AF436">
        <v>4.0999999999999996</v>
      </c>
      <c r="AG436">
        <v>10.6</v>
      </c>
      <c r="AH436">
        <v>3</v>
      </c>
      <c r="AI436">
        <v>39.799999999999997</v>
      </c>
      <c r="AJ436">
        <v>20.9</v>
      </c>
    </row>
    <row r="437" spans="1:36" x14ac:dyDescent="0.25">
      <c r="A437" s="23">
        <v>436</v>
      </c>
      <c r="B437" t="s">
        <v>10021</v>
      </c>
      <c r="C437" s="1" t="str">
        <f>+VLOOKUP(Tabla1[[#This Row],[Sector]],Sectores[[Sector]:[Columna1]],2,0)</f>
        <v>12 Forestal</v>
      </c>
      <c r="D437" s="1" t="str">
        <f>+VLOOKUP(Tabla1[[#This Row],[Contenido]],Hoja2!$F$2:$G$105,2,0)</f>
        <v>12.02 Incendios</v>
      </c>
      <c r="E437" s="1" t="str">
        <f>+IFERROR(VLOOKUP(Tabla1[[#This Row],[Tema]],Temas[[Tema]:[Columna1]],2,0),"REVISAR")</f>
        <v>12.02.01 Causas Generales</v>
      </c>
      <c r="F437" s="1" t="str">
        <f>+IFERROR(VLOOKUP(Tabla1[[#This Row],[Muestra]],Muestra[[Muestra]:[Columna1]],2,0),"REVISAR")</f>
        <v>12.02.01.13 Tránsito de personas  vehículos o aeronaves</v>
      </c>
      <c r="G437" t="s">
        <v>82</v>
      </c>
      <c r="H437" t="s">
        <v>83</v>
      </c>
      <c r="I437" t="s">
        <v>1016</v>
      </c>
      <c r="J437" t="s">
        <v>1043</v>
      </c>
      <c r="K437" t="s">
        <v>3865</v>
      </c>
      <c r="L437" t="s">
        <v>835</v>
      </c>
      <c r="O437" s="1" t="s">
        <v>1019</v>
      </c>
      <c r="Z437">
        <v>7.8</v>
      </c>
      <c r="AA437">
        <v>16.100000000000001</v>
      </c>
      <c r="AB437">
        <v>6.4</v>
      </c>
      <c r="AC437">
        <v>6.1</v>
      </c>
      <c r="AD437">
        <v>14.3</v>
      </c>
      <c r="AE437">
        <v>7.2</v>
      </c>
      <c r="AF437">
        <v>14</v>
      </c>
      <c r="AG437">
        <v>30.1</v>
      </c>
      <c r="AH437">
        <v>3.5</v>
      </c>
      <c r="AI437">
        <v>4.5999999999999996</v>
      </c>
      <c r="AJ437">
        <v>5.9</v>
      </c>
    </row>
    <row r="438" spans="1:36" x14ac:dyDescent="0.25">
      <c r="A438" s="23">
        <v>437</v>
      </c>
      <c r="B438" t="s">
        <v>1057</v>
      </c>
      <c r="C438" s="1" t="str">
        <f>+VLOOKUP(Tabla1[[#This Row],[Sector]],Sectores[[Sector]:[Columna1]],2,0)</f>
        <v>12 Forestal</v>
      </c>
      <c r="D438" s="1" t="str">
        <f>+VLOOKUP(Tabla1[[#This Row],[Contenido]],Hoja2!$F$2:$G$105,2,0)</f>
        <v>12.03 Incendios Plantaciones</v>
      </c>
      <c r="E438" s="1" t="str">
        <f>+IFERROR(VLOOKUP(Tabla1[[#This Row],[Tema]],Temas[[Tema]:[Columna1]],2,0),"REVISAR")</f>
        <v>12.02.01 Causas Generales</v>
      </c>
      <c r="F438" s="1" t="str">
        <f>+IFERROR(VLOOKUP(Tabla1[[#This Row],[Muestra]],Muestra[[Muestra]:[Columna1]],2,0),"REVISAR")</f>
        <v>12.02.01.01 Accidentes eléctricos</v>
      </c>
      <c r="G438" t="s">
        <v>82</v>
      </c>
      <c r="H438" t="s">
        <v>1058</v>
      </c>
      <c r="I438" t="s">
        <v>1016</v>
      </c>
      <c r="J438" t="s">
        <v>1017</v>
      </c>
      <c r="K438" t="s">
        <v>1018</v>
      </c>
      <c r="L438" t="s">
        <v>835</v>
      </c>
      <c r="O438" s="1" t="s">
        <v>1019</v>
      </c>
      <c r="Z438">
        <v>10</v>
      </c>
      <c r="AA438">
        <v>54</v>
      </c>
      <c r="AB438">
        <v>58</v>
      </c>
      <c r="AC438">
        <v>61</v>
      </c>
      <c r="AD438">
        <v>72</v>
      </c>
      <c r="AE438">
        <v>67</v>
      </c>
      <c r="AF438">
        <v>82</v>
      </c>
      <c r="AG438">
        <v>65</v>
      </c>
      <c r="AH438">
        <v>72</v>
      </c>
      <c r="AI438">
        <v>100</v>
      </c>
      <c r="AJ438">
        <v>63</v>
      </c>
    </row>
    <row r="439" spans="1:36" x14ac:dyDescent="0.25">
      <c r="A439" s="23">
        <v>438</v>
      </c>
      <c r="B439" t="s">
        <v>1059</v>
      </c>
      <c r="C439" s="1" t="str">
        <f>+VLOOKUP(Tabla1[[#This Row],[Sector]],Sectores[[Sector]:[Columna1]],2,0)</f>
        <v>12 Forestal</v>
      </c>
      <c r="D439" s="1" t="str">
        <f>+VLOOKUP(Tabla1[[#This Row],[Contenido]],Hoja2!$F$2:$G$105,2,0)</f>
        <v>12.03 Incendios Plantaciones</v>
      </c>
      <c r="E439" s="1" t="str">
        <f>+IFERROR(VLOOKUP(Tabla1[[#This Row],[Tema]],Temas[[Tema]:[Columna1]],2,0),"REVISAR")</f>
        <v>12.02.01 Causas Generales</v>
      </c>
      <c r="F439" s="1" t="str">
        <f>+IFERROR(VLOOKUP(Tabla1[[#This Row],[Muestra]],Muestra[[Muestra]:[Columna1]],2,0),"REVISAR")</f>
        <v>12.02.01.02 Actividades extinción incendios forestales, estructurales u otros</v>
      </c>
      <c r="G439" t="s">
        <v>82</v>
      </c>
      <c r="H439" t="s">
        <v>1058</v>
      </c>
      <c r="I439" t="s">
        <v>1016</v>
      </c>
      <c r="J439" t="s">
        <v>1021</v>
      </c>
      <c r="K439" t="s">
        <v>1018</v>
      </c>
      <c r="L439" t="s">
        <v>835</v>
      </c>
      <c r="O439" s="1" t="s">
        <v>1019</v>
      </c>
      <c r="Z439">
        <v>2</v>
      </c>
      <c r="AA439">
        <v>18</v>
      </c>
      <c r="AB439">
        <v>12</v>
      </c>
      <c r="AC439">
        <v>28</v>
      </c>
      <c r="AD439">
        <v>32</v>
      </c>
      <c r="AE439">
        <v>40</v>
      </c>
      <c r="AF439">
        <v>24</v>
      </c>
      <c r="AG439">
        <v>15</v>
      </c>
      <c r="AH439">
        <v>21</v>
      </c>
      <c r="AI439">
        <v>32</v>
      </c>
      <c r="AJ439">
        <v>35</v>
      </c>
    </row>
    <row r="440" spans="1:36" x14ac:dyDescent="0.25">
      <c r="A440" s="23">
        <v>439</v>
      </c>
      <c r="B440" t="s">
        <v>1060</v>
      </c>
      <c r="C440" s="1" t="str">
        <f>+VLOOKUP(Tabla1[[#This Row],[Sector]],Sectores[[Sector]:[Columna1]],2,0)</f>
        <v>12 Forestal</v>
      </c>
      <c r="D440" s="1" t="str">
        <f>+VLOOKUP(Tabla1[[#This Row],[Contenido]],Hoja2!$F$2:$G$105,2,0)</f>
        <v>12.03 Incendios Plantaciones</v>
      </c>
      <c r="E440" s="1" t="str">
        <f>+IFERROR(VLOOKUP(Tabla1[[#This Row],[Tema]],Temas[[Tema]:[Columna1]],2,0),"REVISAR")</f>
        <v>12.02.01 Causas Generales</v>
      </c>
      <c r="F440" s="1" t="str">
        <f>+IFERROR(VLOOKUP(Tabla1[[#This Row],[Muestra]],Muestra[[Muestra]:[Columna1]],2,0),"REVISAR")</f>
        <v>12.02.01.03 Actividades recreativas</v>
      </c>
      <c r="G440" t="s">
        <v>82</v>
      </c>
      <c r="H440" t="s">
        <v>1058</v>
      </c>
      <c r="I440" t="s">
        <v>1016</v>
      </c>
      <c r="J440" t="s">
        <v>1023</v>
      </c>
      <c r="K440" t="s">
        <v>1018</v>
      </c>
      <c r="L440" t="s">
        <v>835</v>
      </c>
      <c r="O440" s="1" t="s">
        <v>1019</v>
      </c>
      <c r="Z440">
        <v>32</v>
      </c>
      <c r="AA440">
        <v>106</v>
      </c>
      <c r="AB440">
        <v>66</v>
      </c>
      <c r="AC440">
        <v>79</v>
      </c>
      <c r="AD440">
        <v>58</v>
      </c>
      <c r="AE440">
        <v>61</v>
      </c>
      <c r="AF440">
        <v>53</v>
      </c>
      <c r="AG440">
        <v>36</v>
      </c>
      <c r="AH440">
        <v>30</v>
      </c>
      <c r="AI440">
        <v>33</v>
      </c>
      <c r="AJ440">
        <v>28</v>
      </c>
    </row>
    <row r="441" spans="1:36" x14ac:dyDescent="0.25">
      <c r="A441" s="23">
        <v>440</v>
      </c>
      <c r="B441" t="s">
        <v>1061</v>
      </c>
      <c r="C441" s="1" t="str">
        <f>+VLOOKUP(Tabla1[[#This Row],[Sector]],Sectores[[Sector]:[Columna1]],2,0)</f>
        <v>12 Forestal</v>
      </c>
      <c r="D441" s="1" t="str">
        <f>+VLOOKUP(Tabla1[[#This Row],[Contenido]],Hoja2!$F$2:$G$105,2,0)</f>
        <v>12.03 Incendios Plantaciones</v>
      </c>
      <c r="E441" s="1" t="str">
        <f>+IFERROR(VLOOKUP(Tabla1[[#This Row],[Tema]],Temas[[Tema]:[Columna1]],2,0),"REVISAR")</f>
        <v>12.02.01 Causas Generales</v>
      </c>
      <c r="F441" s="1" t="str">
        <f>+IFERROR(VLOOKUP(Tabla1[[#This Row],[Muestra]],Muestra[[Muestra]:[Columna1]],2,0),"REVISAR")</f>
        <v>12.02.01.04 Confección y/o extracción productos secundarios del bosque</v>
      </c>
      <c r="G441" t="s">
        <v>82</v>
      </c>
      <c r="H441" t="s">
        <v>1058</v>
      </c>
      <c r="I441" t="s">
        <v>1016</v>
      </c>
      <c r="J441" t="s">
        <v>1025</v>
      </c>
      <c r="K441" t="s">
        <v>1018</v>
      </c>
      <c r="L441" t="s">
        <v>835</v>
      </c>
      <c r="O441" s="1" t="s">
        <v>1019</v>
      </c>
      <c r="Z441">
        <v>4</v>
      </c>
      <c r="AA441">
        <v>20</v>
      </c>
      <c r="AB441">
        <v>17</v>
      </c>
      <c r="AC441">
        <v>18</v>
      </c>
      <c r="AD441">
        <v>16</v>
      </c>
      <c r="AE441">
        <v>14</v>
      </c>
      <c r="AF441">
        <v>11</v>
      </c>
      <c r="AG441">
        <v>12</v>
      </c>
      <c r="AH441">
        <v>6</v>
      </c>
      <c r="AI441">
        <v>13</v>
      </c>
      <c r="AJ441">
        <v>6</v>
      </c>
    </row>
    <row r="442" spans="1:36" x14ac:dyDescent="0.25">
      <c r="A442" s="23">
        <v>441</v>
      </c>
      <c r="B442" t="s">
        <v>1062</v>
      </c>
      <c r="C442" s="1" t="str">
        <f>+VLOOKUP(Tabla1[[#This Row],[Sector]],Sectores[[Sector]:[Columna1]],2,0)</f>
        <v>12 Forestal</v>
      </c>
      <c r="D442" s="1" t="str">
        <f>+VLOOKUP(Tabla1[[#This Row],[Contenido]],Hoja2!$F$2:$G$105,2,0)</f>
        <v>12.03 Incendios Plantaciones</v>
      </c>
      <c r="E442" s="1" t="str">
        <f>+IFERROR(VLOOKUP(Tabla1[[#This Row],[Tema]],Temas[[Tema]:[Columna1]],2,0),"REVISAR")</f>
        <v>12.02.01 Causas Generales</v>
      </c>
      <c r="F442" s="1" t="str">
        <f>+IFERROR(VLOOKUP(Tabla1[[#This Row],[Muestra]],Muestra[[Muestra]:[Columna1]],2,0),"REVISAR")</f>
        <v>12.02.01.05 Faenas agríolas y pecuarias</v>
      </c>
      <c r="G442" t="s">
        <v>82</v>
      </c>
      <c r="H442" t="s">
        <v>1058</v>
      </c>
      <c r="I442" t="s">
        <v>1016</v>
      </c>
      <c r="J442" t="s">
        <v>1027</v>
      </c>
      <c r="K442" t="s">
        <v>1018</v>
      </c>
      <c r="L442" t="s">
        <v>835</v>
      </c>
      <c r="O442" s="1" t="s">
        <v>1019</v>
      </c>
      <c r="Z442">
        <v>5</v>
      </c>
      <c r="AA442">
        <v>57</v>
      </c>
      <c r="AB442">
        <v>49</v>
      </c>
      <c r="AC442">
        <v>68</v>
      </c>
      <c r="AD442">
        <v>70</v>
      </c>
      <c r="AE442">
        <v>63</v>
      </c>
      <c r="AF442">
        <v>90</v>
      </c>
      <c r="AG442">
        <v>62</v>
      </c>
      <c r="AH442">
        <v>44</v>
      </c>
      <c r="AI442">
        <v>92</v>
      </c>
      <c r="AJ442">
        <v>70</v>
      </c>
    </row>
    <row r="443" spans="1:36" x14ac:dyDescent="0.25">
      <c r="A443" s="23">
        <v>442</v>
      </c>
      <c r="B443" t="s">
        <v>1063</v>
      </c>
      <c r="C443" s="1" t="str">
        <f>+VLOOKUP(Tabla1[[#This Row],[Sector]],Sectores[[Sector]:[Columna1]],2,0)</f>
        <v>12 Forestal</v>
      </c>
      <c r="D443" s="1" t="str">
        <f>+VLOOKUP(Tabla1[[#This Row],[Contenido]],Hoja2!$F$2:$G$105,2,0)</f>
        <v>12.03 Incendios Plantaciones</v>
      </c>
      <c r="E443" s="1" t="str">
        <f>+IFERROR(VLOOKUP(Tabla1[[#This Row],[Tema]],Temas[[Tema]:[Columna1]],2,0),"REVISAR")</f>
        <v>12.02.01 Causas Generales</v>
      </c>
      <c r="F443" s="1" t="str">
        <f>+IFERROR(VLOOKUP(Tabla1[[#This Row],[Muestra]],Muestra[[Muestra]:[Columna1]],2,0),"REVISAR")</f>
        <v>12.02.01.06 Faenas forestales</v>
      </c>
      <c r="G443" t="s">
        <v>82</v>
      </c>
      <c r="H443" t="s">
        <v>1058</v>
      </c>
      <c r="I443" t="s">
        <v>1016</v>
      </c>
      <c r="J443" t="s">
        <v>1029</v>
      </c>
      <c r="K443" t="s">
        <v>1018</v>
      </c>
      <c r="L443" t="s">
        <v>835</v>
      </c>
      <c r="O443" s="1" t="s">
        <v>1019</v>
      </c>
      <c r="Z443">
        <v>27</v>
      </c>
      <c r="AA443">
        <v>62</v>
      </c>
      <c r="AB443">
        <v>74</v>
      </c>
      <c r="AC443">
        <v>87</v>
      </c>
      <c r="AD443">
        <v>88</v>
      </c>
      <c r="AE443">
        <v>76</v>
      </c>
      <c r="AF443">
        <v>80</v>
      </c>
      <c r="AG443">
        <v>69</v>
      </c>
      <c r="AH443">
        <v>72</v>
      </c>
      <c r="AI443">
        <v>130</v>
      </c>
      <c r="AJ443">
        <v>47</v>
      </c>
    </row>
    <row r="444" spans="1:36" x14ac:dyDescent="0.25">
      <c r="A444" s="23">
        <v>443</v>
      </c>
      <c r="B444" t="s">
        <v>1064</v>
      </c>
      <c r="C444" s="1" t="str">
        <f>+VLOOKUP(Tabla1[[#This Row],[Sector]],Sectores[[Sector]:[Columna1]],2,0)</f>
        <v>12 Forestal</v>
      </c>
      <c r="D444" s="1" t="str">
        <f>+VLOOKUP(Tabla1[[#This Row],[Contenido]],Hoja2!$F$2:$G$105,2,0)</f>
        <v>12.03 Incendios Plantaciones</v>
      </c>
      <c r="E444" s="1" t="str">
        <f>+IFERROR(VLOOKUP(Tabla1[[#This Row],[Tema]],Temas[[Tema]:[Columna1]],2,0),"REVISAR")</f>
        <v>12.02.01 Causas Generales</v>
      </c>
      <c r="F444" s="1" t="str">
        <f>+IFERROR(VLOOKUP(Tabla1[[#This Row],[Muestra]],Muestra[[Muestra]:[Columna1]],2,0),"REVISAR")</f>
        <v>12.02.01.07 Incendios de causa desconocida</v>
      </c>
      <c r="G444" t="s">
        <v>82</v>
      </c>
      <c r="H444" t="s">
        <v>1058</v>
      </c>
      <c r="I444" t="s">
        <v>1016</v>
      </c>
      <c r="J444" t="s">
        <v>1031</v>
      </c>
      <c r="K444" t="s">
        <v>1018</v>
      </c>
      <c r="L444" t="s">
        <v>835</v>
      </c>
      <c r="O444" s="1" t="s">
        <v>1019</v>
      </c>
      <c r="Z444">
        <v>10</v>
      </c>
      <c r="AA444">
        <v>42</v>
      </c>
      <c r="AB444">
        <v>82</v>
      </c>
      <c r="AC444">
        <v>79</v>
      </c>
      <c r="AD444">
        <v>157</v>
      </c>
      <c r="AE444">
        <v>154</v>
      </c>
      <c r="AF444">
        <v>82</v>
      </c>
      <c r="AG444">
        <v>75</v>
      </c>
      <c r="AH444">
        <v>101</v>
      </c>
      <c r="AI444">
        <v>159</v>
      </c>
      <c r="AJ444">
        <v>188</v>
      </c>
    </row>
    <row r="445" spans="1:36" x14ac:dyDescent="0.25">
      <c r="A445" s="23">
        <v>444</v>
      </c>
      <c r="B445" t="s">
        <v>1065</v>
      </c>
      <c r="C445" s="1" t="str">
        <f>+VLOOKUP(Tabla1[[#This Row],[Sector]],Sectores[[Sector]:[Columna1]],2,0)</f>
        <v>12 Forestal</v>
      </c>
      <c r="D445" s="1" t="str">
        <f>+VLOOKUP(Tabla1[[#This Row],[Contenido]],Hoja2!$F$2:$G$105,2,0)</f>
        <v>12.03 Incendios Plantaciones</v>
      </c>
      <c r="E445" s="1" t="str">
        <f>+IFERROR(VLOOKUP(Tabla1[[#This Row],[Tema]],Temas[[Tema]:[Columna1]],2,0),"REVISAR")</f>
        <v>12.02.01 Causas Generales</v>
      </c>
      <c r="F445" s="1" t="str">
        <f>+IFERROR(VLOOKUP(Tabla1[[#This Row],[Muestra]],Muestra[[Muestra]:[Columna1]],2,0),"REVISAR")</f>
        <v>12.02.01.08 Incendios intencionales</v>
      </c>
      <c r="G445" t="s">
        <v>82</v>
      </c>
      <c r="H445" t="s">
        <v>1058</v>
      </c>
      <c r="I445" t="s">
        <v>1016</v>
      </c>
      <c r="J445" t="s">
        <v>1033</v>
      </c>
      <c r="K445" t="s">
        <v>1018</v>
      </c>
      <c r="L445" t="s">
        <v>835</v>
      </c>
      <c r="O445" s="1" t="s">
        <v>1019</v>
      </c>
      <c r="Z445">
        <v>77</v>
      </c>
      <c r="AA445">
        <v>560</v>
      </c>
      <c r="AB445">
        <v>493</v>
      </c>
      <c r="AC445">
        <v>560</v>
      </c>
      <c r="AD445">
        <v>596</v>
      </c>
      <c r="AE445">
        <v>820</v>
      </c>
      <c r="AF445">
        <v>655</v>
      </c>
      <c r="AG445">
        <v>407</v>
      </c>
      <c r="AH445">
        <v>466</v>
      </c>
      <c r="AI445">
        <v>709</v>
      </c>
      <c r="AJ445">
        <v>655</v>
      </c>
    </row>
    <row r="446" spans="1:36" x14ac:dyDescent="0.25">
      <c r="A446" s="23">
        <v>445</v>
      </c>
      <c r="B446" t="s">
        <v>1066</v>
      </c>
      <c r="C446" s="1" t="str">
        <f>+VLOOKUP(Tabla1[[#This Row],[Sector]],Sectores[[Sector]:[Columna1]],2,0)</f>
        <v>12 Forestal</v>
      </c>
      <c r="D446" s="1" t="str">
        <f>+VLOOKUP(Tabla1[[#This Row],[Contenido]],Hoja2!$F$2:$G$105,2,0)</f>
        <v>12.03 Incendios Plantaciones</v>
      </c>
      <c r="E446" s="1" t="str">
        <f>+IFERROR(VLOOKUP(Tabla1[[#This Row],[Tema]],Temas[[Tema]:[Columna1]],2,0),"REVISAR")</f>
        <v>12.02.01 Causas Generales</v>
      </c>
      <c r="F446" s="1" t="str">
        <f>+IFERROR(VLOOKUP(Tabla1[[#This Row],[Muestra]],Muestra[[Muestra]:[Columna1]],2,0),"REVISAR")</f>
        <v>12.02.01.09 Incendios naturales</v>
      </c>
      <c r="G446" t="s">
        <v>82</v>
      </c>
      <c r="H446" t="s">
        <v>1058</v>
      </c>
      <c r="I446" t="s">
        <v>1016</v>
      </c>
      <c r="J446" t="s">
        <v>1035</v>
      </c>
      <c r="K446" t="s">
        <v>1018</v>
      </c>
      <c r="L446" t="s">
        <v>835</v>
      </c>
      <c r="O446" s="1" t="s">
        <v>1019</v>
      </c>
      <c r="Z446">
        <v>1</v>
      </c>
      <c r="AA446">
        <v>3</v>
      </c>
      <c r="AB446">
        <v>6</v>
      </c>
      <c r="AC446">
        <v>1</v>
      </c>
      <c r="AD446">
        <v>1</v>
      </c>
      <c r="AE446">
        <v>10</v>
      </c>
      <c r="AG446">
        <v>2</v>
      </c>
      <c r="AH446">
        <v>2</v>
      </c>
      <c r="AI446">
        <v>12</v>
      </c>
    </row>
    <row r="447" spans="1:36" x14ac:dyDescent="0.25">
      <c r="A447" s="23">
        <v>446</v>
      </c>
      <c r="B447" t="s">
        <v>1067</v>
      </c>
      <c r="C447" s="1" t="str">
        <f>+VLOOKUP(Tabla1[[#This Row],[Sector]],Sectores[[Sector]:[Columna1]],2,0)</f>
        <v>12 Forestal</v>
      </c>
      <c r="D447" s="1" t="str">
        <f>+VLOOKUP(Tabla1[[#This Row],[Contenido]],Hoja2!$F$2:$G$105,2,0)</f>
        <v>12.03 Incendios Plantaciones</v>
      </c>
      <c r="E447" s="1" t="str">
        <f>+IFERROR(VLOOKUP(Tabla1[[#This Row],[Tema]],Temas[[Tema]:[Columna1]],2,0),"REVISAR")</f>
        <v>12.02.01 Causas Generales</v>
      </c>
      <c r="F447" s="1" t="str">
        <f>+IFERROR(VLOOKUP(Tabla1[[#This Row],[Muestra]],Muestra[[Muestra]:[Columna1]],2,0),"REVISAR")</f>
        <v>12.02.01.10 Operaciones en vías férreas</v>
      </c>
      <c r="G447" t="s">
        <v>82</v>
      </c>
      <c r="H447" t="s">
        <v>1058</v>
      </c>
      <c r="I447" t="s">
        <v>1016</v>
      </c>
      <c r="J447" t="s">
        <v>1037</v>
      </c>
      <c r="K447" t="s">
        <v>1018</v>
      </c>
      <c r="L447" t="s">
        <v>835</v>
      </c>
      <c r="O447" s="1" t="s">
        <v>1019</v>
      </c>
      <c r="AA447">
        <v>2</v>
      </c>
      <c r="AB447">
        <v>3</v>
      </c>
      <c r="AC447">
        <v>2</v>
      </c>
      <c r="AD447">
        <v>2</v>
      </c>
      <c r="AE447">
        <v>6</v>
      </c>
      <c r="AF447">
        <v>4</v>
      </c>
      <c r="AG447">
        <v>1</v>
      </c>
      <c r="AH447">
        <v>1</v>
      </c>
      <c r="AI447">
        <v>4</v>
      </c>
      <c r="AJ447">
        <v>2</v>
      </c>
    </row>
    <row r="448" spans="1:36" x14ac:dyDescent="0.25">
      <c r="A448" s="23">
        <v>447</v>
      </c>
      <c r="B448" t="s">
        <v>1068</v>
      </c>
      <c r="C448" s="1" t="str">
        <f>+VLOOKUP(Tabla1[[#This Row],[Sector]],Sectores[[Sector]:[Columna1]],2,0)</f>
        <v>12 Forestal</v>
      </c>
      <c r="D448" s="1" t="str">
        <f>+VLOOKUP(Tabla1[[#This Row],[Contenido]],Hoja2!$F$2:$G$105,2,0)</f>
        <v>12.03 Incendios Plantaciones</v>
      </c>
      <c r="E448" s="1" t="str">
        <f>+IFERROR(VLOOKUP(Tabla1[[#This Row],[Tema]],Temas[[Tema]:[Columna1]],2,0),"REVISAR")</f>
        <v>12.02.01 Causas Generales</v>
      </c>
      <c r="F448" s="1" t="str">
        <f>+IFERROR(VLOOKUP(Tabla1[[#This Row],[Muestra]],Muestra[[Muestra]:[Columna1]],2,0),"REVISAR")</f>
        <v>12.02.01.11 Otras actividades</v>
      </c>
      <c r="G448" t="s">
        <v>82</v>
      </c>
      <c r="H448" t="s">
        <v>1058</v>
      </c>
      <c r="I448" t="s">
        <v>1016</v>
      </c>
      <c r="J448" t="s">
        <v>1039</v>
      </c>
      <c r="K448" t="s">
        <v>1018</v>
      </c>
      <c r="L448" t="s">
        <v>835</v>
      </c>
      <c r="O448" s="1" t="s">
        <v>1019</v>
      </c>
      <c r="Z448">
        <v>3</v>
      </c>
      <c r="AA448">
        <v>21</v>
      </c>
      <c r="AB448">
        <v>15</v>
      </c>
      <c r="AC448">
        <v>20</v>
      </c>
      <c r="AD448">
        <v>14</v>
      </c>
      <c r="AE448">
        <v>23</v>
      </c>
      <c r="AF448">
        <v>17</v>
      </c>
      <c r="AG448">
        <v>23</v>
      </c>
      <c r="AH448">
        <v>19</v>
      </c>
      <c r="AI448">
        <v>20</v>
      </c>
      <c r="AJ448">
        <v>14</v>
      </c>
    </row>
    <row r="449" spans="1:36" x14ac:dyDescent="0.25">
      <c r="A449" s="23">
        <v>448</v>
      </c>
      <c r="B449" t="s">
        <v>1069</v>
      </c>
      <c r="C449" s="1" t="str">
        <f>+VLOOKUP(Tabla1[[#This Row],[Sector]],Sectores[[Sector]:[Columna1]],2,0)</f>
        <v>12 Forestal</v>
      </c>
      <c r="D449" s="1" t="str">
        <f>+VLOOKUP(Tabla1[[#This Row],[Contenido]],Hoja2!$F$2:$G$105,2,0)</f>
        <v>12.03 Incendios Plantaciones</v>
      </c>
      <c r="E449" s="1" t="str">
        <f>+IFERROR(VLOOKUP(Tabla1[[#This Row],[Tema]],Temas[[Tema]:[Columna1]],2,0),"REVISAR")</f>
        <v>12.02.01 Causas Generales</v>
      </c>
      <c r="F449" s="1" t="str">
        <f>+IFERROR(VLOOKUP(Tabla1[[#This Row],[Muestra]],Muestra[[Muestra]:[Columna1]],2,0),"REVISAR")</f>
        <v>12.02.01.12 Quema de desechos</v>
      </c>
      <c r="G449" t="s">
        <v>82</v>
      </c>
      <c r="H449" t="s">
        <v>1058</v>
      </c>
      <c r="I449" t="s">
        <v>1016</v>
      </c>
      <c r="J449" t="s">
        <v>1041</v>
      </c>
      <c r="K449" t="s">
        <v>1018</v>
      </c>
      <c r="L449" t="s">
        <v>835</v>
      </c>
      <c r="O449" s="1" t="s">
        <v>1019</v>
      </c>
      <c r="Z449">
        <v>12</v>
      </c>
      <c r="AA449">
        <v>44</v>
      </c>
      <c r="AB449">
        <v>47</v>
      </c>
      <c r="AC449">
        <v>52</v>
      </c>
      <c r="AD449">
        <v>48</v>
      </c>
      <c r="AE449">
        <v>59</v>
      </c>
      <c r="AF449">
        <v>80</v>
      </c>
      <c r="AG449">
        <v>63</v>
      </c>
      <c r="AH449">
        <v>63</v>
      </c>
      <c r="AI449">
        <v>83</v>
      </c>
      <c r="AJ449">
        <v>46</v>
      </c>
    </row>
    <row r="450" spans="1:36" x14ac:dyDescent="0.25">
      <c r="A450" s="23">
        <v>449</v>
      </c>
      <c r="B450" t="s">
        <v>1070</v>
      </c>
      <c r="C450" s="1" t="str">
        <f>+VLOOKUP(Tabla1[[#This Row],[Sector]],Sectores[[Sector]:[Columna1]],2,0)</f>
        <v>12 Forestal</v>
      </c>
      <c r="D450" s="1" t="str">
        <f>+VLOOKUP(Tabla1[[#This Row],[Contenido]],Hoja2!$F$2:$G$105,2,0)</f>
        <v>12.03 Incendios Plantaciones</v>
      </c>
      <c r="E450" s="1" t="str">
        <f>+IFERROR(VLOOKUP(Tabla1[[#This Row],[Tema]],Temas[[Tema]:[Columna1]],2,0),"REVISAR")</f>
        <v>12.02.01 Causas Generales</v>
      </c>
      <c r="F450" s="1" t="str">
        <f>+IFERROR(VLOOKUP(Tabla1[[#This Row],[Muestra]],Muestra[[Muestra]:[Columna1]],2,0),"REVISAR")</f>
        <v>12.02.01.13 Tránsito de personas  vehículos o aeronaves</v>
      </c>
      <c r="G450" t="s">
        <v>82</v>
      </c>
      <c r="H450" t="s">
        <v>1058</v>
      </c>
      <c r="I450" t="s">
        <v>1016</v>
      </c>
      <c r="J450" t="s">
        <v>1043</v>
      </c>
      <c r="K450" t="s">
        <v>1018</v>
      </c>
      <c r="L450" t="s">
        <v>835</v>
      </c>
      <c r="O450" s="1" t="s">
        <v>1019</v>
      </c>
      <c r="Z450">
        <v>99</v>
      </c>
      <c r="AA450">
        <v>384</v>
      </c>
      <c r="AB450">
        <v>359</v>
      </c>
      <c r="AC450">
        <v>586</v>
      </c>
      <c r="AD450">
        <v>547</v>
      </c>
      <c r="AE450">
        <v>609</v>
      </c>
      <c r="AF450">
        <v>681</v>
      </c>
      <c r="AG450">
        <v>436</v>
      </c>
      <c r="AH450">
        <v>539</v>
      </c>
      <c r="AI450">
        <v>546</v>
      </c>
      <c r="AJ450">
        <v>352</v>
      </c>
    </row>
    <row r="451" spans="1:36" x14ac:dyDescent="0.25">
      <c r="A451" s="23">
        <v>450</v>
      </c>
      <c r="B451" t="s">
        <v>1071</v>
      </c>
      <c r="C451" s="1" t="str">
        <f>+VLOOKUP(Tabla1[[#This Row],[Sector]],Sectores[[Sector]:[Columna1]],2,0)</f>
        <v>12 Forestal</v>
      </c>
      <c r="D451" s="1" t="str">
        <f>+VLOOKUP(Tabla1[[#This Row],[Contenido]],Hoja2!$F$2:$G$105,2,0)</f>
        <v>12.03 Incendios Plantaciones</v>
      </c>
      <c r="E451" s="1" t="str">
        <f>+IFERROR(VLOOKUP(Tabla1[[#This Row],[Tema]],Temas[[Tema]:[Columna1]],2,0),"REVISAR")</f>
        <v>12.02.01 Causas Generales</v>
      </c>
      <c r="F451" s="1" t="str">
        <f>+IFERROR(VLOOKUP(Tabla1[[#This Row],[Muestra]],Muestra[[Muestra]:[Columna1]],2,0),"REVISAR")</f>
        <v>12.02.01.01 Accidentes eléctricos</v>
      </c>
      <c r="G451" t="s">
        <v>82</v>
      </c>
      <c r="H451" t="s">
        <v>1058</v>
      </c>
      <c r="I451" t="s">
        <v>1016</v>
      </c>
      <c r="J451" t="s">
        <v>1017</v>
      </c>
      <c r="K451" t="s">
        <v>2512</v>
      </c>
      <c r="L451" t="s">
        <v>835</v>
      </c>
      <c r="O451" s="1" t="s">
        <v>1019</v>
      </c>
      <c r="Z451">
        <v>31.5</v>
      </c>
      <c r="AA451">
        <v>443.7</v>
      </c>
      <c r="AB451">
        <v>3188</v>
      </c>
      <c r="AC451">
        <v>207.9</v>
      </c>
      <c r="AD451">
        <v>11382.4</v>
      </c>
      <c r="AE451">
        <v>2113.4</v>
      </c>
      <c r="AF451">
        <v>10703.3</v>
      </c>
      <c r="AG451">
        <v>31118.3</v>
      </c>
      <c r="AH451">
        <v>747</v>
      </c>
      <c r="AI451">
        <v>1986.2</v>
      </c>
      <c r="AJ451">
        <v>315.89999999999998</v>
      </c>
    </row>
    <row r="452" spans="1:36" x14ac:dyDescent="0.25">
      <c r="A452" s="23">
        <v>451</v>
      </c>
      <c r="B452" t="s">
        <v>1072</v>
      </c>
      <c r="C452" s="1" t="str">
        <f>+VLOOKUP(Tabla1[[#This Row],[Sector]],Sectores[[Sector]:[Columna1]],2,0)</f>
        <v>12 Forestal</v>
      </c>
      <c r="D452" s="1" t="str">
        <f>+VLOOKUP(Tabla1[[#This Row],[Contenido]],Hoja2!$F$2:$G$105,2,0)</f>
        <v>12.03 Incendios Plantaciones</v>
      </c>
      <c r="E452" s="1" t="str">
        <f>+IFERROR(VLOOKUP(Tabla1[[#This Row],[Tema]],Temas[[Tema]:[Columna1]],2,0),"REVISAR")</f>
        <v>12.02.01 Causas Generales</v>
      </c>
      <c r="F452" s="1" t="str">
        <f>+IFERROR(VLOOKUP(Tabla1[[#This Row],[Muestra]],Muestra[[Muestra]:[Columna1]],2,0),"REVISAR")</f>
        <v>12.02.01.02 Actividades extinción incendios forestales, estructurales u otros</v>
      </c>
      <c r="G452" t="s">
        <v>82</v>
      </c>
      <c r="H452" t="s">
        <v>1058</v>
      </c>
      <c r="I452" t="s">
        <v>1016</v>
      </c>
      <c r="J452" t="s">
        <v>1021</v>
      </c>
      <c r="K452" t="s">
        <v>2512</v>
      </c>
      <c r="L452" t="s">
        <v>835</v>
      </c>
      <c r="O452" s="1" t="s">
        <v>1019</v>
      </c>
      <c r="Z452">
        <v>0.6</v>
      </c>
      <c r="AA452">
        <v>13</v>
      </c>
      <c r="AB452">
        <v>17.2</v>
      </c>
      <c r="AC452">
        <v>104.8</v>
      </c>
      <c r="AD452">
        <v>191.2</v>
      </c>
      <c r="AE452">
        <v>1099.7</v>
      </c>
      <c r="AF452">
        <v>60.3</v>
      </c>
      <c r="AG452">
        <v>30.4</v>
      </c>
      <c r="AH452">
        <v>29.3</v>
      </c>
      <c r="AI452">
        <v>601</v>
      </c>
      <c r="AJ452">
        <v>189.8</v>
      </c>
    </row>
    <row r="453" spans="1:36" x14ac:dyDescent="0.25">
      <c r="A453" s="23">
        <v>452</v>
      </c>
      <c r="B453" t="s">
        <v>1073</v>
      </c>
      <c r="C453" s="1" t="str">
        <f>+VLOOKUP(Tabla1[[#This Row],[Sector]],Sectores[[Sector]:[Columna1]],2,0)</f>
        <v>12 Forestal</v>
      </c>
      <c r="D453" s="1" t="str">
        <f>+VLOOKUP(Tabla1[[#This Row],[Contenido]],Hoja2!$F$2:$G$105,2,0)</f>
        <v>12.03 Incendios Plantaciones</v>
      </c>
      <c r="E453" s="1" t="str">
        <f>+IFERROR(VLOOKUP(Tabla1[[#This Row],[Tema]],Temas[[Tema]:[Columna1]],2,0),"REVISAR")</f>
        <v>12.02.01 Causas Generales</v>
      </c>
      <c r="F453" s="1" t="str">
        <f>+IFERROR(VLOOKUP(Tabla1[[#This Row],[Muestra]],Muestra[[Muestra]:[Columna1]],2,0),"REVISAR")</f>
        <v>12.02.01.03 Actividades recreativas</v>
      </c>
      <c r="G453" t="s">
        <v>82</v>
      </c>
      <c r="H453" t="s">
        <v>1058</v>
      </c>
      <c r="I453" t="s">
        <v>1016</v>
      </c>
      <c r="J453" t="s">
        <v>1023</v>
      </c>
      <c r="K453" t="s">
        <v>2512</v>
      </c>
      <c r="L453" t="s">
        <v>835</v>
      </c>
      <c r="O453" s="1" t="s">
        <v>1019</v>
      </c>
      <c r="Z453">
        <v>243.8</v>
      </c>
      <c r="AA453">
        <v>137.6</v>
      </c>
      <c r="AB453">
        <v>49.9</v>
      </c>
      <c r="AC453">
        <v>41.9</v>
      </c>
      <c r="AD453">
        <v>139.5</v>
      </c>
      <c r="AE453">
        <v>265.2</v>
      </c>
      <c r="AF453">
        <v>309.3</v>
      </c>
      <c r="AG453">
        <v>5041</v>
      </c>
      <c r="AH453">
        <v>26.5</v>
      </c>
      <c r="AI453">
        <v>2303.4</v>
      </c>
      <c r="AJ453">
        <v>191.2</v>
      </c>
    </row>
    <row r="454" spans="1:36" x14ac:dyDescent="0.25">
      <c r="A454" s="23">
        <v>453</v>
      </c>
      <c r="B454" t="s">
        <v>1074</v>
      </c>
      <c r="C454" s="1" t="str">
        <f>+VLOOKUP(Tabla1[[#This Row],[Sector]],Sectores[[Sector]:[Columna1]],2,0)</f>
        <v>12 Forestal</v>
      </c>
      <c r="D454" s="1" t="str">
        <f>+VLOOKUP(Tabla1[[#This Row],[Contenido]],Hoja2!$F$2:$G$105,2,0)</f>
        <v>12.03 Incendios Plantaciones</v>
      </c>
      <c r="E454" s="1" t="str">
        <f>+IFERROR(VLOOKUP(Tabla1[[#This Row],[Tema]],Temas[[Tema]:[Columna1]],2,0),"REVISAR")</f>
        <v>12.02.01 Causas Generales</v>
      </c>
      <c r="F454" s="1" t="str">
        <f>+IFERROR(VLOOKUP(Tabla1[[#This Row],[Muestra]],Muestra[[Muestra]:[Columna1]],2,0),"REVISAR")</f>
        <v>12.02.01.04 Confección y/o extracción productos secundarios del bosque</v>
      </c>
      <c r="G454" t="s">
        <v>82</v>
      </c>
      <c r="H454" t="s">
        <v>1058</v>
      </c>
      <c r="I454" t="s">
        <v>1016</v>
      </c>
      <c r="J454" t="s">
        <v>1025</v>
      </c>
      <c r="K454" t="s">
        <v>2512</v>
      </c>
      <c r="L454" t="s">
        <v>835</v>
      </c>
      <c r="O454" s="1" t="s">
        <v>1019</v>
      </c>
      <c r="Z454">
        <v>3.4</v>
      </c>
      <c r="AA454">
        <v>238.7</v>
      </c>
      <c r="AB454">
        <v>252</v>
      </c>
      <c r="AC454">
        <v>11</v>
      </c>
      <c r="AD454">
        <v>938.6</v>
      </c>
      <c r="AE454">
        <v>118.9</v>
      </c>
      <c r="AF454">
        <v>17.2</v>
      </c>
      <c r="AG454">
        <v>17.399999999999999</v>
      </c>
      <c r="AH454">
        <v>5.6</v>
      </c>
      <c r="AI454">
        <v>25.6</v>
      </c>
      <c r="AJ454">
        <v>4.0999999999999996</v>
      </c>
    </row>
    <row r="455" spans="1:36" x14ac:dyDescent="0.25">
      <c r="A455" s="23">
        <v>454</v>
      </c>
      <c r="B455" t="s">
        <v>1075</v>
      </c>
      <c r="C455" s="1" t="str">
        <f>+VLOOKUP(Tabla1[[#This Row],[Sector]],Sectores[[Sector]:[Columna1]],2,0)</f>
        <v>12 Forestal</v>
      </c>
      <c r="D455" s="1" t="str">
        <f>+VLOOKUP(Tabla1[[#This Row],[Contenido]],Hoja2!$F$2:$G$105,2,0)</f>
        <v>12.03 Incendios Plantaciones</v>
      </c>
      <c r="E455" s="1" t="str">
        <f>+IFERROR(VLOOKUP(Tabla1[[#This Row],[Tema]],Temas[[Tema]:[Columna1]],2,0),"REVISAR")</f>
        <v>12.02.01 Causas Generales</v>
      </c>
      <c r="F455" s="1" t="str">
        <f>+IFERROR(VLOOKUP(Tabla1[[#This Row],[Muestra]],Muestra[[Muestra]:[Columna1]],2,0),"REVISAR")</f>
        <v>12.02.01.05 Faenas agríolas y pecuarias</v>
      </c>
      <c r="G455" t="s">
        <v>82</v>
      </c>
      <c r="H455" t="s">
        <v>1058</v>
      </c>
      <c r="I455" t="s">
        <v>1016</v>
      </c>
      <c r="J455" t="s">
        <v>1027</v>
      </c>
      <c r="K455" t="s">
        <v>2512</v>
      </c>
      <c r="L455" t="s">
        <v>835</v>
      </c>
      <c r="O455" s="1" t="s">
        <v>1019</v>
      </c>
      <c r="Z455">
        <v>5.7</v>
      </c>
      <c r="AA455">
        <v>84.3</v>
      </c>
      <c r="AB455">
        <v>73.2</v>
      </c>
      <c r="AC455">
        <v>111.7</v>
      </c>
      <c r="AD455">
        <v>824.4</v>
      </c>
      <c r="AE455">
        <v>696.7</v>
      </c>
      <c r="AF455">
        <v>661.2</v>
      </c>
      <c r="AG455">
        <v>215.7</v>
      </c>
      <c r="AH455">
        <v>326.89999999999998</v>
      </c>
      <c r="AI455">
        <v>178.4</v>
      </c>
      <c r="AJ455">
        <v>1311.5</v>
      </c>
    </row>
    <row r="456" spans="1:36" x14ac:dyDescent="0.25">
      <c r="A456" s="23">
        <v>455</v>
      </c>
      <c r="B456" t="s">
        <v>1076</v>
      </c>
      <c r="C456" s="1" t="str">
        <f>+VLOOKUP(Tabla1[[#This Row],[Sector]],Sectores[[Sector]:[Columna1]],2,0)</f>
        <v>12 Forestal</v>
      </c>
      <c r="D456" s="1" t="str">
        <f>+VLOOKUP(Tabla1[[#This Row],[Contenido]],Hoja2!$F$2:$G$105,2,0)</f>
        <v>12.03 Incendios Plantaciones</v>
      </c>
      <c r="E456" s="1" t="str">
        <f>+IFERROR(VLOOKUP(Tabla1[[#This Row],[Tema]],Temas[[Tema]:[Columna1]],2,0),"REVISAR")</f>
        <v>12.02.01 Causas Generales</v>
      </c>
      <c r="F456" s="1" t="str">
        <f>+IFERROR(VLOOKUP(Tabla1[[#This Row],[Muestra]],Muestra[[Muestra]:[Columna1]],2,0),"REVISAR")</f>
        <v>12.02.01.06 Faenas forestales</v>
      </c>
      <c r="G456" t="s">
        <v>82</v>
      </c>
      <c r="H456" t="s">
        <v>1058</v>
      </c>
      <c r="I456" t="s">
        <v>1016</v>
      </c>
      <c r="J456" t="s">
        <v>1029</v>
      </c>
      <c r="K456" t="s">
        <v>2512</v>
      </c>
      <c r="L456" t="s">
        <v>835</v>
      </c>
      <c r="O456" s="1" t="s">
        <v>1019</v>
      </c>
      <c r="Z456">
        <v>34.200000000000003</v>
      </c>
      <c r="AA456">
        <v>98.7</v>
      </c>
      <c r="AB456">
        <v>194.1</v>
      </c>
      <c r="AC456">
        <v>264.39999999999998</v>
      </c>
      <c r="AD456">
        <v>745.1</v>
      </c>
      <c r="AE456">
        <v>298.7</v>
      </c>
      <c r="AF456">
        <v>157.80000000000001</v>
      </c>
      <c r="AG456">
        <v>925.5</v>
      </c>
      <c r="AH456">
        <v>312.60000000000002</v>
      </c>
      <c r="AI456">
        <v>1469.1</v>
      </c>
      <c r="AJ456">
        <v>575</v>
      </c>
    </row>
    <row r="457" spans="1:36" x14ac:dyDescent="0.25">
      <c r="A457" s="23">
        <v>456</v>
      </c>
      <c r="B457" t="s">
        <v>1077</v>
      </c>
      <c r="C457" s="1" t="str">
        <f>+VLOOKUP(Tabla1[[#This Row],[Sector]],Sectores[[Sector]:[Columna1]],2,0)</f>
        <v>12 Forestal</v>
      </c>
      <c r="D457" s="1" t="str">
        <f>+VLOOKUP(Tabla1[[#This Row],[Contenido]],Hoja2!$F$2:$G$105,2,0)</f>
        <v>12.03 Incendios Plantaciones</v>
      </c>
      <c r="E457" s="1" t="str">
        <f>+IFERROR(VLOOKUP(Tabla1[[#This Row],[Tema]],Temas[[Tema]:[Columna1]],2,0),"REVISAR")</f>
        <v>12.02.01 Causas Generales</v>
      </c>
      <c r="F457" s="1" t="str">
        <f>+IFERROR(VLOOKUP(Tabla1[[#This Row],[Muestra]],Muestra[[Muestra]:[Columna1]],2,0),"REVISAR")</f>
        <v>12.02.01.07 Incendios de causa desconocida</v>
      </c>
      <c r="G457" t="s">
        <v>82</v>
      </c>
      <c r="H457" t="s">
        <v>1058</v>
      </c>
      <c r="I457" t="s">
        <v>1016</v>
      </c>
      <c r="J457" t="s">
        <v>1031</v>
      </c>
      <c r="K457" t="s">
        <v>2512</v>
      </c>
      <c r="L457" t="s">
        <v>835</v>
      </c>
      <c r="O457" s="1" t="s">
        <v>1019</v>
      </c>
      <c r="Z457">
        <v>36.5</v>
      </c>
      <c r="AA457">
        <v>2451.1999999999998</v>
      </c>
      <c r="AB457">
        <v>3498.6</v>
      </c>
      <c r="AC457">
        <v>1357.4</v>
      </c>
      <c r="AD457">
        <v>5081.6000000000004</v>
      </c>
      <c r="AE457">
        <v>6321.9</v>
      </c>
      <c r="AF457">
        <v>2097</v>
      </c>
      <c r="AG457">
        <v>128343.7</v>
      </c>
      <c r="AH457">
        <v>946.5</v>
      </c>
      <c r="AI457">
        <v>4101.3999999999996</v>
      </c>
      <c r="AJ457">
        <v>3722.3</v>
      </c>
    </row>
    <row r="458" spans="1:36" x14ac:dyDescent="0.25">
      <c r="A458" s="23">
        <v>457</v>
      </c>
      <c r="B458" t="s">
        <v>1078</v>
      </c>
      <c r="C458" s="1" t="str">
        <f>+VLOOKUP(Tabla1[[#This Row],[Sector]],Sectores[[Sector]:[Columna1]],2,0)</f>
        <v>12 Forestal</v>
      </c>
      <c r="D458" s="1" t="str">
        <f>+VLOOKUP(Tabla1[[#This Row],[Contenido]],Hoja2!$F$2:$G$105,2,0)</f>
        <v>12.03 Incendios Plantaciones</v>
      </c>
      <c r="E458" s="1" t="str">
        <f>+IFERROR(VLOOKUP(Tabla1[[#This Row],[Tema]],Temas[[Tema]:[Columna1]],2,0),"REVISAR")</f>
        <v>12.02.01 Causas Generales</v>
      </c>
      <c r="F458" s="1" t="str">
        <f>+IFERROR(VLOOKUP(Tabla1[[#This Row],[Muestra]],Muestra[[Muestra]:[Columna1]],2,0),"REVISAR")</f>
        <v>12.02.01.08 Incendios intencionales</v>
      </c>
      <c r="G458" t="s">
        <v>82</v>
      </c>
      <c r="H458" t="s">
        <v>1058</v>
      </c>
      <c r="I458" t="s">
        <v>1016</v>
      </c>
      <c r="J458" t="s">
        <v>1033</v>
      </c>
      <c r="K458" t="s">
        <v>2512</v>
      </c>
      <c r="L458" t="s">
        <v>835</v>
      </c>
      <c r="O458" s="1" t="s">
        <v>1019</v>
      </c>
      <c r="Z458">
        <v>255.5</v>
      </c>
      <c r="AA458">
        <v>19130</v>
      </c>
      <c r="AB458">
        <v>3360.8</v>
      </c>
      <c r="AC458">
        <v>4601.7</v>
      </c>
      <c r="AD458">
        <v>5900.5</v>
      </c>
      <c r="AE458">
        <v>27088.3</v>
      </c>
      <c r="AF458">
        <v>4297.7</v>
      </c>
      <c r="AG458">
        <v>80663.100000000006</v>
      </c>
      <c r="AH458">
        <v>4961.3</v>
      </c>
      <c r="AI458">
        <v>9876.9</v>
      </c>
      <c r="AJ458">
        <v>15286.5</v>
      </c>
    </row>
    <row r="459" spans="1:36" x14ac:dyDescent="0.25">
      <c r="A459" s="23">
        <v>458</v>
      </c>
      <c r="B459" t="s">
        <v>1079</v>
      </c>
      <c r="C459" s="1" t="str">
        <f>+VLOOKUP(Tabla1[[#This Row],[Sector]],Sectores[[Sector]:[Columna1]],2,0)</f>
        <v>12 Forestal</v>
      </c>
      <c r="D459" s="1" t="str">
        <f>+VLOOKUP(Tabla1[[#This Row],[Contenido]],Hoja2!$F$2:$G$105,2,0)</f>
        <v>12.03 Incendios Plantaciones</v>
      </c>
      <c r="E459" s="1" t="str">
        <f>+IFERROR(VLOOKUP(Tabla1[[#This Row],[Tema]],Temas[[Tema]:[Columna1]],2,0),"REVISAR")</f>
        <v>12.02.01 Causas Generales</v>
      </c>
      <c r="F459" s="1" t="str">
        <f>+IFERROR(VLOOKUP(Tabla1[[#This Row],[Muestra]],Muestra[[Muestra]:[Columna1]],2,0),"REVISAR")</f>
        <v>12.02.01.09 Incendios naturales</v>
      </c>
      <c r="G459" t="s">
        <v>82</v>
      </c>
      <c r="H459" t="s">
        <v>1058</v>
      </c>
      <c r="I459" t="s">
        <v>1016</v>
      </c>
      <c r="J459" t="s">
        <v>1035</v>
      </c>
      <c r="K459" t="s">
        <v>2512</v>
      </c>
      <c r="L459" t="s">
        <v>835</v>
      </c>
      <c r="O459" s="1" t="s">
        <v>1019</v>
      </c>
      <c r="Z459">
        <v>2.4</v>
      </c>
      <c r="AA459">
        <v>0.8</v>
      </c>
      <c r="AB459">
        <v>1.4</v>
      </c>
      <c r="AC459">
        <v>0.1</v>
      </c>
      <c r="AD459">
        <v>4</v>
      </c>
      <c r="AE459">
        <v>7.1</v>
      </c>
      <c r="AG459">
        <v>10.4</v>
      </c>
      <c r="AH459">
        <v>0.1</v>
      </c>
      <c r="AI459">
        <v>515.4</v>
      </c>
    </row>
    <row r="460" spans="1:36" x14ac:dyDescent="0.25">
      <c r="A460" s="23">
        <v>459</v>
      </c>
      <c r="B460" t="s">
        <v>1080</v>
      </c>
      <c r="C460" s="1" t="str">
        <f>+VLOOKUP(Tabla1[[#This Row],[Sector]],Sectores[[Sector]:[Columna1]],2,0)</f>
        <v>12 Forestal</v>
      </c>
      <c r="D460" s="1" t="str">
        <f>+VLOOKUP(Tabla1[[#This Row],[Contenido]],Hoja2!$F$2:$G$105,2,0)</f>
        <v>12.03 Incendios Plantaciones</v>
      </c>
      <c r="E460" s="1" t="str">
        <f>+IFERROR(VLOOKUP(Tabla1[[#This Row],[Tema]],Temas[[Tema]:[Columna1]],2,0),"REVISAR")</f>
        <v>12.02.01 Causas Generales</v>
      </c>
      <c r="F460" s="1" t="str">
        <f>+IFERROR(VLOOKUP(Tabla1[[#This Row],[Muestra]],Muestra[[Muestra]:[Columna1]],2,0),"REVISAR")</f>
        <v>12.02.01.10 Operaciones en vías férreas</v>
      </c>
      <c r="G460" t="s">
        <v>82</v>
      </c>
      <c r="H460" t="s">
        <v>1058</v>
      </c>
      <c r="I460" t="s">
        <v>1016</v>
      </c>
      <c r="J460" t="s">
        <v>1037</v>
      </c>
      <c r="K460" t="s">
        <v>2512</v>
      </c>
      <c r="L460" t="s">
        <v>835</v>
      </c>
      <c r="O460" s="1" t="s">
        <v>1019</v>
      </c>
      <c r="AA460">
        <v>1.1000000000000001</v>
      </c>
      <c r="AB460">
        <v>0.4</v>
      </c>
      <c r="AC460">
        <v>0.2</v>
      </c>
      <c r="AD460">
        <v>0.5</v>
      </c>
      <c r="AE460">
        <v>11.5</v>
      </c>
      <c r="AF460">
        <v>26.1</v>
      </c>
      <c r="AG460">
        <v>0.2</v>
      </c>
      <c r="AH460">
        <v>0.1</v>
      </c>
      <c r="AI460">
        <v>1</v>
      </c>
      <c r="AJ460">
        <v>1.1000000000000001</v>
      </c>
    </row>
    <row r="461" spans="1:36" x14ac:dyDescent="0.25">
      <c r="A461" s="23">
        <v>460</v>
      </c>
      <c r="B461" t="s">
        <v>1081</v>
      </c>
      <c r="C461" s="1" t="str">
        <f>+VLOOKUP(Tabla1[[#This Row],[Sector]],Sectores[[Sector]:[Columna1]],2,0)</f>
        <v>12 Forestal</v>
      </c>
      <c r="D461" s="1" t="str">
        <f>+VLOOKUP(Tabla1[[#This Row],[Contenido]],Hoja2!$F$2:$G$105,2,0)</f>
        <v>12.03 Incendios Plantaciones</v>
      </c>
      <c r="E461" s="1" t="str">
        <f>+IFERROR(VLOOKUP(Tabla1[[#This Row],[Tema]],Temas[[Tema]:[Columna1]],2,0),"REVISAR")</f>
        <v>12.02.01 Causas Generales</v>
      </c>
      <c r="F461" s="1" t="str">
        <f>+IFERROR(VLOOKUP(Tabla1[[#This Row],[Muestra]],Muestra[[Muestra]:[Columna1]],2,0),"REVISAR")</f>
        <v>12.02.01.11 Otras actividades</v>
      </c>
      <c r="G461" t="s">
        <v>82</v>
      </c>
      <c r="H461" t="s">
        <v>1058</v>
      </c>
      <c r="I461" t="s">
        <v>1016</v>
      </c>
      <c r="J461" t="s">
        <v>1039</v>
      </c>
      <c r="K461" t="s">
        <v>2512</v>
      </c>
      <c r="L461" t="s">
        <v>835</v>
      </c>
      <c r="O461" s="1" t="s">
        <v>1019</v>
      </c>
      <c r="Z461">
        <v>150.1</v>
      </c>
      <c r="AA461">
        <v>110.5</v>
      </c>
      <c r="AB461">
        <v>12.6</v>
      </c>
      <c r="AC461">
        <v>182.7</v>
      </c>
      <c r="AD461">
        <v>81.3</v>
      </c>
      <c r="AE461">
        <v>230.6</v>
      </c>
      <c r="AF461">
        <v>42.1</v>
      </c>
      <c r="AG461">
        <v>3700.8</v>
      </c>
      <c r="AH461">
        <v>539.70000000000005</v>
      </c>
      <c r="AI461">
        <v>366.5</v>
      </c>
      <c r="AJ461">
        <v>542.20000000000005</v>
      </c>
    </row>
    <row r="462" spans="1:36" x14ac:dyDescent="0.25">
      <c r="A462" s="23">
        <v>461</v>
      </c>
      <c r="B462" t="s">
        <v>1082</v>
      </c>
      <c r="C462" s="1" t="str">
        <f>+VLOOKUP(Tabla1[[#This Row],[Sector]],Sectores[[Sector]:[Columna1]],2,0)</f>
        <v>12 Forestal</v>
      </c>
      <c r="D462" s="1" t="str">
        <f>+VLOOKUP(Tabla1[[#This Row],[Contenido]],Hoja2!$F$2:$G$105,2,0)</f>
        <v>12.03 Incendios Plantaciones</v>
      </c>
      <c r="E462" s="1" t="str">
        <f>+IFERROR(VLOOKUP(Tabla1[[#This Row],[Tema]],Temas[[Tema]:[Columna1]],2,0),"REVISAR")</f>
        <v>12.02.01 Causas Generales</v>
      </c>
      <c r="F462" s="1" t="str">
        <f>+IFERROR(VLOOKUP(Tabla1[[#This Row],[Muestra]],Muestra[[Muestra]:[Columna1]],2,0),"REVISAR")</f>
        <v>12.02.01.12 Quema de desechos</v>
      </c>
      <c r="G462" t="s">
        <v>82</v>
      </c>
      <c r="H462" t="s">
        <v>1058</v>
      </c>
      <c r="I462" t="s">
        <v>1016</v>
      </c>
      <c r="J462" t="s">
        <v>1041</v>
      </c>
      <c r="K462" t="s">
        <v>2512</v>
      </c>
      <c r="L462" t="s">
        <v>835</v>
      </c>
      <c r="O462" s="1" t="s">
        <v>1019</v>
      </c>
      <c r="Z462">
        <v>14.8</v>
      </c>
      <c r="AA462">
        <v>59.7</v>
      </c>
      <c r="AB462">
        <v>120.2</v>
      </c>
      <c r="AC462">
        <v>47.1</v>
      </c>
      <c r="AD462">
        <v>754.3</v>
      </c>
      <c r="AE462">
        <v>743.3</v>
      </c>
      <c r="AF462">
        <v>185.3</v>
      </c>
      <c r="AG462">
        <v>189.8</v>
      </c>
      <c r="AH462">
        <v>227.3</v>
      </c>
      <c r="AI462">
        <v>169.9</v>
      </c>
      <c r="AJ462">
        <v>460.4</v>
      </c>
    </row>
    <row r="463" spans="1:36" x14ac:dyDescent="0.25">
      <c r="A463" s="23">
        <v>462</v>
      </c>
      <c r="B463" t="s">
        <v>1083</v>
      </c>
      <c r="C463" s="1" t="str">
        <f>+VLOOKUP(Tabla1[[#This Row],[Sector]],Sectores[[Sector]:[Columna1]],2,0)</f>
        <v>12 Forestal</v>
      </c>
      <c r="D463" s="1" t="str">
        <f>+VLOOKUP(Tabla1[[#This Row],[Contenido]],Hoja2!$F$2:$G$105,2,0)</f>
        <v>12.03 Incendios Plantaciones</v>
      </c>
      <c r="E463" s="1" t="str">
        <f>+IFERROR(VLOOKUP(Tabla1[[#This Row],[Tema]],Temas[[Tema]:[Columna1]],2,0),"REVISAR")</f>
        <v>12.02.01 Causas Generales</v>
      </c>
      <c r="F463" s="1" t="str">
        <f>+IFERROR(VLOOKUP(Tabla1[[#This Row],[Muestra]],Muestra[[Muestra]:[Columna1]],2,0),"REVISAR")</f>
        <v>12.02.01.13 Tránsito de personas  vehículos o aeronaves</v>
      </c>
      <c r="G463" t="s">
        <v>82</v>
      </c>
      <c r="H463" t="s">
        <v>1058</v>
      </c>
      <c r="I463" t="s">
        <v>1016</v>
      </c>
      <c r="J463" t="s">
        <v>1043</v>
      </c>
      <c r="K463" t="s">
        <v>2512</v>
      </c>
      <c r="L463" t="s">
        <v>835</v>
      </c>
      <c r="O463" s="1" t="s">
        <v>1019</v>
      </c>
      <c r="Z463">
        <v>362.1</v>
      </c>
      <c r="AA463">
        <v>1467</v>
      </c>
      <c r="AB463">
        <v>3193.5</v>
      </c>
      <c r="AC463">
        <v>1006.4</v>
      </c>
      <c r="AD463">
        <v>3420.7</v>
      </c>
      <c r="AE463">
        <v>3509.8</v>
      </c>
      <c r="AF463">
        <v>3140.9</v>
      </c>
      <c r="AG463">
        <v>16538.400000000001</v>
      </c>
      <c r="AH463">
        <v>1126.8</v>
      </c>
      <c r="AI463">
        <v>3301.9</v>
      </c>
      <c r="AJ463">
        <v>2170.4</v>
      </c>
    </row>
    <row r="464" spans="1:36" x14ac:dyDescent="0.25">
      <c r="A464" s="23">
        <v>463</v>
      </c>
      <c r="B464" t="s">
        <v>10022</v>
      </c>
      <c r="C464" s="1" t="str">
        <f>+VLOOKUP(Tabla1[[#This Row],[Sector]],Sectores[[Sector]:[Columna1]],2,0)</f>
        <v>12 Forestal</v>
      </c>
      <c r="D464" s="1" t="str">
        <f>+VLOOKUP(Tabla1[[#This Row],[Contenido]],Hoja2!$F$2:$G$105,2,0)</f>
        <v>12.03 Incendios Plantaciones</v>
      </c>
      <c r="E464" s="1" t="str">
        <f>+IFERROR(VLOOKUP(Tabla1[[#This Row],[Tema]],Temas[[Tema]:[Columna1]],2,0),"REVISAR")</f>
        <v>12.02.01 Causas Generales</v>
      </c>
      <c r="F464" s="1" t="str">
        <f>+IFERROR(VLOOKUP(Tabla1[[#This Row],[Muestra]],Muestra[[Muestra]:[Columna1]],2,0),"REVISAR")</f>
        <v>12.02.01.01 Accidentes eléctricos</v>
      </c>
      <c r="G464" t="s">
        <v>82</v>
      </c>
      <c r="H464" t="s">
        <v>1058</v>
      </c>
      <c r="I464" t="s">
        <v>1016</v>
      </c>
      <c r="J464" t="s">
        <v>1017</v>
      </c>
      <c r="K464" t="s">
        <v>3865</v>
      </c>
      <c r="L464" t="s">
        <v>835</v>
      </c>
      <c r="O464" s="1" t="s">
        <v>1019</v>
      </c>
      <c r="Z464">
        <v>3.1</v>
      </c>
      <c r="AA464">
        <v>8.1999999999999993</v>
      </c>
      <c r="AB464">
        <v>55</v>
      </c>
      <c r="AC464">
        <v>3.4</v>
      </c>
      <c r="AD464">
        <v>158.1</v>
      </c>
      <c r="AE464">
        <v>31.5</v>
      </c>
      <c r="AF464">
        <v>130.5</v>
      </c>
      <c r="AG464">
        <v>478.7</v>
      </c>
      <c r="AH464">
        <v>10.4</v>
      </c>
      <c r="AI464">
        <v>19.899999999999999</v>
      </c>
      <c r="AJ464">
        <v>5</v>
      </c>
    </row>
    <row r="465" spans="1:37" x14ac:dyDescent="0.25">
      <c r="A465" s="23">
        <v>464</v>
      </c>
      <c r="B465" t="s">
        <v>10023</v>
      </c>
      <c r="C465" s="1" t="str">
        <f>+VLOOKUP(Tabla1[[#This Row],[Sector]],Sectores[[Sector]:[Columna1]],2,0)</f>
        <v>12 Forestal</v>
      </c>
      <c r="D465" s="1" t="str">
        <f>+VLOOKUP(Tabla1[[#This Row],[Contenido]],Hoja2!$F$2:$G$105,2,0)</f>
        <v>12.03 Incendios Plantaciones</v>
      </c>
      <c r="E465" s="1" t="str">
        <f>+IFERROR(VLOOKUP(Tabla1[[#This Row],[Tema]],Temas[[Tema]:[Columna1]],2,0),"REVISAR")</f>
        <v>12.02.01 Causas Generales</v>
      </c>
      <c r="F465" s="1" t="str">
        <f>+IFERROR(VLOOKUP(Tabla1[[#This Row],[Muestra]],Muestra[[Muestra]:[Columna1]],2,0),"REVISAR")</f>
        <v>12.02.01.02 Actividades extinción incendios forestales, estructurales u otros</v>
      </c>
      <c r="G465" t="s">
        <v>82</v>
      </c>
      <c r="H465" t="s">
        <v>1058</v>
      </c>
      <c r="I465" t="s">
        <v>1016</v>
      </c>
      <c r="J465" t="s">
        <v>1021</v>
      </c>
      <c r="K465" t="s">
        <v>3865</v>
      </c>
      <c r="L465" t="s">
        <v>835</v>
      </c>
      <c r="O465" s="1" t="s">
        <v>1019</v>
      </c>
      <c r="Z465">
        <v>0.3</v>
      </c>
      <c r="AA465">
        <v>0.7</v>
      </c>
      <c r="AB465">
        <v>1.4</v>
      </c>
      <c r="AC465">
        <v>3.7</v>
      </c>
      <c r="AD465">
        <v>6</v>
      </c>
      <c r="AE465">
        <v>27.5</v>
      </c>
      <c r="AF465">
        <v>2.5</v>
      </c>
      <c r="AG465">
        <v>2</v>
      </c>
      <c r="AH465">
        <v>1.4</v>
      </c>
      <c r="AI465">
        <v>18.8</v>
      </c>
      <c r="AJ465">
        <v>5.4</v>
      </c>
    </row>
    <row r="466" spans="1:37" x14ac:dyDescent="0.25">
      <c r="A466" s="23">
        <v>465</v>
      </c>
      <c r="B466" t="s">
        <v>10024</v>
      </c>
      <c r="C466" s="1" t="str">
        <f>+VLOOKUP(Tabla1[[#This Row],[Sector]],Sectores[[Sector]:[Columna1]],2,0)</f>
        <v>12 Forestal</v>
      </c>
      <c r="D466" s="1" t="str">
        <f>+VLOOKUP(Tabla1[[#This Row],[Contenido]],Hoja2!$F$2:$G$105,2,0)</f>
        <v>12.03 Incendios Plantaciones</v>
      </c>
      <c r="E466" s="1" t="str">
        <f>+IFERROR(VLOOKUP(Tabla1[[#This Row],[Tema]],Temas[[Tema]:[Columna1]],2,0),"REVISAR")</f>
        <v>12.02.01 Causas Generales</v>
      </c>
      <c r="F466" s="1" t="str">
        <f>+IFERROR(VLOOKUP(Tabla1[[#This Row],[Muestra]],Muestra[[Muestra]:[Columna1]],2,0),"REVISAR")</f>
        <v>12.02.01.03 Actividades recreativas</v>
      </c>
      <c r="G466" t="s">
        <v>82</v>
      </c>
      <c r="H466" t="s">
        <v>1058</v>
      </c>
      <c r="I466" t="s">
        <v>1016</v>
      </c>
      <c r="J466" t="s">
        <v>1023</v>
      </c>
      <c r="K466" t="s">
        <v>3865</v>
      </c>
      <c r="L466" t="s">
        <v>835</v>
      </c>
      <c r="O466" s="1" t="s">
        <v>1019</v>
      </c>
      <c r="Z466">
        <v>7.6</v>
      </c>
      <c r="AA466">
        <v>1.3</v>
      </c>
      <c r="AB466">
        <v>0.8</v>
      </c>
      <c r="AC466">
        <v>0.5</v>
      </c>
      <c r="AD466">
        <v>2.4</v>
      </c>
      <c r="AE466">
        <v>4.3</v>
      </c>
      <c r="AF466">
        <v>5.8</v>
      </c>
      <c r="AG466">
        <v>140</v>
      </c>
      <c r="AH466">
        <v>0.9</v>
      </c>
      <c r="AI466">
        <v>69.8</v>
      </c>
      <c r="AJ466">
        <v>6.8</v>
      </c>
    </row>
    <row r="467" spans="1:37" x14ac:dyDescent="0.25">
      <c r="A467" s="23">
        <v>466</v>
      </c>
      <c r="B467" t="s">
        <v>10025</v>
      </c>
      <c r="C467" s="1" t="str">
        <f>+VLOOKUP(Tabla1[[#This Row],[Sector]],Sectores[[Sector]:[Columna1]],2,0)</f>
        <v>12 Forestal</v>
      </c>
      <c r="D467" s="1" t="str">
        <f>+VLOOKUP(Tabla1[[#This Row],[Contenido]],Hoja2!$F$2:$G$105,2,0)</f>
        <v>12.03 Incendios Plantaciones</v>
      </c>
      <c r="E467" s="1" t="str">
        <f>+IFERROR(VLOOKUP(Tabla1[[#This Row],[Tema]],Temas[[Tema]:[Columna1]],2,0),"REVISAR")</f>
        <v>12.02.01 Causas Generales</v>
      </c>
      <c r="F467" s="1" t="str">
        <f>+IFERROR(VLOOKUP(Tabla1[[#This Row],[Muestra]],Muestra[[Muestra]:[Columna1]],2,0),"REVISAR")</f>
        <v>12.02.01.04 Confección y/o extracción productos secundarios del bosque</v>
      </c>
      <c r="G467" t="s">
        <v>82</v>
      </c>
      <c r="H467" t="s">
        <v>1058</v>
      </c>
      <c r="I467" t="s">
        <v>1016</v>
      </c>
      <c r="J467" t="s">
        <v>1025</v>
      </c>
      <c r="K467" t="s">
        <v>3865</v>
      </c>
      <c r="L467" t="s">
        <v>835</v>
      </c>
      <c r="O467" s="1" t="s">
        <v>1019</v>
      </c>
      <c r="Z467">
        <v>0.8</v>
      </c>
      <c r="AA467">
        <v>11.9</v>
      </c>
      <c r="AB467">
        <v>14.8</v>
      </c>
      <c r="AC467">
        <v>0.6</v>
      </c>
      <c r="AD467">
        <v>58.7</v>
      </c>
      <c r="AE467">
        <v>8.5</v>
      </c>
      <c r="AF467">
        <v>1.6</v>
      </c>
      <c r="AG467">
        <v>1.4</v>
      </c>
      <c r="AH467">
        <v>0.9</v>
      </c>
      <c r="AI467">
        <v>2</v>
      </c>
      <c r="AJ467">
        <v>0.7</v>
      </c>
    </row>
    <row r="468" spans="1:37" x14ac:dyDescent="0.25">
      <c r="A468" s="23">
        <v>467</v>
      </c>
      <c r="B468" t="s">
        <v>10026</v>
      </c>
      <c r="C468" s="1" t="str">
        <f>+VLOOKUP(Tabla1[[#This Row],[Sector]],Sectores[[Sector]:[Columna1]],2,0)</f>
        <v>12 Forestal</v>
      </c>
      <c r="D468" s="1" t="str">
        <f>+VLOOKUP(Tabla1[[#This Row],[Contenido]],Hoja2!$F$2:$G$105,2,0)</f>
        <v>12.03 Incendios Plantaciones</v>
      </c>
      <c r="E468" s="1" t="str">
        <f>+IFERROR(VLOOKUP(Tabla1[[#This Row],[Tema]],Temas[[Tema]:[Columna1]],2,0),"REVISAR")</f>
        <v>12.02.01 Causas Generales</v>
      </c>
      <c r="F468" s="1" t="str">
        <f>+IFERROR(VLOOKUP(Tabla1[[#This Row],[Muestra]],Muestra[[Muestra]:[Columna1]],2,0),"REVISAR")</f>
        <v>12.02.01.05 Faenas agríolas y pecuarias</v>
      </c>
      <c r="G468" t="s">
        <v>82</v>
      </c>
      <c r="H468" t="s">
        <v>1058</v>
      </c>
      <c r="I468" t="s">
        <v>1016</v>
      </c>
      <c r="J468" t="s">
        <v>1027</v>
      </c>
      <c r="K468" t="s">
        <v>3865</v>
      </c>
      <c r="L468" t="s">
        <v>835</v>
      </c>
      <c r="O468" s="1" t="s">
        <v>1019</v>
      </c>
      <c r="Z468">
        <v>1.1000000000000001</v>
      </c>
      <c r="AA468">
        <v>1.5</v>
      </c>
      <c r="AB468">
        <v>1.5</v>
      </c>
      <c r="AC468">
        <v>1.6</v>
      </c>
      <c r="AD468">
        <v>11.8</v>
      </c>
      <c r="AE468">
        <v>11.1</v>
      </c>
      <c r="AF468">
        <v>7.3</v>
      </c>
      <c r="AG468">
        <v>3.5</v>
      </c>
      <c r="AH468">
        <v>7.4</v>
      </c>
      <c r="AI468">
        <v>1.9</v>
      </c>
      <c r="AJ468">
        <v>18.7</v>
      </c>
    </row>
    <row r="469" spans="1:37" x14ac:dyDescent="0.25">
      <c r="A469" s="23">
        <v>468</v>
      </c>
      <c r="B469" t="s">
        <v>10027</v>
      </c>
      <c r="C469" s="1" t="str">
        <f>+VLOOKUP(Tabla1[[#This Row],[Sector]],Sectores[[Sector]:[Columna1]],2,0)</f>
        <v>12 Forestal</v>
      </c>
      <c r="D469" s="1" t="str">
        <f>+VLOOKUP(Tabla1[[#This Row],[Contenido]],Hoja2!$F$2:$G$105,2,0)</f>
        <v>12.03 Incendios Plantaciones</v>
      </c>
      <c r="E469" s="1" t="str">
        <f>+IFERROR(VLOOKUP(Tabla1[[#This Row],[Tema]],Temas[[Tema]:[Columna1]],2,0),"REVISAR")</f>
        <v>12.02.01 Causas Generales</v>
      </c>
      <c r="F469" s="1" t="str">
        <f>+IFERROR(VLOOKUP(Tabla1[[#This Row],[Muestra]],Muestra[[Muestra]:[Columna1]],2,0),"REVISAR")</f>
        <v>12.02.01.06 Faenas forestales</v>
      </c>
      <c r="G469" t="s">
        <v>82</v>
      </c>
      <c r="H469" t="s">
        <v>1058</v>
      </c>
      <c r="I469" t="s">
        <v>1016</v>
      </c>
      <c r="J469" t="s">
        <v>1029</v>
      </c>
      <c r="K469" t="s">
        <v>3865</v>
      </c>
      <c r="L469" t="s">
        <v>835</v>
      </c>
      <c r="O469" s="1" t="s">
        <v>1019</v>
      </c>
      <c r="Z469">
        <v>1.3</v>
      </c>
      <c r="AA469">
        <v>1.6</v>
      </c>
      <c r="AB469">
        <v>2.6</v>
      </c>
      <c r="AC469">
        <v>3</v>
      </c>
      <c r="AD469">
        <v>8.5</v>
      </c>
      <c r="AE469">
        <v>3.9</v>
      </c>
      <c r="AF469">
        <v>2</v>
      </c>
      <c r="AG469">
        <v>13.4</v>
      </c>
      <c r="AH469">
        <v>4.3</v>
      </c>
      <c r="AI469">
        <v>11.3</v>
      </c>
      <c r="AJ469">
        <v>12.2</v>
      </c>
    </row>
    <row r="470" spans="1:37" x14ac:dyDescent="0.25">
      <c r="A470" s="23">
        <v>469</v>
      </c>
      <c r="B470" t="s">
        <v>10028</v>
      </c>
      <c r="C470" s="1" t="str">
        <f>+VLOOKUP(Tabla1[[#This Row],[Sector]],Sectores[[Sector]:[Columna1]],2,0)</f>
        <v>12 Forestal</v>
      </c>
      <c r="D470" s="1" t="str">
        <f>+VLOOKUP(Tabla1[[#This Row],[Contenido]],Hoja2!$F$2:$G$105,2,0)</f>
        <v>12.03 Incendios Plantaciones</v>
      </c>
      <c r="E470" s="1" t="str">
        <f>+IFERROR(VLOOKUP(Tabla1[[#This Row],[Tema]],Temas[[Tema]:[Columna1]],2,0),"REVISAR")</f>
        <v>12.02.01 Causas Generales</v>
      </c>
      <c r="F470" s="1" t="str">
        <f>+IFERROR(VLOOKUP(Tabla1[[#This Row],[Muestra]],Muestra[[Muestra]:[Columna1]],2,0),"REVISAR")</f>
        <v>12.02.01.07 Incendios de causa desconocida</v>
      </c>
      <c r="G470" t="s">
        <v>82</v>
      </c>
      <c r="H470" t="s">
        <v>1058</v>
      </c>
      <c r="I470" t="s">
        <v>1016</v>
      </c>
      <c r="J470" t="s">
        <v>1031</v>
      </c>
      <c r="K470" t="s">
        <v>3865</v>
      </c>
      <c r="L470" t="s">
        <v>835</v>
      </c>
      <c r="O470" s="1" t="s">
        <v>1019</v>
      </c>
      <c r="Z470">
        <v>3.6</v>
      </c>
      <c r="AA470">
        <v>58.4</v>
      </c>
      <c r="AB470">
        <v>42.7</v>
      </c>
      <c r="AC470">
        <v>17.2</v>
      </c>
      <c r="AD470">
        <v>32.4</v>
      </c>
      <c r="AE470">
        <v>41.1</v>
      </c>
      <c r="AF470">
        <v>25.6</v>
      </c>
      <c r="AG470">
        <v>1711.2</v>
      </c>
      <c r="AH470">
        <v>9.4</v>
      </c>
      <c r="AI470">
        <v>25.8</v>
      </c>
      <c r="AJ470">
        <v>19.8</v>
      </c>
    </row>
    <row r="471" spans="1:37" x14ac:dyDescent="0.25">
      <c r="A471" s="23">
        <v>470</v>
      </c>
      <c r="B471" t="s">
        <v>10029</v>
      </c>
      <c r="C471" s="1" t="str">
        <f>+VLOOKUP(Tabla1[[#This Row],[Sector]],Sectores[[Sector]:[Columna1]],2,0)</f>
        <v>12 Forestal</v>
      </c>
      <c r="D471" s="1" t="str">
        <f>+VLOOKUP(Tabla1[[#This Row],[Contenido]],Hoja2!$F$2:$G$105,2,0)</f>
        <v>12.03 Incendios Plantaciones</v>
      </c>
      <c r="E471" s="1" t="str">
        <f>+IFERROR(VLOOKUP(Tabla1[[#This Row],[Tema]],Temas[[Tema]:[Columna1]],2,0),"REVISAR")</f>
        <v>12.02.01 Causas Generales</v>
      </c>
      <c r="F471" s="1" t="str">
        <f>+IFERROR(VLOOKUP(Tabla1[[#This Row],[Muestra]],Muestra[[Muestra]:[Columna1]],2,0),"REVISAR")</f>
        <v>12.02.01.08 Incendios intencionales</v>
      </c>
      <c r="G471" t="s">
        <v>82</v>
      </c>
      <c r="H471" t="s">
        <v>1058</v>
      </c>
      <c r="I471" t="s">
        <v>1016</v>
      </c>
      <c r="J471" t="s">
        <v>1033</v>
      </c>
      <c r="K471" t="s">
        <v>3865</v>
      </c>
      <c r="L471" t="s">
        <v>835</v>
      </c>
      <c r="O471" s="1" t="s">
        <v>1019</v>
      </c>
      <c r="Z471">
        <v>3.3</v>
      </c>
      <c r="AA471">
        <v>34.200000000000003</v>
      </c>
      <c r="AB471">
        <v>6.8</v>
      </c>
      <c r="AC471">
        <v>8.1999999999999993</v>
      </c>
      <c r="AD471">
        <v>9.9</v>
      </c>
      <c r="AE471">
        <v>33</v>
      </c>
      <c r="AF471">
        <v>6.6</v>
      </c>
      <c r="AG471">
        <v>198.2</v>
      </c>
      <c r="AH471">
        <v>10.6</v>
      </c>
      <c r="AI471">
        <v>13.9</v>
      </c>
      <c r="AJ471">
        <v>23.3</v>
      </c>
    </row>
    <row r="472" spans="1:37" x14ac:dyDescent="0.25">
      <c r="A472" s="23">
        <v>471</v>
      </c>
      <c r="B472" t="s">
        <v>10030</v>
      </c>
      <c r="C472" s="1" t="str">
        <f>+VLOOKUP(Tabla1[[#This Row],[Sector]],Sectores[[Sector]:[Columna1]],2,0)</f>
        <v>12 Forestal</v>
      </c>
      <c r="D472" s="1" t="str">
        <f>+VLOOKUP(Tabla1[[#This Row],[Contenido]],Hoja2!$F$2:$G$105,2,0)</f>
        <v>12.03 Incendios Plantaciones</v>
      </c>
      <c r="E472" s="1" t="str">
        <f>+IFERROR(VLOOKUP(Tabla1[[#This Row],[Tema]],Temas[[Tema]:[Columna1]],2,0),"REVISAR")</f>
        <v>12.02.01 Causas Generales</v>
      </c>
      <c r="F472" s="1" t="str">
        <f>+IFERROR(VLOOKUP(Tabla1[[#This Row],[Muestra]],Muestra[[Muestra]:[Columna1]],2,0),"REVISAR")</f>
        <v>12.02.01.09 Incendios naturales</v>
      </c>
      <c r="G472" t="s">
        <v>82</v>
      </c>
      <c r="H472" t="s">
        <v>1058</v>
      </c>
      <c r="I472" t="s">
        <v>1016</v>
      </c>
      <c r="J472" t="s">
        <v>1035</v>
      </c>
      <c r="K472" t="s">
        <v>3865</v>
      </c>
      <c r="L472" t="s">
        <v>835</v>
      </c>
      <c r="O472" s="1" t="s">
        <v>1019</v>
      </c>
      <c r="Z472">
        <v>2.4</v>
      </c>
      <c r="AA472">
        <v>0.3</v>
      </c>
      <c r="AB472">
        <v>0.2</v>
      </c>
      <c r="AC472">
        <v>0.1</v>
      </c>
      <c r="AD472">
        <v>4</v>
      </c>
      <c r="AE472">
        <v>0.7</v>
      </c>
      <c r="AG472">
        <v>5.2</v>
      </c>
      <c r="AH472">
        <v>0.1</v>
      </c>
      <c r="AI472">
        <v>42.9</v>
      </c>
    </row>
    <row r="473" spans="1:37" x14ac:dyDescent="0.25">
      <c r="A473" s="23">
        <v>472</v>
      </c>
      <c r="B473" t="s">
        <v>10031</v>
      </c>
      <c r="C473" s="1" t="str">
        <f>+VLOOKUP(Tabla1[[#This Row],[Sector]],Sectores[[Sector]:[Columna1]],2,0)</f>
        <v>12 Forestal</v>
      </c>
      <c r="D473" s="1" t="str">
        <f>+VLOOKUP(Tabla1[[#This Row],[Contenido]],Hoja2!$F$2:$G$105,2,0)</f>
        <v>12.03 Incendios Plantaciones</v>
      </c>
      <c r="E473" s="1" t="str">
        <f>+IFERROR(VLOOKUP(Tabla1[[#This Row],[Tema]],Temas[[Tema]:[Columna1]],2,0),"REVISAR")</f>
        <v>12.02.01 Causas Generales</v>
      </c>
      <c r="F473" s="1" t="str">
        <f>+IFERROR(VLOOKUP(Tabla1[[#This Row],[Muestra]],Muestra[[Muestra]:[Columna1]],2,0),"REVISAR")</f>
        <v>12.02.01.10 Operaciones en vías férreas</v>
      </c>
      <c r="G473" t="s">
        <v>82</v>
      </c>
      <c r="H473" t="s">
        <v>1058</v>
      </c>
      <c r="I473" t="s">
        <v>1016</v>
      </c>
      <c r="J473" t="s">
        <v>1037</v>
      </c>
      <c r="K473" t="s">
        <v>3865</v>
      </c>
      <c r="L473" t="s">
        <v>835</v>
      </c>
      <c r="O473" s="1" t="s">
        <v>1019</v>
      </c>
      <c r="AA473">
        <v>0.5</v>
      </c>
      <c r="AB473">
        <v>0.1</v>
      </c>
      <c r="AC473">
        <v>0.1</v>
      </c>
      <c r="AD473">
        <v>0.3</v>
      </c>
      <c r="AE473">
        <v>1.9</v>
      </c>
      <c r="AF473">
        <v>6.5</v>
      </c>
      <c r="AG473">
        <v>0.2</v>
      </c>
      <c r="AH473">
        <v>0.1</v>
      </c>
      <c r="AI473">
        <v>0.2</v>
      </c>
      <c r="AJ473">
        <v>0.5</v>
      </c>
    </row>
    <row r="474" spans="1:37" x14ac:dyDescent="0.25">
      <c r="A474" s="23">
        <v>473</v>
      </c>
      <c r="B474" t="s">
        <v>10032</v>
      </c>
      <c r="C474" s="1" t="str">
        <f>+VLOOKUP(Tabla1[[#This Row],[Sector]],Sectores[[Sector]:[Columna1]],2,0)</f>
        <v>12 Forestal</v>
      </c>
      <c r="D474" s="1" t="str">
        <f>+VLOOKUP(Tabla1[[#This Row],[Contenido]],Hoja2!$F$2:$G$105,2,0)</f>
        <v>12.03 Incendios Plantaciones</v>
      </c>
      <c r="E474" s="1" t="str">
        <f>+IFERROR(VLOOKUP(Tabla1[[#This Row],[Tema]],Temas[[Tema]:[Columna1]],2,0),"REVISAR")</f>
        <v>12.02.01 Causas Generales</v>
      </c>
      <c r="F474" s="1" t="str">
        <f>+IFERROR(VLOOKUP(Tabla1[[#This Row],[Muestra]],Muestra[[Muestra]:[Columna1]],2,0),"REVISAR")</f>
        <v>12.02.01.11 Otras actividades</v>
      </c>
      <c r="G474" t="s">
        <v>82</v>
      </c>
      <c r="H474" t="s">
        <v>1058</v>
      </c>
      <c r="I474" t="s">
        <v>1016</v>
      </c>
      <c r="J474" t="s">
        <v>1039</v>
      </c>
      <c r="K474" t="s">
        <v>3865</v>
      </c>
      <c r="L474" t="s">
        <v>835</v>
      </c>
      <c r="O474" s="1" t="s">
        <v>1019</v>
      </c>
      <c r="Z474">
        <v>50</v>
      </c>
      <c r="AA474">
        <v>5.3</v>
      </c>
      <c r="AB474">
        <v>0.8</v>
      </c>
      <c r="AC474">
        <v>9.1</v>
      </c>
      <c r="AD474">
        <v>5.8</v>
      </c>
      <c r="AE474">
        <v>10</v>
      </c>
      <c r="AF474">
        <v>2.5</v>
      </c>
      <c r="AG474">
        <v>160.9</v>
      </c>
      <c r="AH474">
        <v>28.4</v>
      </c>
      <c r="AI474">
        <v>18.3</v>
      </c>
      <c r="AJ474">
        <v>38.700000000000003</v>
      </c>
    </row>
    <row r="475" spans="1:37" x14ac:dyDescent="0.25">
      <c r="A475" s="23">
        <v>474</v>
      </c>
      <c r="B475" t="s">
        <v>10033</v>
      </c>
      <c r="C475" s="1" t="str">
        <f>+VLOOKUP(Tabla1[[#This Row],[Sector]],Sectores[[Sector]:[Columna1]],2,0)</f>
        <v>12 Forestal</v>
      </c>
      <c r="D475" s="1" t="str">
        <f>+VLOOKUP(Tabla1[[#This Row],[Contenido]],Hoja2!$F$2:$G$105,2,0)</f>
        <v>12.03 Incendios Plantaciones</v>
      </c>
      <c r="E475" s="1" t="str">
        <f>+IFERROR(VLOOKUP(Tabla1[[#This Row],[Tema]],Temas[[Tema]:[Columna1]],2,0),"REVISAR")</f>
        <v>12.02.01 Causas Generales</v>
      </c>
      <c r="F475" s="1" t="str">
        <f>+IFERROR(VLOOKUP(Tabla1[[#This Row],[Muestra]],Muestra[[Muestra]:[Columna1]],2,0),"REVISAR")</f>
        <v>12.02.01.12 Quema de desechos</v>
      </c>
      <c r="G475" t="s">
        <v>82</v>
      </c>
      <c r="H475" t="s">
        <v>1058</v>
      </c>
      <c r="I475" t="s">
        <v>1016</v>
      </c>
      <c r="J475" t="s">
        <v>1041</v>
      </c>
      <c r="K475" t="s">
        <v>3865</v>
      </c>
      <c r="L475" t="s">
        <v>835</v>
      </c>
      <c r="O475" s="1" t="s">
        <v>1019</v>
      </c>
      <c r="Z475">
        <v>1.2</v>
      </c>
      <c r="AA475">
        <v>1.4</v>
      </c>
      <c r="AB475">
        <v>2.6</v>
      </c>
      <c r="AC475">
        <v>0.9</v>
      </c>
      <c r="AD475">
        <v>15.7</v>
      </c>
      <c r="AE475">
        <v>12.6</v>
      </c>
      <c r="AF475">
        <v>2.2999999999999998</v>
      </c>
      <c r="AG475">
        <v>3</v>
      </c>
      <c r="AH475">
        <v>3.6</v>
      </c>
      <c r="AI475">
        <v>2</v>
      </c>
      <c r="AJ475">
        <v>10</v>
      </c>
    </row>
    <row r="476" spans="1:37" x14ac:dyDescent="0.25">
      <c r="A476" s="23">
        <v>475</v>
      </c>
      <c r="B476" t="s">
        <v>10034</v>
      </c>
      <c r="C476" s="1" t="str">
        <f>+VLOOKUP(Tabla1[[#This Row],[Sector]],Sectores[[Sector]:[Columna1]],2,0)</f>
        <v>12 Forestal</v>
      </c>
      <c r="D476" s="1" t="str">
        <f>+VLOOKUP(Tabla1[[#This Row],[Contenido]],Hoja2!$F$2:$G$105,2,0)</f>
        <v>12.03 Incendios Plantaciones</v>
      </c>
      <c r="E476" s="1" t="str">
        <f>+IFERROR(VLOOKUP(Tabla1[[#This Row],[Tema]],Temas[[Tema]:[Columna1]],2,0),"REVISAR")</f>
        <v>12.02.01 Causas Generales</v>
      </c>
      <c r="F476" s="1" t="str">
        <f>+IFERROR(VLOOKUP(Tabla1[[#This Row],[Muestra]],Muestra[[Muestra]:[Columna1]],2,0),"REVISAR")</f>
        <v>12.02.01.13 Tránsito de personas  vehículos o aeronaves</v>
      </c>
      <c r="G476" t="s">
        <v>82</v>
      </c>
      <c r="H476" t="s">
        <v>1058</v>
      </c>
      <c r="I476" t="s">
        <v>1016</v>
      </c>
      <c r="J476" t="s">
        <v>1043</v>
      </c>
      <c r="K476" t="s">
        <v>3865</v>
      </c>
      <c r="L476" t="s">
        <v>835</v>
      </c>
      <c r="O476" s="1" t="s">
        <v>1019</v>
      </c>
      <c r="Z476">
        <v>3.7</v>
      </c>
      <c r="AA476">
        <v>3.8</v>
      </c>
      <c r="AB476">
        <v>8.9</v>
      </c>
      <c r="AC476">
        <v>1.7</v>
      </c>
      <c r="AD476">
        <v>6.3</v>
      </c>
      <c r="AE476">
        <v>5.8</v>
      </c>
      <c r="AF476">
        <v>4.5999999999999996</v>
      </c>
      <c r="AG476">
        <v>37.9</v>
      </c>
      <c r="AH476">
        <v>2.1</v>
      </c>
      <c r="AI476">
        <v>6</v>
      </c>
      <c r="AJ476">
        <v>6.2</v>
      </c>
    </row>
    <row r="477" spans="1:37" x14ac:dyDescent="0.25">
      <c r="A477" s="23">
        <v>476</v>
      </c>
      <c r="B477" t="s">
        <v>2730</v>
      </c>
      <c r="C477" s="1" t="str">
        <f>+VLOOKUP(Tabla1[[#This Row],[Sector]],Sectores[[Sector]:[Columna1]],2,0)</f>
        <v>16 Medioambiente</v>
      </c>
      <c r="D477" s="1" t="str">
        <f>+VLOOKUP(Tabla1[[#This Row],[Contenido]],Hoja2!$F$2:$G$105,2,0)</f>
        <v>16.01 Dinámica de Glaciares</v>
      </c>
      <c r="E477" s="1" t="str">
        <f>+IFERROR(VLOOKUP(Tabla1[[#This Row],[Tema]],Temas[[Tema]:[Columna1]],2,0),"REVISAR")</f>
        <v>16.01.01 Ganancia (ha)</v>
      </c>
      <c r="F477" s="1" t="str">
        <f>+IFERROR(VLOOKUP(Tabla1[[#This Row],[Muestra]],Muestra[[Muestra]:[Columna1]],2,0),"REVISAR")</f>
        <v>16.01.01.01 q1 (Ene-Abr)</v>
      </c>
      <c r="G477" t="s">
        <v>37</v>
      </c>
      <c r="H477" t="s">
        <v>1084</v>
      </c>
      <c r="I477" t="s">
        <v>1085</v>
      </c>
      <c r="J477" t="s">
        <v>1086</v>
      </c>
      <c r="K477" t="s">
        <v>2512</v>
      </c>
      <c r="L477" t="s">
        <v>1087</v>
      </c>
      <c r="O477" t="s">
        <v>3866</v>
      </c>
      <c r="AH477">
        <v>57934.291112888073</v>
      </c>
      <c r="AI477">
        <v>6877.3828351890024</v>
      </c>
      <c r="AJ477">
        <v>17114.357269496046</v>
      </c>
      <c r="AK477">
        <v>13748.511442310974</v>
      </c>
    </row>
    <row r="478" spans="1:37" x14ac:dyDescent="0.25">
      <c r="A478" s="23">
        <v>477</v>
      </c>
      <c r="B478" t="s">
        <v>2731</v>
      </c>
      <c r="C478" s="1" t="str">
        <f>+VLOOKUP(Tabla1[[#This Row],[Sector]],Sectores[[Sector]:[Columna1]],2,0)</f>
        <v>16 Medioambiente</v>
      </c>
      <c r="D478" s="1" t="str">
        <f>+VLOOKUP(Tabla1[[#This Row],[Contenido]],Hoja2!$F$2:$G$105,2,0)</f>
        <v>16.01 Dinámica de Glaciares</v>
      </c>
      <c r="E478" s="1" t="str">
        <f>+IFERROR(VLOOKUP(Tabla1[[#This Row],[Tema]],Temas[[Tema]:[Columna1]],2,0),"REVISAR")</f>
        <v>16.01.01 Ganancia (ha)</v>
      </c>
      <c r="F478" s="1" t="str">
        <f>+IFERROR(VLOOKUP(Tabla1[[#This Row],[Muestra]],Muestra[[Muestra]:[Columna1]],2,0),"REVISAR")</f>
        <v>16.01.01.02 q2 (May-Dic)</v>
      </c>
      <c r="G478" t="s">
        <v>37</v>
      </c>
      <c r="H478" t="s">
        <v>1084</v>
      </c>
      <c r="I478" t="s">
        <v>1085</v>
      </c>
      <c r="J478" t="s">
        <v>1088</v>
      </c>
      <c r="K478" t="s">
        <v>2512</v>
      </c>
      <c r="L478" t="s">
        <v>1089</v>
      </c>
      <c r="O478" t="s">
        <v>3866</v>
      </c>
      <c r="AH478">
        <v>25976.224842120049</v>
      </c>
      <c r="AI478">
        <v>68185.366234019923</v>
      </c>
      <c r="AJ478">
        <v>29048.38764346996</v>
      </c>
    </row>
    <row r="479" spans="1:37" x14ac:dyDescent="0.25">
      <c r="A479" s="23">
        <v>478</v>
      </c>
      <c r="B479" t="s">
        <v>2732</v>
      </c>
      <c r="C479" s="1" t="str">
        <f>+VLOOKUP(Tabla1[[#This Row],[Sector]],Sectores[[Sector]:[Columna1]],2,0)</f>
        <v>16 Medioambiente</v>
      </c>
      <c r="D479" s="1" t="str">
        <f>+VLOOKUP(Tabla1[[#This Row],[Contenido]],Hoja2!$F$2:$G$105,2,0)</f>
        <v>16.01 Dinámica de Glaciares</v>
      </c>
      <c r="E479" s="1" t="str">
        <f>+IFERROR(VLOOKUP(Tabla1[[#This Row],[Tema]],Temas[[Tema]:[Columna1]],2,0),"REVISAR")</f>
        <v>16.01.03 Pérdida (ha)</v>
      </c>
      <c r="F479" s="1" t="str">
        <f>+IFERROR(VLOOKUP(Tabla1[[#This Row],[Muestra]],Muestra[[Muestra]:[Columna1]],2,0),"REVISAR")</f>
        <v>16.01.01.01 q1 (Ene-Abr)</v>
      </c>
      <c r="G479" t="s">
        <v>37</v>
      </c>
      <c r="H479" t="s">
        <v>1084</v>
      </c>
      <c r="I479" t="s">
        <v>1090</v>
      </c>
      <c r="J479" t="s">
        <v>1086</v>
      </c>
      <c r="K479" t="s">
        <v>2512</v>
      </c>
      <c r="L479" t="s">
        <v>1087</v>
      </c>
      <c r="O479" t="s">
        <v>3866</v>
      </c>
      <c r="AH479">
        <v>5103.559843572003</v>
      </c>
      <c r="AI479">
        <v>24687.040944788045</v>
      </c>
      <c r="AJ479">
        <v>6468.7707061150068</v>
      </c>
      <c r="AK479">
        <v>9828.0013147360241</v>
      </c>
    </row>
    <row r="480" spans="1:37" x14ac:dyDescent="0.25">
      <c r="A480" s="23">
        <v>479</v>
      </c>
      <c r="B480" t="s">
        <v>2733</v>
      </c>
      <c r="C480" s="1" t="str">
        <f>+VLOOKUP(Tabla1[[#This Row],[Sector]],Sectores[[Sector]:[Columna1]],2,0)</f>
        <v>16 Medioambiente</v>
      </c>
      <c r="D480" s="1" t="str">
        <f>+VLOOKUP(Tabla1[[#This Row],[Contenido]],Hoja2!$F$2:$G$105,2,0)</f>
        <v>16.01 Dinámica de Glaciares</v>
      </c>
      <c r="E480" s="1" t="str">
        <f>+IFERROR(VLOOKUP(Tabla1[[#This Row],[Tema]],Temas[[Tema]:[Columna1]],2,0),"REVISAR")</f>
        <v>16.01.03 Pérdida (ha)</v>
      </c>
      <c r="F480" s="1" t="str">
        <f>+IFERROR(VLOOKUP(Tabla1[[#This Row],[Muestra]],Muestra[[Muestra]:[Columna1]],2,0),"REVISAR")</f>
        <v>16.01.01.02 q2 (May-Dic)</v>
      </c>
      <c r="G480" t="s">
        <v>37</v>
      </c>
      <c r="H480" t="s">
        <v>1084</v>
      </c>
      <c r="I480" t="s">
        <v>1090</v>
      </c>
      <c r="J480" t="s">
        <v>1088</v>
      </c>
      <c r="K480" t="s">
        <v>2512</v>
      </c>
      <c r="L480" t="s">
        <v>1089</v>
      </c>
      <c r="O480" t="s">
        <v>3866</v>
      </c>
      <c r="AH480">
        <v>40849.623022186082</v>
      </c>
      <c r="AI480">
        <v>22890.781158730089</v>
      </c>
      <c r="AJ480">
        <v>19672.24912201599</v>
      </c>
    </row>
    <row r="481" spans="1:37" x14ac:dyDescent="0.25">
      <c r="A481" s="23">
        <v>480</v>
      </c>
      <c r="B481" t="s">
        <v>2734</v>
      </c>
      <c r="C481" s="1" t="str">
        <f>+VLOOKUP(Tabla1[[#This Row],[Sector]],Sectores[[Sector]:[Columna1]],2,0)</f>
        <v>16 Medioambiente</v>
      </c>
      <c r="D481" s="1" t="str">
        <f>+VLOOKUP(Tabla1[[#This Row],[Contenido]],Hoja2!$F$2:$G$105,2,0)</f>
        <v>16.01 Dinámica de Glaciares</v>
      </c>
      <c r="E481" s="1" t="str">
        <f>+IFERROR(VLOOKUP(Tabla1[[#This Row],[Tema]],Temas[[Tema]:[Columna1]],2,0),"REVISAR")</f>
        <v>16.01.04 Sin Cambio (ha)</v>
      </c>
      <c r="F481" s="1" t="str">
        <f>+IFERROR(VLOOKUP(Tabla1[[#This Row],[Muestra]],Muestra[[Muestra]:[Columna1]],2,0),"REVISAR")</f>
        <v>16.01.01.01 q1 (Ene-Abr)</v>
      </c>
      <c r="G481" t="s">
        <v>37</v>
      </c>
      <c r="H481" t="s">
        <v>1084</v>
      </c>
      <c r="I481" t="s">
        <v>1091</v>
      </c>
      <c r="J481" t="s">
        <v>1086</v>
      </c>
      <c r="K481" t="s">
        <v>2512</v>
      </c>
      <c r="L481" t="s">
        <v>1087</v>
      </c>
      <c r="O481" t="s">
        <v>3866</v>
      </c>
      <c r="AH481">
        <v>50958.50135029995</v>
      </c>
      <c r="AI481">
        <v>84205.75151994593</v>
      </c>
      <c r="AJ481">
        <v>84614.363648583108</v>
      </c>
      <c r="AK481">
        <v>91900.719601312929</v>
      </c>
    </row>
    <row r="482" spans="1:37" x14ac:dyDescent="0.25">
      <c r="A482" s="23">
        <v>481</v>
      </c>
      <c r="B482" t="s">
        <v>2735</v>
      </c>
      <c r="C482" s="1" t="str">
        <f>+VLOOKUP(Tabla1[[#This Row],[Sector]],Sectores[[Sector]:[Columna1]],2,0)</f>
        <v>16 Medioambiente</v>
      </c>
      <c r="D482" s="1" t="str">
        <f>+VLOOKUP(Tabla1[[#This Row],[Contenido]],Hoja2!$F$2:$G$105,2,0)</f>
        <v>16.01 Dinámica de Glaciares</v>
      </c>
      <c r="E482" s="1" t="str">
        <f>+IFERROR(VLOOKUP(Tabla1[[#This Row],[Tema]],Temas[[Tema]:[Columna1]],2,0),"REVISAR")</f>
        <v>16.01.04 Sin Cambio (ha)</v>
      </c>
      <c r="F482" s="1" t="str">
        <f>+IFERROR(VLOOKUP(Tabla1[[#This Row],[Muestra]],Muestra[[Muestra]:[Columna1]],2,0),"REVISAR")</f>
        <v>16.01.01.02 q2 (May-Dic)</v>
      </c>
      <c r="G482" t="s">
        <v>37</v>
      </c>
      <c r="H482" t="s">
        <v>1084</v>
      </c>
      <c r="I482" t="s">
        <v>1091</v>
      </c>
      <c r="J482" t="s">
        <v>1088</v>
      </c>
      <c r="K482" t="s">
        <v>2512</v>
      </c>
      <c r="L482" t="s">
        <v>1089</v>
      </c>
      <c r="O482" t="s">
        <v>3866</v>
      </c>
      <c r="AH482">
        <v>130282.31732920818</v>
      </c>
      <c r="AI482">
        <v>133367.76101434592</v>
      </c>
      <c r="AJ482">
        <v>235379.56134748465</v>
      </c>
    </row>
    <row r="483" spans="1:37" x14ac:dyDescent="0.25">
      <c r="A483" s="23">
        <v>482</v>
      </c>
      <c r="B483" t="s">
        <v>2736</v>
      </c>
      <c r="C483" s="1" t="str">
        <f>+VLOOKUP(Tabla1[[#This Row],[Sector]],Sectores[[Sector]:[Columna1]],2,0)</f>
        <v>16 Medioambiente</v>
      </c>
      <c r="D483" s="1" t="str">
        <f>+VLOOKUP(Tabla1[[#This Row],[Contenido]],Hoja2!$F$2:$G$105,2,0)</f>
        <v>16.01 Dinámica de Glaciares</v>
      </c>
      <c r="E483" s="1" t="str">
        <f>+IFERROR(VLOOKUP(Tabla1[[#This Row],[Tema]],Temas[[Tema]:[Columna1]],2,0),"REVISAR")</f>
        <v>16.01.05 Sin Nieve (ha)</v>
      </c>
      <c r="F483" s="1" t="str">
        <f>+IFERROR(VLOOKUP(Tabla1[[#This Row],[Muestra]],Muestra[[Muestra]:[Columna1]],2,0),"REVISAR")</f>
        <v>16.01.01.01 q1 (Ene-Abr)</v>
      </c>
      <c r="G483" t="s">
        <v>37</v>
      </c>
      <c r="H483" t="s">
        <v>1084</v>
      </c>
      <c r="I483" t="s">
        <v>1092</v>
      </c>
      <c r="J483" t="s">
        <v>1086</v>
      </c>
      <c r="K483" t="s">
        <v>2512</v>
      </c>
      <c r="L483" t="s">
        <v>1087</v>
      </c>
      <c r="O483" t="s">
        <v>3866</v>
      </c>
      <c r="AH483">
        <v>210891.08032853817</v>
      </c>
      <c r="AI483">
        <v>209117.25733571529</v>
      </c>
      <c r="AJ483">
        <v>216689.94101068482</v>
      </c>
      <c r="AK483">
        <v>209410.20027351304</v>
      </c>
    </row>
    <row r="484" spans="1:37" x14ac:dyDescent="0.25">
      <c r="A484" s="23">
        <v>483</v>
      </c>
      <c r="B484" t="s">
        <v>2737</v>
      </c>
      <c r="C484" s="1" t="str">
        <f>+VLOOKUP(Tabla1[[#This Row],[Sector]],Sectores[[Sector]:[Columna1]],2,0)</f>
        <v>16 Medioambiente</v>
      </c>
      <c r="D484" s="1" t="str">
        <f>+VLOOKUP(Tabla1[[#This Row],[Contenido]],Hoja2!$F$2:$G$105,2,0)</f>
        <v>16.01 Dinámica de Glaciares</v>
      </c>
      <c r="E484" s="1" t="str">
        <f>+IFERROR(VLOOKUP(Tabla1[[#This Row],[Tema]],Temas[[Tema]:[Columna1]],2,0),"REVISAR")</f>
        <v>16.01.05 Sin Nieve (ha)</v>
      </c>
      <c r="F484" s="1" t="str">
        <f>+IFERROR(VLOOKUP(Tabla1[[#This Row],[Muestra]],Muestra[[Muestra]:[Columna1]],2,0),"REVISAR")</f>
        <v>16.01.01.02 q2 (May-Dic)</v>
      </c>
      <c r="G484" t="s">
        <v>37</v>
      </c>
      <c r="H484" t="s">
        <v>1084</v>
      </c>
      <c r="I484" t="s">
        <v>1092</v>
      </c>
      <c r="J484" t="s">
        <v>1088</v>
      </c>
      <c r="K484" t="s">
        <v>2512</v>
      </c>
      <c r="L484" t="s">
        <v>1089</v>
      </c>
      <c r="O484" t="s">
        <v>3866</v>
      </c>
      <c r="AH484">
        <v>127779.26743905396</v>
      </c>
      <c r="AI484">
        <v>100443.52422614199</v>
      </c>
      <c r="AJ484">
        <v>40787.234523657949</v>
      </c>
    </row>
    <row r="485" spans="1:37" x14ac:dyDescent="0.25">
      <c r="A485" s="23">
        <v>484</v>
      </c>
      <c r="B485" t="s">
        <v>2738</v>
      </c>
      <c r="C485" s="1" t="str">
        <f>+VLOOKUP(Tabla1[[#This Row],[Sector]],Sectores[[Sector]:[Columna1]],2,0)</f>
        <v>16 Medioambiente</v>
      </c>
      <c r="D485" s="1" t="str">
        <f>+VLOOKUP(Tabla1[[#This Row],[Contenido]],Hoja2!$F$2:$G$105,2,0)</f>
        <v>16.01 Dinámica de Glaciares</v>
      </c>
      <c r="E485" s="1" t="str">
        <f>+IFERROR(VLOOKUP(Tabla1[[#This Row],[Tema]],Temas[[Tema]:[Columna1]],2,0),"REVISAR")</f>
        <v>16.01.02 Nieve (ha)</v>
      </c>
      <c r="F485" s="1" t="str">
        <f>+IFERROR(VLOOKUP(Tabla1[[#This Row],[Muestra]],Muestra[[Muestra]:[Columna1]],2,0),"REVISAR")</f>
        <v>16.01.01.01 q1 (Ene-Abr)</v>
      </c>
      <c r="G485" t="s">
        <v>37</v>
      </c>
      <c r="H485" t="s">
        <v>1084</v>
      </c>
      <c r="I485" t="s">
        <v>1093</v>
      </c>
      <c r="J485" t="s">
        <v>1086</v>
      </c>
      <c r="K485" t="s">
        <v>2512</v>
      </c>
      <c r="L485" t="s">
        <v>1094</v>
      </c>
      <c r="O485" t="s">
        <v>3866</v>
      </c>
      <c r="AG485">
        <v>56062.061193076006</v>
      </c>
      <c r="AH485">
        <v>108892.7924623242</v>
      </c>
      <c r="AI485">
        <v>91083.13435337889</v>
      </c>
      <c r="AJ485">
        <v>101728.72091648303</v>
      </c>
      <c r="AK485">
        <v>105649.23104378299</v>
      </c>
    </row>
    <row r="486" spans="1:37" x14ac:dyDescent="0.25">
      <c r="A486" s="23">
        <v>485</v>
      </c>
      <c r="B486" t="s">
        <v>2739</v>
      </c>
      <c r="C486" s="1" t="str">
        <f>+VLOOKUP(Tabla1[[#This Row],[Sector]],Sectores[[Sector]:[Columna1]],2,0)</f>
        <v>16 Medioambiente</v>
      </c>
      <c r="D486" s="1" t="str">
        <f>+VLOOKUP(Tabla1[[#This Row],[Contenido]],Hoja2!$F$2:$G$105,2,0)</f>
        <v>16.01 Dinámica de Glaciares</v>
      </c>
      <c r="E486" s="1" t="str">
        <f>+IFERROR(VLOOKUP(Tabla1[[#This Row],[Tema]],Temas[[Tema]:[Columna1]],2,0),"REVISAR")</f>
        <v>16.01.02 Nieve (ha)</v>
      </c>
      <c r="F486" s="1" t="str">
        <f>+IFERROR(VLOOKUP(Tabla1[[#This Row],[Muestra]],Muestra[[Muestra]:[Columna1]],2,0),"REVISAR")</f>
        <v>16.01.01.02 q2 (May-Dic)</v>
      </c>
      <c r="G486" t="s">
        <v>37</v>
      </c>
      <c r="H486" t="s">
        <v>1084</v>
      </c>
      <c r="I486" t="s">
        <v>1093</v>
      </c>
      <c r="J486" t="s">
        <v>1088</v>
      </c>
      <c r="K486" t="s">
        <v>2512</v>
      </c>
      <c r="L486" t="s">
        <v>1095</v>
      </c>
      <c r="O486" t="s">
        <v>3866</v>
      </c>
      <c r="AG486">
        <v>171131.94035613493</v>
      </c>
      <c r="AH486">
        <v>156258.54217234883</v>
      </c>
      <c r="AI486">
        <v>201553.1272493664</v>
      </c>
      <c r="AJ486">
        <v>264427.94898466812</v>
      </c>
    </row>
    <row r="487" spans="1:37" x14ac:dyDescent="0.25">
      <c r="A487" s="23">
        <v>486</v>
      </c>
      <c r="B487" t="s">
        <v>1096</v>
      </c>
      <c r="C487" s="1" t="str">
        <f>+VLOOKUP(Tabla1[[#This Row],[Sector]],Sectores[[Sector]:[Columna1]],2,0)</f>
        <v>20 Política y Gobierno</v>
      </c>
      <c r="D487" s="1" t="str">
        <f>+VLOOKUP(Tabla1[[#This Row],[Contenido]],Hoja2!$F$2:$G$105,2,0)</f>
        <v>20.01 Programas Gubernamentales</v>
      </c>
      <c r="E487" s="1" t="str">
        <f>+IFERROR(VLOOKUP(Tabla1[[#This Row],[Tema]],Temas[[Tema]:[Columna1]],2,0),"REVISAR")</f>
        <v>20.01.24 Nacional</v>
      </c>
      <c r="F487" s="1" t="str">
        <f>+IFERROR(VLOOKUP(Tabla1[[#This Row],[Muestra]],Muestra[[Muestra]:[Columna1]],2,0),"REVISAR")</f>
        <v>20.01.01.01 Bueno</v>
      </c>
      <c r="G487" t="s">
        <v>1097</v>
      </c>
      <c r="H487" t="s">
        <v>1098</v>
      </c>
      <c r="I487" t="s">
        <v>1099</v>
      </c>
      <c r="J487" t="s">
        <v>1100</v>
      </c>
      <c r="K487" t="s">
        <v>1101</v>
      </c>
      <c r="L487" t="s">
        <v>1102</v>
      </c>
      <c r="O487" t="s">
        <v>1103</v>
      </c>
      <c r="P487">
        <v>4</v>
      </c>
      <c r="Q487">
        <v>5</v>
      </c>
      <c r="R487">
        <v>6</v>
      </c>
      <c r="S487">
        <v>2</v>
      </c>
      <c r="T487">
        <v>7</v>
      </c>
      <c r="U487">
        <v>4</v>
      </c>
      <c r="V487">
        <v>5</v>
      </c>
      <c r="W487">
        <v>5</v>
      </c>
      <c r="X487">
        <v>4</v>
      </c>
      <c r="Y487">
        <v>9</v>
      </c>
      <c r="AA487">
        <v>1</v>
      </c>
      <c r="AB487">
        <v>1</v>
      </c>
      <c r="AG487">
        <v>4</v>
      </c>
      <c r="AH487">
        <v>2</v>
      </c>
      <c r="AI487">
        <v>1</v>
      </c>
    </row>
    <row r="488" spans="1:37" x14ac:dyDescent="0.25">
      <c r="A488" s="23">
        <v>487</v>
      </c>
      <c r="B488" t="s">
        <v>1104</v>
      </c>
      <c r="C488" s="1" t="str">
        <f>+VLOOKUP(Tabla1[[#This Row],[Sector]],Sectores[[Sector]:[Columna1]],2,0)</f>
        <v>20 Política y Gobierno</v>
      </c>
      <c r="D488" s="1" t="str">
        <f>+VLOOKUP(Tabla1[[#This Row],[Contenido]],Hoja2!$F$2:$G$105,2,0)</f>
        <v>20.01 Programas Gubernamentales</v>
      </c>
      <c r="E488" s="1" t="str">
        <f>+IFERROR(VLOOKUP(Tabla1[[#This Row],[Tema]],Temas[[Tema]:[Columna1]],2,0),"REVISAR")</f>
        <v>20.01.24 Nacional</v>
      </c>
      <c r="F488" s="1" t="str">
        <f>+IFERROR(VLOOKUP(Tabla1[[#This Row],[Muestra]],Muestra[[Muestra]:[Columna1]],2,0),"REVISAR")</f>
        <v>20.01.01.02 Malo</v>
      </c>
      <c r="G488" t="s">
        <v>1097</v>
      </c>
      <c r="H488" t="s">
        <v>1098</v>
      </c>
      <c r="I488" t="s">
        <v>1099</v>
      </c>
      <c r="J488" t="s">
        <v>1105</v>
      </c>
      <c r="K488" t="s">
        <v>1101</v>
      </c>
      <c r="L488" t="s">
        <v>1102</v>
      </c>
      <c r="O488" t="s">
        <v>1103</v>
      </c>
      <c r="P488">
        <v>6</v>
      </c>
      <c r="Q488">
        <v>7</v>
      </c>
      <c r="R488">
        <v>6</v>
      </c>
      <c r="S488">
        <v>9</v>
      </c>
      <c r="T488">
        <v>10</v>
      </c>
      <c r="U488">
        <v>9</v>
      </c>
      <c r="V488">
        <v>8</v>
      </c>
      <c r="W488">
        <v>16</v>
      </c>
      <c r="X488">
        <v>17</v>
      </c>
      <c r="Y488">
        <v>8</v>
      </c>
      <c r="Z488">
        <v>25</v>
      </c>
      <c r="AA488">
        <v>19</v>
      </c>
      <c r="AB488">
        <v>15</v>
      </c>
      <c r="AC488">
        <v>13</v>
      </c>
      <c r="AD488">
        <v>17</v>
      </c>
      <c r="AE488">
        <v>12</v>
      </c>
      <c r="AF488">
        <v>18</v>
      </c>
      <c r="AG488">
        <v>10</v>
      </c>
      <c r="AH488">
        <v>10</v>
      </c>
      <c r="AI488">
        <v>9</v>
      </c>
      <c r="AJ488">
        <v>11</v>
      </c>
    </row>
    <row r="489" spans="1:37" x14ac:dyDescent="0.25">
      <c r="A489" s="23">
        <v>488</v>
      </c>
      <c r="B489" t="s">
        <v>1106</v>
      </c>
      <c r="C489" s="1" t="str">
        <f>+VLOOKUP(Tabla1[[#This Row],[Sector]],Sectores[[Sector]:[Columna1]],2,0)</f>
        <v>20 Política y Gobierno</v>
      </c>
      <c r="D489" s="1" t="str">
        <f>+VLOOKUP(Tabla1[[#This Row],[Contenido]],Hoja2!$F$2:$G$105,2,0)</f>
        <v>20.01 Programas Gubernamentales</v>
      </c>
      <c r="E489" s="1" t="str">
        <f>+IFERROR(VLOOKUP(Tabla1[[#This Row],[Tema]],Temas[[Tema]:[Columna1]],2,0),"REVISAR")</f>
        <v>20.01.24 Nacional</v>
      </c>
      <c r="F489" s="1" t="str">
        <f>+IFERROR(VLOOKUP(Tabla1[[#This Row],[Muestra]],Muestra[[Muestra]:[Columna1]],2,0),"REVISAR")</f>
        <v>20.01.01.03 Medio</v>
      </c>
      <c r="G489" t="s">
        <v>1097</v>
      </c>
      <c r="H489" t="s">
        <v>1098</v>
      </c>
      <c r="I489" t="s">
        <v>1099</v>
      </c>
      <c r="J489" t="s">
        <v>127</v>
      </c>
      <c r="K489" t="s">
        <v>1101</v>
      </c>
      <c r="L489" t="s">
        <v>1102</v>
      </c>
      <c r="O489" t="s">
        <v>1103</v>
      </c>
      <c r="P489">
        <v>8</v>
      </c>
      <c r="Q489">
        <v>9</v>
      </c>
      <c r="R489">
        <v>7</v>
      </c>
      <c r="S489">
        <v>6</v>
      </c>
      <c r="T489">
        <v>10</v>
      </c>
      <c r="U489">
        <v>9</v>
      </c>
      <c r="V489">
        <v>6</v>
      </c>
      <c r="W489">
        <v>7</v>
      </c>
      <c r="X489">
        <v>7</v>
      </c>
      <c r="Y489">
        <v>13</v>
      </c>
      <c r="Z489">
        <v>7</v>
      </c>
      <c r="AA489">
        <v>5</v>
      </c>
      <c r="AB489">
        <v>3</v>
      </c>
      <c r="AC489">
        <v>5</v>
      </c>
      <c r="AD489">
        <v>8</v>
      </c>
      <c r="AE489">
        <v>6</v>
      </c>
      <c r="AF489">
        <v>7</v>
      </c>
      <c r="AG489">
        <v>11</v>
      </c>
      <c r="AH489">
        <v>10</v>
      </c>
      <c r="AI489">
        <v>6</v>
      </c>
      <c r="AJ489">
        <v>6</v>
      </c>
    </row>
    <row r="490" spans="1:37" x14ac:dyDescent="0.25">
      <c r="A490" s="23">
        <v>489</v>
      </c>
      <c r="B490" t="s">
        <v>1107</v>
      </c>
      <c r="C490" s="1" t="str">
        <f>+VLOOKUP(Tabla1[[#This Row],[Sector]],Sectores[[Sector]:[Columna1]],2,0)</f>
        <v>20 Política y Gobierno</v>
      </c>
      <c r="D490" s="1" t="str">
        <f>+VLOOKUP(Tabla1[[#This Row],[Contenido]],Hoja2!$F$2:$G$105,2,0)</f>
        <v>20.01 Programas Gubernamentales</v>
      </c>
      <c r="E490" s="1" t="str">
        <f>+IFERROR(VLOOKUP(Tabla1[[#This Row],[Tema]],Temas[[Tema]:[Columna1]],2,0),"REVISAR")</f>
        <v>20.01.24 Nacional</v>
      </c>
      <c r="F490" s="1" t="str">
        <f>+IFERROR(VLOOKUP(Tabla1[[#This Row],[Muestra]],Muestra[[Muestra]:[Columna1]],2,0),"REVISAR")</f>
        <v>20.01.01.04 No Aplica</v>
      </c>
      <c r="G490" t="s">
        <v>1097</v>
      </c>
      <c r="H490" t="s">
        <v>1098</v>
      </c>
      <c r="I490" t="s">
        <v>1099</v>
      </c>
      <c r="J490" t="s">
        <v>1108</v>
      </c>
      <c r="K490" t="s">
        <v>1101</v>
      </c>
      <c r="L490" t="s">
        <v>1102</v>
      </c>
      <c r="O490" t="s">
        <v>1103</v>
      </c>
      <c r="R490">
        <v>6</v>
      </c>
      <c r="S490">
        <v>2</v>
      </c>
      <c r="T490">
        <v>4</v>
      </c>
      <c r="U490">
        <v>1</v>
      </c>
      <c r="V490">
        <v>2</v>
      </c>
      <c r="W490">
        <v>4</v>
      </c>
      <c r="X490">
        <v>7</v>
      </c>
      <c r="Y490">
        <v>8</v>
      </c>
      <c r="Z490">
        <v>7</v>
      </c>
      <c r="AA490">
        <v>3</v>
      </c>
      <c r="AB490">
        <v>11</v>
      </c>
      <c r="AC490">
        <v>6</v>
      </c>
      <c r="AE490">
        <v>1</v>
      </c>
    </row>
    <row r="491" spans="1:37" x14ac:dyDescent="0.25">
      <c r="A491" s="23">
        <v>490</v>
      </c>
      <c r="B491" t="s">
        <v>1109</v>
      </c>
      <c r="C491" s="1" t="str">
        <f>+VLOOKUP(Tabla1[[#This Row],[Sector]],Sectores[[Sector]:[Columna1]],2,0)</f>
        <v>20 Política y Gobierno</v>
      </c>
      <c r="D491" s="1" t="str">
        <f>+VLOOKUP(Tabla1[[#This Row],[Contenido]],Hoja2!$F$2:$G$105,2,0)</f>
        <v>20.01 Programas Gubernamentales</v>
      </c>
      <c r="E491" s="1" t="str">
        <f>+IFERROR(VLOOKUP(Tabla1[[#This Row],[Tema]],Temas[[Tema]:[Columna1]],2,0),"REVISAR")</f>
        <v>20.01.24 Nacional</v>
      </c>
      <c r="F491" s="1" t="str">
        <f>+IFERROR(VLOOKUP(Tabla1[[#This Row],[Muestra]],Muestra[[Muestra]:[Columna1]],2,0),"REVISAR")</f>
        <v>20.01.01.05 Todos</v>
      </c>
      <c r="G491" t="s">
        <v>1097</v>
      </c>
      <c r="H491" t="s">
        <v>1098</v>
      </c>
      <c r="I491" t="s">
        <v>1099</v>
      </c>
      <c r="J491" t="s">
        <v>1110</v>
      </c>
      <c r="K491" t="s">
        <v>1101</v>
      </c>
      <c r="L491" t="s">
        <v>1102</v>
      </c>
      <c r="O491" t="s">
        <v>1103</v>
      </c>
      <c r="P491">
        <v>20</v>
      </c>
      <c r="Q491">
        <v>21</v>
      </c>
      <c r="R491">
        <v>25</v>
      </c>
      <c r="S491">
        <v>19</v>
      </c>
      <c r="T491">
        <v>31</v>
      </c>
      <c r="U491">
        <v>23</v>
      </c>
      <c r="V491">
        <v>21</v>
      </c>
      <c r="W491">
        <v>32</v>
      </c>
      <c r="X491">
        <v>35</v>
      </c>
      <c r="Y491">
        <v>38</v>
      </c>
      <c r="Z491">
        <v>39</v>
      </c>
      <c r="AA491">
        <v>28</v>
      </c>
      <c r="AB491">
        <v>30</v>
      </c>
      <c r="AC491">
        <v>24</v>
      </c>
      <c r="AD491">
        <v>25</v>
      </c>
      <c r="AE491">
        <v>19</v>
      </c>
      <c r="AF491">
        <v>25</v>
      </c>
      <c r="AG491">
        <v>25</v>
      </c>
      <c r="AH491">
        <v>22</v>
      </c>
      <c r="AI491">
        <v>16</v>
      </c>
      <c r="AJ491">
        <v>17</v>
      </c>
    </row>
    <row r="492" spans="1:37" x14ac:dyDescent="0.25">
      <c r="A492" s="22">
        <v>491</v>
      </c>
      <c r="B492" s="15" t="s">
        <v>1111</v>
      </c>
      <c r="C492" s="1" t="str">
        <f>+VLOOKUP(Tabla1[[#This Row],[Sector]],Sectores[[Sector]:[Columna1]],2,0)</f>
        <v>20 Política y Gobierno</v>
      </c>
      <c r="D492" s="1" t="str">
        <f>+VLOOKUP(Tabla1[[#This Row],[Contenido]],Hoja2!$F$2:$G$105,2,0)</f>
        <v>20.01 Programas Gubernamentales</v>
      </c>
      <c r="E492" s="1" t="str">
        <f>+IFERROR(VLOOKUP(Tabla1[[#This Row],[Tema]],Temas[[Tema]:[Columna1]],2,0),"REVISAR")</f>
        <v>20.01.22 Ministerio Secretaría General de Gobierno</v>
      </c>
      <c r="F492" s="1" t="str">
        <f>+IFERROR(VLOOKUP(Tabla1[[#This Row],[Muestra]],Muestra[[Muestra]:[Columna1]],2,0),"REVISAR")</f>
        <v>20.01.01.01 Bueno</v>
      </c>
      <c r="G492" t="s">
        <v>1097</v>
      </c>
      <c r="H492" t="s">
        <v>1098</v>
      </c>
      <c r="I492" t="s">
        <v>1112</v>
      </c>
      <c r="J492" t="s">
        <v>1100</v>
      </c>
      <c r="K492" t="s">
        <v>1101</v>
      </c>
      <c r="L492" t="s">
        <v>1102</v>
      </c>
      <c r="O492" t="s">
        <v>1103</v>
      </c>
      <c r="V492">
        <v>1</v>
      </c>
    </row>
    <row r="493" spans="1:37" x14ac:dyDescent="0.25">
      <c r="A493" s="23">
        <v>492</v>
      </c>
      <c r="B493" t="s">
        <v>1113</v>
      </c>
      <c r="C493" s="1" t="str">
        <f>+VLOOKUP(Tabla1[[#This Row],[Sector]],Sectores[[Sector]:[Columna1]],2,0)</f>
        <v>20 Política y Gobierno</v>
      </c>
      <c r="D493" s="1" t="str">
        <f>+VLOOKUP(Tabla1[[#This Row],[Contenido]],Hoja2!$F$2:$G$105,2,0)</f>
        <v>20.01 Programas Gubernamentales</v>
      </c>
      <c r="E493" s="1" t="str">
        <f>+IFERROR(VLOOKUP(Tabla1[[#This Row],[Tema]],Temas[[Tema]:[Columna1]],2,0),"REVISAR")</f>
        <v>20.01.22 Ministerio Secretaría General de Gobierno</v>
      </c>
      <c r="F493" s="1" t="str">
        <f>+IFERROR(VLOOKUP(Tabla1[[#This Row],[Muestra]],Muestra[[Muestra]:[Columna1]],2,0),"REVISAR")</f>
        <v>20.01.01.02 Malo</v>
      </c>
      <c r="G493" t="s">
        <v>1097</v>
      </c>
      <c r="H493" t="s">
        <v>1098</v>
      </c>
      <c r="I493" t="s">
        <v>1112</v>
      </c>
      <c r="J493" t="s">
        <v>1105</v>
      </c>
      <c r="K493" t="s">
        <v>1101</v>
      </c>
      <c r="L493" t="s">
        <v>1102</v>
      </c>
      <c r="O493" t="s">
        <v>1103</v>
      </c>
      <c r="W493">
        <v>3</v>
      </c>
      <c r="AC493">
        <v>1</v>
      </c>
      <c r="AD493">
        <v>2</v>
      </c>
    </row>
    <row r="494" spans="1:37" x14ac:dyDescent="0.25">
      <c r="A494" s="23">
        <v>493</v>
      </c>
      <c r="B494" t="s">
        <v>1114</v>
      </c>
      <c r="C494" s="1" t="str">
        <f>+VLOOKUP(Tabla1[[#This Row],[Sector]],Sectores[[Sector]:[Columna1]],2,0)</f>
        <v>20 Política y Gobierno</v>
      </c>
      <c r="D494" s="1" t="str">
        <f>+VLOOKUP(Tabla1[[#This Row],[Contenido]],Hoja2!$F$2:$G$105,2,0)</f>
        <v>20.01 Programas Gubernamentales</v>
      </c>
      <c r="E494" s="1" t="str">
        <f>+IFERROR(VLOOKUP(Tabla1[[#This Row],[Tema]],Temas[[Tema]:[Columna1]],2,0),"REVISAR")</f>
        <v>20.01.22 Ministerio Secretaría General de Gobierno</v>
      </c>
      <c r="F494" s="1" t="str">
        <f>+IFERROR(VLOOKUP(Tabla1[[#This Row],[Muestra]],Muestra[[Muestra]:[Columna1]],2,0),"REVISAR")</f>
        <v>20.01.01.03 Medio</v>
      </c>
      <c r="G494" t="s">
        <v>1097</v>
      </c>
      <c r="H494" t="s">
        <v>1098</v>
      </c>
      <c r="I494" t="s">
        <v>1112</v>
      </c>
      <c r="J494" t="s">
        <v>127</v>
      </c>
      <c r="K494" t="s">
        <v>1101</v>
      </c>
      <c r="L494" t="s">
        <v>1102</v>
      </c>
      <c r="O494" t="s">
        <v>1103</v>
      </c>
      <c r="Q494">
        <v>1</v>
      </c>
      <c r="Y494">
        <v>1</v>
      </c>
      <c r="AI494">
        <v>1</v>
      </c>
    </row>
    <row r="495" spans="1:37" x14ac:dyDescent="0.25">
      <c r="A495" s="23">
        <v>494</v>
      </c>
      <c r="B495" t="s">
        <v>1115</v>
      </c>
      <c r="C495" s="1" t="str">
        <f>+VLOOKUP(Tabla1[[#This Row],[Sector]],Sectores[[Sector]:[Columna1]],2,0)</f>
        <v>20 Política y Gobierno</v>
      </c>
      <c r="D495" s="1" t="str">
        <f>+VLOOKUP(Tabla1[[#This Row],[Contenido]],Hoja2!$F$2:$G$105,2,0)</f>
        <v>20.01 Programas Gubernamentales</v>
      </c>
      <c r="E495" s="1" t="str">
        <f>+IFERROR(VLOOKUP(Tabla1[[#This Row],[Tema]],Temas[[Tema]:[Columna1]],2,0),"REVISAR")</f>
        <v>20.01.22 Ministerio Secretaría General de Gobierno</v>
      </c>
      <c r="F495" s="1" t="str">
        <f>+IFERROR(VLOOKUP(Tabla1[[#This Row],[Muestra]],Muestra[[Muestra]:[Columna1]],2,0),"REVISAR")</f>
        <v>20.01.01.05 Todos</v>
      </c>
      <c r="G495" t="s">
        <v>1097</v>
      </c>
      <c r="H495" t="s">
        <v>1098</v>
      </c>
      <c r="I495" t="s">
        <v>1112</v>
      </c>
      <c r="J495" t="s">
        <v>1110</v>
      </c>
      <c r="K495" t="s">
        <v>1101</v>
      </c>
      <c r="L495" t="s">
        <v>1102</v>
      </c>
      <c r="O495" t="s">
        <v>1103</v>
      </c>
      <c r="Q495">
        <v>1</v>
      </c>
      <c r="V495">
        <v>1</v>
      </c>
      <c r="W495">
        <v>3</v>
      </c>
      <c r="Y495">
        <v>1</v>
      </c>
      <c r="AC495">
        <v>1</v>
      </c>
      <c r="AD495">
        <v>2</v>
      </c>
      <c r="AI495">
        <v>1</v>
      </c>
    </row>
    <row r="496" spans="1:37" x14ac:dyDescent="0.25">
      <c r="A496" s="22">
        <v>495</v>
      </c>
      <c r="B496" s="15" t="s">
        <v>1116</v>
      </c>
      <c r="C496" s="1" t="str">
        <f>+VLOOKUP(Tabla1[[#This Row],[Sector]],Sectores[[Sector]:[Columna1]],2,0)</f>
        <v>20 Política y Gobierno</v>
      </c>
      <c r="D496" s="1" t="str">
        <f>+VLOOKUP(Tabla1[[#This Row],[Contenido]],Hoja2!$F$2:$G$105,2,0)</f>
        <v>20.01 Programas Gubernamentales</v>
      </c>
      <c r="E496" s="1" t="str">
        <f>+IFERROR(VLOOKUP(Tabla1[[#This Row],[Tema]],Temas[[Tema]:[Columna1]],2,0),"REVISAR")</f>
        <v>20.01.23 Ministerio Secretaría General de la Presidencia de la República</v>
      </c>
      <c r="F496" s="1" t="str">
        <f>+IFERROR(VLOOKUP(Tabla1[[#This Row],[Muestra]],Muestra[[Muestra]:[Columna1]],2,0),"REVISAR")</f>
        <v>20.01.01.01 Bueno</v>
      </c>
      <c r="G496" t="s">
        <v>1097</v>
      </c>
      <c r="H496" t="s">
        <v>1098</v>
      </c>
      <c r="I496" t="s">
        <v>1117</v>
      </c>
      <c r="J496" t="s">
        <v>1100</v>
      </c>
      <c r="K496" t="s">
        <v>1101</v>
      </c>
      <c r="L496" t="s">
        <v>1102</v>
      </c>
      <c r="O496" t="s">
        <v>1103</v>
      </c>
      <c r="Q496">
        <v>2</v>
      </c>
    </row>
    <row r="497" spans="1:36" x14ac:dyDescent="0.25">
      <c r="A497" s="23">
        <v>496</v>
      </c>
      <c r="B497" t="s">
        <v>1118</v>
      </c>
      <c r="C497" s="1" t="str">
        <f>+VLOOKUP(Tabla1[[#This Row],[Sector]],Sectores[[Sector]:[Columna1]],2,0)</f>
        <v>20 Política y Gobierno</v>
      </c>
      <c r="D497" s="1" t="str">
        <f>+VLOOKUP(Tabla1[[#This Row],[Contenido]],Hoja2!$F$2:$G$105,2,0)</f>
        <v>20.01 Programas Gubernamentales</v>
      </c>
      <c r="E497" s="1" t="str">
        <f>+IFERROR(VLOOKUP(Tabla1[[#This Row],[Tema]],Temas[[Tema]:[Columna1]],2,0),"REVISAR")</f>
        <v>20.01.23 Ministerio Secretaría General de la Presidencia de la República</v>
      </c>
      <c r="F497" s="1" t="str">
        <f>+IFERROR(VLOOKUP(Tabla1[[#This Row],[Muestra]],Muestra[[Muestra]:[Columna1]],2,0),"REVISAR")</f>
        <v>20.01.01.02 Malo</v>
      </c>
      <c r="G497" t="s">
        <v>1097</v>
      </c>
      <c r="H497" t="s">
        <v>1098</v>
      </c>
      <c r="I497" t="s">
        <v>1117</v>
      </c>
      <c r="J497" t="s">
        <v>1105</v>
      </c>
      <c r="K497" t="s">
        <v>1101</v>
      </c>
      <c r="L497" t="s">
        <v>1102</v>
      </c>
      <c r="O497" t="s">
        <v>1103</v>
      </c>
      <c r="U497">
        <v>1</v>
      </c>
      <c r="V497">
        <v>1</v>
      </c>
      <c r="W497">
        <v>1</v>
      </c>
      <c r="X497">
        <v>2</v>
      </c>
    </row>
    <row r="498" spans="1:36" x14ac:dyDescent="0.25">
      <c r="A498" s="23">
        <v>497</v>
      </c>
      <c r="B498" t="s">
        <v>1119</v>
      </c>
      <c r="C498" s="1" t="str">
        <f>+VLOOKUP(Tabla1[[#This Row],[Sector]],Sectores[[Sector]:[Columna1]],2,0)</f>
        <v>20 Política y Gobierno</v>
      </c>
      <c r="D498" s="1" t="str">
        <f>+VLOOKUP(Tabla1[[#This Row],[Contenido]],Hoja2!$F$2:$G$105,2,0)</f>
        <v>20.01 Programas Gubernamentales</v>
      </c>
      <c r="E498" s="1" t="str">
        <f>+IFERROR(VLOOKUP(Tabla1[[#This Row],[Tema]],Temas[[Tema]:[Columna1]],2,0),"REVISAR")</f>
        <v>20.01.23 Ministerio Secretaría General de la Presidencia de la República</v>
      </c>
      <c r="F498" s="1" t="str">
        <f>+IFERROR(VLOOKUP(Tabla1[[#This Row],[Muestra]],Muestra[[Muestra]:[Columna1]],2,0),"REVISAR")</f>
        <v>20.01.01.05 Todos</v>
      </c>
      <c r="G498" t="s">
        <v>1097</v>
      </c>
      <c r="H498" t="s">
        <v>1098</v>
      </c>
      <c r="I498" t="s">
        <v>1117</v>
      </c>
      <c r="J498" t="s">
        <v>1110</v>
      </c>
      <c r="K498" t="s">
        <v>1101</v>
      </c>
      <c r="L498" t="s">
        <v>1102</v>
      </c>
      <c r="O498" t="s">
        <v>1103</v>
      </c>
      <c r="P498">
        <v>1</v>
      </c>
      <c r="Q498">
        <v>2</v>
      </c>
      <c r="U498">
        <v>1</v>
      </c>
      <c r="V498">
        <v>1</v>
      </c>
      <c r="W498">
        <v>1</v>
      </c>
      <c r="X498">
        <v>2</v>
      </c>
    </row>
    <row r="499" spans="1:36" x14ac:dyDescent="0.25">
      <c r="A499" s="23">
        <v>498</v>
      </c>
      <c r="B499" t="s">
        <v>1120</v>
      </c>
      <c r="C499" s="1" t="str">
        <f>+VLOOKUP(Tabla1[[#This Row],[Sector]],Sectores[[Sector]:[Columna1]],2,0)</f>
        <v>20 Política y Gobierno</v>
      </c>
      <c r="D499" s="1" t="str">
        <f>+VLOOKUP(Tabla1[[#This Row],[Contenido]],Hoja2!$F$2:$G$105,2,0)</f>
        <v>20.01 Programas Gubernamentales</v>
      </c>
      <c r="E499" s="1" t="str">
        <f>+IFERROR(VLOOKUP(Tabla1[[#This Row],[Tema]],Temas[[Tema]:[Columna1]],2,0),"REVISAR")</f>
        <v>20.01.01 Ministerio de Agricultura</v>
      </c>
      <c r="F499" s="1" t="str">
        <f>+IFERROR(VLOOKUP(Tabla1[[#This Row],[Muestra]],Muestra[[Muestra]:[Columna1]],2,0),"REVISAR")</f>
        <v>20.01.01.01 Bueno</v>
      </c>
      <c r="G499" t="s">
        <v>1097</v>
      </c>
      <c r="H499" t="s">
        <v>1098</v>
      </c>
      <c r="I499" t="s">
        <v>1121</v>
      </c>
      <c r="J499" t="s">
        <v>1100</v>
      </c>
      <c r="K499" t="s">
        <v>1101</v>
      </c>
      <c r="L499" t="s">
        <v>1102</v>
      </c>
      <c r="O499" t="s">
        <v>1103</v>
      </c>
      <c r="P499">
        <v>1</v>
      </c>
      <c r="Q499">
        <v>1</v>
      </c>
      <c r="W499">
        <v>1</v>
      </c>
      <c r="Y499">
        <v>1</v>
      </c>
      <c r="AA499">
        <v>1</v>
      </c>
    </row>
    <row r="500" spans="1:36" x14ac:dyDescent="0.25">
      <c r="A500" s="23">
        <v>499</v>
      </c>
      <c r="B500" t="s">
        <v>1122</v>
      </c>
      <c r="C500" s="1" t="str">
        <f>+VLOOKUP(Tabla1[[#This Row],[Sector]],Sectores[[Sector]:[Columna1]],2,0)</f>
        <v>20 Política y Gobierno</v>
      </c>
      <c r="D500" s="1" t="str">
        <f>+VLOOKUP(Tabla1[[#This Row],[Contenido]],Hoja2!$F$2:$G$105,2,0)</f>
        <v>20.01 Programas Gubernamentales</v>
      </c>
      <c r="E500" s="1" t="str">
        <f>+IFERROR(VLOOKUP(Tabla1[[#This Row],[Tema]],Temas[[Tema]:[Columna1]],2,0),"REVISAR")</f>
        <v>20.01.01 Ministerio de Agricultura</v>
      </c>
      <c r="F500" s="1" t="str">
        <f>+IFERROR(VLOOKUP(Tabla1[[#This Row],[Muestra]],Muestra[[Muestra]:[Columna1]],2,0),"REVISAR")</f>
        <v>20.01.01.02 Malo</v>
      </c>
      <c r="G500" t="s">
        <v>1097</v>
      </c>
      <c r="H500" t="s">
        <v>1098</v>
      </c>
      <c r="I500" t="s">
        <v>1121</v>
      </c>
      <c r="J500" t="s">
        <v>1105</v>
      </c>
      <c r="K500" t="s">
        <v>1101</v>
      </c>
      <c r="L500" t="s">
        <v>1102</v>
      </c>
      <c r="O500" t="s">
        <v>1103</v>
      </c>
      <c r="T500">
        <v>1</v>
      </c>
      <c r="U500">
        <v>1</v>
      </c>
      <c r="W500">
        <v>3</v>
      </c>
      <c r="X500">
        <v>2</v>
      </c>
      <c r="Y500">
        <v>1</v>
      </c>
      <c r="AB500">
        <v>1</v>
      </c>
      <c r="AH500">
        <v>1</v>
      </c>
    </row>
    <row r="501" spans="1:36" x14ac:dyDescent="0.25">
      <c r="A501" s="23">
        <v>500</v>
      </c>
      <c r="B501" t="s">
        <v>1123</v>
      </c>
      <c r="C501" s="1" t="str">
        <f>+VLOOKUP(Tabla1[[#This Row],[Sector]],Sectores[[Sector]:[Columna1]],2,0)</f>
        <v>20 Política y Gobierno</v>
      </c>
      <c r="D501" s="1" t="str">
        <f>+VLOOKUP(Tabla1[[#This Row],[Contenido]],Hoja2!$F$2:$G$105,2,0)</f>
        <v>20.01 Programas Gubernamentales</v>
      </c>
      <c r="E501" s="1" t="str">
        <f>+IFERROR(VLOOKUP(Tabla1[[#This Row],[Tema]],Temas[[Tema]:[Columna1]],2,0),"REVISAR")</f>
        <v>20.01.01 Ministerio de Agricultura</v>
      </c>
      <c r="F501" s="1" t="str">
        <f>+IFERROR(VLOOKUP(Tabla1[[#This Row],[Muestra]],Muestra[[Muestra]:[Columna1]],2,0),"REVISAR")</f>
        <v>20.01.01.03 Medio</v>
      </c>
      <c r="G501" t="s">
        <v>1097</v>
      </c>
      <c r="H501" t="s">
        <v>1098</v>
      </c>
      <c r="I501" t="s">
        <v>1121</v>
      </c>
      <c r="J501" t="s">
        <v>127</v>
      </c>
      <c r="K501" t="s">
        <v>1101</v>
      </c>
      <c r="L501" t="s">
        <v>1102</v>
      </c>
      <c r="O501" t="s">
        <v>1103</v>
      </c>
      <c r="U501">
        <v>2</v>
      </c>
      <c r="V501">
        <v>2</v>
      </c>
      <c r="W501">
        <v>3</v>
      </c>
      <c r="AC501">
        <v>1</v>
      </c>
      <c r="AI501">
        <v>3</v>
      </c>
    </row>
    <row r="502" spans="1:36" x14ac:dyDescent="0.25">
      <c r="A502" s="23">
        <v>501</v>
      </c>
      <c r="B502" t="s">
        <v>1124</v>
      </c>
      <c r="C502" s="1" t="str">
        <f>+VLOOKUP(Tabla1[[#This Row],[Sector]],Sectores[[Sector]:[Columna1]],2,0)</f>
        <v>20 Política y Gobierno</v>
      </c>
      <c r="D502" s="1" t="str">
        <f>+VLOOKUP(Tabla1[[#This Row],[Contenido]],Hoja2!$F$2:$G$105,2,0)</f>
        <v>20.01 Programas Gubernamentales</v>
      </c>
      <c r="E502" s="1" t="str">
        <f>+IFERROR(VLOOKUP(Tabla1[[#This Row],[Tema]],Temas[[Tema]:[Columna1]],2,0),"REVISAR")</f>
        <v>20.01.01 Ministerio de Agricultura</v>
      </c>
      <c r="F502" s="1" t="str">
        <f>+IFERROR(VLOOKUP(Tabla1[[#This Row],[Muestra]],Muestra[[Muestra]:[Columna1]],2,0),"REVISAR")</f>
        <v>20.01.01.04 No Aplica</v>
      </c>
      <c r="G502" t="s">
        <v>1097</v>
      </c>
      <c r="H502" t="s">
        <v>1098</v>
      </c>
      <c r="I502" t="s">
        <v>1121</v>
      </c>
      <c r="J502" t="s">
        <v>1108</v>
      </c>
      <c r="K502" t="s">
        <v>1101</v>
      </c>
      <c r="L502" t="s">
        <v>1102</v>
      </c>
      <c r="O502" t="s">
        <v>1103</v>
      </c>
      <c r="R502">
        <v>6</v>
      </c>
      <c r="U502">
        <v>1</v>
      </c>
      <c r="Z502">
        <v>1</v>
      </c>
      <c r="AB502">
        <v>11</v>
      </c>
      <c r="AE502">
        <v>1</v>
      </c>
    </row>
    <row r="503" spans="1:36" x14ac:dyDescent="0.25">
      <c r="A503" s="23">
        <v>502</v>
      </c>
      <c r="B503" t="s">
        <v>1125</v>
      </c>
      <c r="C503" s="1" t="str">
        <f>+VLOOKUP(Tabla1[[#This Row],[Sector]],Sectores[[Sector]:[Columna1]],2,0)</f>
        <v>20 Política y Gobierno</v>
      </c>
      <c r="D503" s="1" t="str">
        <f>+VLOOKUP(Tabla1[[#This Row],[Contenido]],Hoja2!$F$2:$G$105,2,0)</f>
        <v>20.01 Programas Gubernamentales</v>
      </c>
      <c r="E503" s="1" t="str">
        <f>+IFERROR(VLOOKUP(Tabla1[[#This Row],[Tema]],Temas[[Tema]:[Columna1]],2,0),"REVISAR")</f>
        <v>20.01.01 Ministerio de Agricultura</v>
      </c>
      <c r="F503" s="1" t="str">
        <f>+IFERROR(VLOOKUP(Tabla1[[#This Row],[Muestra]],Muestra[[Muestra]:[Columna1]],2,0),"REVISAR")</f>
        <v>20.01.01.05 Todos</v>
      </c>
      <c r="G503" t="s">
        <v>1097</v>
      </c>
      <c r="H503" t="s">
        <v>1098</v>
      </c>
      <c r="I503" t="s">
        <v>1121</v>
      </c>
      <c r="J503" t="s">
        <v>1110</v>
      </c>
      <c r="K503" t="s">
        <v>1101</v>
      </c>
      <c r="L503" t="s">
        <v>1102</v>
      </c>
      <c r="O503" t="s">
        <v>1103</v>
      </c>
      <c r="P503">
        <v>1</v>
      </c>
      <c r="Q503">
        <v>1</v>
      </c>
      <c r="R503">
        <v>6</v>
      </c>
      <c r="T503">
        <v>1</v>
      </c>
      <c r="U503">
        <v>4</v>
      </c>
      <c r="V503">
        <v>2</v>
      </c>
      <c r="W503">
        <v>7</v>
      </c>
      <c r="X503">
        <v>2</v>
      </c>
      <c r="Y503">
        <v>2</v>
      </c>
      <c r="Z503">
        <v>1</v>
      </c>
      <c r="AA503">
        <v>1</v>
      </c>
      <c r="AB503">
        <v>12</v>
      </c>
      <c r="AC503">
        <v>1</v>
      </c>
      <c r="AE503">
        <v>1</v>
      </c>
      <c r="AH503">
        <v>1</v>
      </c>
      <c r="AI503">
        <v>3</v>
      </c>
    </row>
    <row r="504" spans="1:36" x14ac:dyDescent="0.25">
      <c r="A504" s="22">
        <v>503</v>
      </c>
      <c r="B504" s="15" t="s">
        <v>1126</v>
      </c>
      <c r="C504" s="1" t="str">
        <f>+VLOOKUP(Tabla1[[#This Row],[Sector]],Sectores[[Sector]:[Columna1]],2,0)</f>
        <v>20 Política y Gobierno</v>
      </c>
      <c r="D504" s="1" t="str">
        <f>+VLOOKUP(Tabla1[[#This Row],[Contenido]],Hoja2!$F$2:$G$105,2,0)</f>
        <v>20.01 Programas Gubernamentales</v>
      </c>
      <c r="E504" s="1" t="str">
        <f>+IFERROR(VLOOKUP(Tabla1[[#This Row],[Tema]],Temas[[Tema]:[Columna1]],2,0),"REVISAR")</f>
        <v>20.01.02 Ministerio de Bienes Nacionales</v>
      </c>
      <c r="F504" s="1" t="str">
        <f>+IFERROR(VLOOKUP(Tabla1[[#This Row],[Muestra]],Muestra[[Muestra]:[Columna1]],2,0),"REVISAR")</f>
        <v>20.01.01.02 Malo</v>
      </c>
      <c r="G504" t="s">
        <v>1097</v>
      </c>
      <c r="H504" t="s">
        <v>1098</v>
      </c>
      <c r="I504" t="s">
        <v>1127</v>
      </c>
      <c r="J504" t="s">
        <v>1105</v>
      </c>
      <c r="K504" t="s">
        <v>1101</v>
      </c>
      <c r="L504" t="s">
        <v>1102</v>
      </c>
      <c r="O504" t="s">
        <v>1103</v>
      </c>
      <c r="Q504">
        <v>1</v>
      </c>
    </row>
    <row r="505" spans="1:36" x14ac:dyDescent="0.25">
      <c r="A505" s="22">
        <v>504</v>
      </c>
      <c r="B505" s="15" t="s">
        <v>1128</v>
      </c>
      <c r="C505" s="1" t="str">
        <f>+VLOOKUP(Tabla1[[#This Row],[Sector]],Sectores[[Sector]:[Columna1]],2,0)</f>
        <v>20 Política y Gobierno</v>
      </c>
      <c r="D505" s="1" t="str">
        <f>+VLOOKUP(Tabla1[[#This Row],[Contenido]],Hoja2!$F$2:$G$105,2,0)</f>
        <v>20.01 Programas Gubernamentales</v>
      </c>
      <c r="E505" s="1" t="str">
        <f>+IFERROR(VLOOKUP(Tabla1[[#This Row],[Tema]],Temas[[Tema]:[Columna1]],2,0),"REVISAR")</f>
        <v>20.01.02 Ministerio de Bienes Nacionales</v>
      </c>
      <c r="F505" s="1" t="str">
        <f>+IFERROR(VLOOKUP(Tabla1[[#This Row],[Muestra]],Muestra[[Muestra]:[Columna1]],2,0),"REVISAR")</f>
        <v>20.01.01.03 Medio</v>
      </c>
      <c r="G505" t="s">
        <v>1097</v>
      </c>
      <c r="H505" t="s">
        <v>1098</v>
      </c>
      <c r="I505" t="s">
        <v>1127</v>
      </c>
      <c r="J505" t="s">
        <v>127</v>
      </c>
      <c r="K505" t="s">
        <v>1101</v>
      </c>
      <c r="L505" t="s">
        <v>1102</v>
      </c>
      <c r="O505" t="s">
        <v>1103</v>
      </c>
      <c r="Y505">
        <v>1</v>
      </c>
      <c r="AE505">
        <v>1</v>
      </c>
    </row>
    <row r="506" spans="1:36" x14ac:dyDescent="0.25">
      <c r="A506" s="22">
        <v>505</v>
      </c>
      <c r="B506" s="15" t="s">
        <v>1129</v>
      </c>
      <c r="C506" s="1" t="str">
        <f>+VLOOKUP(Tabla1[[#This Row],[Sector]],Sectores[[Sector]:[Columna1]],2,0)</f>
        <v>20 Política y Gobierno</v>
      </c>
      <c r="D506" s="1" t="str">
        <f>+VLOOKUP(Tabla1[[#This Row],[Contenido]],Hoja2!$F$2:$G$105,2,0)</f>
        <v>20.01 Programas Gubernamentales</v>
      </c>
      <c r="E506" s="1" t="str">
        <f>+IFERROR(VLOOKUP(Tabla1[[#This Row],[Tema]],Temas[[Tema]:[Columna1]],2,0),"REVISAR")</f>
        <v>20.01.02 Ministerio de Bienes Nacionales</v>
      </c>
      <c r="F506" s="1" t="str">
        <f>+IFERROR(VLOOKUP(Tabla1[[#This Row],[Muestra]],Muestra[[Muestra]:[Columna1]],2,0),"REVISAR")</f>
        <v>20.01.01.04 No Aplica</v>
      </c>
      <c r="G506" t="s">
        <v>1097</v>
      </c>
      <c r="H506" t="s">
        <v>1098</v>
      </c>
      <c r="I506" t="s">
        <v>1127</v>
      </c>
      <c r="J506" t="s">
        <v>1108</v>
      </c>
      <c r="K506" t="s">
        <v>1101</v>
      </c>
      <c r="L506" t="s">
        <v>1102</v>
      </c>
      <c r="O506" t="s">
        <v>1103</v>
      </c>
      <c r="AA506">
        <v>1</v>
      </c>
    </row>
    <row r="507" spans="1:36" x14ac:dyDescent="0.25">
      <c r="A507" s="23">
        <v>506</v>
      </c>
      <c r="B507" t="s">
        <v>1130</v>
      </c>
      <c r="C507" s="1" t="str">
        <f>+VLOOKUP(Tabla1[[#This Row],[Sector]],Sectores[[Sector]:[Columna1]],2,0)</f>
        <v>20 Política y Gobierno</v>
      </c>
      <c r="D507" s="1" t="str">
        <f>+VLOOKUP(Tabla1[[#This Row],[Contenido]],Hoja2!$F$2:$G$105,2,0)</f>
        <v>20.01 Programas Gubernamentales</v>
      </c>
      <c r="E507" s="1" t="str">
        <f>+IFERROR(VLOOKUP(Tabla1[[#This Row],[Tema]],Temas[[Tema]:[Columna1]],2,0),"REVISAR")</f>
        <v>20.01.02 Ministerio de Bienes Nacionales</v>
      </c>
      <c r="F507" s="1" t="str">
        <f>+IFERROR(VLOOKUP(Tabla1[[#This Row],[Muestra]],Muestra[[Muestra]:[Columna1]],2,0),"REVISAR")</f>
        <v>20.01.01.05 Todos</v>
      </c>
      <c r="G507" t="s">
        <v>1097</v>
      </c>
      <c r="H507" t="s">
        <v>1098</v>
      </c>
      <c r="I507" t="s">
        <v>1127</v>
      </c>
      <c r="J507" t="s">
        <v>1110</v>
      </c>
      <c r="K507" t="s">
        <v>1101</v>
      </c>
      <c r="L507" t="s">
        <v>1102</v>
      </c>
      <c r="O507" t="s">
        <v>1103</v>
      </c>
      <c r="Q507">
        <v>1</v>
      </c>
      <c r="Y507">
        <v>1</v>
      </c>
      <c r="AA507">
        <v>1</v>
      </c>
      <c r="AE507">
        <v>1</v>
      </c>
    </row>
    <row r="508" spans="1:36" x14ac:dyDescent="0.25">
      <c r="A508" s="22">
        <v>507</v>
      </c>
      <c r="B508" s="15" t="s">
        <v>1131</v>
      </c>
      <c r="C508" s="1" t="str">
        <f>+VLOOKUP(Tabla1[[#This Row],[Sector]],Sectores[[Sector]:[Columna1]],2,0)</f>
        <v>20 Política y Gobierno</v>
      </c>
      <c r="D508" s="1" t="str">
        <f>+VLOOKUP(Tabla1[[#This Row],[Contenido]],Hoja2!$F$2:$G$105,2,0)</f>
        <v>20.01 Programas Gubernamentales</v>
      </c>
      <c r="E508" s="1" t="str">
        <f>+IFERROR(VLOOKUP(Tabla1[[#This Row],[Tema]],Temas[[Tema]:[Columna1]],2,0),"REVISAR")</f>
        <v>20.01.03 Ministerio de Defensa Nacional</v>
      </c>
      <c r="F508" s="1" t="str">
        <f>+IFERROR(VLOOKUP(Tabla1[[#This Row],[Muestra]],Muestra[[Muestra]:[Columna1]],2,0),"REVISAR")</f>
        <v>20.01.01.03 Medio</v>
      </c>
      <c r="G508" t="s">
        <v>1097</v>
      </c>
      <c r="H508" t="s">
        <v>1098</v>
      </c>
      <c r="I508" t="s">
        <v>1132</v>
      </c>
      <c r="J508" t="s">
        <v>127</v>
      </c>
      <c r="K508" t="s">
        <v>1101</v>
      </c>
      <c r="L508" t="s">
        <v>1102</v>
      </c>
      <c r="O508" t="s">
        <v>1103</v>
      </c>
      <c r="P508">
        <v>1</v>
      </c>
      <c r="T508">
        <v>1</v>
      </c>
      <c r="W508">
        <v>1</v>
      </c>
    </row>
    <row r="509" spans="1:36" x14ac:dyDescent="0.25">
      <c r="A509" s="22">
        <v>508</v>
      </c>
      <c r="B509" s="15" t="s">
        <v>1133</v>
      </c>
      <c r="C509" s="1" t="str">
        <f>+VLOOKUP(Tabla1[[#This Row],[Sector]],Sectores[[Sector]:[Columna1]],2,0)</f>
        <v>20 Política y Gobierno</v>
      </c>
      <c r="D509" s="1" t="str">
        <f>+VLOOKUP(Tabla1[[#This Row],[Contenido]],Hoja2!$F$2:$G$105,2,0)</f>
        <v>20.01 Programas Gubernamentales</v>
      </c>
      <c r="E509" s="1" t="str">
        <f>+IFERROR(VLOOKUP(Tabla1[[#This Row],[Tema]],Temas[[Tema]:[Columna1]],2,0),"REVISAR")</f>
        <v>20.01.03 Ministerio de Defensa Nacional</v>
      </c>
      <c r="F509" s="1" t="str">
        <f>+IFERROR(VLOOKUP(Tabla1[[#This Row],[Muestra]],Muestra[[Muestra]:[Columna1]],2,0),"REVISAR")</f>
        <v>20.01.01.04 No Aplica</v>
      </c>
      <c r="G509" t="s">
        <v>1097</v>
      </c>
      <c r="H509" t="s">
        <v>1098</v>
      </c>
      <c r="I509" t="s">
        <v>1132</v>
      </c>
      <c r="J509" t="s">
        <v>1108</v>
      </c>
      <c r="K509" t="s">
        <v>1101</v>
      </c>
      <c r="L509" t="s">
        <v>1102</v>
      </c>
      <c r="O509" t="s">
        <v>1103</v>
      </c>
      <c r="S509">
        <v>1</v>
      </c>
      <c r="T509">
        <v>3</v>
      </c>
    </row>
    <row r="510" spans="1:36" x14ac:dyDescent="0.25">
      <c r="A510" s="23">
        <v>509</v>
      </c>
      <c r="B510" t="s">
        <v>1134</v>
      </c>
      <c r="C510" s="1" t="str">
        <f>+VLOOKUP(Tabla1[[#This Row],[Sector]],Sectores[[Sector]:[Columna1]],2,0)</f>
        <v>20 Política y Gobierno</v>
      </c>
      <c r="D510" s="1" t="str">
        <f>+VLOOKUP(Tabla1[[#This Row],[Contenido]],Hoja2!$F$2:$G$105,2,0)</f>
        <v>20.01 Programas Gubernamentales</v>
      </c>
      <c r="E510" s="1" t="str">
        <f>+IFERROR(VLOOKUP(Tabla1[[#This Row],[Tema]],Temas[[Tema]:[Columna1]],2,0),"REVISAR")</f>
        <v>20.01.03 Ministerio de Defensa Nacional</v>
      </c>
      <c r="F510" s="1" t="str">
        <f>+IFERROR(VLOOKUP(Tabla1[[#This Row],[Muestra]],Muestra[[Muestra]:[Columna1]],2,0),"REVISAR")</f>
        <v>20.01.01.05 Todos</v>
      </c>
      <c r="G510" t="s">
        <v>1097</v>
      </c>
      <c r="H510" t="s">
        <v>1098</v>
      </c>
      <c r="I510" t="s">
        <v>1132</v>
      </c>
      <c r="J510" t="s">
        <v>1110</v>
      </c>
      <c r="K510" t="s">
        <v>1101</v>
      </c>
      <c r="L510" t="s">
        <v>1102</v>
      </c>
      <c r="O510" t="s">
        <v>1103</v>
      </c>
      <c r="P510">
        <v>2</v>
      </c>
      <c r="S510">
        <v>1</v>
      </c>
      <c r="T510">
        <v>4</v>
      </c>
      <c r="W510">
        <v>1</v>
      </c>
    </row>
    <row r="511" spans="1:36" x14ac:dyDescent="0.25">
      <c r="A511" s="23">
        <v>510</v>
      </c>
      <c r="B511" t="s">
        <v>1135</v>
      </c>
      <c r="C511" s="1" t="str">
        <f>+VLOOKUP(Tabla1[[#This Row],[Sector]],Sectores[[Sector]:[Columna1]],2,0)</f>
        <v>20 Política y Gobierno</v>
      </c>
      <c r="D511" s="1" t="str">
        <f>+VLOOKUP(Tabla1[[#This Row],[Contenido]],Hoja2!$F$2:$G$105,2,0)</f>
        <v>20.01 Programas Gubernamentales</v>
      </c>
      <c r="E511" s="1" t="str">
        <f>+IFERROR(VLOOKUP(Tabla1[[#This Row],[Tema]],Temas[[Tema]:[Columna1]],2,0),"REVISAR")</f>
        <v>20.01.04 Ministerio de Desarrollo Social</v>
      </c>
      <c r="F511" s="1" t="str">
        <f>+IFERROR(VLOOKUP(Tabla1[[#This Row],[Muestra]],Muestra[[Muestra]:[Columna1]],2,0),"REVISAR")</f>
        <v>20.01.01.01 Bueno</v>
      </c>
      <c r="G511" t="s">
        <v>1097</v>
      </c>
      <c r="H511" t="s">
        <v>1098</v>
      </c>
      <c r="I511" t="s">
        <v>1136</v>
      </c>
      <c r="J511" t="s">
        <v>1100</v>
      </c>
      <c r="K511" t="s">
        <v>1101</v>
      </c>
      <c r="L511" t="s">
        <v>1102</v>
      </c>
      <c r="O511" t="s">
        <v>1103</v>
      </c>
      <c r="R511">
        <v>1</v>
      </c>
      <c r="U511">
        <v>1</v>
      </c>
      <c r="W511">
        <v>2</v>
      </c>
      <c r="Y511">
        <v>3</v>
      </c>
    </row>
    <row r="512" spans="1:36" x14ac:dyDescent="0.25">
      <c r="A512" s="23">
        <v>511</v>
      </c>
      <c r="B512" t="s">
        <v>1137</v>
      </c>
      <c r="C512" s="1" t="str">
        <f>+VLOOKUP(Tabla1[[#This Row],[Sector]],Sectores[[Sector]:[Columna1]],2,0)</f>
        <v>20 Política y Gobierno</v>
      </c>
      <c r="D512" s="1" t="str">
        <f>+VLOOKUP(Tabla1[[#This Row],[Contenido]],Hoja2!$F$2:$G$105,2,0)</f>
        <v>20.01 Programas Gubernamentales</v>
      </c>
      <c r="E512" s="1" t="str">
        <f>+IFERROR(VLOOKUP(Tabla1[[#This Row],[Tema]],Temas[[Tema]:[Columna1]],2,0),"REVISAR")</f>
        <v>20.01.04 Ministerio de Desarrollo Social</v>
      </c>
      <c r="F512" s="1" t="str">
        <f>+IFERROR(VLOOKUP(Tabla1[[#This Row],[Muestra]],Muestra[[Muestra]:[Columna1]],2,0),"REVISAR")</f>
        <v>20.01.01.02 Malo</v>
      </c>
      <c r="G512" t="s">
        <v>1097</v>
      </c>
      <c r="H512" t="s">
        <v>1098</v>
      </c>
      <c r="I512" t="s">
        <v>1136</v>
      </c>
      <c r="J512" t="s">
        <v>1105</v>
      </c>
      <c r="K512" t="s">
        <v>1101</v>
      </c>
      <c r="L512" t="s">
        <v>1102</v>
      </c>
      <c r="O512" t="s">
        <v>1103</v>
      </c>
      <c r="P512">
        <v>1</v>
      </c>
      <c r="S512">
        <v>3</v>
      </c>
      <c r="T512">
        <v>1</v>
      </c>
      <c r="V512">
        <v>3</v>
      </c>
      <c r="X512">
        <v>5</v>
      </c>
      <c r="Y512">
        <v>2</v>
      </c>
      <c r="Z512">
        <v>2</v>
      </c>
      <c r="AA512">
        <v>1</v>
      </c>
      <c r="AB512">
        <v>2</v>
      </c>
      <c r="AC512">
        <v>4</v>
      </c>
      <c r="AE512">
        <v>3</v>
      </c>
      <c r="AF512">
        <v>1</v>
      </c>
      <c r="AH512">
        <v>1</v>
      </c>
      <c r="AI512">
        <v>2</v>
      </c>
      <c r="AJ512">
        <v>1</v>
      </c>
    </row>
    <row r="513" spans="1:36" x14ac:dyDescent="0.25">
      <c r="A513" s="23">
        <v>512</v>
      </c>
      <c r="B513" t="s">
        <v>1138</v>
      </c>
      <c r="C513" s="1" t="str">
        <f>+VLOOKUP(Tabla1[[#This Row],[Sector]],Sectores[[Sector]:[Columna1]],2,0)</f>
        <v>20 Política y Gobierno</v>
      </c>
      <c r="D513" s="1" t="str">
        <f>+VLOOKUP(Tabla1[[#This Row],[Contenido]],Hoja2!$F$2:$G$105,2,0)</f>
        <v>20.01 Programas Gubernamentales</v>
      </c>
      <c r="E513" s="1" t="str">
        <f>+IFERROR(VLOOKUP(Tabla1[[#This Row],[Tema]],Temas[[Tema]:[Columna1]],2,0),"REVISAR")</f>
        <v>20.01.04 Ministerio de Desarrollo Social</v>
      </c>
      <c r="F513" s="1" t="str">
        <f>+IFERROR(VLOOKUP(Tabla1[[#This Row],[Muestra]],Muestra[[Muestra]:[Columna1]],2,0),"REVISAR")</f>
        <v>20.01.01.03 Medio</v>
      </c>
      <c r="G513" t="s">
        <v>1097</v>
      </c>
      <c r="H513" t="s">
        <v>1098</v>
      </c>
      <c r="I513" t="s">
        <v>1136</v>
      </c>
      <c r="J513" t="s">
        <v>127</v>
      </c>
      <c r="K513" t="s">
        <v>1101</v>
      </c>
      <c r="L513" t="s">
        <v>1102</v>
      </c>
      <c r="O513" t="s">
        <v>1103</v>
      </c>
      <c r="Q513">
        <v>3</v>
      </c>
      <c r="S513">
        <v>1</v>
      </c>
      <c r="T513">
        <v>1</v>
      </c>
      <c r="W513">
        <v>1</v>
      </c>
      <c r="X513">
        <v>1</v>
      </c>
      <c r="Y513">
        <v>3</v>
      </c>
      <c r="AA513">
        <v>2</v>
      </c>
      <c r="AC513">
        <v>1</v>
      </c>
      <c r="AD513">
        <v>1</v>
      </c>
      <c r="AF513">
        <v>1</v>
      </c>
      <c r="AG513">
        <v>1</v>
      </c>
      <c r="AH513">
        <v>1</v>
      </c>
    </row>
    <row r="514" spans="1:36" x14ac:dyDescent="0.25">
      <c r="A514" s="22">
        <v>513</v>
      </c>
      <c r="B514" s="15" t="s">
        <v>1139</v>
      </c>
      <c r="C514" s="1" t="str">
        <f>+VLOOKUP(Tabla1[[#This Row],[Sector]],Sectores[[Sector]:[Columna1]],2,0)</f>
        <v>20 Política y Gobierno</v>
      </c>
      <c r="D514" s="1" t="str">
        <f>+VLOOKUP(Tabla1[[#This Row],[Contenido]],Hoja2!$F$2:$G$105,2,0)</f>
        <v>20.01 Programas Gubernamentales</v>
      </c>
      <c r="E514" s="1" t="str">
        <f>+IFERROR(VLOOKUP(Tabla1[[#This Row],[Tema]],Temas[[Tema]:[Columna1]],2,0),"REVISAR")</f>
        <v>20.01.04 Ministerio de Desarrollo Social</v>
      </c>
      <c r="F514" s="1" t="str">
        <f>+IFERROR(VLOOKUP(Tabla1[[#This Row],[Muestra]],Muestra[[Muestra]:[Columna1]],2,0),"REVISAR")</f>
        <v>20.01.01.04 No Aplica</v>
      </c>
      <c r="G514" t="s">
        <v>1097</v>
      </c>
      <c r="H514" t="s">
        <v>1098</v>
      </c>
      <c r="I514" t="s">
        <v>1136</v>
      </c>
      <c r="J514" t="s">
        <v>1108</v>
      </c>
      <c r="K514" t="s">
        <v>1101</v>
      </c>
      <c r="L514" t="s">
        <v>1102</v>
      </c>
      <c r="O514" t="s">
        <v>1103</v>
      </c>
      <c r="T514">
        <v>1</v>
      </c>
    </row>
    <row r="515" spans="1:36" x14ac:dyDescent="0.25">
      <c r="A515" s="23">
        <v>514</v>
      </c>
      <c r="B515" t="s">
        <v>1140</v>
      </c>
      <c r="C515" s="1" t="str">
        <f>+VLOOKUP(Tabla1[[#This Row],[Sector]],Sectores[[Sector]:[Columna1]],2,0)</f>
        <v>20 Política y Gobierno</v>
      </c>
      <c r="D515" s="1" t="str">
        <f>+VLOOKUP(Tabla1[[#This Row],[Contenido]],Hoja2!$F$2:$G$105,2,0)</f>
        <v>20.01 Programas Gubernamentales</v>
      </c>
      <c r="E515" s="1" t="str">
        <f>+IFERROR(VLOOKUP(Tabla1[[#This Row],[Tema]],Temas[[Tema]:[Columna1]],2,0),"REVISAR")</f>
        <v>20.01.04 Ministerio de Desarrollo Social</v>
      </c>
      <c r="F515" s="1" t="str">
        <f>+IFERROR(VLOOKUP(Tabla1[[#This Row],[Muestra]],Muestra[[Muestra]:[Columna1]],2,0),"REVISAR")</f>
        <v>20.01.01.05 Todos</v>
      </c>
      <c r="G515" t="s">
        <v>1097</v>
      </c>
      <c r="H515" t="s">
        <v>1098</v>
      </c>
      <c r="I515" t="s">
        <v>1136</v>
      </c>
      <c r="J515" t="s">
        <v>1110</v>
      </c>
      <c r="K515" t="s">
        <v>1101</v>
      </c>
      <c r="L515" t="s">
        <v>1102</v>
      </c>
      <c r="O515" t="s">
        <v>1103</v>
      </c>
      <c r="P515">
        <v>1</v>
      </c>
      <c r="Q515">
        <v>3</v>
      </c>
      <c r="R515">
        <v>1</v>
      </c>
      <c r="S515">
        <v>4</v>
      </c>
      <c r="T515">
        <v>3</v>
      </c>
      <c r="U515">
        <v>1</v>
      </c>
      <c r="V515">
        <v>3</v>
      </c>
      <c r="W515">
        <v>3</v>
      </c>
      <c r="X515">
        <v>6</v>
      </c>
      <c r="Y515">
        <v>8</v>
      </c>
      <c r="Z515">
        <v>2</v>
      </c>
      <c r="AA515">
        <v>3</v>
      </c>
      <c r="AB515">
        <v>2</v>
      </c>
      <c r="AC515">
        <v>5</v>
      </c>
      <c r="AD515">
        <v>1</v>
      </c>
      <c r="AE515">
        <v>3</v>
      </c>
      <c r="AF515">
        <v>2</v>
      </c>
      <c r="AG515">
        <v>1</v>
      </c>
      <c r="AH515">
        <v>2</v>
      </c>
      <c r="AI515">
        <v>2</v>
      </c>
      <c r="AJ515">
        <v>1</v>
      </c>
    </row>
    <row r="516" spans="1:36" x14ac:dyDescent="0.25">
      <c r="A516" s="23">
        <v>515</v>
      </c>
      <c r="B516" t="s">
        <v>1141</v>
      </c>
      <c r="C516" s="1" t="str">
        <f>+VLOOKUP(Tabla1[[#This Row],[Sector]],Sectores[[Sector]:[Columna1]],2,0)</f>
        <v>20 Política y Gobierno</v>
      </c>
      <c r="D516" s="1" t="str">
        <f>+VLOOKUP(Tabla1[[#This Row],[Contenido]],Hoja2!$F$2:$G$105,2,0)</f>
        <v>20.01 Programas Gubernamentales</v>
      </c>
      <c r="E516" s="1" t="str">
        <f>+IFERROR(VLOOKUP(Tabla1[[#This Row],[Tema]],Temas[[Tema]:[Columna1]],2,0),"REVISAR")</f>
        <v>20.01.05 Ministerio de Economía, Fomento y Turismo</v>
      </c>
      <c r="F516" s="1" t="str">
        <f>+IFERROR(VLOOKUP(Tabla1[[#This Row],[Muestra]],Muestra[[Muestra]:[Columna1]],2,0),"REVISAR")</f>
        <v>20.01.01.01 Bueno</v>
      </c>
      <c r="G516" t="s">
        <v>1097</v>
      </c>
      <c r="H516" t="s">
        <v>1098</v>
      </c>
      <c r="I516" t="s">
        <v>1142</v>
      </c>
      <c r="J516" t="s">
        <v>1100</v>
      </c>
      <c r="K516" t="s">
        <v>1101</v>
      </c>
      <c r="L516" t="s">
        <v>1102</v>
      </c>
      <c r="O516" t="s">
        <v>1103</v>
      </c>
      <c r="R516">
        <v>1</v>
      </c>
      <c r="S516">
        <v>1</v>
      </c>
      <c r="T516">
        <v>1</v>
      </c>
      <c r="Y516">
        <v>1</v>
      </c>
      <c r="AG516">
        <v>2</v>
      </c>
      <c r="AI516">
        <v>1</v>
      </c>
    </row>
    <row r="517" spans="1:36" x14ac:dyDescent="0.25">
      <c r="A517" s="23">
        <v>516</v>
      </c>
      <c r="B517" t="s">
        <v>1143</v>
      </c>
      <c r="C517" s="1" t="str">
        <f>+VLOOKUP(Tabla1[[#This Row],[Sector]],Sectores[[Sector]:[Columna1]],2,0)</f>
        <v>20 Política y Gobierno</v>
      </c>
      <c r="D517" s="1" t="str">
        <f>+VLOOKUP(Tabla1[[#This Row],[Contenido]],Hoja2!$F$2:$G$105,2,0)</f>
        <v>20.01 Programas Gubernamentales</v>
      </c>
      <c r="E517" s="1" t="str">
        <f>+IFERROR(VLOOKUP(Tabla1[[#This Row],[Tema]],Temas[[Tema]:[Columna1]],2,0),"REVISAR")</f>
        <v>20.01.05 Ministerio de Economía, Fomento y Turismo</v>
      </c>
      <c r="F517" s="1" t="str">
        <f>+IFERROR(VLOOKUP(Tabla1[[#This Row],[Muestra]],Muestra[[Muestra]:[Columna1]],2,0),"REVISAR")</f>
        <v>20.01.01.02 Malo</v>
      </c>
      <c r="G517" t="s">
        <v>1097</v>
      </c>
      <c r="H517" t="s">
        <v>1098</v>
      </c>
      <c r="I517" t="s">
        <v>1142</v>
      </c>
      <c r="J517" t="s">
        <v>1105</v>
      </c>
      <c r="K517" t="s">
        <v>1101</v>
      </c>
      <c r="L517" t="s">
        <v>1102</v>
      </c>
      <c r="O517" t="s">
        <v>1103</v>
      </c>
      <c r="S517">
        <v>3</v>
      </c>
      <c r="T517">
        <v>1</v>
      </c>
      <c r="U517">
        <v>2</v>
      </c>
      <c r="V517">
        <v>1</v>
      </c>
      <c r="W517">
        <v>1</v>
      </c>
      <c r="Y517">
        <v>4</v>
      </c>
      <c r="AB517">
        <v>2</v>
      </c>
      <c r="AD517">
        <v>6</v>
      </c>
      <c r="AF517">
        <v>2</v>
      </c>
      <c r="AH517">
        <v>1</v>
      </c>
      <c r="AI517">
        <v>1</v>
      </c>
    </row>
    <row r="518" spans="1:36" x14ac:dyDescent="0.25">
      <c r="A518" s="23">
        <v>517</v>
      </c>
      <c r="B518" t="s">
        <v>1144</v>
      </c>
      <c r="C518" s="1" t="str">
        <f>+VLOOKUP(Tabla1[[#This Row],[Sector]],Sectores[[Sector]:[Columna1]],2,0)</f>
        <v>20 Política y Gobierno</v>
      </c>
      <c r="D518" s="1" t="str">
        <f>+VLOOKUP(Tabla1[[#This Row],[Contenido]],Hoja2!$F$2:$G$105,2,0)</f>
        <v>20.01 Programas Gubernamentales</v>
      </c>
      <c r="E518" s="1" t="str">
        <f>+IFERROR(VLOOKUP(Tabla1[[#This Row],[Tema]],Temas[[Tema]:[Columna1]],2,0),"REVISAR")</f>
        <v>20.01.05 Ministerio de Economía, Fomento y Turismo</v>
      </c>
      <c r="F518" s="1" t="str">
        <f>+IFERROR(VLOOKUP(Tabla1[[#This Row],[Muestra]],Muestra[[Muestra]:[Columna1]],2,0),"REVISAR")</f>
        <v>20.01.01.03 Medio</v>
      </c>
      <c r="G518" t="s">
        <v>1097</v>
      </c>
      <c r="H518" t="s">
        <v>1098</v>
      </c>
      <c r="I518" t="s">
        <v>1142</v>
      </c>
      <c r="J518" t="s">
        <v>127</v>
      </c>
      <c r="K518" t="s">
        <v>1101</v>
      </c>
      <c r="L518" t="s">
        <v>1102</v>
      </c>
      <c r="O518" t="s">
        <v>1103</v>
      </c>
      <c r="P518">
        <v>1</v>
      </c>
      <c r="R518">
        <v>1</v>
      </c>
      <c r="T518">
        <v>1</v>
      </c>
      <c r="U518">
        <v>2</v>
      </c>
      <c r="W518">
        <v>1</v>
      </c>
      <c r="Y518">
        <v>2</v>
      </c>
      <c r="AB518">
        <v>1</v>
      </c>
      <c r="AD518">
        <v>1</v>
      </c>
      <c r="AE518">
        <v>1</v>
      </c>
      <c r="AF518">
        <v>2</v>
      </c>
      <c r="AH518">
        <v>2</v>
      </c>
    </row>
    <row r="519" spans="1:36" x14ac:dyDescent="0.25">
      <c r="A519" s="22">
        <v>518</v>
      </c>
      <c r="B519" s="15" t="s">
        <v>1145</v>
      </c>
      <c r="C519" s="1" t="str">
        <f>+VLOOKUP(Tabla1[[#This Row],[Sector]],Sectores[[Sector]:[Columna1]],2,0)</f>
        <v>20 Política y Gobierno</v>
      </c>
      <c r="D519" s="1" t="str">
        <f>+VLOOKUP(Tabla1[[#This Row],[Contenido]],Hoja2!$F$2:$G$105,2,0)</f>
        <v>20.01 Programas Gubernamentales</v>
      </c>
      <c r="E519" s="1" t="str">
        <f>+IFERROR(VLOOKUP(Tabla1[[#This Row],[Tema]],Temas[[Tema]:[Columna1]],2,0),"REVISAR")</f>
        <v>20.01.05 Ministerio de Economía, Fomento y Turismo</v>
      </c>
      <c r="F519" s="1" t="str">
        <f>+IFERROR(VLOOKUP(Tabla1[[#This Row],[Muestra]],Muestra[[Muestra]:[Columna1]],2,0),"REVISAR")</f>
        <v>20.01.01.04 No Aplica</v>
      </c>
      <c r="G519" t="s">
        <v>1097</v>
      </c>
      <c r="H519" t="s">
        <v>1098</v>
      </c>
      <c r="I519" t="s">
        <v>1142</v>
      </c>
      <c r="J519" t="s">
        <v>1108</v>
      </c>
      <c r="K519" t="s">
        <v>1101</v>
      </c>
      <c r="L519" t="s">
        <v>1102</v>
      </c>
      <c r="O519" t="s">
        <v>1103</v>
      </c>
      <c r="X519">
        <v>3</v>
      </c>
      <c r="Y519">
        <v>1</v>
      </c>
    </row>
    <row r="520" spans="1:36" x14ac:dyDescent="0.25">
      <c r="A520" s="23">
        <v>519</v>
      </c>
      <c r="B520" t="s">
        <v>1146</v>
      </c>
      <c r="C520" s="1" t="str">
        <f>+VLOOKUP(Tabla1[[#This Row],[Sector]],Sectores[[Sector]:[Columna1]],2,0)</f>
        <v>20 Política y Gobierno</v>
      </c>
      <c r="D520" s="1" t="str">
        <f>+VLOOKUP(Tabla1[[#This Row],[Contenido]],Hoja2!$F$2:$G$105,2,0)</f>
        <v>20.01 Programas Gubernamentales</v>
      </c>
      <c r="E520" s="1" t="str">
        <f>+IFERROR(VLOOKUP(Tabla1[[#This Row],[Tema]],Temas[[Tema]:[Columna1]],2,0),"REVISAR")</f>
        <v>20.01.05 Ministerio de Economía, Fomento y Turismo</v>
      </c>
      <c r="F520" s="1" t="str">
        <f>+IFERROR(VLOOKUP(Tabla1[[#This Row],[Muestra]],Muestra[[Muestra]:[Columna1]],2,0),"REVISAR")</f>
        <v>20.01.01.05 Todos</v>
      </c>
      <c r="G520" t="s">
        <v>1097</v>
      </c>
      <c r="H520" t="s">
        <v>1098</v>
      </c>
      <c r="I520" t="s">
        <v>1142</v>
      </c>
      <c r="J520" t="s">
        <v>1110</v>
      </c>
      <c r="K520" t="s">
        <v>1101</v>
      </c>
      <c r="L520" t="s">
        <v>1102</v>
      </c>
      <c r="O520" t="s">
        <v>1103</v>
      </c>
      <c r="P520">
        <v>1</v>
      </c>
      <c r="R520">
        <v>2</v>
      </c>
      <c r="S520">
        <v>4</v>
      </c>
      <c r="T520">
        <v>3</v>
      </c>
      <c r="U520">
        <v>4</v>
      </c>
      <c r="V520">
        <v>1</v>
      </c>
      <c r="W520">
        <v>2</v>
      </c>
      <c r="X520">
        <v>3</v>
      </c>
      <c r="Y520">
        <v>8</v>
      </c>
      <c r="AB520">
        <v>3</v>
      </c>
      <c r="AD520">
        <v>7</v>
      </c>
      <c r="AE520">
        <v>1</v>
      </c>
      <c r="AF520">
        <v>4</v>
      </c>
      <c r="AG520">
        <v>2</v>
      </c>
      <c r="AH520">
        <v>3</v>
      </c>
      <c r="AI520">
        <v>2</v>
      </c>
    </row>
    <row r="521" spans="1:36" x14ac:dyDescent="0.25">
      <c r="A521" s="23">
        <v>520</v>
      </c>
      <c r="B521" t="s">
        <v>1147</v>
      </c>
      <c r="C521" s="1" t="str">
        <f>+VLOOKUP(Tabla1[[#This Row],[Sector]],Sectores[[Sector]:[Columna1]],2,0)</f>
        <v>20 Política y Gobierno</v>
      </c>
      <c r="D521" s="1" t="str">
        <f>+VLOOKUP(Tabla1[[#This Row],[Contenido]],Hoja2!$F$2:$G$105,2,0)</f>
        <v>20.01 Programas Gubernamentales</v>
      </c>
      <c r="E521" s="1" t="str">
        <f>+IFERROR(VLOOKUP(Tabla1[[#This Row],[Tema]],Temas[[Tema]:[Columna1]],2,0),"REVISAR")</f>
        <v>20.01.06 Ministerio de Educación</v>
      </c>
      <c r="F521" s="1" t="str">
        <f>+IFERROR(VLOOKUP(Tabla1[[#This Row],[Muestra]],Muestra[[Muestra]:[Columna1]],2,0),"REVISAR")</f>
        <v>20.01.01.01 Bueno</v>
      </c>
      <c r="G521" t="s">
        <v>1097</v>
      </c>
      <c r="H521" t="s">
        <v>1098</v>
      </c>
      <c r="I521" t="s">
        <v>1148</v>
      </c>
      <c r="J521" t="s">
        <v>1100</v>
      </c>
      <c r="K521" t="s">
        <v>1101</v>
      </c>
      <c r="L521" t="s">
        <v>1102</v>
      </c>
      <c r="O521" t="s">
        <v>1103</v>
      </c>
      <c r="P521">
        <v>2</v>
      </c>
      <c r="R521">
        <v>2</v>
      </c>
      <c r="T521">
        <v>2</v>
      </c>
      <c r="U521">
        <v>1</v>
      </c>
      <c r="V521">
        <v>2</v>
      </c>
      <c r="X521">
        <v>1</v>
      </c>
    </row>
    <row r="522" spans="1:36" x14ac:dyDescent="0.25">
      <c r="A522" s="23">
        <v>521</v>
      </c>
      <c r="B522" t="s">
        <v>1149</v>
      </c>
      <c r="C522" s="1" t="str">
        <f>+VLOOKUP(Tabla1[[#This Row],[Sector]],Sectores[[Sector]:[Columna1]],2,0)</f>
        <v>20 Política y Gobierno</v>
      </c>
      <c r="D522" s="1" t="str">
        <f>+VLOOKUP(Tabla1[[#This Row],[Contenido]],Hoja2!$F$2:$G$105,2,0)</f>
        <v>20.01 Programas Gubernamentales</v>
      </c>
      <c r="E522" s="1" t="str">
        <f>+IFERROR(VLOOKUP(Tabla1[[#This Row],[Tema]],Temas[[Tema]:[Columna1]],2,0),"REVISAR")</f>
        <v>20.01.06 Ministerio de Educación</v>
      </c>
      <c r="F522" s="1" t="str">
        <f>+IFERROR(VLOOKUP(Tabla1[[#This Row],[Muestra]],Muestra[[Muestra]:[Columna1]],2,0),"REVISAR")</f>
        <v>20.01.01.02 Malo</v>
      </c>
      <c r="G522" t="s">
        <v>1097</v>
      </c>
      <c r="H522" t="s">
        <v>1098</v>
      </c>
      <c r="I522" t="s">
        <v>1148</v>
      </c>
      <c r="J522" t="s">
        <v>1105</v>
      </c>
      <c r="K522" t="s">
        <v>1101</v>
      </c>
      <c r="L522" t="s">
        <v>1102</v>
      </c>
      <c r="O522" t="s">
        <v>1103</v>
      </c>
      <c r="P522">
        <v>1</v>
      </c>
      <c r="Q522">
        <v>2</v>
      </c>
      <c r="R522">
        <v>1</v>
      </c>
      <c r="S522">
        <v>1</v>
      </c>
      <c r="U522">
        <v>1</v>
      </c>
      <c r="W522">
        <v>4</v>
      </c>
      <c r="X522">
        <v>7</v>
      </c>
      <c r="Y522">
        <v>1</v>
      </c>
      <c r="Z522">
        <v>13</v>
      </c>
      <c r="AA522">
        <v>13</v>
      </c>
      <c r="AB522">
        <v>1</v>
      </c>
      <c r="AC522">
        <v>2</v>
      </c>
      <c r="AD522">
        <v>6</v>
      </c>
      <c r="AE522">
        <v>7</v>
      </c>
      <c r="AF522">
        <v>2</v>
      </c>
      <c r="AG522">
        <v>1</v>
      </c>
      <c r="AH522">
        <v>3</v>
      </c>
      <c r="AI522">
        <v>2</v>
      </c>
      <c r="AJ522">
        <v>2</v>
      </c>
    </row>
    <row r="523" spans="1:36" x14ac:dyDescent="0.25">
      <c r="A523" s="23">
        <v>522</v>
      </c>
      <c r="B523" t="s">
        <v>1150</v>
      </c>
      <c r="C523" s="1" t="str">
        <f>+VLOOKUP(Tabla1[[#This Row],[Sector]],Sectores[[Sector]:[Columna1]],2,0)</f>
        <v>20 Política y Gobierno</v>
      </c>
      <c r="D523" s="1" t="str">
        <f>+VLOOKUP(Tabla1[[#This Row],[Contenido]],Hoja2!$F$2:$G$105,2,0)</f>
        <v>20.01 Programas Gubernamentales</v>
      </c>
      <c r="E523" s="1" t="str">
        <f>+IFERROR(VLOOKUP(Tabla1[[#This Row],[Tema]],Temas[[Tema]:[Columna1]],2,0),"REVISAR")</f>
        <v>20.01.06 Ministerio de Educación</v>
      </c>
      <c r="F523" s="1" t="str">
        <f>+IFERROR(VLOOKUP(Tabla1[[#This Row],[Muestra]],Muestra[[Muestra]:[Columna1]],2,0),"REVISAR")</f>
        <v>20.01.01.03 Medio</v>
      </c>
      <c r="G523" t="s">
        <v>1097</v>
      </c>
      <c r="H523" t="s">
        <v>1098</v>
      </c>
      <c r="I523" t="s">
        <v>1148</v>
      </c>
      <c r="J523" t="s">
        <v>127</v>
      </c>
      <c r="K523" t="s">
        <v>1101</v>
      </c>
      <c r="L523" t="s">
        <v>1102</v>
      </c>
      <c r="O523" t="s">
        <v>1103</v>
      </c>
      <c r="P523">
        <v>1</v>
      </c>
      <c r="Q523">
        <v>1</v>
      </c>
      <c r="S523">
        <v>2</v>
      </c>
      <c r="T523">
        <v>1</v>
      </c>
      <c r="U523">
        <v>3</v>
      </c>
      <c r="V523">
        <v>2</v>
      </c>
      <c r="X523">
        <v>1</v>
      </c>
      <c r="Y523">
        <v>2</v>
      </c>
      <c r="Z523">
        <v>4</v>
      </c>
      <c r="AB523">
        <v>1</v>
      </c>
      <c r="AC523">
        <v>1</v>
      </c>
      <c r="AD523">
        <v>3</v>
      </c>
      <c r="AF523">
        <v>2</v>
      </c>
      <c r="AG523">
        <v>5</v>
      </c>
      <c r="AH523">
        <v>3</v>
      </c>
      <c r="AJ523">
        <v>2</v>
      </c>
    </row>
    <row r="524" spans="1:36" x14ac:dyDescent="0.25">
      <c r="A524" s="23">
        <v>523</v>
      </c>
      <c r="B524" t="s">
        <v>1151</v>
      </c>
      <c r="C524" s="1" t="str">
        <f>+VLOOKUP(Tabla1[[#This Row],[Sector]],Sectores[[Sector]:[Columna1]],2,0)</f>
        <v>20 Política y Gobierno</v>
      </c>
      <c r="D524" s="1" t="str">
        <f>+VLOOKUP(Tabla1[[#This Row],[Contenido]],Hoja2!$F$2:$G$105,2,0)</f>
        <v>20.01 Programas Gubernamentales</v>
      </c>
      <c r="E524" s="1" t="str">
        <f>+IFERROR(VLOOKUP(Tabla1[[#This Row],[Tema]],Temas[[Tema]:[Columna1]],2,0),"REVISAR")</f>
        <v>20.01.06 Ministerio de Educación</v>
      </c>
      <c r="F524" s="1" t="str">
        <f>+IFERROR(VLOOKUP(Tabla1[[#This Row],[Muestra]],Muestra[[Muestra]:[Columna1]],2,0),"REVISAR")</f>
        <v>20.01.01.04 No Aplica</v>
      </c>
      <c r="G524" t="s">
        <v>1097</v>
      </c>
      <c r="H524" t="s">
        <v>1098</v>
      </c>
      <c r="I524" t="s">
        <v>1148</v>
      </c>
      <c r="J524" t="s">
        <v>1108</v>
      </c>
      <c r="K524" t="s">
        <v>1101</v>
      </c>
      <c r="L524" t="s">
        <v>1102</v>
      </c>
      <c r="O524" t="s">
        <v>1103</v>
      </c>
      <c r="W524">
        <v>3</v>
      </c>
      <c r="Y524">
        <v>1</v>
      </c>
    </row>
    <row r="525" spans="1:36" x14ac:dyDescent="0.25">
      <c r="A525" s="23">
        <v>524</v>
      </c>
      <c r="B525" t="s">
        <v>1152</v>
      </c>
      <c r="C525" s="1" t="str">
        <f>+VLOOKUP(Tabla1[[#This Row],[Sector]],Sectores[[Sector]:[Columna1]],2,0)</f>
        <v>20 Política y Gobierno</v>
      </c>
      <c r="D525" s="1" t="str">
        <f>+VLOOKUP(Tabla1[[#This Row],[Contenido]],Hoja2!$F$2:$G$105,2,0)</f>
        <v>20.01 Programas Gubernamentales</v>
      </c>
      <c r="E525" s="1" t="str">
        <f>+IFERROR(VLOOKUP(Tabla1[[#This Row],[Tema]],Temas[[Tema]:[Columna1]],2,0),"REVISAR")</f>
        <v>20.01.06 Ministerio de Educación</v>
      </c>
      <c r="F525" s="1" t="str">
        <f>+IFERROR(VLOOKUP(Tabla1[[#This Row],[Muestra]],Muestra[[Muestra]:[Columna1]],2,0),"REVISAR")</f>
        <v>20.01.01.05 Todos</v>
      </c>
      <c r="G525" t="s">
        <v>1097</v>
      </c>
      <c r="H525" t="s">
        <v>1098</v>
      </c>
      <c r="I525" t="s">
        <v>1148</v>
      </c>
      <c r="J525" t="s">
        <v>1110</v>
      </c>
      <c r="K525" t="s">
        <v>1101</v>
      </c>
      <c r="L525" t="s">
        <v>1102</v>
      </c>
      <c r="O525" t="s">
        <v>1103</v>
      </c>
      <c r="P525">
        <v>4</v>
      </c>
      <c r="Q525">
        <v>3</v>
      </c>
      <c r="R525">
        <v>3</v>
      </c>
      <c r="S525">
        <v>3</v>
      </c>
      <c r="T525">
        <v>3</v>
      </c>
      <c r="U525">
        <v>5</v>
      </c>
      <c r="V525">
        <v>4</v>
      </c>
      <c r="W525">
        <v>7</v>
      </c>
      <c r="X525">
        <v>9</v>
      </c>
      <c r="Y525">
        <v>4</v>
      </c>
      <c r="Z525">
        <v>17</v>
      </c>
      <c r="AA525">
        <v>13</v>
      </c>
      <c r="AB525">
        <v>2</v>
      </c>
      <c r="AC525">
        <v>3</v>
      </c>
      <c r="AD525">
        <v>9</v>
      </c>
      <c r="AE525">
        <v>7</v>
      </c>
      <c r="AF525">
        <v>4</v>
      </c>
      <c r="AG525">
        <v>6</v>
      </c>
      <c r="AH525">
        <v>6</v>
      </c>
      <c r="AI525">
        <v>2</v>
      </c>
      <c r="AJ525">
        <v>4</v>
      </c>
    </row>
    <row r="526" spans="1:36" x14ac:dyDescent="0.25">
      <c r="A526" s="22">
        <v>525</v>
      </c>
      <c r="B526" s="15" t="s">
        <v>1153</v>
      </c>
      <c r="C526" s="1" t="str">
        <f>+VLOOKUP(Tabla1[[#This Row],[Sector]],Sectores[[Sector]:[Columna1]],2,0)</f>
        <v>20 Política y Gobierno</v>
      </c>
      <c r="D526" s="1" t="str">
        <f>+VLOOKUP(Tabla1[[#This Row],[Contenido]],Hoja2!$F$2:$G$105,2,0)</f>
        <v>20.01 Programas Gubernamentales</v>
      </c>
      <c r="E526" s="1" t="str">
        <f>+IFERROR(VLOOKUP(Tabla1[[#This Row],[Tema]],Temas[[Tema]:[Columna1]],2,0),"REVISAR")</f>
        <v>20.01.07 Ministerio de Energía</v>
      </c>
      <c r="F526" s="1" t="str">
        <f>+IFERROR(VLOOKUP(Tabla1[[#This Row],[Muestra]],Muestra[[Muestra]:[Columna1]],2,0),"REVISAR")</f>
        <v>20.01.01.01 Bueno</v>
      </c>
      <c r="G526" t="s">
        <v>1097</v>
      </c>
      <c r="H526" t="s">
        <v>1098</v>
      </c>
      <c r="I526" t="s">
        <v>1154</v>
      </c>
      <c r="J526" t="s">
        <v>1100</v>
      </c>
      <c r="K526" t="s">
        <v>1101</v>
      </c>
      <c r="L526" t="s">
        <v>1102</v>
      </c>
      <c r="O526" t="s">
        <v>1103</v>
      </c>
      <c r="AH526">
        <v>1</v>
      </c>
    </row>
    <row r="527" spans="1:36" x14ac:dyDescent="0.25">
      <c r="A527" s="22">
        <v>526</v>
      </c>
      <c r="B527" s="15" t="s">
        <v>1155</v>
      </c>
      <c r="C527" s="1" t="str">
        <f>+VLOOKUP(Tabla1[[#This Row],[Sector]],Sectores[[Sector]:[Columna1]],2,0)</f>
        <v>20 Política y Gobierno</v>
      </c>
      <c r="D527" s="1" t="str">
        <f>+VLOOKUP(Tabla1[[#This Row],[Contenido]],Hoja2!$F$2:$G$105,2,0)</f>
        <v>20.01 Programas Gubernamentales</v>
      </c>
      <c r="E527" s="1" t="str">
        <f>+IFERROR(VLOOKUP(Tabla1[[#This Row],[Tema]],Temas[[Tema]:[Columna1]],2,0),"REVISAR")</f>
        <v>20.01.07 Ministerio de Energía</v>
      </c>
      <c r="F527" s="1" t="str">
        <f>+IFERROR(VLOOKUP(Tabla1[[#This Row],[Muestra]],Muestra[[Muestra]:[Columna1]],2,0),"REVISAR")</f>
        <v>20.01.01.02 Malo</v>
      </c>
      <c r="G527" t="s">
        <v>1097</v>
      </c>
      <c r="H527" t="s">
        <v>1098</v>
      </c>
      <c r="I527" t="s">
        <v>1154</v>
      </c>
      <c r="J527" t="s">
        <v>1105</v>
      </c>
      <c r="K527" t="s">
        <v>1101</v>
      </c>
      <c r="L527" t="s">
        <v>1102</v>
      </c>
      <c r="O527" t="s">
        <v>1103</v>
      </c>
      <c r="AC527">
        <v>1</v>
      </c>
    </row>
    <row r="528" spans="1:36" x14ac:dyDescent="0.25">
      <c r="A528" s="22">
        <v>527</v>
      </c>
      <c r="B528" s="15" t="s">
        <v>1156</v>
      </c>
      <c r="C528" s="1" t="str">
        <f>+VLOOKUP(Tabla1[[#This Row],[Sector]],Sectores[[Sector]:[Columna1]],2,0)</f>
        <v>20 Política y Gobierno</v>
      </c>
      <c r="D528" s="1" t="str">
        <f>+VLOOKUP(Tabla1[[#This Row],[Contenido]],Hoja2!$F$2:$G$105,2,0)</f>
        <v>20.01 Programas Gubernamentales</v>
      </c>
      <c r="E528" s="1" t="str">
        <f>+IFERROR(VLOOKUP(Tabla1[[#This Row],[Tema]],Temas[[Tema]:[Columna1]],2,0),"REVISAR")</f>
        <v>20.01.07 Ministerio de Energía</v>
      </c>
      <c r="F528" s="1" t="str">
        <f>+IFERROR(VLOOKUP(Tabla1[[#This Row],[Muestra]],Muestra[[Muestra]:[Columna1]],2,0),"REVISAR")</f>
        <v>20.01.01.05 Todos</v>
      </c>
      <c r="G528" t="s">
        <v>1097</v>
      </c>
      <c r="H528" t="s">
        <v>1098</v>
      </c>
      <c r="I528" t="s">
        <v>1154</v>
      </c>
      <c r="J528" t="s">
        <v>1110</v>
      </c>
      <c r="K528" t="s">
        <v>1101</v>
      </c>
      <c r="L528" t="s">
        <v>1102</v>
      </c>
      <c r="O528" t="s">
        <v>1103</v>
      </c>
      <c r="AC528">
        <v>1</v>
      </c>
      <c r="AH528">
        <v>1</v>
      </c>
    </row>
    <row r="529" spans="1:36" x14ac:dyDescent="0.25">
      <c r="A529" s="22">
        <v>528</v>
      </c>
      <c r="B529" s="15" t="s">
        <v>1157</v>
      </c>
      <c r="C529" s="1" t="str">
        <f>+VLOOKUP(Tabla1[[#This Row],[Sector]],Sectores[[Sector]:[Columna1]],2,0)</f>
        <v>20 Política y Gobierno</v>
      </c>
      <c r="D529" s="1" t="str">
        <f>+VLOOKUP(Tabla1[[#This Row],[Contenido]],Hoja2!$F$2:$G$105,2,0)</f>
        <v>20.01 Programas Gubernamentales</v>
      </c>
      <c r="E529" s="1" t="str">
        <f>+IFERROR(VLOOKUP(Tabla1[[#This Row],[Tema]],Temas[[Tema]:[Columna1]],2,0),"REVISAR")</f>
        <v>20.01.08 Ministerio de Hacienda</v>
      </c>
      <c r="F529" s="1" t="str">
        <f>+IFERROR(VLOOKUP(Tabla1[[#This Row],[Muestra]],Muestra[[Muestra]:[Columna1]],2,0),"REVISAR")</f>
        <v>20.01.01.01 Bueno</v>
      </c>
      <c r="G529" t="s">
        <v>1097</v>
      </c>
      <c r="H529" t="s">
        <v>1098</v>
      </c>
      <c r="I529" t="s">
        <v>1158</v>
      </c>
      <c r="J529" t="s">
        <v>1100</v>
      </c>
      <c r="K529" t="s">
        <v>1101</v>
      </c>
      <c r="L529" t="s">
        <v>1102</v>
      </c>
      <c r="O529" t="s">
        <v>1103</v>
      </c>
      <c r="T529">
        <v>1</v>
      </c>
      <c r="W529">
        <v>1</v>
      </c>
    </row>
    <row r="530" spans="1:36" x14ac:dyDescent="0.25">
      <c r="A530" s="22">
        <v>529</v>
      </c>
      <c r="B530" s="15" t="s">
        <v>1159</v>
      </c>
      <c r="C530" s="1" t="str">
        <f>+VLOOKUP(Tabla1[[#This Row],[Sector]],Sectores[[Sector]:[Columna1]],2,0)</f>
        <v>20 Política y Gobierno</v>
      </c>
      <c r="D530" s="1" t="str">
        <f>+VLOOKUP(Tabla1[[#This Row],[Contenido]],Hoja2!$F$2:$G$105,2,0)</f>
        <v>20.01 Programas Gubernamentales</v>
      </c>
      <c r="E530" s="1" t="str">
        <f>+IFERROR(VLOOKUP(Tabla1[[#This Row],[Tema]],Temas[[Tema]:[Columna1]],2,0),"REVISAR")</f>
        <v>20.01.08 Ministerio de Hacienda</v>
      </c>
      <c r="F530" s="1" t="str">
        <f>+IFERROR(VLOOKUP(Tabla1[[#This Row],[Muestra]],Muestra[[Muestra]:[Columna1]],2,0),"REVISAR")</f>
        <v>20.01.01.02 Malo</v>
      </c>
      <c r="G530" t="s">
        <v>1097</v>
      </c>
      <c r="H530" t="s">
        <v>1098</v>
      </c>
      <c r="I530" t="s">
        <v>1158</v>
      </c>
      <c r="J530" t="s">
        <v>1105</v>
      </c>
      <c r="K530" t="s">
        <v>1101</v>
      </c>
      <c r="L530" t="s">
        <v>1102</v>
      </c>
      <c r="O530" t="s">
        <v>1103</v>
      </c>
      <c r="U530">
        <v>1</v>
      </c>
    </row>
    <row r="531" spans="1:36" x14ac:dyDescent="0.25">
      <c r="A531" s="22">
        <v>530</v>
      </c>
      <c r="B531" s="15" t="s">
        <v>1160</v>
      </c>
      <c r="C531" s="1" t="str">
        <f>+VLOOKUP(Tabla1[[#This Row],[Sector]],Sectores[[Sector]:[Columna1]],2,0)</f>
        <v>20 Política y Gobierno</v>
      </c>
      <c r="D531" s="1" t="str">
        <f>+VLOOKUP(Tabla1[[#This Row],[Contenido]],Hoja2!$F$2:$G$105,2,0)</f>
        <v>20.01 Programas Gubernamentales</v>
      </c>
      <c r="E531" s="1" t="str">
        <f>+IFERROR(VLOOKUP(Tabla1[[#This Row],[Tema]],Temas[[Tema]:[Columna1]],2,0),"REVISAR")</f>
        <v>20.01.08 Ministerio de Hacienda</v>
      </c>
      <c r="F531" s="1" t="str">
        <f>+IFERROR(VLOOKUP(Tabla1[[#This Row],[Muestra]],Muestra[[Muestra]:[Columna1]],2,0),"REVISAR")</f>
        <v>20.01.01.03 Medio</v>
      </c>
      <c r="G531" t="s">
        <v>1097</v>
      </c>
      <c r="H531" t="s">
        <v>1098</v>
      </c>
      <c r="I531" t="s">
        <v>1158</v>
      </c>
      <c r="J531" t="s">
        <v>127</v>
      </c>
      <c r="K531" t="s">
        <v>1101</v>
      </c>
      <c r="L531" t="s">
        <v>1102</v>
      </c>
      <c r="O531" t="s">
        <v>1103</v>
      </c>
      <c r="R531">
        <v>1</v>
      </c>
    </row>
    <row r="532" spans="1:36" x14ac:dyDescent="0.25">
      <c r="A532" s="23">
        <v>531</v>
      </c>
      <c r="B532" t="s">
        <v>1161</v>
      </c>
      <c r="C532" s="1" t="str">
        <f>+VLOOKUP(Tabla1[[#This Row],[Sector]],Sectores[[Sector]:[Columna1]],2,0)</f>
        <v>20 Política y Gobierno</v>
      </c>
      <c r="D532" s="1" t="str">
        <f>+VLOOKUP(Tabla1[[#This Row],[Contenido]],Hoja2!$F$2:$G$105,2,0)</f>
        <v>20.01 Programas Gubernamentales</v>
      </c>
      <c r="E532" s="1" t="str">
        <f>+IFERROR(VLOOKUP(Tabla1[[#This Row],[Tema]],Temas[[Tema]:[Columna1]],2,0),"REVISAR")</f>
        <v>20.01.08 Ministerio de Hacienda</v>
      </c>
      <c r="F532" s="1" t="str">
        <f>+IFERROR(VLOOKUP(Tabla1[[#This Row],[Muestra]],Muestra[[Muestra]:[Columna1]],2,0),"REVISAR")</f>
        <v>20.01.01.04 No Aplica</v>
      </c>
      <c r="G532" t="s">
        <v>1097</v>
      </c>
      <c r="H532" t="s">
        <v>1098</v>
      </c>
      <c r="I532" t="s">
        <v>1158</v>
      </c>
      <c r="J532" t="s">
        <v>1108</v>
      </c>
      <c r="K532" t="s">
        <v>1101</v>
      </c>
      <c r="L532" t="s">
        <v>1102</v>
      </c>
      <c r="O532" t="s">
        <v>1103</v>
      </c>
      <c r="V532">
        <v>1</v>
      </c>
      <c r="Z532">
        <v>1</v>
      </c>
      <c r="AC532">
        <v>1</v>
      </c>
    </row>
    <row r="533" spans="1:36" x14ac:dyDescent="0.25">
      <c r="A533" s="23">
        <v>532</v>
      </c>
      <c r="B533" t="s">
        <v>1162</v>
      </c>
      <c r="C533" s="1" t="str">
        <f>+VLOOKUP(Tabla1[[#This Row],[Sector]],Sectores[[Sector]:[Columna1]],2,0)</f>
        <v>20 Política y Gobierno</v>
      </c>
      <c r="D533" s="1" t="str">
        <f>+VLOOKUP(Tabla1[[#This Row],[Contenido]],Hoja2!$F$2:$G$105,2,0)</f>
        <v>20.01 Programas Gubernamentales</v>
      </c>
      <c r="E533" s="1" t="str">
        <f>+IFERROR(VLOOKUP(Tabla1[[#This Row],[Tema]],Temas[[Tema]:[Columna1]],2,0),"REVISAR")</f>
        <v>20.01.08 Ministerio de Hacienda</v>
      </c>
      <c r="F533" s="1" t="str">
        <f>+IFERROR(VLOOKUP(Tabla1[[#This Row],[Muestra]],Muestra[[Muestra]:[Columna1]],2,0),"REVISAR")</f>
        <v>20.01.01.05 Todos</v>
      </c>
      <c r="G533" t="s">
        <v>1097</v>
      </c>
      <c r="H533" t="s">
        <v>1098</v>
      </c>
      <c r="I533" t="s">
        <v>1158</v>
      </c>
      <c r="J533" t="s">
        <v>1110</v>
      </c>
      <c r="K533" t="s">
        <v>1101</v>
      </c>
      <c r="L533" t="s">
        <v>1102</v>
      </c>
      <c r="O533" t="s">
        <v>1103</v>
      </c>
      <c r="R533">
        <v>1</v>
      </c>
      <c r="T533">
        <v>1</v>
      </c>
      <c r="U533">
        <v>1</v>
      </c>
      <c r="V533">
        <v>1</v>
      </c>
      <c r="W533">
        <v>1</v>
      </c>
      <c r="Z533">
        <v>1</v>
      </c>
      <c r="AC533">
        <v>1</v>
      </c>
    </row>
    <row r="534" spans="1:36" x14ac:dyDescent="0.25">
      <c r="A534" s="23">
        <v>533</v>
      </c>
      <c r="B534" t="s">
        <v>1163</v>
      </c>
      <c r="C534" s="1" t="str">
        <f>+VLOOKUP(Tabla1[[#This Row],[Sector]],Sectores[[Sector]:[Columna1]],2,0)</f>
        <v>20 Política y Gobierno</v>
      </c>
      <c r="D534" s="1" t="str">
        <f>+VLOOKUP(Tabla1[[#This Row],[Contenido]],Hoja2!$F$2:$G$105,2,0)</f>
        <v>20.01 Programas Gubernamentales</v>
      </c>
      <c r="E534" s="1" t="str">
        <f>+IFERROR(VLOOKUP(Tabla1[[#This Row],[Tema]],Temas[[Tema]:[Columna1]],2,0),"REVISAR")</f>
        <v>20.01.09 Ministerio de Justicia y Derechos Humanos</v>
      </c>
      <c r="F534" s="1" t="str">
        <f>+IFERROR(VLOOKUP(Tabla1[[#This Row],[Muestra]],Muestra[[Muestra]:[Columna1]],2,0),"REVISAR")</f>
        <v>20.01.01.01 Bueno</v>
      </c>
      <c r="G534" t="s">
        <v>1097</v>
      </c>
      <c r="H534" t="s">
        <v>1098</v>
      </c>
      <c r="I534" t="s">
        <v>1164</v>
      </c>
      <c r="J534" t="s">
        <v>1100</v>
      </c>
      <c r="K534" t="s">
        <v>1101</v>
      </c>
      <c r="L534" t="s">
        <v>1102</v>
      </c>
      <c r="O534" t="s">
        <v>1103</v>
      </c>
      <c r="U534">
        <v>1</v>
      </c>
      <c r="AB534">
        <v>1</v>
      </c>
    </row>
    <row r="535" spans="1:36" x14ac:dyDescent="0.25">
      <c r="A535" s="23">
        <v>534</v>
      </c>
      <c r="B535" t="s">
        <v>1165</v>
      </c>
      <c r="C535" s="1" t="str">
        <f>+VLOOKUP(Tabla1[[#This Row],[Sector]],Sectores[[Sector]:[Columna1]],2,0)</f>
        <v>20 Política y Gobierno</v>
      </c>
      <c r="D535" s="1" t="str">
        <f>+VLOOKUP(Tabla1[[#This Row],[Contenido]],Hoja2!$F$2:$G$105,2,0)</f>
        <v>20.01 Programas Gubernamentales</v>
      </c>
      <c r="E535" s="1" t="str">
        <f>+IFERROR(VLOOKUP(Tabla1[[#This Row],[Tema]],Temas[[Tema]:[Columna1]],2,0),"REVISAR")</f>
        <v>20.01.09 Ministerio de Justicia y Derechos Humanos</v>
      </c>
      <c r="F535" s="1" t="str">
        <f>+IFERROR(VLOOKUP(Tabla1[[#This Row],[Muestra]],Muestra[[Muestra]:[Columna1]],2,0),"REVISAR")</f>
        <v>20.01.01.02 Malo</v>
      </c>
      <c r="G535" t="s">
        <v>1097</v>
      </c>
      <c r="H535" t="s">
        <v>1098</v>
      </c>
      <c r="I535" t="s">
        <v>1164</v>
      </c>
      <c r="J535" t="s">
        <v>1105</v>
      </c>
      <c r="K535" t="s">
        <v>1101</v>
      </c>
      <c r="L535" t="s">
        <v>1102</v>
      </c>
      <c r="O535" t="s">
        <v>1103</v>
      </c>
      <c r="S535">
        <v>1</v>
      </c>
      <c r="U535">
        <v>1</v>
      </c>
      <c r="W535">
        <v>1</v>
      </c>
      <c r="AB535">
        <v>7</v>
      </c>
      <c r="AC535">
        <v>1</v>
      </c>
      <c r="AF535">
        <v>6</v>
      </c>
      <c r="AI535">
        <v>2</v>
      </c>
    </row>
    <row r="536" spans="1:36" x14ac:dyDescent="0.25">
      <c r="A536" s="23">
        <v>535</v>
      </c>
      <c r="B536" t="s">
        <v>1166</v>
      </c>
      <c r="C536" s="1" t="str">
        <f>+VLOOKUP(Tabla1[[#This Row],[Sector]],Sectores[[Sector]:[Columna1]],2,0)</f>
        <v>20 Política y Gobierno</v>
      </c>
      <c r="D536" s="1" t="str">
        <f>+VLOOKUP(Tabla1[[#This Row],[Contenido]],Hoja2!$F$2:$G$105,2,0)</f>
        <v>20.01 Programas Gubernamentales</v>
      </c>
      <c r="E536" s="1" t="str">
        <f>+IFERROR(VLOOKUP(Tabla1[[#This Row],[Tema]],Temas[[Tema]:[Columna1]],2,0),"REVISAR")</f>
        <v>20.01.09 Ministerio de Justicia y Derechos Humanos</v>
      </c>
      <c r="F536" s="1" t="str">
        <f>+IFERROR(VLOOKUP(Tabla1[[#This Row],[Muestra]],Muestra[[Muestra]:[Columna1]],2,0),"REVISAR")</f>
        <v>20.01.01.03 Medio</v>
      </c>
      <c r="G536" t="s">
        <v>1097</v>
      </c>
      <c r="H536" t="s">
        <v>1098</v>
      </c>
      <c r="I536" t="s">
        <v>1164</v>
      </c>
      <c r="J536" t="s">
        <v>127</v>
      </c>
      <c r="K536" t="s">
        <v>1101</v>
      </c>
      <c r="L536" t="s">
        <v>1102</v>
      </c>
      <c r="O536" t="s">
        <v>1103</v>
      </c>
      <c r="P536">
        <v>1</v>
      </c>
      <c r="S536">
        <v>1</v>
      </c>
      <c r="U536">
        <v>1</v>
      </c>
      <c r="X536">
        <v>1</v>
      </c>
      <c r="AD536">
        <v>1</v>
      </c>
      <c r="AE536">
        <v>1</v>
      </c>
      <c r="AH536">
        <v>1</v>
      </c>
      <c r="AJ536">
        <v>1</v>
      </c>
    </row>
    <row r="537" spans="1:36" x14ac:dyDescent="0.25">
      <c r="A537" s="23">
        <v>536</v>
      </c>
      <c r="B537" t="s">
        <v>1167</v>
      </c>
      <c r="C537" s="1" t="str">
        <f>+VLOOKUP(Tabla1[[#This Row],[Sector]],Sectores[[Sector]:[Columna1]],2,0)</f>
        <v>20 Política y Gobierno</v>
      </c>
      <c r="D537" s="1" t="str">
        <f>+VLOOKUP(Tabla1[[#This Row],[Contenido]],Hoja2!$F$2:$G$105,2,0)</f>
        <v>20.01 Programas Gubernamentales</v>
      </c>
      <c r="E537" s="1" t="str">
        <f>+IFERROR(VLOOKUP(Tabla1[[#This Row],[Tema]],Temas[[Tema]:[Columna1]],2,0),"REVISAR")</f>
        <v>20.01.09 Ministerio de Justicia y Derechos Humanos</v>
      </c>
      <c r="F537" s="1" t="str">
        <f>+IFERROR(VLOOKUP(Tabla1[[#This Row],[Muestra]],Muestra[[Muestra]:[Columna1]],2,0),"REVISAR")</f>
        <v>20.01.01.04 No Aplica</v>
      </c>
      <c r="G537" t="s">
        <v>1097</v>
      </c>
      <c r="H537" t="s">
        <v>1098</v>
      </c>
      <c r="I537" t="s">
        <v>1164</v>
      </c>
      <c r="J537" t="s">
        <v>1108</v>
      </c>
      <c r="K537" t="s">
        <v>1101</v>
      </c>
      <c r="L537" t="s">
        <v>1102</v>
      </c>
      <c r="O537" t="s">
        <v>1103</v>
      </c>
      <c r="X537">
        <v>1</v>
      </c>
      <c r="Y537">
        <v>1</v>
      </c>
      <c r="Z537">
        <v>1</v>
      </c>
      <c r="AA537">
        <v>1</v>
      </c>
    </row>
    <row r="538" spans="1:36" x14ac:dyDescent="0.25">
      <c r="A538" s="23">
        <v>537</v>
      </c>
      <c r="B538" t="s">
        <v>1168</v>
      </c>
      <c r="C538" s="1" t="str">
        <f>+VLOOKUP(Tabla1[[#This Row],[Sector]],Sectores[[Sector]:[Columna1]],2,0)</f>
        <v>20 Política y Gobierno</v>
      </c>
      <c r="D538" s="1" t="str">
        <f>+VLOOKUP(Tabla1[[#This Row],[Contenido]],Hoja2!$F$2:$G$105,2,0)</f>
        <v>20.01 Programas Gubernamentales</v>
      </c>
      <c r="E538" s="1" t="str">
        <f>+IFERROR(VLOOKUP(Tabla1[[#This Row],[Tema]],Temas[[Tema]:[Columna1]],2,0),"REVISAR")</f>
        <v>20.01.09 Ministerio de Justicia y Derechos Humanos</v>
      </c>
      <c r="F538" s="1" t="str">
        <f>+IFERROR(VLOOKUP(Tabla1[[#This Row],[Muestra]],Muestra[[Muestra]:[Columna1]],2,0),"REVISAR")</f>
        <v>20.01.01.05 Todos</v>
      </c>
      <c r="G538" t="s">
        <v>1097</v>
      </c>
      <c r="H538" t="s">
        <v>1098</v>
      </c>
      <c r="I538" t="s">
        <v>1164</v>
      </c>
      <c r="J538" t="s">
        <v>1110</v>
      </c>
      <c r="K538" t="s">
        <v>1101</v>
      </c>
      <c r="L538" t="s">
        <v>1102</v>
      </c>
      <c r="O538" t="s">
        <v>1103</v>
      </c>
      <c r="P538">
        <v>1</v>
      </c>
      <c r="S538">
        <v>2</v>
      </c>
      <c r="U538">
        <v>3</v>
      </c>
      <c r="W538">
        <v>1</v>
      </c>
      <c r="X538">
        <v>2</v>
      </c>
      <c r="Y538">
        <v>1</v>
      </c>
      <c r="Z538">
        <v>1</v>
      </c>
      <c r="AA538">
        <v>1</v>
      </c>
      <c r="AB538">
        <v>8</v>
      </c>
      <c r="AC538">
        <v>1</v>
      </c>
      <c r="AD538">
        <v>1</v>
      </c>
      <c r="AE538">
        <v>1</v>
      </c>
      <c r="AF538">
        <v>6</v>
      </c>
      <c r="AH538">
        <v>1</v>
      </c>
      <c r="AI538">
        <v>2</v>
      </c>
      <c r="AJ538">
        <v>1</v>
      </c>
    </row>
    <row r="539" spans="1:36" x14ac:dyDescent="0.25">
      <c r="A539" s="22">
        <v>538</v>
      </c>
      <c r="B539" s="15" t="s">
        <v>1169</v>
      </c>
      <c r="C539" s="1" t="str">
        <f>+VLOOKUP(Tabla1[[#This Row],[Sector]],Sectores[[Sector]:[Columna1]],2,0)</f>
        <v>20 Política y Gobierno</v>
      </c>
      <c r="D539" s="1" t="str">
        <f>+VLOOKUP(Tabla1[[#This Row],[Contenido]],Hoja2!$F$2:$G$105,2,0)</f>
        <v>20.01 Programas Gubernamentales</v>
      </c>
      <c r="E539" s="1" t="str">
        <f>+IFERROR(VLOOKUP(Tabla1[[#This Row],[Tema]],Temas[[Tema]:[Columna1]],2,0),"REVISAR")</f>
        <v>20.01.12 Ministerio de Minería</v>
      </c>
      <c r="F539" s="1" t="str">
        <f>+IFERROR(VLOOKUP(Tabla1[[#This Row],[Muestra]],Muestra[[Muestra]:[Columna1]],2,0),"REVISAR")</f>
        <v>20.01.01.02 Malo</v>
      </c>
      <c r="G539" t="s">
        <v>1097</v>
      </c>
      <c r="H539" t="s">
        <v>1098</v>
      </c>
      <c r="I539" t="s">
        <v>1170</v>
      </c>
      <c r="J539" t="s">
        <v>1105</v>
      </c>
      <c r="K539" t="s">
        <v>1101</v>
      </c>
      <c r="L539" t="s">
        <v>1102</v>
      </c>
      <c r="O539" t="s">
        <v>1103</v>
      </c>
      <c r="R539">
        <v>1</v>
      </c>
      <c r="X539">
        <v>1</v>
      </c>
      <c r="AE539">
        <v>1</v>
      </c>
    </row>
    <row r="540" spans="1:36" x14ac:dyDescent="0.25">
      <c r="A540" s="22">
        <v>539</v>
      </c>
      <c r="B540" s="15" t="s">
        <v>1171</v>
      </c>
      <c r="C540" s="1" t="str">
        <f>+VLOOKUP(Tabla1[[#This Row],[Sector]],Sectores[[Sector]:[Columna1]],2,0)</f>
        <v>20 Política y Gobierno</v>
      </c>
      <c r="D540" s="1" t="str">
        <f>+VLOOKUP(Tabla1[[#This Row],[Contenido]],Hoja2!$F$2:$G$105,2,0)</f>
        <v>20.01 Programas Gubernamentales</v>
      </c>
      <c r="E540" s="1" t="str">
        <f>+IFERROR(VLOOKUP(Tabla1[[#This Row],[Tema]],Temas[[Tema]:[Columna1]],2,0),"REVISAR")</f>
        <v>20.01.12 Ministerio de Minería</v>
      </c>
      <c r="F540" s="1" t="str">
        <f>+IFERROR(VLOOKUP(Tabla1[[#This Row],[Muestra]],Muestra[[Muestra]:[Columna1]],2,0),"REVISAR")</f>
        <v>20.01.01.03 Medio</v>
      </c>
      <c r="G540" t="s">
        <v>1097</v>
      </c>
      <c r="H540" t="s">
        <v>1098</v>
      </c>
      <c r="I540" t="s">
        <v>1170</v>
      </c>
      <c r="J540" t="s">
        <v>127</v>
      </c>
      <c r="K540" t="s">
        <v>1101</v>
      </c>
      <c r="L540" t="s">
        <v>1102</v>
      </c>
      <c r="O540" t="s">
        <v>1103</v>
      </c>
      <c r="V540">
        <v>1</v>
      </c>
    </row>
    <row r="541" spans="1:36" x14ac:dyDescent="0.25">
      <c r="A541" s="22">
        <v>540</v>
      </c>
      <c r="B541" s="15" t="s">
        <v>1172</v>
      </c>
      <c r="C541" s="1" t="str">
        <f>+VLOOKUP(Tabla1[[#This Row],[Sector]],Sectores[[Sector]:[Columna1]],2,0)</f>
        <v>20 Política y Gobierno</v>
      </c>
      <c r="D541" s="1" t="str">
        <f>+VLOOKUP(Tabla1[[#This Row],[Contenido]],Hoja2!$F$2:$G$105,2,0)</f>
        <v>20.01 Programas Gubernamentales</v>
      </c>
      <c r="E541" s="1" t="str">
        <f>+IFERROR(VLOOKUP(Tabla1[[#This Row],[Tema]],Temas[[Tema]:[Columna1]],2,0),"REVISAR")</f>
        <v>20.01.12 Ministerio de Minería</v>
      </c>
      <c r="F541" s="1" t="str">
        <f>+IFERROR(VLOOKUP(Tabla1[[#This Row],[Muestra]],Muestra[[Muestra]:[Columna1]],2,0),"REVISAR")</f>
        <v>20.01.01.04 No Aplica</v>
      </c>
      <c r="G541" t="s">
        <v>1097</v>
      </c>
      <c r="H541" t="s">
        <v>1098</v>
      </c>
      <c r="I541" t="s">
        <v>1170</v>
      </c>
      <c r="J541" t="s">
        <v>1108</v>
      </c>
      <c r="K541" t="s">
        <v>1101</v>
      </c>
      <c r="L541" t="s">
        <v>1102</v>
      </c>
      <c r="O541" t="s">
        <v>1103</v>
      </c>
      <c r="Y541">
        <v>3</v>
      </c>
    </row>
    <row r="542" spans="1:36" x14ac:dyDescent="0.25">
      <c r="A542" s="23">
        <v>541</v>
      </c>
      <c r="B542" t="s">
        <v>1173</v>
      </c>
      <c r="C542" s="1" t="str">
        <f>+VLOOKUP(Tabla1[[#This Row],[Sector]],Sectores[[Sector]:[Columna1]],2,0)</f>
        <v>20 Política y Gobierno</v>
      </c>
      <c r="D542" s="1" t="str">
        <f>+VLOOKUP(Tabla1[[#This Row],[Contenido]],Hoja2!$F$2:$G$105,2,0)</f>
        <v>20.01 Programas Gubernamentales</v>
      </c>
      <c r="E542" s="1" t="str">
        <f>+IFERROR(VLOOKUP(Tabla1[[#This Row],[Tema]],Temas[[Tema]:[Columna1]],2,0),"REVISAR")</f>
        <v>20.01.12 Ministerio de Minería</v>
      </c>
      <c r="F542" s="1" t="str">
        <f>+IFERROR(VLOOKUP(Tabla1[[#This Row],[Muestra]],Muestra[[Muestra]:[Columna1]],2,0),"REVISAR")</f>
        <v>20.01.01.05 Todos</v>
      </c>
      <c r="G542" t="s">
        <v>1097</v>
      </c>
      <c r="H542" t="s">
        <v>1098</v>
      </c>
      <c r="I542" t="s">
        <v>1170</v>
      </c>
      <c r="J542" t="s">
        <v>1110</v>
      </c>
      <c r="K542" t="s">
        <v>1101</v>
      </c>
      <c r="L542" t="s">
        <v>1102</v>
      </c>
      <c r="O542" t="s">
        <v>1103</v>
      </c>
      <c r="R542">
        <v>1</v>
      </c>
      <c r="V542">
        <v>1</v>
      </c>
      <c r="X542">
        <v>1</v>
      </c>
      <c r="Y542">
        <v>3</v>
      </c>
      <c r="AE542">
        <v>1</v>
      </c>
    </row>
    <row r="543" spans="1:36" x14ac:dyDescent="0.25">
      <c r="A543" s="22">
        <v>542</v>
      </c>
      <c r="B543" s="15" t="s">
        <v>1174</v>
      </c>
      <c r="C543" s="1" t="str">
        <f>+VLOOKUP(Tabla1[[#This Row],[Sector]],Sectores[[Sector]:[Columna1]],2,0)</f>
        <v>20 Política y Gobierno</v>
      </c>
      <c r="D543" s="1" t="str">
        <f>+VLOOKUP(Tabla1[[#This Row],[Contenido]],Hoja2!$F$2:$G$105,2,0)</f>
        <v>20.01 Programas Gubernamentales</v>
      </c>
      <c r="E543" s="1" t="str">
        <f>+IFERROR(VLOOKUP(Tabla1[[#This Row],[Tema]],Temas[[Tema]:[Columna1]],2,0),"REVISAR")</f>
        <v>20.01.13 Ministerio de Obras Públicas</v>
      </c>
      <c r="F543" s="1" t="str">
        <f>+IFERROR(VLOOKUP(Tabla1[[#This Row],[Muestra]],Muestra[[Muestra]:[Columna1]],2,0),"REVISAR")</f>
        <v>20.01.01.01 Bueno</v>
      </c>
      <c r="G543" t="s">
        <v>1097</v>
      </c>
      <c r="H543" t="s">
        <v>1098</v>
      </c>
      <c r="I543" t="s">
        <v>1175</v>
      </c>
      <c r="J543" t="s">
        <v>1100</v>
      </c>
      <c r="K543" t="s">
        <v>1101</v>
      </c>
      <c r="L543" t="s">
        <v>1102</v>
      </c>
      <c r="O543" t="s">
        <v>1103</v>
      </c>
      <c r="Q543">
        <v>1</v>
      </c>
      <c r="U543">
        <v>1</v>
      </c>
    </row>
    <row r="544" spans="1:36" x14ac:dyDescent="0.25">
      <c r="A544" s="23">
        <v>543</v>
      </c>
      <c r="B544" t="s">
        <v>1176</v>
      </c>
      <c r="C544" s="1" t="str">
        <f>+VLOOKUP(Tabla1[[#This Row],[Sector]],Sectores[[Sector]:[Columna1]],2,0)</f>
        <v>20 Política y Gobierno</v>
      </c>
      <c r="D544" s="1" t="str">
        <f>+VLOOKUP(Tabla1[[#This Row],[Contenido]],Hoja2!$F$2:$G$105,2,0)</f>
        <v>20.01 Programas Gubernamentales</v>
      </c>
      <c r="E544" s="1" t="str">
        <f>+IFERROR(VLOOKUP(Tabla1[[#This Row],[Tema]],Temas[[Tema]:[Columna1]],2,0),"REVISAR")</f>
        <v>20.01.13 Ministerio de Obras Públicas</v>
      </c>
      <c r="F544" s="1" t="str">
        <f>+IFERROR(VLOOKUP(Tabla1[[#This Row],[Muestra]],Muestra[[Muestra]:[Columna1]],2,0),"REVISAR")</f>
        <v>20.01.01.02 Malo</v>
      </c>
      <c r="G544" t="s">
        <v>1097</v>
      </c>
      <c r="H544" t="s">
        <v>1098</v>
      </c>
      <c r="I544" t="s">
        <v>1175</v>
      </c>
      <c r="J544" t="s">
        <v>1105</v>
      </c>
      <c r="K544" t="s">
        <v>1101</v>
      </c>
      <c r="L544" t="s">
        <v>1102</v>
      </c>
      <c r="O544" t="s">
        <v>1103</v>
      </c>
      <c r="P544">
        <v>1</v>
      </c>
      <c r="Q544">
        <v>1</v>
      </c>
      <c r="T544">
        <v>1</v>
      </c>
      <c r="W544">
        <v>1</v>
      </c>
      <c r="AH544">
        <v>1</v>
      </c>
    </row>
    <row r="545" spans="1:36" x14ac:dyDescent="0.25">
      <c r="A545" s="23">
        <v>544</v>
      </c>
      <c r="B545" t="s">
        <v>1177</v>
      </c>
      <c r="C545" s="1" t="str">
        <f>+VLOOKUP(Tabla1[[#This Row],[Sector]],Sectores[[Sector]:[Columna1]],2,0)</f>
        <v>20 Política y Gobierno</v>
      </c>
      <c r="D545" s="1" t="str">
        <f>+VLOOKUP(Tabla1[[#This Row],[Contenido]],Hoja2!$F$2:$G$105,2,0)</f>
        <v>20.01 Programas Gubernamentales</v>
      </c>
      <c r="E545" s="1" t="str">
        <f>+IFERROR(VLOOKUP(Tabla1[[#This Row],[Tema]],Temas[[Tema]:[Columna1]],2,0),"REVISAR")</f>
        <v>20.01.13 Ministerio de Obras Públicas</v>
      </c>
      <c r="F545" s="1" t="str">
        <f>+IFERROR(VLOOKUP(Tabla1[[#This Row],[Muestra]],Muestra[[Muestra]:[Columna1]],2,0),"REVISAR")</f>
        <v>20.01.01.03 Medio</v>
      </c>
      <c r="G545" t="s">
        <v>1097</v>
      </c>
      <c r="H545" t="s">
        <v>1098</v>
      </c>
      <c r="I545" t="s">
        <v>1175</v>
      </c>
      <c r="J545" t="s">
        <v>127</v>
      </c>
      <c r="K545" t="s">
        <v>1101</v>
      </c>
      <c r="L545" t="s">
        <v>1102</v>
      </c>
      <c r="O545" t="s">
        <v>1103</v>
      </c>
      <c r="P545">
        <v>1</v>
      </c>
      <c r="W545">
        <v>1</v>
      </c>
      <c r="Y545">
        <v>1</v>
      </c>
      <c r="Z545">
        <v>1</v>
      </c>
      <c r="AE545">
        <v>1</v>
      </c>
    </row>
    <row r="546" spans="1:36" x14ac:dyDescent="0.25">
      <c r="A546" s="22">
        <v>545</v>
      </c>
      <c r="B546" s="15" t="s">
        <v>1178</v>
      </c>
      <c r="C546" s="1" t="str">
        <f>+VLOOKUP(Tabla1[[#This Row],[Sector]],Sectores[[Sector]:[Columna1]],2,0)</f>
        <v>20 Política y Gobierno</v>
      </c>
      <c r="D546" s="1" t="str">
        <f>+VLOOKUP(Tabla1[[#This Row],[Contenido]],Hoja2!$F$2:$G$105,2,0)</f>
        <v>20.01 Programas Gubernamentales</v>
      </c>
      <c r="E546" s="1" t="str">
        <f>+IFERROR(VLOOKUP(Tabla1[[#This Row],[Tema]],Temas[[Tema]:[Columna1]],2,0),"REVISAR")</f>
        <v>20.01.13 Ministerio de Obras Públicas</v>
      </c>
      <c r="F546" s="1" t="str">
        <f>+IFERROR(VLOOKUP(Tabla1[[#This Row],[Muestra]],Muestra[[Muestra]:[Columna1]],2,0),"REVISAR")</f>
        <v>20.01.01.04 No Aplica</v>
      </c>
      <c r="G546" t="s">
        <v>1097</v>
      </c>
      <c r="H546" t="s">
        <v>1098</v>
      </c>
      <c r="I546" t="s">
        <v>1175</v>
      </c>
      <c r="J546" t="s">
        <v>1108</v>
      </c>
      <c r="K546" t="s">
        <v>1101</v>
      </c>
      <c r="L546" t="s">
        <v>1102</v>
      </c>
      <c r="O546" t="s">
        <v>1103</v>
      </c>
      <c r="V546">
        <v>1</v>
      </c>
    </row>
    <row r="547" spans="1:36" x14ac:dyDescent="0.25">
      <c r="A547" s="23">
        <v>546</v>
      </c>
      <c r="B547" t="s">
        <v>1179</v>
      </c>
      <c r="C547" s="1" t="str">
        <f>+VLOOKUP(Tabla1[[#This Row],[Sector]],Sectores[[Sector]:[Columna1]],2,0)</f>
        <v>20 Política y Gobierno</v>
      </c>
      <c r="D547" s="1" t="str">
        <f>+VLOOKUP(Tabla1[[#This Row],[Contenido]],Hoja2!$F$2:$G$105,2,0)</f>
        <v>20.01 Programas Gubernamentales</v>
      </c>
      <c r="E547" s="1" t="str">
        <f>+IFERROR(VLOOKUP(Tabla1[[#This Row],[Tema]],Temas[[Tema]:[Columna1]],2,0),"REVISAR")</f>
        <v>20.01.13 Ministerio de Obras Públicas</v>
      </c>
      <c r="F547" s="1" t="str">
        <f>+IFERROR(VLOOKUP(Tabla1[[#This Row],[Muestra]],Muestra[[Muestra]:[Columna1]],2,0),"REVISAR")</f>
        <v>20.01.01.05 Todos</v>
      </c>
      <c r="G547" t="s">
        <v>1097</v>
      </c>
      <c r="H547" t="s">
        <v>1098</v>
      </c>
      <c r="I547" t="s">
        <v>1175</v>
      </c>
      <c r="J547" t="s">
        <v>1110</v>
      </c>
      <c r="K547" t="s">
        <v>1101</v>
      </c>
      <c r="L547" t="s">
        <v>1102</v>
      </c>
      <c r="O547" t="s">
        <v>1103</v>
      </c>
      <c r="P547">
        <v>2</v>
      </c>
      <c r="Q547">
        <v>2</v>
      </c>
      <c r="T547">
        <v>1</v>
      </c>
      <c r="U547">
        <v>1</v>
      </c>
      <c r="V547">
        <v>1</v>
      </c>
      <c r="W547">
        <v>2</v>
      </c>
      <c r="Y547">
        <v>1</v>
      </c>
      <c r="Z547">
        <v>1</v>
      </c>
      <c r="AE547">
        <v>1</v>
      </c>
      <c r="AH547">
        <v>1</v>
      </c>
    </row>
    <row r="548" spans="1:36" x14ac:dyDescent="0.25">
      <c r="A548" s="22">
        <v>547</v>
      </c>
      <c r="B548" s="15" t="s">
        <v>1180</v>
      </c>
      <c r="C548" s="1" t="str">
        <f>+VLOOKUP(Tabla1[[#This Row],[Sector]],Sectores[[Sector]:[Columna1]],2,0)</f>
        <v>20 Política y Gobierno</v>
      </c>
      <c r="D548" s="1" t="str">
        <f>+VLOOKUP(Tabla1[[#This Row],[Contenido]],Hoja2!$F$2:$G$105,2,0)</f>
        <v>20.01 Programas Gubernamentales</v>
      </c>
      <c r="E548" s="1" t="str">
        <f>+IFERROR(VLOOKUP(Tabla1[[#This Row],[Tema]],Temas[[Tema]:[Columna1]],2,0),"REVISAR")</f>
        <v>20.01.14 Ministerio de Relaciones Exteriores</v>
      </c>
      <c r="F548" s="1" t="str">
        <f>+IFERROR(VLOOKUP(Tabla1[[#This Row],[Muestra]],Muestra[[Muestra]:[Columna1]],2,0),"REVISAR")</f>
        <v>20.01.01.01 Bueno</v>
      </c>
      <c r="G548" t="s">
        <v>1097</v>
      </c>
      <c r="H548" t="s">
        <v>1098</v>
      </c>
      <c r="I548" t="s">
        <v>1181</v>
      </c>
      <c r="J548" t="s">
        <v>1100</v>
      </c>
      <c r="K548" t="s">
        <v>1101</v>
      </c>
      <c r="L548" t="s">
        <v>1102</v>
      </c>
      <c r="O548" t="s">
        <v>1103</v>
      </c>
      <c r="R548">
        <v>2</v>
      </c>
      <c r="V548">
        <v>1</v>
      </c>
      <c r="X548">
        <v>1</v>
      </c>
    </row>
    <row r="549" spans="1:36" x14ac:dyDescent="0.25">
      <c r="A549" s="22">
        <v>548</v>
      </c>
      <c r="B549" s="15" t="s">
        <v>1182</v>
      </c>
      <c r="C549" s="1" t="str">
        <f>+VLOOKUP(Tabla1[[#This Row],[Sector]],Sectores[[Sector]:[Columna1]],2,0)</f>
        <v>20 Política y Gobierno</v>
      </c>
      <c r="D549" s="1" t="str">
        <f>+VLOOKUP(Tabla1[[#This Row],[Contenido]],Hoja2!$F$2:$G$105,2,0)</f>
        <v>20.01 Programas Gubernamentales</v>
      </c>
      <c r="E549" s="1" t="str">
        <f>+IFERROR(VLOOKUP(Tabla1[[#This Row],[Tema]],Temas[[Tema]:[Columna1]],2,0),"REVISAR")</f>
        <v>20.01.14 Ministerio de Relaciones Exteriores</v>
      </c>
      <c r="F549" s="1" t="str">
        <f>+IFERROR(VLOOKUP(Tabla1[[#This Row],[Muestra]],Muestra[[Muestra]:[Columna1]],2,0),"REVISAR")</f>
        <v>20.01.01.02 Malo</v>
      </c>
      <c r="G549" t="s">
        <v>1097</v>
      </c>
      <c r="H549" t="s">
        <v>1098</v>
      </c>
      <c r="I549" t="s">
        <v>1181</v>
      </c>
      <c r="J549" t="s">
        <v>1105</v>
      </c>
      <c r="K549" t="s">
        <v>1101</v>
      </c>
      <c r="L549" t="s">
        <v>1102</v>
      </c>
      <c r="O549" t="s">
        <v>1103</v>
      </c>
      <c r="T549">
        <v>1</v>
      </c>
      <c r="V549">
        <v>1</v>
      </c>
      <c r="AA549">
        <v>1</v>
      </c>
    </row>
    <row r="550" spans="1:36" x14ac:dyDescent="0.25">
      <c r="A550" s="23">
        <v>549</v>
      </c>
      <c r="B550" t="s">
        <v>1183</v>
      </c>
      <c r="C550" s="1" t="str">
        <f>+VLOOKUP(Tabla1[[#This Row],[Sector]],Sectores[[Sector]:[Columna1]],2,0)</f>
        <v>20 Política y Gobierno</v>
      </c>
      <c r="D550" s="1" t="str">
        <f>+VLOOKUP(Tabla1[[#This Row],[Contenido]],Hoja2!$F$2:$G$105,2,0)</f>
        <v>20.01 Programas Gubernamentales</v>
      </c>
      <c r="E550" s="1" t="str">
        <f>+IFERROR(VLOOKUP(Tabla1[[#This Row],[Tema]],Temas[[Tema]:[Columna1]],2,0),"REVISAR")</f>
        <v>20.01.14 Ministerio de Relaciones Exteriores</v>
      </c>
      <c r="F550" s="1" t="str">
        <f>+IFERROR(VLOOKUP(Tabla1[[#This Row],[Muestra]],Muestra[[Muestra]:[Columna1]],2,0),"REVISAR")</f>
        <v>20.01.01.03 Medio</v>
      </c>
      <c r="G550" t="s">
        <v>1097</v>
      </c>
      <c r="H550" t="s">
        <v>1098</v>
      </c>
      <c r="I550" t="s">
        <v>1181</v>
      </c>
      <c r="J550" t="s">
        <v>127</v>
      </c>
      <c r="K550" t="s">
        <v>1101</v>
      </c>
      <c r="L550" t="s">
        <v>1102</v>
      </c>
      <c r="O550" t="s">
        <v>1103</v>
      </c>
      <c r="P550">
        <v>1</v>
      </c>
      <c r="R550">
        <v>1</v>
      </c>
      <c r="T550">
        <v>1</v>
      </c>
      <c r="Y550">
        <v>1</v>
      </c>
      <c r="AE550">
        <v>1</v>
      </c>
      <c r="AI550">
        <v>1</v>
      </c>
    </row>
    <row r="551" spans="1:36" x14ac:dyDescent="0.25">
      <c r="A551" s="23">
        <v>550</v>
      </c>
      <c r="B551" t="s">
        <v>1184</v>
      </c>
      <c r="C551" s="1" t="str">
        <f>+VLOOKUP(Tabla1[[#This Row],[Sector]],Sectores[[Sector]:[Columna1]],2,0)</f>
        <v>20 Política y Gobierno</v>
      </c>
      <c r="D551" s="1" t="str">
        <f>+VLOOKUP(Tabla1[[#This Row],[Contenido]],Hoja2!$F$2:$G$105,2,0)</f>
        <v>20.01 Programas Gubernamentales</v>
      </c>
      <c r="E551" s="1" t="str">
        <f>+IFERROR(VLOOKUP(Tabla1[[#This Row],[Tema]],Temas[[Tema]:[Columna1]],2,0),"REVISAR")</f>
        <v>20.01.14 Ministerio de Relaciones Exteriores</v>
      </c>
      <c r="F551" s="1" t="str">
        <f>+IFERROR(VLOOKUP(Tabla1[[#This Row],[Muestra]],Muestra[[Muestra]:[Columna1]],2,0),"REVISAR")</f>
        <v>20.01.01.05 Todos</v>
      </c>
      <c r="G551" t="s">
        <v>1097</v>
      </c>
      <c r="H551" t="s">
        <v>1098</v>
      </c>
      <c r="I551" t="s">
        <v>1181</v>
      </c>
      <c r="J551" t="s">
        <v>1110</v>
      </c>
      <c r="K551" t="s">
        <v>1101</v>
      </c>
      <c r="L551" t="s">
        <v>1102</v>
      </c>
      <c r="O551" t="s">
        <v>1103</v>
      </c>
      <c r="P551">
        <v>1</v>
      </c>
      <c r="R551">
        <v>3</v>
      </c>
      <c r="T551">
        <v>2</v>
      </c>
      <c r="V551">
        <v>2</v>
      </c>
      <c r="X551">
        <v>1</v>
      </c>
      <c r="Y551">
        <v>1</v>
      </c>
      <c r="AA551">
        <v>1</v>
      </c>
      <c r="AE551">
        <v>1</v>
      </c>
      <c r="AI551">
        <v>1</v>
      </c>
    </row>
    <row r="552" spans="1:36" x14ac:dyDescent="0.25">
      <c r="A552" s="23">
        <v>551</v>
      </c>
      <c r="B552" t="s">
        <v>1185</v>
      </c>
      <c r="C552" s="1" t="str">
        <f>+VLOOKUP(Tabla1[[#This Row],[Sector]],Sectores[[Sector]:[Columna1]],2,0)</f>
        <v>20 Política y Gobierno</v>
      </c>
      <c r="D552" s="1" t="str">
        <f>+VLOOKUP(Tabla1[[#This Row],[Contenido]],Hoja2!$F$2:$G$105,2,0)</f>
        <v>20.01 Programas Gubernamentales</v>
      </c>
      <c r="E552" s="1" t="str">
        <f>+IFERROR(VLOOKUP(Tabla1[[#This Row],[Tema]],Temas[[Tema]:[Columna1]],2,0),"REVISAR")</f>
        <v>20.01.15 Ministerio de Salud</v>
      </c>
      <c r="F552" s="1" t="str">
        <f>+IFERROR(VLOOKUP(Tabla1[[#This Row],[Muestra]],Muestra[[Muestra]:[Columna1]],2,0),"REVISAR")</f>
        <v>20.01.01.01 Bueno</v>
      </c>
      <c r="G552" t="s">
        <v>1097</v>
      </c>
      <c r="H552" t="s">
        <v>1098</v>
      </c>
      <c r="I552" t="s">
        <v>1186</v>
      </c>
      <c r="J552" t="s">
        <v>1100</v>
      </c>
      <c r="K552" t="s">
        <v>1101</v>
      </c>
      <c r="L552" t="s">
        <v>1102</v>
      </c>
      <c r="O552" t="s">
        <v>1103</v>
      </c>
      <c r="T552">
        <v>2</v>
      </c>
      <c r="X552">
        <v>1</v>
      </c>
      <c r="AG552">
        <v>1</v>
      </c>
    </row>
    <row r="553" spans="1:36" x14ac:dyDescent="0.25">
      <c r="A553" s="23">
        <v>552</v>
      </c>
      <c r="B553" t="s">
        <v>1187</v>
      </c>
      <c r="C553" s="1" t="str">
        <f>+VLOOKUP(Tabla1[[#This Row],[Sector]],Sectores[[Sector]:[Columna1]],2,0)</f>
        <v>20 Política y Gobierno</v>
      </c>
      <c r="D553" s="1" t="str">
        <f>+VLOOKUP(Tabla1[[#This Row],[Contenido]],Hoja2!$F$2:$G$105,2,0)</f>
        <v>20.01 Programas Gubernamentales</v>
      </c>
      <c r="E553" s="1" t="str">
        <f>+IFERROR(VLOOKUP(Tabla1[[#This Row],[Tema]],Temas[[Tema]:[Columna1]],2,0),"REVISAR")</f>
        <v>20.01.15 Ministerio de Salud</v>
      </c>
      <c r="F553" s="1" t="str">
        <f>+IFERROR(VLOOKUP(Tabla1[[#This Row],[Muestra]],Muestra[[Muestra]:[Columna1]],2,0),"REVISAR")</f>
        <v>20.01.01.02 Malo</v>
      </c>
      <c r="G553" t="s">
        <v>1097</v>
      </c>
      <c r="H553" t="s">
        <v>1098</v>
      </c>
      <c r="I553" t="s">
        <v>1186</v>
      </c>
      <c r="J553" t="s">
        <v>1105</v>
      </c>
      <c r="K553" t="s">
        <v>1101</v>
      </c>
      <c r="L553" t="s">
        <v>1102</v>
      </c>
      <c r="O553" t="s">
        <v>1103</v>
      </c>
      <c r="Q553">
        <v>1</v>
      </c>
      <c r="R553">
        <v>1</v>
      </c>
      <c r="T553">
        <v>1</v>
      </c>
      <c r="AC553">
        <v>1</v>
      </c>
      <c r="AD553">
        <v>1</v>
      </c>
      <c r="AF553">
        <v>1</v>
      </c>
      <c r="AG553">
        <v>1</v>
      </c>
      <c r="AH553">
        <v>1</v>
      </c>
      <c r="AJ553">
        <v>3</v>
      </c>
    </row>
    <row r="554" spans="1:36" x14ac:dyDescent="0.25">
      <c r="A554" s="23">
        <v>553</v>
      </c>
      <c r="B554" t="s">
        <v>1188</v>
      </c>
      <c r="C554" s="1" t="str">
        <f>+VLOOKUP(Tabla1[[#This Row],[Sector]],Sectores[[Sector]:[Columna1]],2,0)</f>
        <v>20 Política y Gobierno</v>
      </c>
      <c r="D554" s="1" t="str">
        <f>+VLOOKUP(Tabla1[[#This Row],[Contenido]],Hoja2!$F$2:$G$105,2,0)</f>
        <v>20.01 Programas Gubernamentales</v>
      </c>
      <c r="E554" s="1" t="str">
        <f>+IFERROR(VLOOKUP(Tabla1[[#This Row],[Tema]],Temas[[Tema]:[Columna1]],2,0),"REVISAR")</f>
        <v>20.01.15 Ministerio de Salud</v>
      </c>
      <c r="F554" s="1" t="str">
        <f>+IFERROR(VLOOKUP(Tabla1[[#This Row],[Muestra]],Muestra[[Muestra]:[Columna1]],2,0),"REVISAR")</f>
        <v>20.01.01.03 Medio</v>
      </c>
      <c r="G554" t="s">
        <v>1097</v>
      </c>
      <c r="H554" t="s">
        <v>1098</v>
      </c>
      <c r="I554" t="s">
        <v>1186</v>
      </c>
      <c r="J554" t="s">
        <v>127</v>
      </c>
      <c r="K554" t="s">
        <v>1101</v>
      </c>
      <c r="L554" t="s">
        <v>1102</v>
      </c>
      <c r="O554" t="s">
        <v>1103</v>
      </c>
      <c r="P554">
        <v>2</v>
      </c>
      <c r="S554">
        <v>1</v>
      </c>
      <c r="T554">
        <v>3</v>
      </c>
      <c r="Z554">
        <v>1</v>
      </c>
      <c r="AA554">
        <v>1</v>
      </c>
      <c r="AB554">
        <v>1</v>
      </c>
      <c r="AC554">
        <v>1</v>
      </c>
      <c r="AG554">
        <v>2</v>
      </c>
      <c r="AH554">
        <v>1</v>
      </c>
      <c r="AJ554">
        <v>1</v>
      </c>
    </row>
    <row r="555" spans="1:36" x14ac:dyDescent="0.25">
      <c r="A555" s="23">
        <v>554</v>
      </c>
      <c r="B555" t="s">
        <v>1189</v>
      </c>
      <c r="C555" s="1" t="str">
        <f>+VLOOKUP(Tabla1[[#This Row],[Sector]],Sectores[[Sector]:[Columna1]],2,0)</f>
        <v>20 Política y Gobierno</v>
      </c>
      <c r="D555" s="1" t="str">
        <f>+VLOOKUP(Tabla1[[#This Row],[Contenido]],Hoja2!$F$2:$G$105,2,0)</f>
        <v>20.01 Programas Gubernamentales</v>
      </c>
      <c r="E555" s="1" t="str">
        <f>+IFERROR(VLOOKUP(Tabla1[[#This Row],[Tema]],Temas[[Tema]:[Columna1]],2,0),"REVISAR")</f>
        <v>20.01.15 Ministerio de Salud</v>
      </c>
      <c r="F555" s="1" t="str">
        <f>+IFERROR(VLOOKUP(Tabla1[[#This Row],[Muestra]],Muestra[[Muestra]:[Columna1]],2,0),"REVISAR")</f>
        <v>20.01.01.04 No Aplica</v>
      </c>
      <c r="G555" t="s">
        <v>1097</v>
      </c>
      <c r="H555" t="s">
        <v>1098</v>
      </c>
      <c r="I555" t="s">
        <v>1186</v>
      </c>
      <c r="J555" t="s">
        <v>1108</v>
      </c>
      <c r="K555" t="s">
        <v>1101</v>
      </c>
      <c r="L555" t="s">
        <v>1102</v>
      </c>
      <c r="O555" t="s">
        <v>1103</v>
      </c>
      <c r="X555">
        <v>1</v>
      </c>
      <c r="Z555">
        <v>4</v>
      </c>
      <c r="AA555">
        <v>1</v>
      </c>
      <c r="AC555">
        <v>4</v>
      </c>
    </row>
    <row r="556" spans="1:36" x14ac:dyDescent="0.25">
      <c r="A556" s="23">
        <v>555</v>
      </c>
      <c r="B556" t="s">
        <v>1190</v>
      </c>
      <c r="C556" s="1" t="str">
        <f>+VLOOKUP(Tabla1[[#This Row],[Sector]],Sectores[[Sector]:[Columna1]],2,0)</f>
        <v>20 Política y Gobierno</v>
      </c>
      <c r="D556" s="1" t="str">
        <f>+VLOOKUP(Tabla1[[#This Row],[Contenido]],Hoja2!$F$2:$G$105,2,0)</f>
        <v>20.01 Programas Gubernamentales</v>
      </c>
      <c r="E556" s="1" t="str">
        <f>+IFERROR(VLOOKUP(Tabla1[[#This Row],[Tema]],Temas[[Tema]:[Columna1]],2,0),"REVISAR")</f>
        <v>20.01.15 Ministerio de Salud</v>
      </c>
      <c r="F556" s="1" t="str">
        <f>+IFERROR(VLOOKUP(Tabla1[[#This Row],[Muestra]],Muestra[[Muestra]:[Columna1]],2,0),"REVISAR")</f>
        <v>20.01.01.05 Todos</v>
      </c>
      <c r="G556" t="s">
        <v>1097</v>
      </c>
      <c r="H556" t="s">
        <v>1098</v>
      </c>
      <c r="I556" t="s">
        <v>1186</v>
      </c>
      <c r="J556" t="s">
        <v>1110</v>
      </c>
      <c r="K556" t="s">
        <v>1101</v>
      </c>
      <c r="L556" t="s">
        <v>1102</v>
      </c>
      <c r="O556" t="s">
        <v>1103</v>
      </c>
      <c r="P556">
        <v>2</v>
      </c>
      <c r="Q556">
        <v>1</v>
      </c>
      <c r="R556">
        <v>1</v>
      </c>
      <c r="S556">
        <v>1</v>
      </c>
      <c r="T556">
        <v>6</v>
      </c>
      <c r="X556">
        <v>2</v>
      </c>
      <c r="Z556">
        <v>5</v>
      </c>
      <c r="AA556">
        <v>2</v>
      </c>
      <c r="AB556">
        <v>1</v>
      </c>
      <c r="AC556">
        <v>6</v>
      </c>
      <c r="AD556">
        <v>1</v>
      </c>
      <c r="AF556">
        <v>1</v>
      </c>
      <c r="AG556">
        <v>4</v>
      </c>
      <c r="AH556">
        <v>2</v>
      </c>
      <c r="AJ556">
        <v>4</v>
      </c>
    </row>
    <row r="557" spans="1:36" x14ac:dyDescent="0.25">
      <c r="A557" s="22">
        <v>556</v>
      </c>
      <c r="B557" s="15" t="s">
        <v>1191</v>
      </c>
      <c r="C557" s="1" t="str">
        <f>+VLOOKUP(Tabla1[[#This Row],[Sector]],Sectores[[Sector]:[Columna1]],2,0)</f>
        <v>20 Política y Gobierno</v>
      </c>
      <c r="D557" s="1" t="str">
        <f>+VLOOKUP(Tabla1[[#This Row],[Contenido]],Hoja2!$F$2:$G$105,2,0)</f>
        <v>20.01 Programas Gubernamentales</v>
      </c>
      <c r="E557" s="1" t="str">
        <f>+IFERROR(VLOOKUP(Tabla1[[#This Row],[Tema]],Temas[[Tema]:[Columna1]],2,0),"REVISAR")</f>
        <v>20.01.16 Ministerio de Transportes y Telecomunicaciones</v>
      </c>
      <c r="F557" s="1" t="str">
        <f>+IFERROR(VLOOKUP(Tabla1[[#This Row],[Muestra]],Muestra[[Muestra]:[Columna1]],2,0),"REVISAR")</f>
        <v>20.01.01.01 Bueno</v>
      </c>
      <c r="G557" t="s">
        <v>1097</v>
      </c>
      <c r="H557" t="s">
        <v>1098</v>
      </c>
      <c r="I557" t="s">
        <v>1192</v>
      </c>
      <c r="J557" t="s">
        <v>1100</v>
      </c>
      <c r="K557" t="s">
        <v>1101</v>
      </c>
      <c r="L557" t="s">
        <v>1102</v>
      </c>
      <c r="O557" t="s">
        <v>1103</v>
      </c>
      <c r="P557">
        <v>1</v>
      </c>
    </row>
    <row r="558" spans="1:36" x14ac:dyDescent="0.25">
      <c r="A558" s="23">
        <v>557</v>
      </c>
      <c r="B558" t="s">
        <v>1193</v>
      </c>
      <c r="C558" s="1" t="str">
        <f>+VLOOKUP(Tabla1[[#This Row],[Sector]],Sectores[[Sector]:[Columna1]],2,0)</f>
        <v>20 Política y Gobierno</v>
      </c>
      <c r="D558" s="1" t="str">
        <f>+VLOOKUP(Tabla1[[#This Row],[Contenido]],Hoja2!$F$2:$G$105,2,0)</f>
        <v>20.01 Programas Gubernamentales</v>
      </c>
      <c r="E558" s="1" t="str">
        <f>+IFERROR(VLOOKUP(Tabla1[[#This Row],[Tema]],Temas[[Tema]:[Columna1]],2,0),"REVISAR")</f>
        <v>20.01.16 Ministerio de Transportes y Telecomunicaciones</v>
      </c>
      <c r="F558" s="1" t="str">
        <f>+IFERROR(VLOOKUP(Tabla1[[#This Row],[Muestra]],Muestra[[Muestra]:[Columna1]],2,0),"REVISAR")</f>
        <v>20.01.01.02 Malo</v>
      </c>
      <c r="G558" t="s">
        <v>1097</v>
      </c>
      <c r="H558" t="s">
        <v>1098</v>
      </c>
      <c r="I558" t="s">
        <v>1192</v>
      </c>
      <c r="J558" t="s">
        <v>1105</v>
      </c>
      <c r="K558" t="s">
        <v>1101</v>
      </c>
      <c r="L558" t="s">
        <v>1102</v>
      </c>
      <c r="O558" t="s">
        <v>1103</v>
      </c>
      <c r="S558">
        <v>1</v>
      </c>
      <c r="Z558">
        <v>1</v>
      </c>
      <c r="AC558">
        <v>1</v>
      </c>
      <c r="AJ558">
        <v>1</v>
      </c>
    </row>
    <row r="559" spans="1:36" x14ac:dyDescent="0.25">
      <c r="A559" s="22">
        <v>558</v>
      </c>
      <c r="B559" s="15" t="s">
        <v>1194</v>
      </c>
      <c r="C559" s="1" t="str">
        <f>+VLOOKUP(Tabla1[[#This Row],[Sector]],Sectores[[Sector]:[Columna1]],2,0)</f>
        <v>20 Política y Gobierno</v>
      </c>
      <c r="D559" s="1" t="str">
        <f>+VLOOKUP(Tabla1[[#This Row],[Contenido]],Hoja2!$F$2:$G$105,2,0)</f>
        <v>20.01 Programas Gubernamentales</v>
      </c>
      <c r="E559" s="1" t="str">
        <f>+IFERROR(VLOOKUP(Tabla1[[#This Row],[Tema]],Temas[[Tema]:[Columna1]],2,0),"REVISAR")</f>
        <v>20.01.16 Ministerio de Transportes y Telecomunicaciones</v>
      </c>
      <c r="F559" s="1" t="str">
        <f>+IFERROR(VLOOKUP(Tabla1[[#This Row],[Muestra]],Muestra[[Muestra]:[Columna1]],2,0),"REVISAR")</f>
        <v>20.01.01.03 Medio</v>
      </c>
      <c r="G559" t="s">
        <v>1097</v>
      </c>
      <c r="H559" t="s">
        <v>1098</v>
      </c>
      <c r="I559" t="s">
        <v>1192</v>
      </c>
      <c r="J559" t="s">
        <v>127</v>
      </c>
      <c r="K559" t="s">
        <v>1101</v>
      </c>
      <c r="L559" t="s">
        <v>1102</v>
      </c>
      <c r="O559" t="s">
        <v>1103</v>
      </c>
      <c r="R559">
        <v>1</v>
      </c>
      <c r="T559">
        <v>1</v>
      </c>
    </row>
    <row r="560" spans="1:36" x14ac:dyDescent="0.25">
      <c r="A560" s="23">
        <v>559</v>
      </c>
      <c r="B560" t="s">
        <v>1195</v>
      </c>
      <c r="C560" s="1" t="str">
        <f>+VLOOKUP(Tabla1[[#This Row],[Sector]],Sectores[[Sector]:[Columna1]],2,0)</f>
        <v>20 Política y Gobierno</v>
      </c>
      <c r="D560" s="1" t="str">
        <f>+VLOOKUP(Tabla1[[#This Row],[Contenido]],Hoja2!$F$2:$G$105,2,0)</f>
        <v>20.01 Programas Gubernamentales</v>
      </c>
      <c r="E560" s="1" t="str">
        <f>+IFERROR(VLOOKUP(Tabla1[[#This Row],[Tema]],Temas[[Tema]:[Columna1]],2,0),"REVISAR")</f>
        <v>20.01.16 Ministerio de Transportes y Telecomunicaciones</v>
      </c>
      <c r="F560" s="1" t="str">
        <f>+IFERROR(VLOOKUP(Tabla1[[#This Row],[Muestra]],Muestra[[Muestra]:[Columna1]],2,0),"REVISAR")</f>
        <v>20.01.01.05 Todos</v>
      </c>
      <c r="G560" t="s">
        <v>1097</v>
      </c>
      <c r="H560" t="s">
        <v>1098</v>
      </c>
      <c r="I560" t="s">
        <v>1192</v>
      </c>
      <c r="J560" t="s">
        <v>1110</v>
      </c>
      <c r="K560" t="s">
        <v>1101</v>
      </c>
      <c r="L560" t="s">
        <v>1102</v>
      </c>
      <c r="O560" t="s">
        <v>1103</v>
      </c>
      <c r="P560">
        <v>1</v>
      </c>
      <c r="R560">
        <v>1</v>
      </c>
      <c r="S560">
        <v>1</v>
      </c>
      <c r="T560">
        <v>1</v>
      </c>
      <c r="Z560">
        <v>1</v>
      </c>
      <c r="AC560">
        <v>1</v>
      </c>
      <c r="AJ560">
        <v>1</v>
      </c>
    </row>
    <row r="561" spans="1:36" x14ac:dyDescent="0.25">
      <c r="A561" s="23">
        <v>560</v>
      </c>
      <c r="B561" t="s">
        <v>1196</v>
      </c>
      <c r="C561" s="1" t="str">
        <f>+VLOOKUP(Tabla1[[#This Row],[Sector]],Sectores[[Sector]:[Columna1]],2,0)</f>
        <v>20 Política y Gobierno</v>
      </c>
      <c r="D561" s="1" t="str">
        <f>+VLOOKUP(Tabla1[[#This Row],[Contenido]],Hoja2!$F$2:$G$105,2,0)</f>
        <v>20.01 Programas Gubernamentales</v>
      </c>
      <c r="E561" s="1" t="str">
        <f>+IFERROR(VLOOKUP(Tabla1[[#This Row],[Tema]],Temas[[Tema]:[Columna1]],2,0),"REVISAR")</f>
        <v>20.01.17 Ministerio de Vivienda y Urbanismo</v>
      </c>
      <c r="F561" s="1" t="str">
        <f>+IFERROR(VLOOKUP(Tabla1[[#This Row],[Muestra]],Muestra[[Muestra]:[Columna1]],2,0),"REVISAR")</f>
        <v>20.01.01.01 Bueno</v>
      </c>
      <c r="G561" t="s">
        <v>1097</v>
      </c>
      <c r="H561" t="s">
        <v>1098</v>
      </c>
      <c r="I561" t="s">
        <v>1197</v>
      </c>
      <c r="J561" t="s">
        <v>1100</v>
      </c>
      <c r="K561" t="s">
        <v>1101</v>
      </c>
      <c r="L561" t="s">
        <v>1102</v>
      </c>
      <c r="O561" t="s">
        <v>1103</v>
      </c>
      <c r="V561">
        <v>1</v>
      </c>
      <c r="W561">
        <v>1</v>
      </c>
      <c r="Y561">
        <v>1</v>
      </c>
      <c r="AG561">
        <v>1</v>
      </c>
    </row>
    <row r="562" spans="1:36" x14ac:dyDescent="0.25">
      <c r="A562" s="23">
        <v>561</v>
      </c>
      <c r="B562" t="s">
        <v>1198</v>
      </c>
      <c r="C562" s="1" t="str">
        <f>+VLOOKUP(Tabla1[[#This Row],[Sector]],Sectores[[Sector]:[Columna1]],2,0)</f>
        <v>20 Política y Gobierno</v>
      </c>
      <c r="D562" s="1" t="str">
        <f>+VLOOKUP(Tabla1[[#This Row],[Contenido]],Hoja2!$F$2:$G$105,2,0)</f>
        <v>20.01 Programas Gubernamentales</v>
      </c>
      <c r="E562" s="1" t="str">
        <f>+IFERROR(VLOOKUP(Tabla1[[#This Row],[Tema]],Temas[[Tema]:[Columna1]],2,0),"REVISAR")</f>
        <v>20.01.17 Ministerio de Vivienda y Urbanismo</v>
      </c>
      <c r="F562" s="1" t="str">
        <f>+IFERROR(VLOOKUP(Tabla1[[#This Row],[Muestra]],Muestra[[Muestra]:[Columna1]],2,0),"REVISAR")</f>
        <v>20.01.01.02 Malo</v>
      </c>
      <c r="G562" t="s">
        <v>1097</v>
      </c>
      <c r="H562" t="s">
        <v>1098</v>
      </c>
      <c r="I562" t="s">
        <v>1197</v>
      </c>
      <c r="J562" t="s">
        <v>1105</v>
      </c>
      <c r="K562" t="s">
        <v>1101</v>
      </c>
      <c r="L562" t="s">
        <v>1102</v>
      </c>
      <c r="O562" t="s">
        <v>1103</v>
      </c>
      <c r="P562">
        <v>3</v>
      </c>
      <c r="Q562">
        <v>1</v>
      </c>
      <c r="T562">
        <v>1</v>
      </c>
      <c r="V562">
        <v>1</v>
      </c>
      <c r="Z562">
        <v>3</v>
      </c>
      <c r="AD562">
        <v>2</v>
      </c>
      <c r="AF562">
        <v>3</v>
      </c>
      <c r="AG562">
        <v>1</v>
      </c>
      <c r="AI562">
        <v>1</v>
      </c>
      <c r="AJ562">
        <v>1</v>
      </c>
    </row>
    <row r="563" spans="1:36" x14ac:dyDescent="0.25">
      <c r="A563" s="23">
        <v>562</v>
      </c>
      <c r="B563" t="s">
        <v>1199</v>
      </c>
      <c r="C563" s="1" t="str">
        <f>+VLOOKUP(Tabla1[[#This Row],[Sector]],Sectores[[Sector]:[Columna1]],2,0)</f>
        <v>20 Política y Gobierno</v>
      </c>
      <c r="D563" s="1" t="str">
        <f>+VLOOKUP(Tabla1[[#This Row],[Contenido]],Hoja2!$F$2:$G$105,2,0)</f>
        <v>20.01 Programas Gubernamentales</v>
      </c>
      <c r="E563" s="1" t="str">
        <f>+IFERROR(VLOOKUP(Tabla1[[#This Row],[Tema]],Temas[[Tema]:[Columna1]],2,0),"REVISAR")</f>
        <v>20.01.17 Ministerio de Vivienda y Urbanismo</v>
      </c>
      <c r="F563" s="1" t="str">
        <f>+IFERROR(VLOOKUP(Tabla1[[#This Row],[Muestra]],Muestra[[Muestra]:[Columna1]],2,0),"REVISAR")</f>
        <v>20.01.01.03 Medio</v>
      </c>
      <c r="G563" t="s">
        <v>1097</v>
      </c>
      <c r="H563" t="s">
        <v>1098</v>
      </c>
      <c r="I563" t="s">
        <v>1197</v>
      </c>
      <c r="J563" t="s">
        <v>127</v>
      </c>
      <c r="K563" t="s">
        <v>1101</v>
      </c>
      <c r="L563" t="s">
        <v>1102</v>
      </c>
      <c r="O563" t="s">
        <v>1103</v>
      </c>
      <c r="R563">
        <v>2</v>
      </c>
      <c r="X563">
        <v>1</v>
      </c>
      <c r="Z563">
        <v>1</v>
      </c>
      <c r="AA563">
        <v>1</v>
      </c>
      <c r="AF563">
        <v>1</v>
      </c>
      <c r="AG563">
        <v>1</v>
      </c>
      <c r="AJ563">
        <v>1</v>
      </c>
    </row>
    <row r="564" spans="1:36" x14ac:dyDescent="0.25">
      <c r="A564" s="22">
        <v>563</v>
      </c>
      <c r="B564" s="15" t="s">
        <v>1200</v>
      </c>
      <c r="C564" s="1" t="str">
        <f>+VLOOKUP(Tabla1[[#This Row],[Sector]],Sectores[[Sector]:[Columna1]],2,0)</f>
        <v>20 Política y Gobierno</v>
      </c>
      <c r="D564" s="1" t="str">
        <f>+VLOOKUP(Tabla1[[#This Row],[Contenido]],Hoja2!$F$2:$G$105,2,0)</f>
        <v>20.01 Programas Gubernamentales</v>
      </c>
      <c r="E564" s="1" t="str">
        <f>+IFERROR(VLOOKUP(Tabla1[[#This Row],[Tema]],Temas[[Tema]:[Columna1]],2,0),"REVISAR")</f>
        <v>20.01.17 Ministerio de Vivienda y Urbanismo</v>
      </c>
      <c r="F564" s="1" t="str">
        <f>+IFERROR(VLOOKUP(Tabla1[[#This Row],[Muestra]],Muestra[[Muestra]:[Columna1]],2,0),"REVISAR")</f>
        <v>20.01.01.04 No Aplica</v>
      </c>
      <c r="G564" t="s">
        <v>1097</v>
      </c>
      <c r="H564" t="s">
        <v>1098</v>
      </c>
      <c r="I564" t="s">
        <v>1197</v>
      </c>
      <c r="J564" t="s">
        <v>1108</v>
      </c>
      <c r="K564" t="s">
        <v>1101</v>
      </c>
      <c r="L564" t="s">
        <v>1102</v>
      </c>
      <c r="O564" t="s">
        <v>1103</v>
      </c>
      <c r="X564">
        <v>2</v>
      </c>
    </row>
    <row r="565" spans="1:36" x14ac:dyDescent="0.25">
      <c r="A565" s="23">
        <v>564</v>
      </c>
      <c r="B565" t="s">
        <v>1201</v>
      </c>
      <c r="C565" s="1" t="str">
        <f>+VLOOKUP(Tabla1[[#This Row],[Sector]],Sectores[[Sector]:[Columna1]],2,0)</f>
        <v>20 Política y Gobierno</v>
      </c>
      <c r="D565" s="1" t="str">
        <f>+VLOOKUP(Tabla1[[#This Row],[Contenido]],Hoja2!$F$2:$G$105,2,0)</f>
        <v>20.01 Programas Gubernamentales</v>
      </c>
      <c r="E565" s="1" t="str">
        <f>+IFERROR(VLOOKUP(Tabla1[[#This Row],[Tema]],Temas[[Tema]:[Columna1]],2,0),"REVISAR")</f>
        <v>20.01.17 Ministerio de Vivienda y Urbanismo</v>
      </c>
      <c r="F565" s="1" t="str">
        <f>+IFERROR(VLOOKUP(Tabla1[[#This Row],[Muestra]],Muestra[[Muestra]:[Columna1]],2,0),"REVISAR")</f>
        <v>20.01.01.05 Todos</v>
      </c>
      <c r="G565" t="s">
        <v>1097</v>
      </c>
      <c r="H565" t="s">
        <v>1098</v>
      </c>
      <c r="I565" t="s">
        <v>1197</v>
      </c>
      <c r="J565" t="s">
        <v>1110</v>
      </c>
      <c r="K565" t="s">
        <v>1101</v>
      </c>
      <c r="L565" t="s">
        <v>1102</v>
      </c>
      <c r="O565" t="s">
        <v>1103</v>
      </c>
      <c r="P565">
        <v>3</v>
      </c>
      <c r="Q565">
        <v>1</v>
      </c>
      <c r="R565">
        <v>2</v>
      </c>
      <c r="T565">
        <v>1</v>
      </c>
      <c r="V565">
        <v>2</v>
      </c>
      <c r="W565">
        <v>1</v>
      </c>
      <c r="X565">
        <v>3</v>
      </c>
      <c r="Y565">
        <v>1</v>
      </c>
      <c r="Z565">
        <v>4</v>
      </c>
      <c r="AA565">
        <v>1</v>
      </c>
      <c r="AD565">
        <v>2</v>
      </c>
      <c r="AF565">
        <v>4</v>
      </c>
      <c r="AG565">
        <v>3</v>
      </c>
      <c r="AI565">
        <v>1</v>
      </c>
      <c r="AJ565">
        <v>2</v>
      </c>
    </row>
    <row r="566" spans="1:36" x14ac:dyDescent="0.25">
      <c r="A566" s="22">
        <v>565</v>
      </c>
      <c r="B566" s="15" t="s">
        <v>1202</v>
      </c>
      <c r="C566" s="1" t="str">
        <f>+VLOOKUP(Tabla1[[#This Row],[Sector]],Sectores[[Sector]:[Columna1]],2,0)</f>
        <v>20 Política y Gobierno</v>
      </c>
      <c r="D566" s="1" t="str">
        <f>+VLOOKUP(Tabla1[[#This Row],[Contenido]],Hoja2!$F$2:$G$105,2,0)</f>
        <v>20.01 Programas Gubernamentales</v>
      </c>
      <c r="E566" s="1" t="str">
        <f>+IFERROR(VLOOKUP(Tabla1[[#This Row],[Tema]],Temas[[Tema]:[Columna1]],2,0),"REVISAR")</f>
        <v>20.01.10 Ministerio de la Mujer y la Equidad de Género</v>
      </c>
      <c r="F566" s="1" t="str">
        <f>+IFERROR(VLOOKUP(Tabla1[[#This Row],[Muestra]],Muestra[[Muestra]:[Columna1]],2,0),"REVISAR")</f>
        <v>20.01.01.02 Malo</v>
      </c>
      <c r="G566" t="s">
        <v>1097</v>
      </c>
      <c r="H566" t="s">
        <v>1098</v>
      </c>
      <c r="I566" t="s">
        <v>1203</v>
      </c>
      <c r="J566" t="s">
        <v>1105</v>
      </c>
      <c r="K566" t="s">
        <v>1101</v>
      </c>
      <c r="L566" t="s">
        <v>1102</v>
      </c>
      <c r="O566" t="s">
        <v>1103</v>
      </c>
      <c r="AG566">
        <v>1</v>
      </c>
    </row>
    <row r="567" spans="1:36" x14ac:dyDescent="0.25">
      <c r="A567" s="22">
        <v>566</v>
      </c>
      <c r="B567" s="15" t="s">
        <v>1204</v>
      </c>
      <c r="C567" s="1" t="str">
        <f>+VLOOKUP(Tabla1[[#This Row],[Sector]],Sectores[[Sector]:[Columna1]],2,0)</f>
        <v>20 Política y Gobierno</v>
      </c>
      <c r="D567" s="1" t="str">
        <f>+VLOOKUP(Tabla1[[#This Row],[Contenido]],Hoja2!$F$2:$G$105,2,0)</f>
        <v>20.01 Programas Gubernamentales</v>
      </c>
      <c r="E567" s="1" t="str">
        <f>+IFERROR(VLOOKUP(Tabla1[[#This Row],[Tema]],Temas[[Tema]:[Columna1]],2,0),"REVISAR")</f>
        <v>20.01.10 Ministerio de la Mujer y la Equidad de Género</v>
      </c>
      <c r="F567" s="1" t="str">
        <f>+IFERROR(VLOOKUP(Tabla1[[#This Row],[Muestra]],Muestra[[Muestra]:[Columna1]],2,0),"REVISAR")</f>
        <v>20.01.01.03 Medio</v>
      </c>
      <c r="G567" t="s">
        <v>1097</v>
      </c>
      <c r="H567" t="s">
        <v>1098</v>
      </c>
      <c r="I567" t="s">
        <v>1203</v>
      </c>
      <c r="J567" t="s">
        <v>127</v>
      </c>
      <c r="K567" t="s">
        <v>1101</v>
      </c>
      <c r="L567" t="s">
        <v>1102</v>
      </c>
      <c r="O567" t="s">
        <v>1103</v>
      </c>
      <c r="AG567">
        <v>1</v>
      </c>
    </row>
    <row r="568" spans="1:36" x14ac:dyDescent="0.25">
      <c r="A568" s="22">
        <v>567</v>
      </c>
      <c r="B568" s="15" t="s">
        <v>1205</v>
      </c>
      <c r="C568" s="1" t="str">
        <f>+VLOOKUP(Tabla1[[#This Row],[Sector]],Sectores[[Sector]:[Columna1]],2,0)</f>
        <v>20 Política y Gobierno</v>
      </c>
      <c r="D568" s="1" t="str">
        <f>+VLOOKUP(Tabla1[[#This Row],[Contenido]],Hoja2!$F$2:$G$105,2,0)</f>
        <v>20.01 Programas Gubernamentales</v>
      </c>
      <c r="E568" s="1" t="str">
        <f>+IFERROR(VLOOKUP(Tabla1[[#This Row],[Tema]],Temas[[Tema]:[Columna1]],2,0),"REVISAR")</f>
        <v>20.01.10 Ministerio de la Mujer y la Equidad de Género</v>
      </c>
      <c r="F568" s="1" t="str">
        <f>+IFERROR(VLOOKUP(Tabla1[[#This Row],[Muestra]],Muestra[[Muestra]:[Columna1]],2,0),"REVISAR")</f>
        <v>20.01.01.05 Todos</v>
      </c>
      <c r="G568" t="s">
        <v>1097</v>
      </c>
      <c r="H568" t="s">
        <v>1098</v>
      </c>
      <c r="I568" t="s">
        <v>1203</v>
      </c>
      <c r="J568" t="s">
        <v>1110</v>
      </c>
      <c r="K568" t="s">
        <v>1101</v>
      </c>
      <c r="L568" t="s">
        <v>1102</v>
      </c>
      <c r="O568" t="s">
        <v>1103</v>
      </c>
      <c r="AG568">
        <v>2</v>
      </c>
    </row>
    <row r="569" spans="1:36" x14ac:dyDescent="0.25">
      <c r="A569" s="22">
        <v>568</v>
      </c>
      <c r="B569" s="15" t="s">
        <v>1206</v>
      </c>
      <c r="C569" s="1" t="str">
        <f>+VLOOKUP(Tabla1[[#This Row],[Sector]],Sectores[[Sector]:[Columna1]],2,0)</f>
        <v>20 Política y Gobierno</v>
      </c>
      <c r="D569" s="1" t="str">
        <f>+VLOOKUP(Tabla1[[#This Row],[Contenido]],Hoja2!$F$2:$G$105,2,0)</f>
        <v>20.01 Programas Gubernamentales</v>
      </c>
      <c r="E569" s="1" t="str">
        <f>+IFERROR(VLOOKUP(Tabla1[[#This Row],[Tema]],Temas[[Tema]:[Columna1]],2,0),"REVISAR")</f>
        <v>20.01.11 Ministerio de las Culturas, las Artes y el Patrimonio</v>
      </c>
      <c r="F569" s="1" t="str">
        <f>+IFERROR(VLOOKUP(Tabla1[[#This Row],[Muestra]],Muestra[[Muestra]:[Columna1]],2,0),"REVISAR")</f>
        <v>20.01.01.03 Medio</v>
      </c>
      <c r="G569" t="s">
        <v>1097</v>
      </c>
      <c r="H569" t="s">
        <v>1098</v>
      </c>
      <c r="I569" t="s">
        <v>1207</v>
      </c>
      <c r="J569" t="s">
        <v>127</v>
      </c>
      <c r="K569" t="s">
        <v>1101</v>
      </c>
      <c r="L569" t="s">
        <v>1102</v>
      </c>
      <c r="O569" t="s">
        <v>1103</v>
      </c>
      <c r="AI569">
        <v>1</v>
      </c>
      <c r="AJ569">
        <v>1</v>
      </c>
    </row>
    <row r="570" spans="1:36" x14ac:dyDescent="0.25">
      <c r="A570" s="22">
        <v>569</v>
      </c>
      <c r="B570" s="15" t="s">
        <v>1208</v>
      </c>
      <c r="C570" s="1" t="str">
        <f>+VLOOKUP(Tabla1[[#This Row],[Sector]],Sectores[[Sector]:[Columna1]],2,0)</f>
        <v>20 Política y Gobierno</v>
      </c>
      <c r="D570" s="1" t="str">
        <f>+VLOOKUP(Tabla1[[#This Row],[Contenido]],Hoja2!$F$2:$G$105,2,0)</f>
        <v>20.01 Programas Gubernamentales</v>
      </c>
      <c r="E570" s="1" t="str">
        <f>+IFERROR(VLOOKUP(Tabla1[[#This Row],[Tema]],Temas[[Tema]:[Columna1]],2,0),"REVISAR")</f>
        <v>20.01.11 Ministerio de las Culturas, las Artes y el Patrimonio</v>
      </c>
      <c r="F570" s="1" t="str">
        <f>+IFERROR(VLOOKUP(Tabla1[[#This Row],[Muestra]],Muestra[[Muestra]:[Columna1]],2,0),"REVISAR")</f>
        <v>20.01.01.05 Todos</v>
      </c>
      <c r="G570" t="s">
        <v>1097</v>
      </c>
      <c r="H570" t="s">
        <v>1098</v>
      </c>
      <c r="I570" t="s">
        <v>1207</v>
      </c>
      <c r="J570" t="s">
        <v>1110</v>
      </c>
      <c r="K570" t="s">
        <v>1101</v>
      </c>
      <c r="L570" t="s">
        <v>1102</v>
      </c>
      <c r="O570" t="s">
        <v>1103</v>
      </c>
      <c r="AI570">
        <v>1</v>
      </c>
      <c r="AJ570">
        <v>1</v>
      </c>
    </row>
    <row r="571" spans="1:36" x14ac:dyDescent="0.25">
      <c r="A571" s="22">
        <v>570</v>
      </c>
      <c r="B571" s="15" t="s">
        <v>1209</v>
      </c>
      <c r="C571" s="1" t="str">
        <f>+VLOOKUP(Tabla1[[#This Row],[Sector]],Sectores[[Sector]:[Columna1]],2,0)</f>
        <v>20 Política y Gobierno</v>
      </c>
      <c r="D571" s="1" t="str">
        <f>+VLOOKUP(Tabla1[[#This Row],[Contenido]],Hoja2!$F$2:$G$105,2,0)</f>
        <v>20.01 Programas Gubernamentales</v>
      </c>
      <c r="E571" s="1" t="str">
        <f>+IFERROR(VLOOKUP(Tabla1[[#This Row],[Tema]],Temas[[Tema]:[Columna1]],2,0),"REVISAR")</f>
        <v>20.01.18 Ministerio del Deporte</v>
      </c>
      <c r="F571" s="1" t="str">
        <f>+IFERROR(VLOOKUP(Tabla1[[#This Row],[Muestra]],Muestra[[Muestra]:[Columna1]],2,0),"REVISAR")</f>
        <v>20.01.01.02 Malo</v>
      </c>
      <c r="G571" t="s">
        <v>1097</v>
      </c>
      <c r="H571" t="s">
        <v>1098</v>
      </c>
      <c r="I571" t="s">
        <v>1210</v>
      </c>
      <c r="J571" t="s">
        <v>1105</v>
      </c>
      <c r="K571" t="s">
        <v>1101</v>
      </c>
      <c r="L571" t="s">
        <v>1102</v>
      </c>
      <c r="O571" t="s">
        <v>1103</v>
      </c>
      <c r="AG571">
        <v>5</v>
      </c>
    </row>
    <row r="572" spans="1:36" x14ac:dyDescent="0.25">
      <c r="A572" s="22">
        <v>571</v>
      </c>
      <c r="B572" s="15" t="s">
        <v>1211</v>
      </c>
      <c r="C572" s="1" t="str">
        <f>+VLOOKUP(Tabla1[[#This Row],[Sector]],Sectores[[Sector]:[Columna1]],2,0)</f>
        <v>20 Política y Gobierno</v>
      </c>
      <c r="D572" s="1" t="str">
        <f>+VLOOKUP(Tabla1[[#This Row],[Contenido]],Hoja2!$F$2:$G$105,2,0)</f>
        <v>20.01 Programas Gubernamentales</v>
      </c>
      <c r="E572" s="1" t="str">
        <f>+IFERROR(VLOOKUP(Tabla1[[#This Row],[Tema]],Temas[[Tema]:[Columna1]],2,0),"REVISAR")</f>
        <v>20.01.18 Ministerio del Deporte</v>
      </c>
      <c r="F572" s="1" t="str">
        <f>+IFERROR(VLOOKUP(Tabla1[[#This Row],[Muestra]],Muestra[[Muestra]:[Columna1]],2,0),"REVISAR")</f>
        <v>20.01.01.05 Todos</v>
      </c>
      <c r="G572" t="s">
        <v>1097</v>
      </c>
      <c r="H572" t="s">
        <v>1098</v>
      </c>
      <c r="I572" t="s">
        <v>1210</v>
      </c>
      <c r="J572" t="s">
        <v>1110</v>
      </c>
      <c r="K572" t="s">
        <v>1101</v>
      </c>
      <c r="L572" t="s">
        <v>1102</v>
      </c>
      <c r="O572" t="s">
        <v>1103</v>
      </c>
      <c r="AG572">
        <v>5</v>
      </c>
    </row>
    <row r="573" spans="1:36" x14ac:dyDescent="0.25">
      <c r="A573" s="23">
        <v>572</v>
      </c>
      <c r="B573" t="s">
        <v>1212</v>
      </c>
      <c r="C573" s="1" t="str">
        <f>+VLOOKUP(Tabla1[[#This Row],[Sector]],Sectores[[Sector]:[Columna1]],2,0)</f>
        <v>20 Política y Gobierno</v>
      </c>
      <c r="D573" s="1" t="str">
        <f>+VLOOKUP(Tabla1[[#This Row],[Contenido]],Hoja2!$F$2:$G$105,2,0)</f>
        <v>20.01 Programas Gubernamentales</v>
      </c>
      <c r="E573" s="1" t="str">
        <f>+IFERROR(VLOOKUP(Tabla1[[#This Row],[Tema]],Temas[[Tema]:[Columna1]],2,0),"REVISAR")</f>
        <v>20.01.19 Ministerio del Interior y Seguridad Pública</v>
      </c>
      <c r="F573" s="1" t="str">
        <f>+IFERROR(VLOOKUP(Tabla1[[#This Row],[Muestra]],Muestra[[Muestra]:[Columna1]],2,0),"REVISAR")</f>
        <v>20.01.01.01 Bueno</v>
      </c>
      <c r="G573" t="s">
        <v>1097</v>
      </c>
      <c r="H573" t="s">
        <v>1098</v>
      </c>
      <c r="I573" t="s">
        <v>1213</v>
      </c>
      <c r="J573" t="s">
        <v>1100</v>
      </c>
      <c r="K573" t="s">
        <v>1101</v>
      </c>
      <c r="L573" t="s">
        <v>1102</v>
      </c>
      <c r="O573" t="s">
        <v>1103</v>
      </c>
      <c r="X573">
        <v>1</v>
      </c>
      <c r="Y573">
        <v>2</v>
      </c>
      <c r="AH573">
        <v>1</v>
      </c>
    </row>
    <row r="574" spans="1:36" x14ac:dyDescent="0.25">
      <c r="A574" s="23">
        <v>573</v>
      </c>
      <c r="B574" t="s">
        <v>1214</v>
      </c>
      <c r="C574" s="1" t="str">
        <f>+VLOOKUP(Tabla1[[#This Row],[Sector]],Sectores[[Sector]:[Columna1]],2,0)</f>
        <v>20 Política y Gobierno</v>
      </c>
      <c r="D574" s="1" t="str">
        <f>+VLOOKUP(Tabla1[[#This Row],[Contenido]],Hoja2!$F$2:$G$105,2,0)</f>
        <v>20.01 Programas Gubernamentales</v>
      </c>
      <c r="E574" s="1" t="str">
        <f>+IFERROR(VLOOKUP(Tabla1[[#This Row],[Tema]],Temas[[Tema]:[Columna1]],2,0),"REVISAR")</f>
        <v>20.01.19 Ministerio del Interior y Seguridad Pública</v>
      </c>
      <c r="F574" s="1" t="str">
        <f>+IFERROR(VLOOKUP(Tabla1[[#This Row],[Muestra]],Muestra[[Muestra]:[Columna1]],2,0),"REVISAR")</f>
        <v>20.01.01.02 Malo</v>
      </c>
      <c r="G574" t="s">
        <v>1097</v>
      </c>
      <c r="H574" t="s">
        <v>1098</v>
      </c>
      <c r="I574" t="s">
        <v>1213</v>
      </c>
      <c r="J574" t="s">
        <v>1105</v>
      </c>
      <c r="K574" t="s">
        <v>1101</v>
      </c>
      <c r="L574" t="s">
        <v>1102</v>
      </c>
      <c r="O574" t="s">
        <v>1103</v>
      </c>
      <c r="R574">
        <v>2</v>
      </c>
      <c r="T574">
        <v>2</v>
      </c>
      <c r="U574">
        <v>2</v>
      </c>
      <c r="V574">
        <v>1</v>
      </c>
      <c r="Z574">
        <v>6</v>
      </c>
      <c r="AA574">
        <v>3</v>
      </c>
      <c r="AB574">
        <v>1</v>
      </c>
      <c r="AC574">
        <v>2</v>
      </c>
      <c r="AF574">
        <v>1</v>
      </c>
      <c r="AG574">
        <v>1</v>
      </c>
      <c r="AH574">
        <v>1</v>
      </c>
      <c r="AI574">
        <v>1</v>
      </c>
      <c r="AJ574">
        <v>3</v>
      </c>
    </row>
    <row r="575" spans="1:36" x14ac:dyDescent="0.25">
      <c r="A575" s="23">
        <v>574</v>
      </c>
      <c r="B575" t="s">
        <v>1215</v>
      </c>
      <c r="C575" s="1" t="str">
        <f>+VLOOKUP(Tabla1[[#This Row],[Sector]],Sectores[[Sector]:[Columna1]],2,0)</f>
        <v>20 Política y Gobierno</v>
      </c>
      <c r="D575" s="1" t="str">
        <f>+VLOOKUP(Tabla1[[#This Row],[Contenido]],Hoja2!$F$2:$G$105,2,0)</f>
        <v>20.01 Programas Gubernamentales</v>
      </c>
      <c r="E575" s="1" t="str">
        <f>+IFERROR(VLOOKUP(Tabla1[[#This Row],[Tema]],Temas[[Tema]:[Columna1]],2,0),"REVISAR")</f>
        <v>20.01.19 Ministerio del Interior y Seguridad Pública</v>
      </c>
      <c r="F575" s="1" t="str">
        <f>+IFERROR(VLOOKUP(Tabla1[[#This Row],[Muestra]],Muestra[[Muestra]:[Columna1]],2,0),"REVISAR")</f>
        <v>20.01.01.03 Medio</v>
      </c>
      <c r="G575" t="s">
        <v>1097</v>
      </c>
      <c r="H575" t="s">
        <v>1098</v>
      </c>
      <c r="I575" t="s">
        <v>1213</v>
      </c>
      <c r="J575" t="s">
        <v>127</v>
      </c>
      <c r="K575" t="s">
        <v>1101</v>
      </c>
      <c r="L575" t="s">
        <v>1102</v>
      </c>
      <c r="O575" t="s">
        <v>1103</v>
      </c>
      <c r="Q575">
        <v>3</v>
      </c>
      <c r="R575">
        <v>1</v>
      </c>
      <c r="S575">
        <v>1</v>
      </c>
      <c r="U575">
        <v>1</v>
      </c>
      <c r="V575">
        <v>1</v>
      </c>
      <c r="X575">
        <v>2</v>
      </c>
      <c r="Y575">
        <v>2</v>
      </c>
      <c r="AA575">
        <v>1</v>
      </c>
      <c r="AC575">
        <v>1</v>
      </c>
      <c r="AD575">
        <v>1</v>
      </c>
      <c r="AE575">
        <v>1</v>
      </c>
      <c r="AH575">
        <v>2</v>
      </c>
    </row>
    <row r="576" spans="1:36" x14ac:dyDescent="0.25">
      <c r="A576" s="23">
        <v>575</v>
      </c>
      <c r="B576" t="s">
        <v>1216</v>
      </c>
      <c r="C576" s="1" t="str">
        <f>+VLOOKUP(Tabla1[[#This Row],[Sector]],Sectores[[Sector]:[Columna1]],2,0)</f>
        <v>20 Política y Gobierno</v>
      </c>
      <c r="D576" s="1" t="str">
        <f>+VLOOKUP(Tabla1[[#This Row],[Contenido]],Hoja2!$F$2:$G$105,2,0)</f>
        <v>20.01 Programas Gubernamentales</v>
      </c>
      <c r="E576" s="1" t="str">
        <f>+IFERROR(VLOOKUP(Tabla1[[#This Row],[Tema]],Temas[[Tema]:[Columna1]],2,0),"REVISAR")</f>
        <v>20.01.19 Ministerio del Interior y Seguridad Pública</v>
      </c>
      <c r="F576" s="1" t="str">
        <f>+IFERROR(VLOOKUP(Tabla1[[#This Row],[Muestra]],Muestra[[Muestra]:[Columna1]],2,0),"REVISAR")</f>
        <v>20.01.01.05 Todos</v>
      </c>
      <c r="G576" t="s">
        <v>1097</v>
      </c>
      <c r="H576" t="s">
        <v>1098</v>
      </c>
      <c r="I576" t="s">
        <v>1213</v>
      </c>
      <c r="J576" t="s">
        <v>1110</v>
      </c>
      <c r="K576" t="s">
        <v>1101</v>
      </c>
      <c r="L576" t="s">
        <v>1102</v>
      </c>
      <c r="O576" t="s">
        <v>1103</v>
      </c>
      <c r="Q576">
        <v>3</v>
      </c>
      <c r="R576">
        <v>3</v>
      </c>
      <c r="S576">
        <v>1</v>
      </c>
      <c r="T576">
        <v>2</v>
      </c>
      <c r="U576">
        <v>3</v>
      </c>
      <c r="V576">
        <v>2</v>
      </c>
      <c r="X576">
        <v>3</v>
      </c>
      <c r="Y576">
        <v>4</v>
      </c>
      <c r="Z576">
        <v>6</v>
      </c>
      <c r="AA576">
        <v>4</v>
      </c>
      <c r="AB576">
        <v>1</v>
      </c>
      <c r="AC576">
        <v>3</v>
      </c>
      <c r="AD576">
        <v>1</v>
      </c>
      <c r="AE576">
        <v>1</v>
      </c>
      <c r="AF576">
        <v>1</v>
      </c>
      <c r="AG576">
        <v>1</v>
      </c>
      <c r="AH576">
        <v>4</v>
      </c>
      <c r="AI576">
        <v>1</v>
      </c>
      <c r="AJ576">
        <v>3</v>
      </c>
    </row>
    <row r="577" spans="1:37" x14ac:dyDescent="0.25">
      <c r="A577" s="22">
        <v>576</v>
      </c>
      <c r="B577" s="15" t="s">
        <v>1217</v>
      </c>
      <c r="C577" s="1" t="str">
        <f>+VLOOKUP(Tabla1[[#This Row],[Sector]],Sectores[[Sector]:[Columna1]],2,0)</f>
        <v>20 Política y Gobierno</v>
      </c>
      <c r="D577" s="1" t="str">
        <f>+VLOOKUP(Tabla1[[#This Row],[Contenido]],Hoja2!$F$2:$G$105,2,0)</f>
        <v>20.01 Programas Gubernamentales</v>
      </c>
      <c r="E577" s="1" t="str">
        <f>+IFERROR(VLOOKUP(Tabla1[[#This Row],[Tema]],Temas[[Tema]:[Columna1]],2,0),"REVISAR")</f>
        <v>20.01.20 Ministerio del Medio Ambiente</v>
      </c>
      <c r="F577" s="1" t="str">
        <f>+IFERROR(VLOOKUP(Tabla1[[#This Row],[Muestra]],Muestra[[Muestra]:[Columna1]],2,0),"REVISAR")</f>
        <v>20.01.01.02 Malo</v>
      </c>
      <c r="G577" t="s">
        <v>1097</v>
      </c>
      <c r="H577" t="s">
        <v>1098</v>
      </c>
      <c r="I577" t="s">
        <v>1218</v>
      </c>
      <c r="J577" t="s">
        <v>1105</v>
      </c>
      <c r="K577" t="s">
        <v>1101</v>
      </c>
      <c r="L577" t="s">
        <v>1102</v>
      </c>
      <c r="O577" t="s">
        <v>1103</v>
      </c>
      <c r="AF577">
        <v>1</v>
      </c>
    </row>
    <row r="578" spans="1:37" x14ac:dyDescent="0.25">
      <c r="A578" s="22">
        <v>577</v>
      </c>
      <c r="B578" s="15" t="s">
        <v>1219</v>
      </c>
      <c r="C578" s="1" t="str">
        <f>+VLOOKUP(Tabla1[[#This Row],[Sector]],Sectores[[Sector]:[Columna1]],2,0)</f>
        <v>20 Política y Gobierno</v>
      </c>
      <c r="D578" s="1" t="str">
        <f>+VLOOKUP(Tabla1[[#This Row],[Contenido]],Hoja2!$F$2:$G$105,2,0)</f>
        <v>20.01 Programas Gubernamentales</v>
      </c>
      <c r="E578" s="1" t="str">
        <f>+IFERROR(VLOOKUP(Tabla1[[#This Row],[Tema]],Temas[[Tema]:[Columna1]],2,0),"REVISAR")</f>
        <v>20.01.20 Ministerio del Medio Ambiente</v>
      </c>
      <c r="F578" s="1" t="str">
        <f>+IFERROR(VLOOKUP(Tabla1[[#This Row],[Muestra]],Muestra[[Muestra]:[Columna1]],2,0),"REVISAR")</f>
        <v>20.01.01.05 Todos</v>
      </c>
      <c r="G578" t="s">
        <v>1097</v>
      </c>
      <c r="H578" t="s">
        <v>1098</v>
      </c>
      <c r="I578" t="s">
        <v>1218</v>
      </c>
      <c r="J578" t="s">
        <v>1110</v>
      </c>
      <c r="K578" t="s">
        <v>1101</v>
      </c>
      <c r="L578" t="s">
        <v>1102</v>
      </c>
      <c r="O578" t="s">
        <v>1103</v>
      </c>
      <c r="AF578">
        <v>1</v>
      </c>
    </row>
    <row r="579" spans="1:37" x14ac:dyDescent="0.25">
      <c r="A579" s="23">
        <v>578</v>
      </c>
      <c r="B579" t="s">
        <v>1220</v>
      </c>
      <c r="C579" s="1" t="str">
        <f>+VLOOKUP(Tabla1[[#This Row],[Sector]],Sectores[[Sector]:[Columna1]],2,0)</f>
        <v>20 Política y Gobierno</v>
      </c>
      <c r="D579" s="1" t="str">
        <f>+VLOOKUP(Tabla1[[#This Row],[Contenido]],Hoja2!$F$2:$G$105,2,0)</f>
        <v>20.01 Programas Gubernamentales</v>
      </c>
      <c r="E579" s="1" t="str">
        <f>+IFERROR(VLOOKUP(Tabla1[[#This Row],[Tema]],Temas[[Tema]:[Columna1]],2,0),"REVISAR")</f>
        <v>20.01.21 Ministerio del Trabajo y Previsión Social</v>
      </c>
      <c r="F579" s="1" t="str">
        <f>+IFERROR(VLOOKUP(Tabla1[[#This Row],[Muestra]],Muestra[[Muestra]:[Columna1]],2,0),"REVISAR")</f>
        <v>20.01.01.01 Bueno</v>
      </c>
      <c r="G579" t="s">
        <v>1097</v>
      </c>
      <c r="H579" t="s">
        <v>1098</v>
      </c>
      <c r="I579" t="s">
        <v>1221</v>
      </c>
      <c r="J579" t="s">
        <v>1100</v>
      </c>
      <c r="K579" t="s">
        <v>1101</v>
      </c>
      <c r="L579" t="s">
        <v>1102</v>
      </c>
      <c r="O579" t="s">
        <v>1103</v>
      </c>
      <c r="Q579">
        <v>1</v>
      </c>
      <c r="S579">
        <v>1</v>
      </c>
      <c r="T579">
        <v>1</v>
      </c>
      <c r="Y579">
        <v>1</v>
      </c>
    </row>
    <row r="580" spans="1:37" x14ac:dyDescent="0.25">
      <c r="A580" s="23">
        <v>579</v>
      </c>
      <c r="B580" t="s">
        <v>1222</v>
      </c>
      <c r="C580" s="1" t="str">
        <f>+VLOOKUP(Tabla1[[#This Row],[Sector]],Sectores[[Sector]:[Columna1]],2,0)</f>
        <v>20 Política y Gobierno</v>
      </c>
      <c r="D580" s="1" t="str">
        <f>+VLOOKUP(Tabla1[[#This Row],[Contenido]],Hoja2!$F$2:$G$105,2,0)</f>
        <v>20.01 Programas Gubernamentales</v>
      </c>
      <c r="E580" s="1" t="str">
        <f>+IFERROR(VLOOKUP(Tabla1[[#This Row],[Tema]],Temas[[Tema]:[Columna1]],2,0),"REVISAR")</f>
        <v>20.01.21 Ministerio del Trabajo y Previsión Social</v>
      </c>
      <c r="F580" s="1" t="str">
        <f>+IFERROR(VLOOKUP(Tabla1[[#This Row],[Muestra]],Muestra[[Muestra]:[Columna1]],2,0),"REVISAR")</f>
        <v>20.01.01.02 Malo</v>
      </c>
      <c r="G580" t="s">
        <v>1097</v>
      </c>
      <c r="H580" t="s">
        <v>1098</v>
      </c>
      <c r="I580" t="s">
        <v>1221</v>
      </c>
      <c r="J580" t="s">
        <v>1105</v>
      </c>
      <c r="K580" t="s">
        <v>1101</v>
      </c>
      <c r="L580" t="s">
        <v>1102</v>
      </c>
      <c r="O580" t="s">
        <v>1103</v>
      </c>
      <c r="Q580">
        <v>1</v>
      </c>
      <c r="R580">
        <v>1</v>
      </c>
      <c r="T580">
        <v>1</v>
      </c>
      <c r="W580">
        <v>2</v>
      </c>
      <c r="AA580">
        <v>1</v>
      </c>
      <c r="AB580">
        <v>1</v>
      </c>
      <c r="AE580">
        <v>1</v>
      </c>
      <c r="AF580">
        <v>1</v>
      </c>
      <c r="AH580">
        <v>1</v>
      </c>
    </row>
    <row r="581" spans="1:37" x14ac:dyDescent="0.25">
      <c r="A581" s="23">
        <v>580</v>
      </c>
      <c r="B581" t="s">
        <v>1223</v>
      </c>
      <c r="C581" s="1" t="str">
        <f>+VLOOKUP(Tabla1[[#This Row],[Sector]],Sectores[[Sector]:[Columna1]],2,0)</f>
        <v>20 Política y Gobierno</v>
      </c>
      <c r="D581" s="1" t="str">
        <f>+VLOOKUP(Tabla1[[#This Row],[Contenido]],Hoja2!$F$2:$G$105,2,0)</f>
        <v>20.01 Programas Gubernamentales</v>
      </c>
      <c r="E581" s="1" t="str">
        <f>+IFERROR(VLOOKUP(Tabla1[[#This Row],[Tema]],Temas[[Tema]:[Columna1]],2,0),"REVISAR")</f>
        <v>20.01.21 Ministerio del Trabajo y Previsión Social</v>
      </c>
      <c r="F581" s="1" t="str">
        <f>+IFERROR(VLOOKUP(Tabla1[[#This Row],[Muestra]],Muestra[[Muestra]:[Columna1]],2,0),"REVISAR")</f>
        <v>20.01.01.03 Medio</v>
      </c>
      <c r="G581" t="s">
        <v>1097</v>
      </c>
      <c r="H581" t="s">
        <v>1098</v>
      </c>
      <c r="I581" t="s">
        <v>1221</v>
      </c>
      <c r="J581" t="s">
        <v>127</v>
      </c>
      <c r="K581" t="s">
        <v>1101</v>
      </c>
      <c r="L581" t="s">
        <v>1102</v>
      </c>
      <c r="O581" t="s">
        <v>1103</v>
      </c>
      <c r="Q581">
        <v>1</v>
      </c>
      <c r="T581">
        <v>1</v>
      </c>
      <c r="X581">
        <v>1</v>
      </c>
      <c r="AD581">
        <v>1</v>
      </c>
      <c r="AF581">
        <v>1</v>
      </c>
      <c r="AG581">
        <v>1</v>
      </c>
    </row>
    <row r="582" spans="1:37" x14ac:dyDescent="0.25">
      <c r="A582" s="23">
        <v>581</v>
      </c>
      <c r="B582" t="s">
        <v>1224</v>
      </c>
      <c r="C582" s="1" t="str">
        <f>+VLOOKUP(Tabla1[[#This Row],[Sector]],Sectores[[Sector]:[Columna1]],2,0)</f>
        <v>20 Política y Gobierno</v>
      </c>
      <c r="D582" s="1" t="str">
        <f>+VLOOKUP(Tabla1[[#This Row],[Contenido]],Hoja2!$F$2:$G$105,2,0)</f>
        <v>20.01 Programas Gubernamentales</v>
      </c>
      <c r="E582" s="1" t="str">
        <f>+IFERROR(VLOOKUP(Tabla1[[#This Row],[Tema]],Temas[[Tema]:[Columna1]],2,0),"REVISAR")</f>
        <v>20.01.21 Ministerio del Trabajo y Previsión Social</v>
      </c>
      <c r="F582" s="1" t="str">
        <f>+IFERROR(VLOOKUP(Tabla1[[#This Row],[Muestra]],Muestra[[Muestra]:[Columna1]],2,0),"REVISAR")</f>
        <v>20.01.01.04 No Aplica</v>
      </c>
      <c r="G582" t="s">
        <v>1097</v>
      </c>
      <c r="H582" t="s">
        <v>1098</v>
      </c>
      <c r="I582" t="s">
        <v>1221</v>
      </c>
      <c r="J582" t="s">
        <v>1108</v>
      </c>
      <c r="K582" t="s">
        <v>1101</v>
      </c>
      <c r="L582" t="s">
        <v>1102</v>
      </c>
      <c r="O582" t="s">
        <v>1103</v>
      </c>
      <c r="S582">
        <v>1</v>
      </c>
      <c r="W582">
        <v>1</v>
      </c>
      <c r="Y582">
        <v>2</v>
      </c>
      <c r="AC582">
        <v>1</v>
      </c>
    </row>
    <row r="583" spans="1:37" x14ac:dyDescent="0.25">
      <c r="A583" s="23">
        <v>582</v>
      </c>
      <c r="B583" t="s">
        <v>1225</v>
      </c>
      <c r="C583" s="1" t="str">
        <f>+VLOOKUP(Tabla1[[#This Row],[Sector]],Sectores[[Sector]:[Columna1]],2,0)</f>
        <v>20 Política y Gobierno</v>
      </c>
      <c r="D583" s="1" t="str">
        <f>+VLOOKUP(Tabla1[[#This Row],[Contenido]],Hoja2!$F$2:$G$105,2,0)</f>
        <v>20.01 Programas Gubernamentales</v>
      </c>
      <c r="E583" s="1" t="str">
        <f>+IFERROR(VLOOKUP(Tabla1[[#This Row],[Tema]],Temas[[Tema]:[Columna1]],2,0),"REVISAR")</f>
        <v>20.01.21 Ministerio del Trabajo y Previsión Social</v>
      </c>
      <c r="F583" s="1" t="str">
        <f>+IFERROR(VLOOKUP(Tabla1[[#This Row],[Muestra]],Muestra[[Muestra]:[Columna1]],2,0),"REVISAR")</f>
        <v>20.01.01.05 Todos</v>
      </c>
      <c r="G583" t="s">
        <v>1097</v>
      </c>
      <c r="H583" t="s">
        <v>1098</v>
      </c>
      <c r="I583" t="s">
        <v>1221</v>
      </c>
      <c r="J583" t="s">
        <v>1110</v>
      </c>
      <c r="K583" t="s">
        <v>1101</v>
      </c>
      <c r="L583" t="s">
        <v>1102</v>
      </c>
      <c r="O583" t="s">
        <v>1103</v>
      </c>
      <c r="Q583">
        <v>3</v>
      </c>
      <c r="R583">
        <v>1</v>
      </c>
      <c r="S583">
        <v>2</v>
      </c>
      <c r="T583">
        <v>3</v>
      </c>
      <c r="W583">
        <v>3</v>
      </c>
      <c r="X583">
        <v>1</v>
      </c>
      <c r="Y583">
        <v>3</v>
      </c>
      <c r="AA583">
        <v>1</v>
      </c>
      <c r="AB583">
        <v>1</v>
      </c>
      <c r="AC583">
        <v>1</v>
      </c>
      <c r="AD583">
        <v>1</v>
      </c>
      <c r="AE583">
        <v>1</v>
      </c>
      <c r="AF583">
        <v>2</v>
      </c>
      <c r="AG583">
        <v>1</v>
      </c>
      <c r="AH583">
        <v>1</v>
      </c>
    </row>
    <row r="584" spans="1:37" x14ac:dyDescent="0.25">
      <c r="A584" s="23">
        <v>583</v>
      </c>
      <c r="B584" t="s">
        <v>1226</v>
      </c>
      <c r="C584" s="1" t="str">
        <f>+VLOOKUP(Tabla1[[#This Row],[Sector]],Sectores[[Sector]:[Columna1]],2,0)</f>
        <v>08 Educación</v>
      </c>
      <c r="D584" s="1" t="str">
        <f>+VLOOKUP(Tabla1[[#This Row],[Contenido]],Hoja2!$F$2:$G$105,2,0)</f>
        <v>08.02 Métricas de la Educación</v>
      </c>
      <c r="E584" s="1" t="str">
        <f>+IFERROR(VLOOKUP(Tabla1[[#This Row],[Tema]],Temas[[Tema]:[Columna1]],2,0),"REVISAR")</f>
        <v>08.02.04 Lectura</v>
      </c>
      <c r="F584" s="1" t="str">
        <f>+IFERROR(VLOOKUP(Tabla1[[#This Row],[Muestra]],Muestra[[Muestra]:[Columna1]],2,0),"REVISAR")</f>
        <v>08.03.03.01 2º Básico</v>
      </c>
      <c r="G584" t="s">
        <v>62</v>
      </c>
      <c r="H584" t="s">
        <v>444</v>
      </c>
      <c r="I584" t="s">
        <v>1227</v>
      </c>
      <c r="J584" t="s">
        <v>1228</v>
      </c>
      <c r="K584" t="s">
        <v>1229</v>
      </c>
      <c r="L584" t="s">
        <v>1230</v>
      </c>
      <c r="O584" t="s">
        <v>4349</v>
      </c>
      <c r="AB584">
        <v>250</v>
      </c>
      <c r="AC584">
        <v>254</v>
      </c>
      <c r="AD584">
        <v>255</v>
      </c>
      <c r="AE584">
        <v>253</v>
      </c>
    </row>
    <row r="585" spans="1:37" x14ac:dyDescent="0.25">
      <c r="A585" s="23">
        <v>584</v>
      </c>
      <c r="B585" t="s">
        <v>1231</v>
      </c>
      <c r="C585" s="1" t="str">
        <f>+VLOOKUP(Tabla1[[#This Row],[Sector]],Sectores[[Sector]:[Columna1]],2,0)</f>
        <v>08 Educación</v>
      </c>
      <c r="D585" s="1" t="str">
        <f>+VLOOKUP(Tabla1[[#This Row],[Contenido]],Hoja2!$F$2:$G$105,2,0)</f>
        <v>08.02 Métricas de la Educación</v>
      </c>
      <c r="E585" s="1" t="str">
        <f>+IFERROR(VLOOKUP(Tabla1[[#This Row],[Tema]],Temas[[Tema]:[Columna1]],2,0),"REVISAR")</f>
        <v>08.02.04 Lectura</v>
      </c>
      <c r="F585" s="1" t="str">
        <f>+IFERROR(VLOOKUP(Tabla1[[#This Row],[Muestra]],Muestra[[Muestra]:[Columna1]],2,0),"REVISAR")</f>
        <v>08.03.01.02 4º Básico</v>
      </c>
      <c r="G585" t="s">
        <v>62</v>
      </c>
      <c r="H585" t="s">
        <v>444</v>
      </c>
      <c r="I585" t="s">
        <v>1227</v>
      </c>
      <c r="J585" t="s">
        <v>1232</v>
      </c>
      <c r="K585" t="s">
        <v>1229</v>
      </c>
      <c r="L585" t="s">
        <v>1230</v>
      </c>
      <c r="O585" t="s">
        <v>4349</v>
      </c>
      <c r="R585">
        <v>251</v>
      </c>
      <c r="U585">
        <v>255</v>
      </c>
      <c r="V585">
        <v>253</v>
      </c>
      <c r="W585">
        <v>254</v>
      </c>
      <c r="X585">
        <v>260</v>
      </c>
      <c r="Y585">
        <v>262</v>
      </c>
      <c r="Z585">
        <v>271</v>
      </c>
      <c r="AA585">
        <v>267</v>
      </c>
      <c r="AB585">
        <v>267</v>
      </c>
      <c r="AC585">
        <v>264</v>
      </c>
      <c r="AD585">
        <v>264</v>
      </c>
      <c r="AE585">
        <v>265</v>
      </c>
      <c r="AF585">
        <v>267</v>
      </c>
      <c r="AG585">
        <v>269</v>
      </c>
      <c r="AH585">
        <v>271</v>
      </c>
    </row>
    <row r="586" spans="1:37" x14ac:dyDescent="0.25">
      <c r="A586" s="23">
        <v>585</v>
      </c>
      <c r="B586" t="s">
        <v>1233</v>
      </c>
      <c r="C586" s="1" t="str">
        <f>+VLOOKUP(Tabla1[[#This Row],[Sector]],Sectores[[Sector]:[Columna1]],2,0)</f>
        <v>08 Educación</v>
      </c>
      <c r="D586" s="1" t="str">
        <f>+VLOOKUP(Tabla1[[#This Row],[Contenido]],Hoja2!$F$2:$G$105,2,0)</f>
        <v>08.02 Métricas de la Educación</v>
      </c>
      <c r="E586" s="1" t="str">
        <f>+IFERROR(VLOOKUP(Tabla1[[#This Row],[Tema]],Temas[[Tema]:[Columna1]],2,0),"REVISAR")</f>
        <v>08.02.04 Lectura</v>
      </c>
      <c r="F586" s="1" t="str">
        <f>+IFERROR(VLOOKUP(Tabla1[[#This Row],[Muestra]],Muestra[[Muestra]:[Columna1]],2,0),"REVISAR")</f>
        <v>08.03.01.03 6º Básico</v>
      </c>
      <c r="G586" t="s">
        <v>62</v>
      </c>
      <c r="H586" t="s">
        <v>444</v>
      </c>
      <c r="I586" t="s">
        <v>1227</v>
      </c>
      <c r="J586" t="s">
        <v>1234</v>
      </c>
      <c r="K586" t="s">
        <v>1229</v>
      </c>
      <c r="L586" t="s">
        <v>1230</v>
      </c>
      <c r="O586" t="s">
        <v>4349</v>
      </c>
      <c r="AC586">
        <v>250</v>
      </c>
      <c r="AD586">
        <v>240</v>
      </c>
      <c r="AE586">
        <v>247</v>
      </c>
      <c r="AF586">
        <v>249</v>
      </c>
      <c r="AH586">
        <v>250</v>
      </c>
    </row>
    <row r="587" spans="1:37" x14ac:dyDescent="0.25">
      <c r="A587" s="23">
        <v>586</v>
      </c>
      <c r="B587" t="s">
        <v>1235</v>
      </c>
      <c r="C587" s="1" t="str">
        <f>+VLOOKUP(Tabla1[[#This Row],[Sector]],Sectores[[Sector]:[Columna1]],2,0)</f>
        <v>08 Educación</v>
      </c>
      <c r="D587" s="1" t="str">
        <f>+VLOOKUP(Tabla1[[#This Row],[Contenido]],Hoja2!$F$2:$G$105,2,0)</f>
        <v>08.02 Métricas de la Educación</v>
      </c>
      <c r="E587" s="1" t="str">
        <f>+IFERROR(VLOOKUP(Tabla1[[#This Row],[Tema]],Temas[[Tema]:[Columna1]],2,0),"REVISAR")</f>
        <v>08.02.04 Lectura</v>
      </c>
      <c r="F587" s="1" t="str">
        <f>+IFERROR(VLOOKUP(Tabla1[[#This Row],[Muestra]],Muestra[[Muestra]:[Columna1]],2,0),"REVISAR")</f>
        <v>08.03.01.04 8º Básico</v>
      </c>
      <c r="G587" t="s">
        <v>62</v>
      </c>
      <c r="H587" t="s">
        <v>444</v>
      </c>
      <c r="I587" t="s">
        <v>1227</v>
      </c>
      <c r="J587" t="s">
        <v>1236</v>
      </c>
      <c r="K587" t="s">
        <v>1229</v>
      </c>
      <c r="L587" t="s">
        <v>1230</v>
      </c>
      <c r="O587" t="s">
        <v>4349</v>
      </c>
      <c r="P587">
        <v>250</v>
      </c>
      <c r="T587">
        <v>251</v>
      </c>
      <c r="W587">
        <v>253</v>
      </c>
      <c r="Y587">
        <v>252</v>
      </c>
      <c r="AA587">
        <v>254</v>
      </c>
      <c r="AC587">
        <v>255</v>
      </c>
      <c r="AD587">
        <v>240</v>
      </c>
      <c r="AE587">
        <v>243</v>
      </c>
      <c r="AG587">
        <v>244</v>
      </c>
      <c r="AI587">
        <v>241</v>
      </c>
    </row>
    <row r="588" spans="1:37" x14ac:dyDescent="0.25">
      <c r="A588" s="23">
        <v>587</v>
      </c>
      <c r="B588" t="s">
        <v>1237</v>
      </c>
      <c r="C588" s="1" t="str">
        <f>+VLOOKUP(Tabla1[[#This Row],[Sector]],Sectores[[Sector]:[Columna1]],2,0)</f>
        <v>08 Educación</v>
      </c>
      <c r="D588" s="1" t="str">
        <f>+VLOOKUP(Tabla1[[#This Row],[Contenido]],Hoja2!$F$2:$G$105,2,0)</f>
        <v>08.02 Métricas de la Educación</v>
      </c>
      <c r="E588" s="1" t="str">
        <f>+IFERROR(VLOOKUP(Tabla1[[#This Row],[Tema]],Temas[[Tema]:[Columna1]],2,0),"REVISAR")</f>
        <v>08.02.04 Lectura</v>
      </c>
      <c r="F588" s="1" t="str">
        <f>+IFERROR(VLOOKUP(Tabla1[[#This Row],[Muestra]],Muestra[[Muestra]:[Columna1]],2,0),"REVISAR")</f>
        <v>08.03.01.01 2º Medio</v>
      </c>
      <c r="G588" t="s">
        <v>62</v>
      </c>
      <c r="H588" t="s">
        <v>444</v>
      </c>
      <c r="I588" t="s">
        <v>1227</v>
      </c>
      <c r="J588" t="s">
        <v>1238</v>
      </c>
      <c r="K588" t="s">
        <v>1229</v>
      </c>
      <c r="L588" t="s">
        <v>1230</v>
      </c>
      <c r="O588" t="s">
        <v>4349</v>
      </c>
      <c r="Q588">
        <v>252</v>
      </c>
      <c r="S588">
        <v>253</v>
      </c>
      <c r="V588">
        <v>254</v>
      </c>
      <c r="X588">
        <v>255</v>
      </c>
      <c r="Z588">
        <v>259</v>
      </c>
      <c r="AB588">
        <v>259</v>
      </c>
      <c r="AC588">
        <v>254</v>
      </c>
      <c r="AD588">
        <v>252</v>
      </c>
      <c r="AE588">
        <v>247</v>
      </c>
      <c r="AF588">
        <v>247</v>
      </c>
      <c r="AG588">
        <v>252</v>
      </c>
      <c r="AH588">
        <v>249</v>
      </c>
    </row>
    <row r="589" spans="1:37" x14ac:dyDescent="0.25">
      <c r="A589" s="22">
        <v>588</v>
      </c>
      <c r="B589" s="15" t="s">
        <v>1239</v>
      </c>
      <c r="C589" s="1" t="str">
        <f>+VLOOKUP(Tabla1[[#This Row],[Sector]],Sectores[[Sector]:[Columna1]],2,0)</f>
        <v>08 Educación</v>
      </c>
      <c r="D589" s="1" t="str">
        <f>+VLOOKUP(Tabla1[[#This Row],[Contenido]],Hoja2!$F$2:$G$105,2,0)</f>
        <v>08.02 Métricas de la Educación</v>
      </c>
      <c r="E589" s="1" t="str">
        <f>+IFERROR(VLOOKUP(Tabla1[[#This Row],[Tema]],Temas[[Tema]:[Columna1]],2,0),"REVISAR")</f>
        <v>08.02.05 Matemáticas</v>
      </c>
      <c r="F589" s="1" t="str">
        <f>+IFERROR(VLOOKUP(Tabla1[[#This Row],[Muestra]],Muestra[[Muestra]:[Columna1]],2,0),"REVISAR")</f>
        <v>08.03.03.01 2º Básico</v>
      </c>
      <c r="G589" t="s">
        <v>62</v>
      </c>
      <c r="H589" t="s">
        <v>444</v>
      </c>
      <c r="I589" t="s">
        <v>1240</v>
      </c>
      <c r="J589" t="s">
        <v>1228</v>
      </c>
      <c r="K589" t="s">
        <v>1229</v>
      </c>
      <c r="L589" t="s">
        <v>1230</v>
      </c>
      <c r="O589" t="s">
        <v>4349</v>
      </c>
      <c r="P589" s="12"/>
      <c r="Q589" s="12"/>
      <c r="R589" s="12"/>
      <c r="S589" s="12"/>
      <c r="T589" s="12"/>
      <c r="U589" s="12"/>
      <c r="V589" s="12"/>
      <c r="W589" s="12"/>
      <c r="X589" s="12"/>
      <c r="Y589" s="12"/>
      <c r="Z589" s="12"/>
      <c r="AA589" s="12"/>
      <c r="AB589" s="12"/>
      <c r="AC589" s="12"/>
      <c r="AD589" s="12"/>
      <c r="AE589" s="12"/>
      <c r="AF589" s="12"/>
      <c r="AG589" s="12"/>
      <c r="AH589" s="12"/>
      <c r="AI589" s="12"/>
      <c r="AJ589" s="12"/>
      <c r="AK589" s="12"/>
    </row>
    <row r="590" spans="1:37" x14ac:dyDescent="0.25">
      <c r="A590" s="23">
        <v>589</v>
      </c>
      <c r="B590" t="s">
        <v>1241</v>
      </c>
      <c r="C590" s="1" t="str">
        <f>+VLOOKUP(Tabla1[[#This Row],[Sector]],Sectores[[Sector]:[Columna1]],2,0)</f>
        <v>08 Educación</v>
      </c>
      <c r="D590" s="1" t="str">
        <f>+VLOOKUP(Tabla1[[#This Row],[Contenido]],Hoja2!$F$2:$G$105,2,0)</f>
        <v>08.02 Métricas de la Educación</v>
      </c>
      <c r="E590" s="1" t="str">
        <f>+IFERROR(VLOOKUP(Tabla1[[#This Row],[Tema]],Temas[[Tema]:[Columna1]],2,0),"REVISAR")</f>
        <v>08.02.05 Matemáticas</v>
      </c>
      <c r="F590" s="1" t="str">
        <f>+IFERROR(VLOOKUP(Tabla1[[#This Row],[Muestra]],Muestra[[Muestra]:[Columna1]],2,0),"REVISAR")</f>
        <v>08.03.01.02 4º Básico</v>
      </c>
      <c r="G590" t="s">
        <v>62</v>
      </c>
      <c r="H590" t="s">
        <v>444</v>
      </c>
      <c r="I590" t="s">
        <v>1240</v>
      </c>
      <c r="J590" t="s">
        <v>1232</v>
      </c>
      <c r="K590" t="s">
        <v>1229</v>
      </c>
      <c r="L590" t="s">
        <v>1230</v>
      </c>
      <c r="O590" t="s">
        <v>4349</v>
      </c>
      <c r="R590">
        <v>247</v>
      </c>
      <c r="U590">
        <v>248</v>
      </c>
      <c r="V590">
        <v>248</v>
      </c>
      <c r="W590">
        <v>246</v>
      </c>
      <c r="X590">
        <v>247</v>
      </c>
      <c r="Y590">
        <v>253</v>
      </c>
      <c r="Z590">
        <v>253</v>
      </c>
      <c r="AA590">
        <v>259</v>
      </c>
      <c r="AB590">
        <v>261</v>
      </c>
      <c r="AC590">
        <v>256</v>
      </c>
      <c r="AD590">
        <v>256</v>
      </c>
      <c r="AE590">
        <v>260</v>
      </c>
      <c r="AF590">
        <v>262</v>
      </c>
      <c r="AG590">
        <v>261</v>
      </c>
      <c r="AH590">
        <v>260</v>
      </c>
    </row>
    <row r="591" spans="1:37" x14ac:dyDescent="0.25">
      <c r="A591" s="23">
        <v>590</v>
      </c>
      <c r="B591" t="s">
        <v>1242</v>
      </c>
      <c r="C591" s="1" t="str">
        <f>+VLOOKUP(Tabla1[[#This Row],[Sector]],Sectores[[Sector]:[Columna1]],2,0)</f>
        <v>08 Educación</v>
      </c>
      <c r="D591" s="1" t="str">
        <f>+VLOOKUP(Tabla1[[#This Row],[Contenido]],Hoja2!$F$2:$G$105,2,0)</f>
        <v>08.02 Métricas de la Educación</v>
      </c>
      <c r="E591" s="1" t="str">
        <f>+IFERROR(VLOOKUP(Tabla1[[#This Row],[Tema]],Temas[[Tema]:[Columna1]],2,0),"REVISAR")</f>
        <v>08.02.05 Matemáticas</v>
      </c>
      <c r="F591" s="1" t="str">
        <f>+IFERROR(VLOOKUP(Tabla1[[#This Row],[Muestra]],Muestra[[Muestra]:[Columna1]],2,0),"REVISAR")</f>
        <v>08.03.01.03 6º Básico</v>
      </c>
      <c r="G591" t="s">
        <v>62</v>
      </c>
      <c r="H591" t="s">
        <v>444</v>
      </c>
      <c r="I591" t="s">
        <v>1240</v>
      </c>
      <c r="J591" t="s">
        <v>1234</v>
      </c>
      <c r="K591" t="s">
        <v>1229</v>
      </c>
      <c r="L591" t="s">
        <v>1230</v>
      </c>
      <c r="O591" t="s">
        <v>4349</v>
      </c>
      <c r="AC591">
        <v>250</v>
      </c>
      <c r="AD591">
        <v>249</v>
      </c>
      <c r="AE591">
        <v>252</v>
      </c>
      <c r="AF591">
        <v>252</v>
      </c>
      <c r="AH591">
        <v>251</v>
      </c>
    </row>
    <row r="592" spans="1:37" x14ac:dyDescent="0.25">
      <c r="A592" s="23">
        <v>591</v>
      </c>
      <c r="B592" t="s">
        <v>1243</v>
      </c>
      <c r="C592" s="1" t="str">
        <f>+VLOOKUP(Tabla1[[#This Row],[Sector]],Sectores[[Sector]:[Columna1]],2,0)</f>
        <v>08 Educación</v>
      </c>
      <c r="D592" s="1" t="str">
        <f>+VLOOKUP(Tabla1[[#This Row],[Contenido]],Hoja2!$F$2:$G$105,2,0)</f>
        <v>08.02 Métricas de la Educación</v>
      </c>
      <c r="E592" s="1" t="str">
        <f>+IFERROR(VLOOKUP(Tabla1[[#This Row],[Tema]],Temas[[Tema]:[Columna1]],2,0),"REVISAR")</f>
        <v>08.02.05 Matemáticas</v>
      </c>
      <c r="F592" s="1" t="str">
        <f>+IFERROR(VLOOKUP(Tabla1[[#This Row],[Muestra]],Muestra[[Muestra]:[Columna1]],2,0),"REVISAR")</f>
        <v>08.03.01.04 8º Básico</v>
      </c>
      <c r="G592" t="s">
        <v>62</v>
      </c>
      <c r="H592" t="s">
        <v>444</v>
      </c>
      <c r="I592" t="s">
        <v>1240</v>
      </c>
      <c r="J592" t="s">
        <v>1236</v>
      </c>
      <c r="K592" t="s">
        <v>1229</v>
      </c>
      <c r="L592" t="s">
        <v>1230</v>
      </c>
      <c r="O592" t="s">
        <v>4349</v>
      </c>
      <c r="P592">
        <v>250</v>
      </c>
      <c r="T592">
        <v>254</v>
      </c>
      <c r="W592">
        <v>256</v>
      </c>
      <c r="Y592">
        <v>260</v>
      </c>
      <c r="AA592">
        <v>259</v>
      </c>
      <c r="AC592">
        <v>262</v>
      </c>
      <c r="AD592">
        <v>261</v>
      </c>
      <c r="AE592">
        <v>263</v>
      </c>
      <c r="AG592">
        <v>260</v>
      </c>
      <c r="AI592">
        <v>263</v>
      </c>
    </row>
    <row r="593" spans="1:36" x14ac:dyDescent="0.25">
      <c r="A593" s="23">
        <v>592</v>
      </c>
      <c r="B593" t="s">
        <v>1244</v>
      </c>
      <c r="C593" s="1" t="str">
        <f>+VLOOKUP(Tabla1[[#This Row],[Sector]],Sectores[[Sector]:[Columna1]],2,0)</f>
        <v>08 Educación</v>
      </c>
      <c r="D593" s="1" t="str">
        <f>+VLOOKUP(Tabla1[[#This Row],[Contenido]],Hoja2!$F$2:$G$105,2,0)</f>
        <v>08.02 Métricas de la Educación</v>
      </c>
      <c r="E593" s="1" t="str">
        <f>+IFERROR(VLOOKUP(Tabla1[[#This Row],[Tema]],Temas[[Tema]:[Columna1]],2,0),"REVISAR")</f>
        <v>08.02.05 Matemáticas</v>
      </c>
      <c r="F593" s="1" t="str">
        <f>+IFERROR(VLOOKUP(Tabla1[[#This Row],[Muestra]],Muestra[[Muestra]:[Columna1]],2,0),"REVISAR")</f>
        <v>08.03.01.01 2º Medio</v>
      </c>
      <c r="G593" t="s">
        <v>62</v>
      </c>
      <c r="H593" t="s">
        <v>444</v>
      </c>
      <c r="I593" t="s">
        <v>1240</v>
      </c>
      <c r="J593" t="s">
        <v>1238</v>
      </c>
      <c r="K593" t="s">
        <v>1229</v>
      </c>
      <c r="L593" t="s">
        <v>1230</v>
      </c>
      <c r="O593" t="s">
        <v>4349</v>
      </c>
      <c r="Q593">
        <v>248</v>
      </c>
      <c r="S593">
        <v>246</v>
      </c>
      <c r="V593">
        <v>252</v>
      </c>
      <c r="X593">
        <v>250</v>
      </c>
      <c r="Z593">
        <v>256</v>
      </c>
      <c r="AB593">
        <v>265</v>
      </c>
      <c r="AC593">
        <v>267</v>
      </c>
      <c r="AD593">
        <v>265</v>
      </c>
      <c r="AE593">
        <v>262</v>
      </c>
      <c r="AF593">
        <v>266</v>
      </c>
      <c r="AG593">
        <v>266</v>
      </c>
      <c r="AH593">
        <v>264</v>
      </c>
    </row>
    <row r="594" spans="1:36" x14ac:dyDescent="0.25">
      <c r="A594" s="23">
        <v>593</v>
      </c>
      <c r="B594" t="s">
        <v>1245</v>
      </c>
      <c r="C594" s="1" t="str">
        <f>+VLOOKUP(Tabla1[[#This Row],[Sector]],Sectores[[Sector]:[Columna1]],2,0)</f>
        <v>08 Educación</v>
      </c>
      <c r="D594" s="1" t="str">
        <f>+VLOOKUP(Tabla1[[#This Row],[Contenido]],Hoja2!$F$2:$G$105,2,0)</f>
        <v>08.02 Métricas de la Educación</v>
      </c>
      <c r="E594" s="1" t="str">
        <f>+IFERROR(VLOOKUP(Tabla1[[#This Row],[Tema]],Temas[[Tema]:[Columna1]],2,0),"REVISAR")</f>
        <v>08.02.02 Ciencias Naturales</v>
      </c>
      <c r="F594" s="1" t="str">
        <f>+IFERROR(VLOOKUP(Tabla1[[#This Row],[Muestra]],Muestra[[Muestra]:[Columna1]],2,0),"REVISAR")</f>
        <v>08.03.01.02 4º Básico</v>
      </c>
      <c r="G594" t="s">
        <v>62</v>
      </c>
      <c r="H594" t="s">
        <v>444</v>
      </c>
      <c r="I594" t="s">
        <v>1246</v>
      </c>
      <c r="J594" t="s">
        <v>1232</v>
      </c>
      <c r="K594" t="s">
        <v>1229</v>
      </c>
      <c r="L594" t="s">
        <v>1230</v>
      </c>
      <c r="O594" t="s">
        <v>4349</v>
      </c>
      <c r="W594">
        <v>250</v>
      </c>
      <c r="Y594">
        <v>256</v>
      </c>
      <c r="AA594">
        <v>259</v>
      </c>
      <c r="AC594">
        <v>255</v>
      </c>
    </row>
    <row r="595" spans="1:36" x14ac:dyDescent="0.25">
      <c r="A595" s="23">
        <v>594</v>
      </c>
      <c r="B595" t="s">
        <v>1247</v>
      </c>
      <c r="C595" s="1" t="str">
        <f>+VLOOKUP(Tabla1[[#This Row],[Sector]],Sectores[[Sector]:[Columna1]],2,0)</f>
        <v>08 Educación</v>
      </c>
      <c r="D595" s="1" t="str">
        <f>+VLOOKUP(Tabla1[[#This Row],[Contenido]],Hoja2!$F$2:$G$105,2,0)</f>
        <v>08.02 Métricas de la Educación</v>
      </c>
      <c r="E595" s="1" t="str">
        <f>+IFERROR(VLOOKUP(Tabla1[[#This Row],[Tema]],Temas[[Tema]:[Columna1]],2,0),"REVISAR")</f>
        <v>08.02.02 Ciencias Naturales</v>
      </c>
      <c r="F595" s="1" t="str">
        <f>+IFERROR(VLOOKUP(Tabla1[[#This Row],[Muestra]],Muestra[[Muestra]:[Columna1]],2,0),"REVISAR")</f>
        <v>08.03.01.03 6º Básico</v>
      </c>
      <c r="G595" t="s">
        <v>62</v>
      </c>
      <c r="H595" t="s">
        <v>444</v>
      </c>
      <c r="I595" t="s">
        <v>1246</v>
      </c>
      <c r="J595" t="s">
        <v>1234</v>
      </c>
      <c r="K595" t="s">
        <v>1229</v>
      </c>
      <c r="L595" t="s">
        <v>1230</v>
      </c>
      <c r="O595" t="s">
        <v>4349</v>
      </c>
      <c r="AD595">
        <v>250</v>
      </c>
      <c r="AH595">
        <v>253</v>
      </c>
    </row>
    <row r="596" spans="1:36" x14ac:dyDescent="0.25">
      <c r="A596" s="23">
        <v>595</v>
      </c>
      <c r="B596" t="s">
        <v>1248</v>
      </c>
      <c r="C596" s="1" t="str">
        <f>+VLOOKUP(Tabla1[[#This Row],[Sector]],Sectores[[Sector]:[Columna1]],2,0)</f>
        <v>08 Educación</v>
      </c>
      <c r="D596" s="1" t="str">
        <f>+VLOOKUP(Tabla1[[#This Row],[Contenido]],Hoja2!$F$2:$G$105,2,0)</f>
        <v>08.02 Métricas de la Educación</v>
      </c>
      <c r="E596" s="1" t="str">
        <f>+IFERROR(VLOOKUP(Tabla1[[#This Row],[Tema]],Temas[[Tema]:[Columna1]],2,0),"REVISAR")</f>
        <v>08.02.02 Ciencias Naturales</v>
      </c>
      <c r="F596" s="1" t="str">
        <f>+IFERROR(VLOOKUP(Tabla1[[#This Row],[Muestra]],Muestra[[Muestra]:[Columna1]],2,0),"REVISAR")</f>
        <v>08.03.01.04 8º Básico</v>
      </c>
      <c r="G596" t="s">
        <v>62</v>
      </c>
      <c r="H596" t="s">
        <v>444</v>
      </c>
      <c r="I596" t="s">
        <v>1246</v>
      </c>
      <c r="J596" t="s">
        <v>1236</v>
      </c>
      <c r="K596" t="s">
        <v>1229</v>
      </c>
      <c r="L596" t="s">
        <v>1230</v>
      </c>
      <c r="O596" t="s">
        <v>4349</v>
      </c>
      <c r="P596">
        <v>250</v>
      </c>
      <c r="T596">
        <v>256</v>
      </c>
      <c r="W596">
        <v>258</v>
      </c>
      <c r="Y596">
        <v>259</v>
      </c>
      <c r="AA596">
        <v>262</v>
      </c>
      <c r="AC596">
        <v>272</v>
      </c>
      <c r="AE596">
        <v>266</v>
      </c>
      <c r="AG596">
        <v>258</v>
      </c>
    </row>
    <row r="597" spans="1:36" x14ac:dyDescent="0.25">
      <c r="A597" s="23">
        <v>596</v>
      </c>
      <c r="B597" t="s">
        <v>1249</v>
      </c>
      <c r="C597" s="1" t="str">
        <f>+VLOOKUP(Tabla1[[#This Row],[Sector]],Sectores[[Sector]:[Columna1]],2,0)</f>
        <v>08 Educación</v>
      </c>
      <c r="D597" s="1" t="str">
        <f>+VLOOKUP(Tabla1[[#This Row],[Contenido]],Hoja2!$F$2:$G$105,2,0)</f>
        <v>08.02 Métricas de la Educación</v>
      </c>
      <c r="E597" s="1" t="str">
        <f>+IFERROR(VLOOKUP(Tabla1[[#This Row],[Tema]],Temas[[Tema]:[Columna1]],2,0),"REVISAR")</f>
        <v>08.02.02 Ciencias Naturales</v>
      </c>
      <c r="F597" s="1" t="str">
        <f>+IFERROR(VLOOKUP(Tabla1[[#This Row],[Muestra]],Muestra[[Muestra]:[Columna1]],2,0),"REVISAR")</f>
        <v>08.03.01.01 2º Medio</v>
      </c>
      <c r="G597" t="s">
        <v>62</v>
      </c>
      <c r="H597" t="s">
        <v>444</v>
      </c>
      <c r="I597" t="s">
        <v>1246</v>
      </c>
      <c r="J597" t="s">
        <v>1238</v>
      </c>
      <c r="K597" t="s">
        <v>1229</v>
      </c>
      <c r="L597" t="s">
        <v>1230</v>
      </c>
      <c r="O597" t="s">
        <v>4349</v>
      </c>
      <c r="AD597">
        <v>250</v>
      </c>
      <c r="AF597">
        <v>242</v>
      </c>
      <c r="AH597">
        <v>243</v>
      </c>
    </row>
    <row r="598" spans="1:36" x14ac:dyDescent="0.25">
      <c r="A598" s="23">
        <v>597</v>
      </c>
      <c r="B598" t="s">
        <v>1250</v>
      </c>
      <c r="C598" s="1" t="str">
        <f>+VLOOKUP(Tabla1[[#This Row],[Sector]],Sectores[[Sector]:[Columna1]],2,0)</f>
        <v>08 Educación</v>
      </c>
      <c r="D598" s="1" t="str">
        <f>+VLOOKUP(Tabla1[[#This Row],[Contenido]],Hoja2!$F$2:$G$105,2,0)</f>
        <v>08.02 Métricas de la Educación</v>
      </c>
      <c r="E598" s="1" t="str">
        <f>+IFERROR(VLOOKUP(Tabla1[[#This Row],[Tema]],Temas[[Tema]:[Columna1]],2,0),"REVISAR")</f>
        <v>08.02.03 Ciencias Sociales</v>
      </c>
      <c r="F598" s="1" t="str">
        <f>+IFERROR(VLOOKUP(Tabla1[[#This Row],[Muestra]],Muestra[[Muestra]:[Columna1]],2,0),"REVISAR")</f>
        <v>08.03.01.02 4º Básico</v>
      </c>
      <c r="G598" t="s">
        <v>62</v>
      </c>
      <c r="H598" t="s">
        <v>444</v>
      </c>
      <c r="I598" t="s">
        <v>1251</v>
      </c>
      <c r="J598" t="s">
        <v>1232</v>
      </c>
      <c r="K598" t="s">
        <v>1229</v>
      </c>
      <c r="L598" t="s">
        <v>1230</v>
      </c>
      <c r="O598" t="s">
        <v>4349</v>
      </c>
      <c r="X598">
        <v>250</v>
      </c>
      <c r="Z598">
        <v>255</v>
      </c>
      <c r="AB598">
        <v>259</v>
      </c>
      <c r="AD598">
        <v>255</v>
      </c>
    </row>
    <row r="599" spans="1:36" x14ac:dyDescent="0.25">
      <c r="A599" s="22">
        <v>598</v>
      </c>
      <c r="B599" s="15" t="s">
        <v>1252</v>
      </c>
      <c r="C599" s="1" t="str">
        <f>+VLOOKUP(Tabla1[[#This Row],[Sector]],Sectores[[Sector]:[Columna1]],2,0)</f>
        <v>08 Educación</v>
      </c>
      <c r="D599" s="1" t="str">
        <f>+VLOOKUP(Tabla1[[#This Row],[Contenido]],Hoja2!$F$2:$G$105,2,0)</f>
        <v>08.02 Métricas de la Educación</v>
      </c>
      <c r="E599" s="1" t="str">
        <f>+IFERROR(VLOOKUP(Tabla1[[#This Row],[Tema]],Temas[[Tema]:[Columna1]],2,0),"REVISAR")</f>
        <v>08.02.03 Ciencias Sociales</v>
      </c>
      <c r="F599" s="1" t="str">
        <f>+IFERROR(VLOOKUP(Tabla1[[#This Row],[Muestra]],Muestra[[Muestra]:[Columna1]],2,0),"REVISAR")</f>
        <v>08.03.01.03 6º Básico</v>
      </c>
      <c r="G599" t="s">
        <v>62</v>
      </c>
      <c r="H599" t="s">
        <v>444</v>
      </c>
      <c r="I599" t="s">
        <v>1251</v>
      </c>
      <c r="J599" t="s">
        <v>1234</v>
      </c>
      <c r="K599" t="s">
        <v>1229</v>
      </c>
      <c r="L599" t="s">
        <v>1230</v>
      </c>
      <c r="O599" t="s">
        <v>4349</v>
      </c>
      <c r="AE599">
        <v>250</v>
      </c>
      <c r="AF599">
        <v>249</v>
      </c>
    </row>
    <row r="600" spans="1:36" x14ac:dyDescent="0.25">
      <c r="A600" s="23">
        <v>599</v>
      </c>
      <c r="B600" t="s">
        <v>1253</v>
      </c>
      <c r="C600" s="1" t="str">
        <f>+VLOOKUP(Tabla1[[#This Row],[Sector]],Sectores[[Sector]:[Columna1]],2,0)</f>
        <v>08 Educación</v>
      </c>
      <c r="D600" s="1" t="str">
        <f>+VLOOKUP(Tabla1[[#This Row],[Contenido]],Hoja2!$F$2:$G$105,2,0)</f>
        <v>08.02 Métricas de la Educación</v>
      </c>
      <c r="E600" s="1" t="str">
        <f>+IFERROR(VLOOKUP(Tabla1[[#This Row],[Tema]],Temas[[Tema]:[Columna1]],2,0),"REVISAR")</f>
        <v>08.02.03 Ciencias Sociales</v>
      </c>
      <c r="F600" s="1" t="str">
        <f>+IFERROR(VLOOKUP(Tabla1[[#This Row],[Muestra]],Muestra[[Muestra]:[Columna1]],2,0),"REVISAR")</f>
        <v>08.03.01.04 8º Básico</v>
      </c>
      <c r="G600" t="s">
        <v>62</v>
      </c>
      <c r="H600" t="s">
        <v>444</v>
      </c>
      <c r="I600" t="s">
        <v>1251</v>
      </c>
      <c r="J600" t="s">
        <v>1236</v>
      </c>
      <c r="K600" t="s">
        <v>1229</v>
      </c>
      <c r="L600" t="s">
        <v>1230</v>
      </c>
      <c r="O600" t="s">
        <v>4349</v>
      </c>
      <c r="P600">
        <v>250</v>
      </c>
      <c r="T600">
        <v>252</v>
      </c>
      <c r="W600">
        <v>250</v>
      </c>
      <c r="Y600">
        <v>251</v>
      </c>
      <c r="AA600">
        <v>260</v>
      </c>
      <c r="AD600">
        <v>261</v>
      </c>
      <c r="AI600">
        <v>250</v>
      </c>
    </row>
    <row r="601" spans="1:36" x14ac:dyDescent="0.25">
      <c r="A601" s="22">
        <v>600</v>
      </c>
      <c r="B601" s="15" t="s">
        <v>1254</v>
      </c>
      <c r="C601" s="1" t="str">
        <f>+VLOOKUP(Tabla1[[#This Row],[Sector]],Sectores[[Sector]:[Columna1]],2,0)</f>
        <v>08 Educación</v>
      </c>
      <c r="D601" s="1" t="str">
        <f>+VLOOKUP(Tabla1[[#This Row],[Contenido]],Hoja2!$F$2:$G$105,2,0)</f>
        <v>08.02 Métricas de la Educación</v>
      </c>
      <c r="E601" s="1" t="str">
        <f>+IFERROR(VLOOKUP(Tabla1[[#This Row],[Tema]],Temas[[Tema]:[Columna1]],2,0),"REVISAR")</f>
        <v>08.02.03 Ciencias Sociales</v>
      </c>
      <c r="F601" s="1" t="str">
        <f>+IFERROR(VLOOKUP(Tabla1[[#This Row],[Muestra]],Muestra[[Muestra]:[Columna1]],2,0),"REVISAR")</f>
        <v>08.03.01.01 2º Medio</v>
      </c>
      <c r="G601" t="s">
        <v>62</v>
      </c>
      <c r="H601" t="s">
        <v>444</v>
      </c>
      <c r="I601" t="s">
        <v>1251</v>
      </c>
      <c r="J601" t="s">
        <v>1238</v>
      </c>
      <c r="K601" t="s">
        <v>1229</v>
      </c>
      <c r="L601" t="s">
        <v>1230</v>
      </c>
      <c r="O601" t="s">
        <v>4349</v>
      </c>
      <c r="AE601">
        <v>250</v>
      </c>
      <c r="AG601">
        <v>251</v>
      </c>
    </row>
    <row r="602" spans="1:36" x14ac:dyDescent="0.25">
      <c r="A602" s="23">
        <v>601</v>
      </c>
      <c r="B602" s="7" t="s">
        <v>1255</v>
      </c>
      <c r="C602" s="1" t="str">
        <f>+VLOOKUP(Tabla1[[#This Row],[Sector]],Sectores[[Sector]:[Columna1]],2,0)</f>
        <v>24 Socioeconómico</v>
      </c>
      <c r="D602" s="1" t="str">
        <f>+VLOOKUP(Tabla1[[#This Row],[Contenido]],Hoja2!$F$2:$G$105,2,0)</f>
        <v>24.01 Demografía</v>
      </c>
      <c r="E602" s="1" t="str">
        <f>+IFERROR(VLOOKUP(Tabla1[[#This Row],[Tema]],Temas[[Tema]:[Columna1]],2,0),"REVISAR")</f>
        <v>24.01.09 Rural</v>
      </c>
      <c r="F602" s="1" t="str">
        <f>+IFERROR(VLOOKUP(Tabla1[[#This Row],[Muestra]],Muestra[[Muestra]:[Columna1]],2,0),"REVISAR")</f>
        <v>24.01.09.01 Población Rural</v>
      </c>
      <c r="G602" t="s">
        <v>107</v>
      </c>
      <c r="H602" t="s">
        <v>74</v>
      </c>
      <c r="I602" s="1" t="s">
        <v>132</v>
      </c>
      <c r="J602" t="s">
        <v>1256</v>
      </c>
      <c r="K602" t="s">
        <v>3336</v>
      </c>
      <c r="L602" t="s">
        <v>838</v>
      </c>
      <c r="O602" t="s">
        <v>2463</v>
      </c>
      <c r="V602">
        <v>1950448</v>
      </c>
      <c r="W602">
        <v>2000044</v>
      </c>
      <c r="X602">
        <v>2049640</v>
      </c>
      <c r="Y602">
        <v>2099236</v>
      </c>
      <c r="Z602">
        <v>2148832</v>
      </c>
      <c r="AA602">
        <v>2198428</v>
      </c>
      <c r="AB602">
        <v>2248024</v>
      </c>
      <c r="AC602">
        <v>2297620</v>
      </c>
      <c r="AD602">
        <v>2347216</v>
      </c>
      <c r="AE602">
        <v>2396812</v>
      </c>
      <c r="AF602">
        <v>2446408</v>
      </c>
      <c r="AG602">
        <v>2496004</v>
      </c>
      <c r="AH602">
        <v>2545600</v>
      </c>
      <c r="AI602">
        <v>2595196</v>
      </c>
      <c r="AJ602">
        <v>2644792</v>
      </c>
    </row>
    <row r="603" spans="1:36" x14ac:dyDescent="0.25">
      <c r="A603" s="23">
        <v>602</v>
      </c>
      <c r="B603" s="7" t="s">
        <v>1257</v>
      </c>
      <c r="C603" s="1" t="str">
        <f>+VLOOKUP(Tabla1[[#This Row],[Sector]],Sectores[[Sector]:[Columna1]],2,0)</f>
        <v>24 Socioeconómico</v>
      </c>
      <c r="D603" s="1" t="str">
        <f>+VLOOKUP(Tabla1[[#This Row],[Contenido]],Hoja2!$F$2:$G$105,2,0)</f>
        <v>24.01 Demografía</v>
      </c>
      <c r="E603" s="1" t="str">
        <f>+IFERROR(VLOOKUP(Tabla1[[#This Row],[Tema]],Temas[[Tema]:[Columna1]],2,0),"REVISAR")</f>
        <v>24.01.11 Urbano</v>
      </c>
      <c r="F603" s="1" t="str">
        <f>+IFERROR(VLOOKUP(Tabla1[[#This Row],[Muestra]],Muestra[[Muestra]:[Columna1]],2,0),"REVISAR")</f>
        <v>24.01.11.01 Población Urbana</v>
      </c>
      <c r="G603" t="s">
        <v>107</v>
      </c>
      <c r="H603" t="s">
        <v>74</v>
      </c>
      <c r="I603" s="1" t="s">
        <v>1258</v>
      </c>
      <c r="J603" t="s">
        <v>1259</v>
      </c>
      <c r="K603" t="s">
        <v>3336</v>
      </c>
      <c r="L603" t="s">
        <v>838</v>
      </c>
      <c r="O603" t="s">
        <v>2463</v>
      </c>
      <c r="V603">
        <v>13951328</v>
      </c>
      <c r="W603">
        <v>14113806</v>
      </c>
      <c r="X603">
        <v>14276283</v>
      </c>
      <c r="Y603">
        <v>14438761</v>
      </c>
      <c r="Z603">
        <v>14601238</v>
      </c>
      <c r="AA603">
        <v>14763716</v>
      </c>
      <c r="AB603">
        <v>14926194</v>
      </c>
      <c r="AC603">
        <v>15088671</v>
      </c>
      <c r="AD603">
        <v>15251149</v>
      </c>
      <c r="AE603">
        <v>15413626</v>
      </c>
      <c r="AF603">
        <v>15576104</v>
      </c>
      <c r="AG603">
        <v>15738582</v>
      </c>
      <c r="AH603">
        <v>15901059</v>
      </c>
      <c r="AI603">
        <v>16063537</v>
      </c>
      <c r="AJ603">
        <v>16226014</v>
      </c>
    </row>
    <row r="604" spans="1:36" x14ac:dyDescent="0.25">
      <c r="A604" s="23">
        <v>603</v>
      </c>
      <c r="B604" s="7" t="s">
        <v>1260</v>
      </c>
      <c r="C604" s="1" t="str">
        <f>+VLOOKUP(Tabla1[[#This Row],[Sector]],Sectores[[Sector]:[Columna1]],2,0)</f>
        <v>24 Socioeconómico</v>
      </c>
      <c r="D604" s="1" t="str">
        <f>+VLOOKUP(Tabla1[[#This Row],[Contenido]],Hoja2!$F$2:$G$105,2,0)</f>
        <v>24.01 Demografía</v>
      </c>
      <c r="E604" s="1" t="str">
        <f>+IFERROR(VLOOKUP(Tabla1[[#This Row],[Tema]],Temas[[Tema]:[Columna1]],2,0),"REVISAR")</f>
        <v>24.01.07 Pobre</v>
      </c>
      <c r="F604" s="1" t="str">
        <f>+IFERROR(VLOOKUP(Tabla1[[#This Row],[Muestra]],Muestra[[Muestra]:[Columna1]],2,0),"REVISAR")</f>
        <v>24.01.07.01 Población Pobre</v>
      </c>
      <c r="G604" t="s">
        <v>107</v>
      </c>
      <c r="H604" t="s">
        <v>74</v>
      </c>
      <c r="I604" s="1" t="s">
        <v>1261</v>
      </c>
      <c r="J604" t="s">
        <v>1262</v>
      </c>
      <c r="K604" t="s">
        <v>3336</v>
      </c>
      <c r="L604" t="s">
        <v>838</v>
      </c>
      <c r="O604" t="s">
        <v>2463</v>
      </c>
      <c r="V604">
        <v>13392521</v>
      </c>
      <c r="W604">
        <v>13646217</v>
      </c>
      <c r="X604">
        <v>13899914</v>
      </c>
      <c r="Y604">
        <v>14153610</v>
      </c>
      <c r="Z604">
        <v>14407307</v>
      </c>
      <c r="AA604">
        <v>14661003</v>
      </c>
      <c r="AB604">
        <v>14914700</v>
      </c>
      <c r="AC604">
        <v>15168396</v>
      </c>
      <c r="AD604">
        <v>15422093</v>
      </c>
      <c r="AE604">
        <v>15675789</v>
      </c>
      <c r="AF604">
        <v>15929486</v>
      </c>
      <c r="AG604">
        <v>16183182</v>
      </c>
      <c r="AH604">
        <v>16436879</v>
      </c>
      <c r="AI604">
        <v>16690575</v>
      </c>
      <c r="AJ604">
        <v>16944272</v>
      </c>
    </row>
    <row r="605" spans="1:36" x14ac:dyDescent="0.25">
      <c r="A605" s="23">
        <v>604</v>
      </c>
      <c r="B605" s="7" t="s">
        <v>1263</v>
      </c>
      <c r="C605" s="1" t="str">
        <f>+VLOOKUP(Tabla1[[#This Row],[Sector]],Sectores[[Sector]:[Columna1]],2,0)</f>
        <v>24 Socioeconómico</v>
      </c>
      <c r="D605" s="1" t="str">
        <f>+VLOOKUP(Tabla1[[#This Row],[Contenido]],Hoja2!$F$2:$G$105,2,0)</f>
        <v>24.01 Demografía</v>
      </c>
      <c r="E605" s="1" t="str">
        <f>+IFERROR(VLOOKUP(Tabla1[[#This Row],[Tema]],Temas[[Tema]:[Columna1]],2,0),"REVISAR")</f>
        <v>24.01.05 No Pobre</v>
      </c>
      <c r="F605" s="1" t="str">
        <f>+IFERROR(VLOOKUP(Tabla1[[#This Row],[Muestra]],Muestra[[Muestra]:[Columna1]],2,0),"REVISAR")</f>
        <v>24.01.05.01 Población No Pobre</v>
      </c>
      <c r="G605" t="s">
        <v>107</v>
      </c>
      <c r="H605" t="s">
        <v>74</v>
      </c>
      <c r="I605" s="1" t="s">
        <v>1264</v>
      </c>
      <c r="J605" t="s">
        <v>1265</v>
      </c>
      <c r="K605" t="s">
        <v>3336</v>
      </c>
      <c r="L605" t="s">
        <v>838</v>
      </c>
      <c r="O605" t="s">
        <v>2463</v>
      </c>
      <c r="V605">
        <v>1951341</v>
      </c>
      <c r="W605">
        <v>1898699</v>
      </c>
      <c r="X605">
        <v>1846056</v>
      </c>
      <c r="Y605">
        <v>1793414</v>
      </c>
      <c r="Z605">
        <v>1740771</v>
      </c>
      <c r="AA605">
        <v>1688129</v>
      </c>
      <c r="AB605">
        <v>1635486</v>
      </c>
      <c r="AC605">
        <v>1582844</v>
      </c>
      <c r="AD605">
        <v>1530201</v>
      </c>
      <c r="AE605">
        <v>1477559</v>
      </c>
      <c r="AF605">
        <v>1424916</v>
      </c>
      <c r="AG605">
        <v>1372273</v>
      </c>
      <c r="AH605">
        <v>1319631</v>
      </c>
      <c r="AI605">
        <v>1266988</v>
      </c>
      <c r="AJ605">
        <v>1214346</v>
      </c>
    </row>
    <row r="606" spans="1:36" x14ac:dyDescent="0.25">
      <c r="A606" s="23">
        <v>605</v>
      </c>
      <c r="B606" s="7" t="s">
        <v>1266</v>
      </c>
      <c r="C606" s="1" t="str">
        <f>+VLOOKUP(Tabla1[[#This Row],[Sector]],Sectores[[Sector]:[Columna1]],2,0)</f>
        <v>24 Socioeconómico</v>
      </c>
      <c r="D606" s="1" t="str">
        <f>+VLOOKUP(Tabla1[[#This Row],[Contenido]],Hoja2!$F$2:$G$105,2,0)</f>
        <v>24.01 Demografía</v>
      </c>
      <c r="E606" s="1" t="str">
        <f>+IFERROR(VLOOKUP(Tabla1[[#This Row],[Tema]],Temas[[Tema]:[Columna1]],2,0),"REVISAR")</f>
        <v>24.01.08 Pobre Extremo</v>
      </c>
      <c r="F606" s="1" t="str">
        <f>+IFERROR(VLOOKUP(Tabla1[[#This Row],[Muestra]],Muestra[[Muestra]:[Columna1]],2,0),"REVISAR")</f>
        <v>24.01.08.01 Población Pobre Extrema</v>
      </c>
      <c r="G606" t="s">
        <v>107</v>
      </c>
      <c r="H606" t="s">
        <v>74</v>
      </c>
      <c r="I606" s="1" t="s">
        <v>1267</v>
      </c>
      <c r="J606" t="s">
        <v>1268</v>
      </c>
      <c r="K606" t="s">
        <v>3336</v>
      </c>
      <c r="L606" t="s">
        <v>838</v>
      </c>
      <c r="O606" t="s">
        <v>2463</v>
      </c>
      <c r="V606">
        <v>526889</v>
      </c>
      <c r="W606">
        <v>539146</v>
      </c>
      <c r="X606">
        <v>551404</v>
      </c>
      <c r="Y606">
        <v>563661</v>
      </c>
      <c r="Z606">
        <v>575919</v>
      </c>
      <c r="AA606">
        <v>588176</v>
      </c>
      <c r="AB606">
        <v>600433</v>
      </c>
      <c r="AC606">
        <v>612691</v>
      </c>
      <c r="AD606">
        <v>624948</v>
      </c>
      <c r="AE606">
        <v>637205</v>
      </c>
      <c r="AF606">
        <v>649463</v>
      </c>
      <c r="AG606">
        <v>661720</v>
      </c>
      <c r="AH606">
        <v>673978</v>
      </c>
      <c r="AI606">
        <v>686235</v>
      </c>
      <c r="AJ606">
        <v>698492</v>
      </c>
    </row>
    <row r="607" spans="1:36" x14ac:dyDescent="0.25">
      <c r="A607" s="23">
        <v>606</v>
      </c>
      <c r="B607" s="7" t="s">
        <v>1269</v>
      </c>
      <c r="C607" s="1" t="str">
        <f>+VLOOKUP(Tabla1[[#This Row],[Sector]],Sectores[[Sector]:[Columna1]],2,0)</f>
        <v>24 Socioeconómico</v>
      </c>
      <c r="D607" s="1" t="str">
        <f>+VLOOKUP(Tabla1[[#This Row],[Contenido]],Hoja2!$F$2:$G$105,2,0)</f>
        <v>24.01 Demografía</v>
      </c>
      <c r="E607" s="1" t="str">
        <f>+IFERROR(VLOOKUP(Tabla1[[#This Row],[Tema]],Temas[[Tema]:[Columna1]],2,0),"REVISAR")</f>
        <v>24.01.02 Analfabeta</v>
      </c>
      <c r="F607" s="1" t="str">
        <f>+IFERROR(VLOOKUP(Tabla1[[#This Row],[Muestra]],Muestra[[Muestra]:[Columna1]],2,0),"REVISAR")</f>
        <v>24.01.02.01 Población Analfabeta</v>
      </c>
      <c r="G607" t="s">
        <v>107</v>
      </c>
      <c r="H607" t="s">
        <v>74</v>
      </c>
      <c r="I607" s="1" t="s">
        <v>1270</v>
      </c>
      <c r="J607" t="s">
        <v>1271</v>
      </c>
      <c r="K607" t="s">
        <v>3336</v>
      </c>
      <c r="L607" t="s">
        <v>838</v>
      </c>
      <c r="O607" t="s">
        <v>2463</v>
      </c>
      <c r="V607">
        <v>423782</v>
      </c>
      <c r="W607">
        <v>434678</v>
      </c>
      <c r="X607">
        <v>445575</v>
      </c>
      <c r="Y607">
        <v>456471</v>
      </c>
      <c r="Z607">
        <v>467368</v>
      </c>
      <c r="AA607">
        <v>478264</v>
      </c>
      <c r="AB607">
        <v>489161</v>
      </c>
      <c r="AC607">
        <v>500057</v>
      </c>
      <c r="AD607">
        <v>510954</v>
      </c>
      <c r="AE607">
        <v>521850</v>
      </c>
      <c r="AF607">
        <v>532747</v>
      </c>
      <c r="AG607">
        <v>543643</v>
      </c>
      <c r="AH607">
        <v>554539</v>
      </c>
      <c r="AI607">
        <v>565436</v>
      </c>
      <c r="AJ607">
        <v>576332</v>
      </c>
    </row>
    <row r="608" spans="1:36" x14ac:dyDescent="0.25">
      <c r="A608" s="23">
        <v>607</v>
      </c>
      <c r="B608" s="7" t="s">
        <v>1272</v>
      </c>
      <c r="C608" s="1" t="str">
        <f>+VLOOKUP(Tabla1[[#This Row],[Sector]],Sectores[[Sector]:[Columna1]],2,0)</f>
        <v>24 Socioeconómico</v>
      </c>
      <c r="D608" s="1" t="str">
        <f>+VLOOKUP(Tabla1[[#This Row],[Contenido]],Hoja2!$F$2:$G$105,2,0)</f>
        <v>24.01 Demografía</v>
      </c>
      <c r="E608" s="1" t="str">
        <f>+IFERROR(VLOOKUP(Tabla1[[#This Row],[Tema]],Temas[[Tema]:[Columna1]],2,0),"REVISAR")</f>
        <v>24.01.01 Alfabeta</v>
      </c>
      <c r="F608" s="1" t="str">
        <f>+IFERROR(VLOOKUP(Tabla1[[#This Row],[Muestra]],Muestra[[Muestra]:[Columna1]],2,0),"REVISAR")</f>
        <v>24.01.01.01 Población Alfabeta</v>
      </c>
      <c r="G608" t="s">
        <v>107</v>
      </c>
      <c r="H608" t="s">
        <v>74</v>
      </c>
      <c r="I608" s="1" t="s">
        <v>1273</v>
      </c>
      <c r="J608" t="s">
        <v>1274</v>
      </c>
      <c r="K608" t="s">
        <v>3336</v>
      </c>
      <c r="L608" t="s">
        <v>838</v>
      </c>
      <c r="O608" t="s">
        <v>2463</v>
      </c>
      <c r="V608">
        <v>11000717</v>
      </c>
      <c r="W608">
        <v>11398848</v>
      </c>
      <c r="X608">
        <v>11796979</v>
      </c>
      <c r="Y608">
        <v>12195110</v>
      </c>
      <c r="Z608">
        <v>12593241</v>
      </c>
      <c r="AA608">
        <v>12991372</v>
      </c>
      <c r="AB608">
        <v>13389503</v>
      </c>
      <c r="AC608">
        <v>13787634</v>
      </c>
      <c r="AD608">
        <v>14185765</v>
      </c>
      <c r="AE608">
        <v>14583896</v>
      </c>
      <c r="AF608">
        <v>14982027</v>
      </c>
      <c r="AG608">
        <v>15380158</v>
      </c>
      <c r="AH608">
        <v>15778289</v>
      </c>
      <c r="AI608">
        <v>16176420</v>
      </c>
      <c r="AJ608">
        <v>16574551</v>
      </c>
    </row>
    <row r="609" spans="1:36" x14ac:dyDescent="0.25">
      <c r="A609" s="23">
        <v>608</v>
      </c>
      <c r="B609" t="s">
        <v>1275</v>
      </c>
      <c r="C609" s="1" t="str">
        <f>+VLOOKUP(Tabla1[[#This Row],[Sector]],Sectores[[Sector]:[Columna1]],2,0)</f>
        <v>24 Socioeconómico</v>
      </c>
      <c r="D609" s="1" t="str">
        <f>+VLOOKUP(Tabla1[[#This Row],[Contenido]],Hoja2!$F$2:$G$105,2,0)</f>
        <v>24.01 Demografía</v>
      </c>
      <c r="E609" s="1" t="str">
        <f>+IFERROR(VLOOKUP(Tabla1[[#This Row],[Tema]],Temas[[Tema]:[Columna1]],2,0),"REVISAR")</f>
        <v>24.01.10 Trabajó</v>
      </c>
      <c r="F609" s="1" t="str">
        <f>+IFERROR(VLOOKUP(Tabla1[[#This Row],[Muestra]],Muestra[[Muestra]:[Columna1]],2,0),"REVISAR")</f>
        <v>24.01.10.01 Población que Trabajó</v>
      </c>
      <c r="G609" t="s">
        <v>107</v>
      </c>
      <c r="H609" t="s">
        <v>74</v>
      </c>
      <c r="I609" s="1" t="s">
        <v>1276</v>
      </c>
      <c r="J609" t="s">
        <v>1277</v>
      </c>
      <c r="K609" t="s">
        <v>3336</v>
      </c>
      <c r="L609" t="s">
        <v>838</v>
      </c>
      <c r="O609" t="s">
        <v>2463</v>
      </c>
      <c r="V609">
        <v>6943058</v>
      </c>
      <c r="W609">
        <v>7025102</v>
      </c>
      <c r="X609">
        <v>7107145</v>
      </c>
      <c r="Y609">
        <v>7189188</v>
      </c>
      <c r="Z609">
        <v>7271232</v>
      </c>
      <c r="AA609">
        <v>7353275</v>
      </c>
      <c r="AB609">
        <v>7435319</v>
      </c>
      <c r="AC609">
        <v>7517362</v>
      </c>
      <c r="AD609">
        <v>7599405</v>
      </c>
      <c r="AE609">
        <v>7681449</v>
      </c>
      <c r="AF609">
        <v>7763492</v>
      </c>
      <c r="AG609">
        <v>7845536</v>
      </c>
      <c r="AH609">
        <v>7927579</v>
      </c>
      <c r="AI609">
        <v>8009622</v>
      </c>
      <c r="AJ609">
        <v>8091666</v>
      </c>
    </row>
    <row r="610" spans="1:36" x14ac:dyDescent="0.25">
      <c r="A610" s="23">
        <v>609</v>
      </c>
      <c r="B610" t="s">
        <v>1278</v>
      </c>
      <c r="C610" s="1" t="str">
        <f>+VLOOKUP(Tabla1[[#This Row],[Sector]],Sectores[[Sector]:[Columna1]],2,0)</f>
        <v>24 Socioeconómico</v>
      </c>
      <c r="D610" s="1" t="str">
        <f>+VLOOKUP(Tabla1[[#This Row],[Contenido]],Hoja2!$F$2:$G$105,2,0)</f>
        <v>24.01 Demografía</v>
      </c>
      <c r="E610" s="1" t="str">
        <f>+IFERROR(VLOOKUP(Tabla1[[#This Row],[Tema]],Temas[[Tema]:[Columna1]],2,0),"REVISAR")</f>
        <v>24.01.06 No Trabajó</v>
      </c>
      <c r="F610" s="1" t="str">
        <f>+IFERROR(VLOOKUP(Tabla1[[#This Row],[Muestra]],Muestra[[Muestra]:[Columna1]],2,0),"REVISAR")</f>
        <v>24.01.06.01 Población que No Trabajó</v>
      </c>
      <c r="G610" t="s">
        <v>107</v>
      </c>
      <c r="H610" t="s">
        <v>74</v>
      </c>
      <c r="I610" s="1" t="s">
        <v>1279</v>
      </c>
      <c r="J610" t="s">
        <v>1280</v>
      </c>
      <c r="K610" t="s">
        <v>3336</v>
      </c>
      <c r="L610" t="s">
        <v>838</v>
      </c>
      <c r="O610" t="s">
        <v>2463</v>
      </c>
      <c r="V610">
        <v>6321221</v>
      </c>
      <c r="W610">
        <v>6391973</v>
      </c>
      <c r="X610">
        <v>6462726</v>
      </c>
      <c r="Y610">
        <v>6533478</v>
      </c>
      <c r="Z610">
        <v>6604230</v>
      </c>
      <c r="AA610">
        <v>6674982</v>
      </c>
      <c r="AB610">
        <v>6745734</v>
      </c>
      <c r="AC610">
        <v>6816487</v>
      </c>
      <c r="AD610">
        <v>6887239</v>
      </c>
      <c r="AE610">
        <v>6957991</v>
      </c>
      <c r="AF610">
        <v>7028743</v>
      </c>
      <c r="AG610">
        <v>7099495</v>
      </c>
      <c r="AH610">
        <v>7170247</v>
      </c>
      <c r="AI610">
        <v>7241000</v>
      </c>
      <c r="AJ610">
        <v>7311752</v>
      </c>
    </row>
    <row r="611" spans="1:36" x14ac:dyDescent="0.25">
      <c r="A611" s="19">
        <v>610</v>
      </c>
      <c r="B611" s="1" t="s">
        <v>10036</v>
      </c>
      <c r="C611" s="1" t="str">
        <f>+VLOOKUP(Tabla1[[#This Row],[Sector]],Sectores[[Sector]:[Columna1]],2,0)</f>
        <v>24 Socioeconómico</v>
      </c>
      <c r="D611" s="1" t="str">
        <f>+VLOOKUP(Tabla1[[#This Row],[Contenido]],Hoja2!$F$2:$G$105,2,0)</f>
        <v>24.01 Demografía</v>
      </c>
      <c r="E611" s="1" t="str">
        <f>+IFERROR(VLOOKUP(Tabla1[[#This Row],[Tema]],Temas[[Tema]:[Columna1]],2,0),"REVISAR")</f>
        <v>24.01.03 Ausente</v>
      </c>
      <c r="F611" s="1" t="str">
        <f>+IFERROR(VLOOKUP(Tabla1[[#This Row],[Muestra]],Muestra[[Muestra]:[Columna1]],2,0),"REVISAR")</f>
        <v>24.01.03.01 Población con Ausencia laboral</v>
      </c>
      <c r="G611" t="s">
        <v>107</v>
      </c>
      <c r="H611" t="s">
        <v>74</v>
      </c>
      <c r="I611" s="1" t="s">
        <v>1281</v>
      </c>
      <c r="J611" t="s">
        <v>1282</v>
      </c>
      <c r="K611" t="s">
        <v>3336</v>
      </c>
      <c r="L611" t="s">
        <v>838</v>
      </c>
      <c r="O611" t="s">
        <v>2463</v>
      </c>
      <c r="V611">
        <v>6792966</v>
      </c>
      <c r="W611">
        <v>6851103</v>
      </c>
      <c r="X611">
        <v>6909240</v>
      </c>
      <c r="Y611">
        <v>6967378</v>
      </c>
      <c r="Z611">
        <v>7025515</v>
      </c>
      <c r="AA611">
        <v>7083652</v>
      </c>
      <c r="AB611">
        <v>7141790</v>
      </c>
      <c r="AC611">
        <v>7199927</v>
      </c>
      <c r="AD611">
        <v>7258064</v>
      </c>
      <c r="AE611">
        <v>7316202</v>
      </c>
      <c r="AF611">
        <v>7374339</v>
      </c>
      <c r="AG611">
        <v>7432477</v>
      </c>
      <c r="AH611">
        <v>7490614</v>
      </c>
      <c r="AI611">
        <v>7548751</v>
      </c>
      <c r="AJ611">
        <v>7606889</v>
      </c>
    </row>
    <row r="612" spans="1:36" x14ac:dyDescent="0.25">
      <c r="A612" s="19">
        <v>611</v>
      </c>
      <c r="B612" s="1" t="s">
        <v>10035</v>
      </c>
      <c r="C612" s="1" t="str">
        <f>+VLOOKUP(Tabla1[[#This Row],[Sector]],Sectores[[Sector]:[Columna1]],2,0)</f>
        <v>24 Socioeconómico</v>
      </c>
      <c r="D612" s="1" t="str">
        <f>+VLOOKUP(Tabla1[[#This Row],[Contenido]],Hoja2!$F$2:$G$105,2,0)</f>
        <v>24.01 Demografía</v>
      </c>
      <c r="E612" s="1" t="str">
        <f>+IFERROR(VLOOKUP(Tabla1[[#This Row],[Tema]],Temas[[Tema]:[Columna1]],2,0),"REVISAR")</f>
        <v>24.01.04 No Ausente</v>
      </c>
      <c r="F612" s="1" t="str">
        <f>+IFERROR(VLOOKUP(Tabla1[[#This Row],[Muestra]],Muestra[[Muestra]:[Columna1]],2,0),"REVISAR")</f>
        <v>24.01.04.01 Población sin Ausencia laboral</v>
      </c>
      <c r="G612" t="s">
        <v>107</v>
      </c>
      <c r="H612" t="s">
        <v>74</v>
      </c>
      <c r="I612" s="1" t="s">
        <v>1283</v>
      </c>
      <c r="J612" t="s">
        <v>1284</v>
      </c>
      <c r="K612" t="s">
        <v>3336</v>
      </c>
      <c r="L612" t="s">
        <v>838</v>
      </c>
      <c r="O612" t="s">
        <v>2463</v>
      </c>
      <c r="V612">
        <v>59442</v>
      </c>
      <c r="W612">
        <v>76774</v>
      </c>
      <c r="X612">
        <v>94107</v>
      </c>
      <c r="Y612">
        <v>111439</v>
      </c>
      <c r="Z612">
        <v>128772</v>
      </c>
      <c r="AA612">
        <v>146104</v>
      </c>
      <c r="AB612">
        <v>163437</v>
      </c>
      <c r="AC612">
        <v>180769</v>
      </c>
      <c r="AD612">
        <v>198102</v>
      </c>
      <c r="AE612">
        <v>215434</v>
      </c>
      <c r="AF612">
        <v>232767</v>
      </c>
      <c r="AG612">
        <v>250099</v>
      </c>
      <c r="AH612">
        <v>267432</v>
      </c>
      <c r="AI612">
        <v>284764</v>
      </c>
      <c r="AJ612">
        <v>302097</v>
      </c>
    </row>
    <row r="613" spans="1:36" x14ac:dyDescent="0.25">
      <c r="A613" s="23">
        <v>612</v>
      </c>
      <c r="B613" t="s">
        <v>1285</v>
      </c>
      <c r="C613" s="1" t="str">
        <f>+VLOOKUP(Tabla1[[#This Row],[Sector]],Sectores[[Sector]:[Columna1]],2,0)</f>
        <v>07 Delincuencia</v>
      </c>
      <c r="D613" s="1" t="str">
        <f>+VLOOKUP(Tabla1[[#This Row],[Contenido]],Hoja2!$F$2:$G$105,2,0)</f>
        <v>07.01 Delitos de Mayor Connotación Social</v>
      </c>
      <c r="E613" s="1" t="str">
        <f>+IFERROR(VLOOKUP(Tabla1[[#This Row],[Tema]],Temas[[Tema]:[Columna1]],2,0),"REVISAR")</f>
        <v>07.01.01 Aprehensiones</v>
      </c>
      <c r="F613" s="1" t="str">
        <f>+IFERROR(VLOOKUP(Tabla1[[#This Row],[Muestra]],Muestra[[Muestra]:[Columna1]],2,0),"REVISAR")</f>
        <v>07.01.01.02 Homicidios</v>
      </c>
      <c r="G613" t="s">
        <v>66</v>
      </c>
      <c r="H613" t="s">
        <v>184</v>
      </c>
      <c r="I613" s="1" t="s">
        <v>354</v>
      </c>
      <c r="J613" t="s">
        <v>1286</v>
      </c>
      <c r="K613" t="s">
        <v>3797</v>
      </c>
      <c r="L613" t="s">
        <v>67</v>
      </c>
      <c r="O613" t="s">
        <v>988</v>
      </c>
      <c r="X613">
        <v>370</v>
      </c>
      <c r="Y613">
        <v>423</v>
      </c>
      <c r="Z613">
        <v>351</v>
      </c>
      <c r="AA613">
        <v>372</v>
      </c>
      <c r="AB613">
        <v>432</v>
      </c>
      <c r="AC613">
        <v>342</v>
      </c>
      <c r="AD613">
        <v>325</v>
      </c>
      <c r="AE613">
        <v>284</v>
      </c>
      <c r="AF613">
        <v>276</v>
      </c>
      <c r="AG613">
        <v>300</v>
      </c>
      <c r="AH613">
        <v>262</v>
      </c>
      <c r="AI613">
        <v>267</v>
      </c>
      <c r="AJ613">
        <v>265</v>
      </c>
    </row>
    <row r="614" spans="1:36" x14ac:dyDescent="0.25">
      <c r="A614" s="23">
        <v>613</v>
      </c>
      <c r="B614" t="s">
        <v>1287</v>
      </c>
      <c r="C614" s="1" t="str">
        <f>+VLOOKUP(Tabla1[[#This Row],[Sector]],Sectores[[Sector]:[Columna1]],2,0)</f>
        <v>07 Delincuencia</v>
      </c>
      <c r="D614" s="1" t="str">
        <f>+VLOOKUP(Tabla1[[#This Row],[Contenido]],Hoja2!$F$2:$G$105,2,0)</f>
        <v>07.01 Delitos de Mayor Connotación Social</v>
      </c>
      <c r="E614" s="1" t="str">
        <f>+IFERROR(VLOOKUP(Tabla1[[#This Row],[Tema]],Temas[[Tema]:[Columna1]],2,0),"REVISAR")</f>
        <v>07.01.01 Aprehensiones</v>
      </c>
      <c r="F614" s="1" t="str">
        <f>+IFERROR(VLOOKUP(Tabla1[[#This Row],[Muestra]],Muestra[[Muestra]:[Columna1]],2,0),"REVISAR")</f>
        <v>07.01.01.03 Hurtos</v>
      </c>
      <c r="G614" t="s">
        <v>66</v>
      </c>
      <c r="H614" t="s">
        <v>184</v>
      </c>
      <c r="I614" s="1" t="s">
        <v>354</v>
      </c>
      <c r="J614" t="s">
        <v>1288</v>
      </c>
      <c r="K614" t="s">
        <v>3797</v>
      </c>
      <c r="L614" t="s">
        <v>67</v>
      </c>
      <c r="O614" t="s">
        <v>988</v>
      </c>
      <c r="X614">
        <v>82650</v>
      </c>
      <c r="Y614">
        <v>90759</v>
      </c>
      <c r="Z614">
        <v>85585</v>
      </c>
      <c r="AA614">
        <v>94761</v>
      </c>
      <c r="AB614">
        <v>82954</v>
      </c>
      <c r="AC614">
        <v>79029</v>
      </c>
      <c r="AD614">
        <v>81567</v>
      </c>
      <c r="AE614">
        <v>78237</v>
      </c>
      <c r="AF614">
        <v>74027</v>
      </c>
      <c r="AG614">
        <v>73788</v>
      </c>
      <c r="AH614">
        <v>76490</v>
      </c>
      <c r="AI614">
        <v>71350</v>
      </c>
      <c r="AJ614">
        <v>48422</v>
      </c>
    </row>
    <row r="615" spans="1:36" x14ac:dyDescent="0.25">
      <c r="A615" s="23">
        <v>614</v>
      </c>
      <c r="B615" t="s">
        <v>1289</v>
      </c>
      <c r="C615" s="1" t="str">
        <f>+VLOOKUP(Tabla1[[#This Row],[Sector]],Sectores[[Sector]:[Columna1]],2,0)</f>
        <v>07 Delincuencia</v>
      </c>
      <c r="D615" s="1" t="str">
        <f>+VLOOKUP(Tabla1[[#This Row],[Contenido]],Hoja2!$F$2:$G$105,2,0)</f>
        <v>07.01 Delitos de Mayor Connotación Social</v>
      </c>
      <c r="E615" s="1" t="str">
        <f>+IFERROR(VLOOKUP(Tabla1[[#This Row],[Tema]],Temas[[Tema]:[Columna1]],2,0),"REVISAR")</f>
        <v>07.01.01 Aprehensiones</v>
      </c>
      <c r="F615" s="1" t="str">
        <f>+IFERROR(VLOOKUP(Tabla1[[#This Row],[Muestra]],Muestra[[Muestra]:[Columna1]],2,0),"REVISAR")</f>
        <v>07.01.01.04 Lesiones</v>
      </c>
      <c r="G615" t="s">
        <v>66</v>
      </c>
      <c r="H615" t="s">
        <v>184</v>
      </c>
      <c r="I615" s="1" t="s">
        <v>354</v>
      </c>
      <c r="J615" t="s">
        <v>1290</v>
      </c>
      <c r="K615" t="s">
        <v>3797</v>
      </c>
      <c r="L615" t="s">
        <v>67</v>
      </c>
      <c r="O615" t="s">
        <v>988</v>
      </c>
      <c r="X615">
        <v>28827</v>
      </c>
      <c r="Y615">
        <v>33271</v>
      </c>
      <c r="Z615">
        <v>37393</v>
      </c>
      <c r="AA615">
        <v>41954</v>
      </c>
      <c r="AB615">
        <v>39294</v>
      </c>
      <c r="AC615">
        <v>35273</v>
      </c>
      <c r="AD615">
        <v>31073</v>
      </c>
      <c r="AE615">
        <v>29024</v>
      </c>
      <c r="AF615">
        <v>26907</v>
      </c>
      <c r="AG615">
        <v>26720</v>
      </c>
      <c r="AH615">
        <v>27426</v>
      </c>
      <c r="AI615">
        <v>27763</v>
      </c>
      <c r="AJ615">
        <v>22194</v>
      </c>
    </row>
    <row r="616" spans="1:36" x14ac:dyDescent="0.25">
      <c r="A616" s="23">
        <v>615</v>
      </c>
      <c r="B616" t="s">
        <v>1291</v>
      </c>
      <c r="C616" s="1" t="str">
        <f>+VLOOKUP(Tabla1[[#This Row],[Sector]],Sectores[[Sector]:[Columna1]],2,0)</f>
        <v>07 Delincuencia</v>
      </c>
      <c r="D616" s="1" t="str">
        <f>+VLOOKUP(Tabla1[[#This Row],[Contenido]],Hoja2!$F$2:$G$105,2,0)</f>
        <v>07.01 Delitos de Mayor Connotación Social</v>
      </c>
      <c r="E616" s="1" t="str">
        <f>+IFERROR(VLOOKUP(Tabla1[[#This Row],[Tema]],Temas[[Tema]:[Columna1]],2,0),"REVISAR")</f>
        <v>07.01.01 Aprehensiones</v>
      </c>
      <c r="F616" s="1" t="str">
        <f>+IFERROR(VLOOKUP(Tabla1[[#This Row],[Muestra]],Muestra[[Muestra]:[Columna1]],2,0),"REVISAR")</f>
        <v>07.01.01.05 Otros Robos con Fuerza</v>
      </c>
      <c r="G616" t="s">
        <v>66</v>
      </c>
      <c r="H616" t="s">
        <v>184</v>
      </c>
      <c r="I616" s="1" t="s">
        <v>354</v>
      </c>
      <c r="J616" t="s">
        <v>1292</v>
      </c>
      <c r="K616" t="s">
        <v>3797</v>
      </c>
      <c r="L616" t="s">
        <v>67</v>
      </c>
      <c r="O616" t="s">
        <v>988</v>
      </c>
      <c r="X616">
        <v>2227</v>
      </c>
      <c r="Y616">
        <v>2291</v>
      </c>
      <c r="Z616">
        <v>2216</v>
      </c>
      <c r="AA616">
        <v>1701</v>
      </c>
      <c r="AB616">
        <v>1396</v>
      </c>
      <c r="AC616">
        <v>1139</v>
      </c>
      <c r="AD616">
        <v>1151</v>
      </c>
      <c r="AE616">
        <v>1057</v>
      </c>
      <c r="AF616">
        <v>1083</v>
      </c>
      <c r="AG616">
        <v>1066</v>
      </c>
      <c r="AH616">
        <v>1023</v>
      </c>
      <c r="AI616">
        <v>1026</v>
      </c>
      <c r="AJ616">
        <v>1038</v>
      </c>
    </row>
    <row r="617" spans="1:36" x14ac:dyDescent="0.25">
      <c r="A617" s="23">
        <v>616</v>
      </c>
      <c r="B617" t="s">
        <v>1293</v>
      </c>
      <c r="C617" s="1" t="str">
        <f>+VLOOKUP(Tabla1[[#This Row],[Sector]],Sectores[[Sector]:[Columna1]],2,0)</f>
        <v>07 Delincuencia</v>
      </c>
      <c r="D617" s="1" t="str">
        <f>+VLOOKUP(Tabla1[[#This Row],[Contenido]],Hoja2!$F$2:$G$105,2,0)</f>
        <v>07.01 Delitos de Mayor Connotación Social</v>
      </c>
      <c r="E617" s="1" t="str">
        <f>+IFERROR(VLOOKUP(Tabla1[[#This Row],[Tema]],Temas[[Tema]:[Columna1]],2,0),"REVISAR")</f>
        <v>07.01.01 Aprehensiones</v>
      </c>
      <c r="F617" s="1" t="str">
        <f>+IFERROR(VLOOKUP(Tabla1[[#This Row],[Muestra]],Muestra[[Muestra]:[Columna1]],2,0),"REVISAR")</f>
        <v>07.01.01.06 Robo Accesorio Vehículo</v>
      </c>
      <c r="G617" t="s">
        <v>66</v>
      </c>
      <c r="H617" t="s">
        <v>184</v>
      </c>
      <c r="I617" s="1" t="s">
        <v>354</v>
      </c>
      <c r="J617" t="s">
        <v>1294</v>
      </c>
      <c r="K617" t="s">
        <v>3797</v>
      </c>
      <c r="L617" t="s">
        <v>67</v>
      </c>
      <c r="O617" t="s">
        <v>988</v>
      </c>
      <c r="X617">
        <v>2002</v>
      </c>
      <c r="Y617">
        <v>2483</v>
      </c>
      <c r="Z617">
        <v>2207</v>
      </c>
      <c r="AA617">
        <v>2132</v>
      </c>
      <c r="AB617">
        <v>2536</v>
      </c>
      <c r="AC617">
        <v>2676</v>
      </c>
      <c r="AD617">
        <v>2659</v>
      </c>
      <c r="AE617">
        <v>2563</v>
      </c>
      <c r="AF617">
        <v>2684</v>
      </c>
      <c r="AG617">
        <v>2514</v>
      </c>
      <c r="AH617">
        <v>2199</v>
      </c>
      <c r="AI617">
        <v>2011</v>
      </c>
      <c r="AJ617">
        <v>1718</v>
      </c>
    </row>
    <row r="618" spans="1:36" x14ac:dyDescent="0.25">
      <c r="A618" s="23">
        <v>617</v>
      </c>
      <c r="B618" t="s">
        <v>1295</v>
      </c>
      <c r="C618" s="1" t="str">
        <f>+VLOOKUP(Tabla1[[#This Row],[Sector]],Sectores[[Sector]:[Columna1]],2,0)</f>
        <v>07 Delincuencia</v>
      </c>
      <c r="D618" s="1" t="str">
        <f>+VLOOKUP(Tabla1[[#This Row],[Contenido]],Hoja2!$F$2:$G$105,2,0)</f>
        <v>07.01 Delitos de Mayor Connotación Social</v>
      </c>
      <c r="E618" s="1" t="str">
        <f>+IFERROR(VLOOKUP(Tabla1[[#This Row],[Tema]],Temas[[Tema]:[Columna1]],2,0),"REVISAR")</f>
        <v>07.01.01 Aprehensiones</v>
      </c>
      <c r="F618" s="1" t="str">
        <f>+IFERROR(VLOOKUP(Tabla1[[#This Row],[Muestra]],Muestra[[Muestra]:[Columna1]],2,0),"REVISAR")</f>
        <v>07.01.01.07 Robo con Violencia o Intimidación</v>
      </c>
      <c r="G618" t="s">
        <v>66</v>
      </c>
      <c r="H618" t="s">
        <v>184</v>
      </c>
      <c r="I618" s="1" t="s">
        <v>354</v>
      </c>
      <c r="J618" t="s">
        <v>1296</v>
      </c>
      <c r="K618" t="s">
        <v>3797</v>
      </c>
      <c r="L618" t="s">
        <v>67</v>
      </c>
      <c r="O618" t="s">
        <v>988</v>
      </c>
      <c r="X618">
        <v>11404</v>
      </c>
      <c r="Y618">
        <v>12143</v>
      </c>
      <c r="Z618">
        <v>9453</v>
      </c>
      <c r="AA618">
        <v>10129</v>
      </c>
      <c r="AB618">
        <v>10040</v>
      </c>
      <c r="AC618">
        <v>10088</v>
      </c>
      <c r="AD618">
        <v>10210</v>
      </c>
      <c r="AE618">
        <v>10062</v>
      </c>
      <c r="AF618">
        <v>9417</v>
      </c>
      <c r="AG618">
        <v>9492</v>
      </c>
      <c r="AH618">
        <v>9230</v>
      </c>
      <c r="AI618">
        <v>8642</v>
      </c>
      <c r="AJ618">
        <v>7378</v>
      </c>
    </row>
    <row r="619" spans="1:36" x14ac:dyDescent="0.25">
      <c r="A619" s="23">
        <v>618</v>
      </c>
      <c r="B619" t="s">
        <v>1297</v>
      </c>
      <c r="C619" s="1" t="str">
        <f>+VLOOKUP(Tabla1[[#This Row],[Sector]],Sectores[[Sector]:[Columna1]],2,0)</f>
        <v>07 Delincuencia</v>
      </c>
      <c r="D619" s="1" t="str">
        <f>+VLOOKUP(Tabla1[[#This Row],[Contenido]],Hoja2!$F$2:$G$105,2,0)</f>
        <v>07.01 Delitos de Mayor Connotación Social</v>
      </c>
      <c r="E619" s="1" t="str">
        <f>+IFERROR(VLOOKUP(Tabla1[[#This Row],[Tema]],Temas[[Tema]:[Columna1]],2,0),"REVISAR")</f>
        <v>07.01.01 Aprehensiones</v>
      </c>
      <c r="F619" s="1" t="str">
        <f>+IFERROR(VLOOKUP(Tabla1[[#This Row],[Muestra]],Muestra[[Muestra]:[Columna1]],2,0),"REVISAR")</f>
        <v>07.01.01.08 Robo de Vehículo</v>
      </c>
      <c r="G619" t="s">
        <v>66</v>
      </c>
      <c r="H619" t="s">
        <v>184</v>
      </c>
      <c r="I619" s="1" t="s">
        <v>354</v>
      </c>
      <c r="J619" t="s">
        <v>1298</v>
      </c>
      <c r="K619" t="s">
        <v>3797</v>
      </c>
      <c r="L619" t="s">
        <v>67</v>
      </c>
      <c r="O619" t="s">
        <v>988</v>
      </c>
      <c r="X619">
        <v>1408</v>
      </c>
      <c r="Y619">
        <v>2206</v>
      </c>
      <c r="Z619">
        <v>2543</v>
      </c>
      <c r="AA619">
        <v>2678</v>
      </c>
      <c r="AB619">
        <v>3526</v>
      </c>
      <c r="AC619">
        <v>2859</v>
      </c>
      <c r="AD619">
        <v>2475</v>
      </c>
      <c r="AE619">
        <v>1992</v>
      </c>
      <c r="AF619">
        <v>1559</v>
      </c>
      <c r="AG619">
        <v>1091</v>
      </c>
      <c r="AH619">
        <v>758</v>
      </c>
      <c r="AI619">
        <v>478</v>
      </c>
      <c r="AJ619">
        <v>598</v>
      </c>
    </row>
    <row r="620" spans="1:36" x14ac:dyDescent="0.25">
      <c r="A620" s="23">
        <v>619</v>
      </c>
      <c r="B620" t="s">
        <v>1299</v>
      </c>
      <c r="C620" s="1" t="str">
        <f>+VLOOKUP(Tabla1[[#This Row],[Sector]],Sectores[[Sector]:[Columna1]],2,0)</f>
        <v>07 Delincuencia</v>
      </c>
      <c r="D620" s="1" t="str">
        <f>+VLOOKUP(Tabla1[[#This Row],[Contenido]],Hoja2!$F$2:$G$105,2,0)</f>
        <v>07.01 Delitos de Mayor Connotación Social</v>
      </c>
      <c r="E620" s="1" t="str">
        <f>+IFERROR(VLOOKUP(Tabla1[[#This Row],[Tema]],Temas[[Tema]:[Columna1]],2,0),"REVISAR")</f>
        <v>07.01.01 Aprehensiones</v>
      </c>
      <c r="F620" s="1" t="str">
        <f>+IFERROR(VLOOKUP(Tabla1[[#This Row],[Muestra]],Muestra[[Muestra]:[Columna1]],2,0),"REVISAR")</f>
        <v>07.01.01.09 Robo Lugar Habitado</v>
      </c>
      <c r="G620" t="s">
        <v>66</v>
      </c>
      <c r="H620" t="s">
        <v>184</v>
      </c>
      <c r="I620" s="1" t="s">
        <v>354</v>
      </c>
      <c r="J620" t="s">
        <v>1300</v>
      </c>
      <c r="K620" t="s">
        <v>3797</v>
      </c>
      <c r="L620" t="s">
        <v>67</v>
      </c>
      <c r="O620" t="s">
        <v>988</v>
      </c>
      <c r="X620">
        <v>4571</v>
      </c>
      <c r="Y620">
        <v>4893</v>
      </c>
      <c r="Z620">
        <v>4625</v>
      </c>
      <c r="AA620">
        <v>4553</v>
      </c>
      <c r="AB620">
        <v>5367</v>
      </c>
      <c r="AC620">
        <v>5526</v>
      </c>
      <c r="AD620">
        <v>5532</v>
      </c>
      <c r="AE620">
        <v>5473</v>
      </c>
      <c r="AF620">
        <v>5069</v>
      </c>
      <c r="AG620">
        <v>5084</v>
      </c>
      <c r="AH620">
        <v>4930</v>
      </c>
      <c r="AI620">
        <v>4170</v>
      </c>
      <c r="AJ620">
        <v>3511</v>
      </c>
    </row>
    <row r="621" spans="1:36" x14ac:dyDescent="0.25">
      <c r="A621" s="23">
        <v>620</v>
      </c>
      <c r="B621" t="s">
        <v>1301</v>
      </c>
      <c r="C621" s="1" t="str">
        <f>+VLOOKUP(Tabla1[[#This Row],[Sector]],Sectores[[Sector]:[Columna1]],2,0)</f>
        <v>07 Delincuencia</v>
      </c>
      <c r="D621" s="1" t="str">
        <f>+VLOOKUP(Tabla1[[#This Row],[Contenido]],Hoja2!$F$2:$G$105,2,0)</f>
        <v>07.01 Delitos de Mayor Connotación Social</v>
      </c>
      <c r="E621" s="1" t="str">
        <f>+IFERROR(VLOOKUP(Tabla1[[#This Row],[Tema]],Temas[[Tema]:[Columna1]],2,0),"REVISAR")</f>
        <v>07.01.01 Aprehensiones</v>
      </c>
      <c r="F621" s="1" t="str">
        <f>+IFERROR(VLOOKUP(Tabla1[[#This Row],[Muestra]],Muestra[[Muestra]:[Columna1]],2,0),"REVISAR")</f>
        <v>07.01.01.10 Robo Lugar No Habitado</v>
      </c>
      <c r="G621" t="s">
        <v>66</v>
      </c>
      <c r="H621" t="s">
        <v>184</v>
      </c>
      <c r="I621" s="1" t="s">
        <v>354</v>
      </c>
      <c r="J621" t="s">
        <v>1302</v>
      </c>
      <c r="K621" t="s">
        <v>3797</v>
      </c>
      <c r="L621" t="s">
        <v>67</v>
      </c>
      <c r="O621" t="s">
        <v>988</v>
      </c>
      <c r="X621">
        <v>5582</v>
      </c>
      <c r="Y621">
        <v>6455</v>
      </c>
      <c r="Z621">
        <v>6073</v>
      </c>
      <c r="AA621">
        <v>6546</v>
      </c>
      <c r="AB621">
        <v>6611</v>
      </c>
      <c r="AC621">
        <v>6520</v>
      </c>
      <c r="AD621">
        <v>7364</v>
      </c>
      <c r="AE621">
        <v>7583</v>
      </c>
      <c r="AF621">
        <v>6930</v>
      </c>
      <c r="AG621">
        <v>7184</v>
      </c>
      <c r="AH621">
        <v>6976</v>
      </c>
      <c r="AI621">
        <v>13375</v>
      </c>
      <c r="AJ621">
        <v>6951</v>
      </c>
    </row>
    <row r="622" spans="1:36" x14ac:dyDescent="0.25">
      <c r="A622" s="23">
        <v>621</v>
      </c>
      <c r="B622" t="s">
        <v>1303</v>
      </c>
      <c r="C622" s="1" t="str">
        <f>+VLOOKUP(Tabla1[[#This Row],[Sector]],Sectores[[Sector]:[Columna1]],2,0)</f>
        <v>07 Delincuencia</v>
      </c>
      <c r="D622" s="1" t="str">
        <f>+VLOOKUP(Tabla1[[#This Row],[Contenido]],Hoja2!$F$2:$G$105,2,0)</f>
        <v>07.01 Delitos de Mayor Connotación Social</v>
      </c>
      <c r="E622" s="1" t="str">
        <f>+IFERROR(VLOOKUP(Tabla1[[#This Row],[Tema]],Temas[[Tema]:[Columna1]],2,0),"REVISAR")</f>
        <v>07.01.01 Aprehensiones</v>
      </c>
      <c r="F622" s="1" t="str">
        <f>+IFERROR(VLOOKUP(Tabla1[[#This Row],[Muestra]],Muestra[[Muestra]:[Columna1]],2,0),"REVISAR")</f>
        <v>07.01.01.11 Robo por Sorpresa</v>
      </c>
      <c r="G622" t="s">
        <v>66</v>
      </c>
      <c r="H622" t="s">
        <v>184</v>
      </c>
      <c r="I622" s="1" t="s">
        <v>354</v>
      </c>
      <c r="J622" t="s">
        <v>1304</v>
      </c>
      <c r="K622" t="s">
        <v>3797</v>
      </c>
      <c r="L622" t="s">
        <v>67</v>
      </c>
      <c r="O622" t="s">
        <v>988</v>
      </c>
      <c r="X622">
        <v>4681</v>
      </c>
      <c r="Y622">
        <v>4812</v>
      </c>
      <c r="Z622">
        <v>3815</v>
      </c>
      <c r="AA622">
        <v>3511</v>
      </c>
      <c r="AB622">
        <v>3401</v>
      </c>
      <c r="AC622">
        <v>3922</v>
      </c>
      <c r="AD622">
        <v>4323</v>
      </c>
      <c r="AE622">
        <v>3831</v>
      </c>
      <c r="AF622">
        <v>3975</v>
      </c>
      <c r="AG622">
        <v>4140</v>
      </c>
      <c r="AH622">
        <v>4216</v>
      </c>
      <c r="AI622">
        <v>3474</v>
      </c>
      <c r="AJ622">
        <v>2819</v>
      </c>
    </row>
    <row r="623" spans="1:36" x14ac:dyDescent="0.25">
      <c r="A623" s="23">
        <v>622</v>
      </c>
      <c r="B623" t="s">
        <v>1305</v>
      </c>
      <c r="C623" s="1" t="str">
        <f>+VLOOKUP(Tabla1[[#This Row],[Sector]],Sectores[[Sector]:[Columna1]],2,0)</f>
        <v>07 Delincuencia</v>
      </c>
      <c r="D623" s="1" t="str">
        <f>+VLOOKUP(Tabla1[[#This Row],[Contenido]],Hoja2!$F$2:$G$105,2,0)</f>
        <v>07.01 Delitos de Mayor Connotación Social</v>
      </c>
      <c r="E623" s="1" t="str">
        <f>+IFERROR(VLOOKUP(Tabla1[[#This Row],[Tema]],Temas[[Tema]:[Columna1]],2,0),"REVISAR")</f>
        <v>07.01.01 Aprehensiones</v>
      </c>
      <c r="F623" s="1" t="str">
        <f>+IFERROR(VLOOKUP(Tabla1[[#This Row],[Muestra]],Muestra[[Muestra]:[Columna1]],2,0),"REVISAR")</f>
        <v>07.01.01.12 Violación</v>
      </c>
      <c r="G623" t="s">
        <v>66</v>
      </c>
      <c r="H623" t="s">
        <v>184</v>
      </c>
      <c r="I623" s="1" t="s">
        <v>354</v>
      </c>
      <c r="J623" t="s">
        <v>1005</v>
      </c>
      <c r="K623" t="s">
        <v>3797</v>
      </c>
      <c r="L623" t="s">
        <v>67</v>
      </c>
      <c r="O623" t="s">
        <v>988</v>
      </c>
      <c r="X623">
        <v>442</v>
      </c>
      <c r="Y623">
        <v>524</v>
      </c>
      <c r="Z623">
        <v>482</v>
      </c>
      <c r="AA623">
        <v>513</v>
      </c>
      <c r="AB623">
        <v>501</v>
      </c>
      <c r="AC623">
        <v>461</v>
      </c>
      <c r="AD623">
        <v>363</v>
      </c>
      <c r="AE623">
        <v>343</v>
      </c>
      <c r="AF623">
        <v>326</v>
      </c>
      <c r="AG623">
        <v>309</v>
      </c>
      <c r="AH623">
        <v>327</v>
      </c>
      <c r="AI623">
        <v>331</v>
      </c>
      <c r="AJ623">
        <v>336</v>
      </c>
    </row>
    <row r="624" spans="1:36" x14ac:dyDescent="0.25">
      <c r="A624" s="23">
        <v>623</v>
      </c>
      <c r="B624" t="s">
        <v>1306</v>
      </c>
      <c r="C624" s="1" t="str">
        <f>+VLOOKUP(Tabla1[[#This Row],[Sector]],Sectores[[Sector]:[Columna1]],2,0)</f>
        <v>07 Delincuencia</v>
      </c>
      <c r="D624" s="1" t="str">
        <f>+VLOOKUP(Tabla1[[#This Row],[Contenido]],Hoja2!$F$2:$G$105,2,0)</f>
        <v>07.01 Delitos de Mayor Connotación Social</v>
      </c>
      <c r="E624" s="1" t="str">
        <f>+IFERROR(VLOOKUP(Tabla1[[#This Row],[Tema]],Temas[[Tema]:[Columna1]],2,0),"REVISAR")</f>
        <v>07.01.02 Casos Policiales</v>
      </c>
      <c r="F624" s="1" t="str">
        <f>+IFERROR(VLOOKUP(Tabla1[[#This Row],[Muestra]],Muestra[[Muestra]:[Columna1]],2,0),"REVISAR")</f>
        <v>07.01.01.02 Homicidios</v>
      </c>
      <c r="G624" t="s">
        <v>66</v>
      </c>
      <c r="H624" t="s">
        <v>184</v>
      </c>
      <c r="I624" t="s">
        <v>68</v>
      </c>
      <c r="J624" t="s">
        <v>1286</v>
      </c>
      <c r="K624" t="s">
        <v>3798</v>
      </c>
      <c r="L624" t="s">
        <v>67</v>
      </c>
      <c r="O624" t="s">
        <v>988</v>
      </c>
      <c r="X624">
        <v>556</v>
      </c>
      <c r="Y624">
        <v>592</v>
      </c>
      <c r="Z624">
        <v>486</v>
      </c>
      <c r="AA624">
        <v>543</v>
      </c>
      <c r="AB624">
        <v>483</v>
      </c>
      <c r="AC624">
        <v>481</v>
      </c>
      <c r="AD624">
        <v>541</v>
      </c>
      <c r="AE624">
        <v>526</v>
      </c>
      <c r="AF624">
        <v>496</v>
      </c>
      <c r="AG624">
        <v>587</v>
      </c>
      <c r="AH624">
        <v>627</v>
      </c>
      <c r="AI624">
        <v>679</v>
      </c>
      <c r="AJ624">
        <v>753</v>
      </c>
    </row>
    <row r="625" spans="1:36" x14ac:dyDescent="0.25">
      <c r="A625" s="23">
        <v>624</v>
      </c>
      <c r="B625" t="s">
        <v>1307</v>
      </c>
      <c r="C625" s="1" t="str">
        <f>+VLOOKUP(Tabla1[[#This Row],[Sector]],Sectores[[Sector]:[Columna1]],2,0)</f>
        <v>07 Delincuencia</v>
      </c>
      <c r="D625" s="1" t="str">
        <f>+VLOOKUP(Tabla1[[#This Row],[Contenido]],Hoja2!$F$2:$G$105,2,0)</f>
        <v>07.01 Delitos de Mayor Connotación Social</v>
      </c>
      <c r="E625" s="1" t="str">
        <f>+IFERROR(VLOOKUP(Tabla1[[#This Row],[Tema]],Temas[[Tema]:[Columna1]],2,0),"REVISAR")</f>
        <v>07.01.02 Casos Policiales</v>
      </c>
      <c r="F625" s="1" t="str">
        <f>+IFERROR(VLOOKUP(Tabla1[[#This Row],[Muestra]],Muestra[[Muestra]:[Columna1]],2,0),"REVISAR")</f>
        <v>07.01.01.03 Hurtos</v>
      </c>
      <c r="G625" t="s">
        <v>66</v>
      </c>
      <c r="H625" t="s">
        <v>184</v>
      </c>
      <c r="I625" t="s">
        <v>68</v>
      </c>
      <c r="J625" t="s">
        <v>1288</v>
      </c>
      <c r="K625" t="s">
        <v>3798</v>
      </c>
      <c r="L625" t="s">
        <v>67</v>
      </c>
      <c r="O625" t="s">
        <v>988</v>
      </c>
      <c r="X625">
        <v>175325</v>
      </c>
      <c r="Y625">
        <v>190322</v>
      </c>
      <c r="Z625">
        <v>186180</v>
      </c>
      <c r="AA625">
        <v>207976</v>
      </c>
      <c r="AB625">
        <v>190955</v>
      </c>
      <c r="AC625">
        <v>188145</v>
      </c>
      <c r="AD625">
        <v>192337</v>
      </c>
      <c r="AE625">
        <v>184167</v>
      </c>
      <c r="AF625">
        <v>172384</v>
      </c>
      <c r="AG625">
        <v>170010</v>
      </c>
      <c r="AH625">
        <v>172199</v>
      </c>
      <c r="AI625">
        <v>169147</v>
      </c>
      <c r="AJ625">
        <v>118445</v>
      </c>
    </row>
    <row r="626" spans="1:36" x14ac:dyDescent="0.25">
      <c r="A626" s="23">
        <v>625</v>
      </c>
      <c r="B626" t="s">
        <v>1308</v>
      </c>
      <c r="C626" s="1" t="str">
        <f>+VLOOKUP(Tabla1[[#This Row],[Sector]],Sectores[[Sector]:[Columna1]],2,0)</f>
        <v>07 Delincuencia</v>
      </c>
      <c r="D626" s="1" t="str">
        <f>+VLOOKUP(Tabla1[[#This Row],[Contenido]],Hoja2!$F$2:$G$105,2,0)</f>
        <v>07.01 Delitos de Mayor Connotación Social</v>
      </c>
      <c r="E626" s="1" t="str">
        <f>+IFERROR(VLOOKUP(Tabla1[[#This Row],[Tema]],Temas[[Tema]:[Columna1]],2,0),"REVISAR")</f>
        <v>07.01.02 Casos Policiales</v>
      </c>
      <c r="F626" s="1" t="str">
        <f>+IFERROR(VLOOKUP(Tabla1[[#This Row],[Muestra]],Muestra[[Muestra]:[Columna1]],2,0),"REVISAR")</f>
        <v>07.01.01.04 Lesiones</v>
      </c>
      <c r="G626" t="s">
        <v>66</v>
      </c>
      <c r="H626" t="s">
        <v>184</v>
      </c>
      <c r="I626" t="s">
        <v>68</v>
      </c>
      <c r="J626" t="s">
        <v>1290</v>
      </c>
      <c r="K626" t="s">
        <v>3798</v>
      </c>
      <c r="L626" t="s">
        <v>67</v>
      </c>
      <c r="O626" t="s">
        <v>988</v>
      </c>
      <c r="X626">
        <v>116728</v>
      </c>
      <c r="Y626">
        <v>118226</v>
      </c>
      <c r="Z626">
        <v>114425</v>
      </c>
      <c r="AA626">
        <v>121873</v>
      </c>
      <c r="AB626">
        <v>105719</v>
      </c>
      <c r="AC626">
        <v>94976</v>
      </c>
      <c r="AD626">
        <v>86826</v>
      </c>
      <c r="AE626">
        <v>80032</v>
      </c>
      <c r="AF626">
        <v>75339</v>
      </c>
      <c r="AG626">
        <v>72913</v>
      </c>
      <c r="AH626">
        <v>74580</v>
      </c>
      <c r="AI626">
        <v>78983</v>
      </c>
      <c r="AJ626">
        <v>63973</v>
      </c>
    </row>
    <row r="627" spans="1:36" x14ac:dyDescent="0.25">
      <c r="A627" s="23">
        <v>626</v>
      </c>
      <c r="B627" t="s">
        <v>1309</v>
      </c>
      <c r="C627" s="1" t="str">
        <f>+VLOOKUP(Tabla1[[#This Row],[Sector]],Sectores[[Sector]:[Columna1]],2,0)</f>
        <v>07 Delincuencia</v>
      </c>
      <c r="D627" s="1" t="str">
        <f>+VLOOKUP(Tabla1[[#This Row],[Contenido]],Hoja2!$F$2:$G$105,2,0)</f>
        <v>07.01 Delitos de Mayor Connotación Social</v>
      </c>
      <c r="E627" s="1" t="str">
        <f>+IFERROR(VLOOKUP(Tabla1[[#This Row],[Tema]],Temas[[Tema]:[Columna1]],2,0),"REVISAR")</f>
        <v>07.01.02 Casos Policiales</v>
      </c>
      <c r="F627" s="1" t="str">
        <f>+IFERROR(VLOOKUP(Tabla1[[#This Row],[Muestra]],Muestra[[Muestra]:[Columna1]],2,0),"REVISAR")</f>
        <v>07.01.01.05 Otros Robos con Fuerza</v>
      </c>
      <c r="G627" t="s">
        <v>66</v>
      </c>
      <c r="H627" t="s">
        <v>184</v>
      </c>
      <c r="I627" t="s">
        <v>68</v>
      </c>
      <c r="J627" t="s">
        <v>1292</v>
      </c>
      <c r="K627" t="s">
        <v>3798</v>
      </c>
      <c r="L627" t="s">
        <v>67</v>
      </c>
      <c r="O627" t="s">
        <v>988</v>
      </c>
      <c r="X627">
        <v>7070</v>
      </c>
      <c r="Y627">
        <v>7255</v>
      </c>
      <c r="Z627">
        <v>8590</v>
      </c>
      <c r="AA627">
        <v>6619</v>
      </c>
      <c r="AB627">
        <v>5000</v>
      </c>
      <c r="AC627">
        <v>5775</v>
      </c>
      <c r="AD627">
        <v>6348</v>
      </c>
      <c r="AE627">
        <v>6069</v>
      </c>
      <c r="AF627">
        <v>5934</v>
      </c>
      <c r="AG627">
        <v>6797</v>
      </c>
      <c r="AH627">
        <v>6851</v>
      </c>
      <c r="AI627">
        <v>7378</v>
      </c>
      <c r="AJ627">
        <v>5367</v>
      </c>
    </row>
    <row r="628" spans="1:36" x14ac:dyDescent="0.25">
      <c r="A628" s="23">
        <v>627</v>
      </c>
      <c r="B628" t="s">
        <v>1310</v>
      </c>
      <c r="C628" s="1" t="str">
        <f>+VLOOKUP(Tabla1[[#This Row],[Sector]],Sectores[[Sector]:[Columna1]],2,0)</f>
        <v>07 Delincuencia</v>
      </c>
      <c r="D628" s="1" t="str">
        <f>+VLOOKUP(Tabla1[[#This Row],[Contenido]],Hoja2!$F$2:$G$105,2,0)</f>
        <v>07.01 Delitos de Mayor Connotación Social</v>
      </c>
      <c r="E628" s="1" t="str">
        <f>+IFERROR(VLOOKUP(Tabla1[[#This Row],[Tema]],Temas[[Tema]:[Columna1]],2,0),"REVISAR")</f>
        <v>07.01.02 Casos Policiales</v>
      </c>
      <c r="F628" s="1" t="str">
        <f>+IFERROR(VLOOKUP(Tabla1[[#This Row],[Muestra]],Muestra[[Muestra]:[Columna1]],2,0),"REVISAR")</f>
        <v>07.01.01.06 Robo Accesorio Vehículo</v>
      </c>
      <c r="G628" t="s">
        <v>66</v>
      </c>
      <c r="H628" t="s">
        <v>184</v>
      </c>
      <c r="I628" t="s">
        <v>68</v>
      </c>
      <c r="J628" t="s">
        <v>1294</v>
      </c>
      <c r="K628" t="s">
        <v>3798</v>
      </c>
      <c r="L628" t="s">
        <v>67</v>
      </c>
      <c r="O628" t="s">
        <v>988</v>
      </c>
      <c r="X628">
        <v>46071</v>
      </c>
      <c r="Y628">
        <v>55047</v>
      </c>
      <c r="Z628">
        <v>57248</v>
      </c>
      <c r="AA628">
        <v>63169</v>
      </c>
      <c r="AB628">
        <v>58703</v>
      </c>
      <c r="AC628">
        <v>61628</v>
      </c>
      <c r="AD628">
        <v>64170</v>
      </c>
      <c r="AE628">
        <v>65309</v>
      </c>
      <c r="AF628">
        <v>61703</v>
      </c>
      <c r="AG628">
        <v>60356</v>
      </c>
      <c r="AH628">
        <v>55257</v>
      </c>
      <c r="AI628">
        <v>54924</v>
      </c>
      <c r="AJ628">
        <v>45714</v>
      </c>
    </row>
    <row r="629" spans="1:36" x14ac:dyDescent="0.25">
      <c r="A629" s="23">
        <v>628</v>
      </c>
      <c r="B629" t="s">
        <v>1311</v>
      </c>
      <c r="C629" s="1" t="str">
        <f>+VLOOKUP(Tabla1[[#This Row],[Sector]],Sectores[[Sector]:[Columna1]],2,0)</f>
        <v>07 Delincuencia</v>
      </c>
      <c r="D629" s="1" t="str">
        <f>+VLOOKUP(Tabla1[[#This Row],[Contenido]],Hoja2!$F$2:$G$105,2,0)</f>
        <v>07.01 Delitos de Mayor Connotación Social</v>
      </c>
      <c r="E629" s="1" t="str">
        <f>+IFERROR(VLOOKUP(Tabla1[[#This Row],[Tema]],Temas[[Tema]:[Columna1]],2,0),"REVISAR")</f>
        <v>07.01.02 Casos Policiales</v>
      </c>
      <c r="F629" s="1" t="str">
        <f>+IFERROR(VLOOKUP(Tabla1[[#This Row],[Muestra]],Muestra[[Muestra]:[Columna1]],2,0),"REVISAR")</f>
        <v>07.01.01.07 Robo con Violencia o Intimidación</v>
      </c>
      <c r="G629" t="s">
        <v>66</v>
      </c>
      <c r="H629" t="s">
        <v>184</v>
      </c>
      <c r="I629" t="s">
        <v>68</v>
      </c>
      <c r="J629" t="s">
        <v>1296</v>
      </c>
      <c r="K629" t="s">
        <v>3798</v>
      </c>
      <c r="L629" t="s">
        <v>67</v>
      </c>
      <c r="O629" t="s">
        <v>988</v>
      </c>
      <c r="X629">
        <v>61938</v>
      </c>
      <c r="Y629">
        <v>61521</v>
      </c>
      <c r="Z629">
        <v>53128</v>
      </c>
      <c r="AA629">
        <v>61399</v>
      </c>
      <c r="AB629">
        <v>54080</v>
      </c>
      <c r="AC629">
        <v>57975</v>
      </c>
      <c r="AD629">
        <v>65854</v>
      </c>
      <c r="AE629">
        <v>67606</v>
      </c>
      <c r="AF629">
        <v>65950</v>
      </c>
      <c r="AG629">
        <v>69644</v>
      </c>
      <c r="AH629">
        <v>73956</v>
      </c>
      <c r="AI629">
        <v>79050</v>
      </c>
      <c r="AJ629">
        <v>67883</v>
      </c>
    </row>
    <row r="630" spans="1:36" x14ac:dyDescent="0.25">
      <c r="A630" s="23">
        <v>629</v>
      </c>
      <c r="B630" t="s">
        <v>1312</v>
      </c>
      <c r="C630" s="1" t="str">
        <f>+VLOOKUP(Tabla1[[#This Row],[Sector]],Sectores[[Sector]:[Columna1]],2,0)</f>
        <v>07 Delincuencia</v>
      </c>
      <c r="D630" s="1" t="str">
        <f>+VLOOKUP(Tabla1[[#This Row],[Contenido]],Hoja2!$F$2:$G$105,2,0)</f>
        <v>07.01 Delitos de Mayor Connotación Social</v>
      </c>
      <c r="E630" s="1" t="str">
        <f>+IFERROR(VLOOKUP(Tabla1[[#This Row],[Tema]],Temas[[Tema]:[Columna1]],2,0),"REVISAR")</f>
        <v>07.01.02 Casos Policiales</v>
      </c>
      <c r="F630" s="1" t="str">
        <f>+IFERROR(VLOOKUP(Tabla1[[#This Row],[Muestra]],Muestra[[Muestra]:[Columna1]],2,0),"REVISAR")</f>
        <v>07.01.01.08 Robo de Vehículo</v>
      </c>
      <c r="G630" t="s">
        <v>66</v>
      </c>
      <c r="H630" t="s">
        <v>184</v>
      </c>
      <c r="I630" t="s">
        <v>68</v>
      </c>
      <c r="J630" t="s">
        <v>1298</v>
      </c>
      <c r="K630" t="s">
        <v>3798</v>
      </c>
      <c r="L630" t="s">
        <v>67</v>
      </c>
      <c r="O630" t="s">
        <v>988</v>
      </c>
      <c r="X630">
        <v>21414</v>
      </c>
      <c r="Y630">
        <v>27837</v>
      </c>
      <c r="Z630">
        <v>30757</v>
      </c>
      <c r="AA630">
        <v>34739</v>
      </c>
      <c r="AB630">
        <v>33013</v>
      </c>
      <c r="AC630">
        <v>31218</v>
      </c>
      <c r="AD630">
        <v>32961</v>
      </c>
      <c r="AE630">
        <v>32038</v>
      </c>
      <c r="AF630">
        <v>29864</v>
      </c>
      <c r="AG630">
        <v>29660</v>
      </c>
      <c r="AH630">
        <v>24350</v>
      </c>
      <c r="AI630">
        <v>23252</v>
      </c>
      <c r="AJ630">
        <v>22487</v>
      </c>
    </row>
    <row r="631" spans="1:36" x14ac:dyDescent="0.25">
      <c r="A631" s="23">
        <v>630</v>
      </c>
      <c r="B631" t="s">
        <v>1313</v>
      </c>
      <c r="C631" s="1" t="str">
        <f>+VLOOKUP(Tabla1[[#This Row],[Sector]],Sectores[[Sector]:[Columna1]],2,0)</f>
        <v>07 Delincuencia</v>
      </c>
      <c r="D631" s="1" t="str">
        <f>+VLOOKUP(Tabla1[[#This Row],[Contenido]],Hoja2!$F$2:$G$105,2,0)</f>
        <v>07.01 Delitos de Mayor Connotación Social</v>
      </c>
      <c r="E631" s="1" t="str">
        <f>+IFERROR(VLOOKUP(Tabla1[[#This Row],[Tema]],Temas[[Tema]:[Columna1]],2,0),"REVISAR")</f>
        <v>07.01.02 Casos Policiales</v>
      </c>
      <c r="F631" s="1" t="str">
        <f>+IFERROR(VLOOKUP(Tabla1[[#This Row],[Muestra]],Muestra[[Muestra]:[Columna1]],2,0),"REVISAR")</f>
        <v>07.01.01.09 Robo Lugar Habitado</v>
      </c>
      <c r="G631" t="s">
        <v>66</v>
      </c>
      <c r="H631" t="s">
        <v>184</v>
      </c>
      <c r="I631" t="s">
        <v>68</v>
      </c>
      <c r="J631" t="s">
        <v>1300</v>
      </c>
      <c r="K631" t="s">
        <v>3798</v>
      </c>
      <c r="L631" t="s">
        <v>67</v>
      </c>
      <c r="O631" t="s">
        <v>988</v>
      </c>
      <c r="X631">
        <v>68820</v>
      </c>
      <c r="Y631">
        <v>74569</v>
      </c>
      <c r="Z631">
        <v>68537</v>
      </c>
      <c r="AA631">
        <v>74723</v>
      </c>
      <c r="AB631">
        <v>71992</v>
      </c>
      <c r="AC631">
        <v>70900</v>
      </c>
      <c r="AD631">
        <v>70862</v>
      </c>
      <c r="AE631">
        <v>67765</v>
      </c>
      <c r="AF631">
        <v>62361</v>
      </c>
      <c r="AG631">
        <v>61224</v>
      </c>
      <c r="AH631">
        <v>58469</v>
      </c>
      <c r="AI631">
        <v>54014</v>
      </c>
      <c r="AJ631">
        <v>43823</v>
      </c>
    </row>
    <row r="632" spans="1:36" x14ac:dyDescent="0.25">
      <c r="A632" s="23">
        <v>631</v>
      </c>
      <c r="B632" t="s">
        <v>1314</v>
      </c>
      <c r="C632" s="1" t="str">
        <f>+VLOOKUP(Tabla1[[#This Row],[Sector]],Sectores[[Sector]:[Columna1]],2,0)</f>
        <v>07 Delincuencia</v>
      </c>
      <c r="D632" s="1" t="str">
        <f>+VLOOKUP(Tabla1[[#This Row],[Contenido]],Hoja2!$F$2:$G$105,2,0)</f>
        <v>07.01 Delitos de Mayor Connotación Social</v>
      </c>
      <c r="E632" s="1" t="str">
        <f>+IFERROR(VLOOKUP(Tabla1[[#This Row],[Tema]],Temas[[Tema]:[Columna1]],2,0),"REVISAR")</f>
        <v>07.01.02 Casos Policiales</v>
      </c>
      <c r="F632" s="1" t="str">
        <f>+IFERROR(VLOOKUP(Tabla1[[#This Row],[Muestra]],Muestra[[Muestra]:[Columna1]],2,0),"REVISAR")</f>
        <v>07.01.01.10 Robo Lugar No Habitado</v>
      </c>
      <c r="G632" t="s">
        <v>66</v>
      </c>
      <c r="H632" t="s">
        <v>184</v>
      </c>
      <c r="I632" t="s">
        <v>68</v>
      </c>
      <c r="J632" t="s">
        <v>1302</v>
      </c>
      <c r="K632" t="s">
        <v>3798</v>
      </c>
      <c r="L632" t="s">
        <v>67</v>
      </c>
      <c r="O632" t="s">
        <v>988</v>
      </c>
      <c r="X632">
        <v>40193</v>
      </c>
      <c r="Y632">
        <v>45551</v>
      </c>
      <c r="Z632">
        <v>45221</v>
      </c>
      <c r="AA632">
        <v>49358</v>
      </c>
      <c r="AB632">
        <v>46630</v>
      </c>
      <c r="AC632">
        <v>47445</v>
      </c>
      <c r="AD632">
        <v>51295</v>
      </c>
      <c r="AE632">
        <v>51210</v>
      </c>
      <c r="AF632">
        <v>49602</v>
      </c>
      <c r="AG632">
        <v>48314</v>
      </c>
      <c r="AH632">
        <v>46077</v>
      </c>
      <c r="AI632">
        <v>51243</v>
      </c>
      <c r="AJ632">
        <v>41759</v>
      </c>
    </row>
    <row r="633" spans="1:36" x14ac:dyDescent="0.25">
      <c r="A633" s="23">
        <v>632</v>
      </c>
      <c r="B633" t="s">
        <v>1315</v>
      </c>
      <c r="C633" s="1" t="str">
        <f>+VLOOKUP(Tabla1[[#This Row],[Sector]],Sectores[[Sector]:[Columna1]],2,0)</f>
        <v>07 Delincuencia</v>
      </c>
      <c r="D633" s="1" t="str">
        <f>+VLOOKUP(Tabla1[[#This Row],[Contenido]],Hoja2!$F$2:$G$105,2,0)</f>
        <v>07.01 Delitos de Mayor Connotación Social</v>
      </c>
      <c r="E633" s="1" t="str">
        <f>+IFERROR(VLOOKUP(Tabla1[[#This Row],[Tema]],Temas[[Tema]:[Columna1]],2,0),"REVISAR")</f>
        <v>07.01.02 Casos Policiales</v>
      </c>
      <c r="F633" s="1" t="str">
        <f>+IFERROR(VLOOKUP(Tabla1[[#This Row],[Muestra]],Muestra[[Muestra]:[Columna1]],2,0),"REVISAR")</f>
        <v>07.01.01.11 Robo por Sorpresa</v>
      </c>
      <c r="G633" t="s">
        <v>66</v>
      </c>
      <c r="H633" t="s">
        <v>184</v>
      </c>
      <c r="I633" t="s">
        <v>68</v>
      </c>
      <c r="J633" t="s">
        <v>1304</v>
      </c>
      <c r="K633" t="s">
        <v>3798</v>
      </c>
      <c r="L633" t="s">
        <v>67</v>
      </c>
      <c r="O633" t="s">
        <v>988</v>
      </c>
      <c r="X633">
        <v>27599</v>
      </c>
      <c r="Y633">
        <v>30233</v>
      </c>
      <c r="Z633">
        <v>28390</v>
      </c>
      <c r="AA633">
        <v>30547</v>
      </c>
      <c r="AB633">
        <v>27568</v>
      </c>
      <c r="AC633">
        <v>35069</v>
      </c>
      <c r="AD633">
        <v>40809</v>
      </c>
      <c r="AE633">
        <v>39284</v>
      </c>
      <c r="AF633">
        <v>36505</v>
      </c>
      <c r="AG633">
        <v>34831</v>
      </c>
      <c r="AH633">
        <v>34269</v>
      </c>
      <c r="AI633">
        <v>32496</v>
      </c>
      <c r="AJ633">
        <v>24972</v>
      </c>
    </row>
    <row r="634" spans="1:36" x14ac:dyDescent="0.25">
      <c r="A634" s="23">
        <v>633</v>
      </c>
      <c r="B634" t="s">
        <v>1316</v>
      </c>
      <c r="C634" s="1" t="str">
        <f>+VLOOKUP(Tabla1[[#This Row],[Sector]],Sectores[[Sector]:[Columna1]],2,0)</f>
        <v>07 Delincuencia</v>
      </c>
      <c r="D634" s="1" t="str">
        <f>+VLOOKUP(Tabla1[[#This Row],[Contenido]],Hoja2!$F$2:$G$105,2,0)</f>
        <v>07.01 Delitos de Mayor Connotación Social</v>
      </c>
      <c r="E634" s="1" t="str">
        <f>+IFERROR(VLOOKUP(Tabla1[[#This Row],[Tema]],Temas[[Tema]:[Columna1]],2,0),"REVISAR")</f>
        <v>07.01.02 Casos Policiales</v>
      </c>
      <c r="F634" s="1" t="str">
        <f>+IFERROR(VLOOKUP(Tabla1[[#This Row],[Muestra]],Muestra[[Muestra]:[Columna1]],2,0),"REVISAR")</f>
        <v>07.01.01.12 Violación</v>
      </c>
      <c r="G634" t="s">
        <v>66</v>
      </c>
      <c r="H634" t="s">
        <v>184</v>
      </c>
      <c r="I634" t="s">
        <v>68</v>
      </c>
      <c r="J634" t="s">
        <v>1005</v>
      </c>
      <c r="K634" t="s">
        <v>3798</v>
      </c>
      <c r="L634" t="s">
        <v>67</v>
      </c>
      <c r="O634" t="s">
        <v>988</v>
      </c>
      <c r="X634">
        <v>3315</v>
      </c>
      <c r="Y634">
        <v>3344</v>
      </c>
      <c r="Z634">
        <v>3073</v>
      </c>
      <c r="AA634">
        <v>3543</v>
      </c>
      <c r="AB634">
        <v>3204</v>
      </c>
      <c r="AC634">
        <v>3143</v>
      </c>
      <c r="AD634">
        <v>2811</v>
      </c>
      <c r="AE634">
        <v>2716</v>
      </c>
      <c r="AF634">
        <v>2621</v>
      </c>
      <c r="AG634">
        <v>2783</v>
      </c>
      <c r="AH634">
        <v>3469</v>
      </c>
      <c r="AI634">
        <v>4069</v>
      </c>
      <c r="AJ634">
        <v>3402</v>
      </c>
    </row>
    <row r="635" spans="1:36" x14ac:dyDescent="0.25">
      <c r="A635" s="23">
        <v>634</v>
      </c>
      <c r="B635" t="s">
        <v>1317</v>
      </c>
      <c r="C635" s="1" t="str">
        <f>+VLOOKUP(Tabla1[[#This Row],[Sector]],Sectores[[Sector]:[Columna1]],2,0)</f>
        <v>07 Delincuencia</v>
      </c>
      <c r="D635" s="1" t="str">
        <f>+VLOOKUP(Tabla1[[#This Row],[Contenido]],Hoja2!$F$2:$G$105,2,0)</f>
        <v>07.01 Delitos de Mayor Connotación Social</v>
      </c>
      <c r="E635" s="1" t="str">
        <f>+IFERROR(VLOOKUP(Tabla1[[#This Row],[Tema]],Temas[[Tema]:[Columna1]],2,0),"REVISAR")</f>
        <v>07.01.03 Denuncias</v>
      </c>
      <c r="F635" s="1" t="str">
        <f>+IFERROR(VLOOKUP(Tabla1[[#This Row],[Muestra]],Muestra[[Muestra]:[Columna1]],2,0),"REVISAR")</f>
        <v>07.01.01.02 Homicidios</v>
      </c>
      <c r="G635" t="s">
        <v>66</v>
      </c>
      <c r="H635" t="s">
        <v>184</v>
      </c>
      <c r="I635" t="s">
        <v>69</v>
      </c>
      <c r="J635" t="s">
        <v>1286</v>
      </c>
      <c r="K635" t="s">
        <v>3799</v>
      </c>
      <c r="L635" t="s">
        <v>67</v>
      </c>
      <c r="O635" t="s">
        <v>988</v>
      </c>
      <c r="X635">
        <v>292</v>
      </c>
      <c r="Y635">
        <v>308</v>
      </c>
      <c r="Z635">
        <v>251</v>
      </c>
      <c r="AA635">
        <v>269</v>
      </c>
      <c r="AB635">
        <v>217</v>
      </c>
      <c r="AC635">
        <v>247</v>
      </c>
      <c r="AD635">
        <v>302</v>
      </c>
      <c r="AE635">
        <v>305</v>
      </c>
      <c r="AF635">
        <v>281</v>
      </c>
      <c r="AG635">
        <v>303</v>
      </c>
      <c r="AH635">
        <v>335</v>
      </c>
      <c r="AI635">
        <v>361</v>
      </c>
      <c r="AJ635">
        <v>443</v>
      </c>
    </row>
    <row r="636" spans="1:36" x14ac:dyDescent="0.25">
      <c r="A636" s="23">
        <v>635</v>
      </c>
      <c r="B636" t="s">
        <v>1318</v>
      </c>
      <c r="C636" s="1" t="str">
        <f>+VLOOKUP(Tabla1[[#This Row],[Sector]],Sectores[[Sector]:[Columna1]],2,0)</f>
        <v>07 Delincuencia</v>
      </c>
      <c r="D636" s="1" t="str">
        <f>+VLOOKUP(Tabla1[[#This Row],[Contenido]],Hoja2!$F$2:$G$105,2,0)</f>
        <v>07.01 Delitos de Mayor Connotación Social</v>
      </c>
      <c r="E636" s="1" t="str">
        <f>+IFERROR(VLOOKUP(Tabla1[[#This Row],[Tema]],Temas[[Tema]:[Columna1]],2,0),"REVISAR")</f>
        <v>07.01.03 Denuncias</v>
      </c>
      <c r="F636" s="1" t="str">
        <f>+IFERROR(VLOOKUP(Tabla1[[#This Row],[Muestra]],Muestra[[Muestra]:[Columna1]],2,0),"REVISAR")</f>
        <v>07.01.01.03 Hurtos</v>
      </c>
      <c r="G636" t="s">
        <v>66</v>
      </c>
      <c r="H636" t="s">
        <v>184</v>
      </c>
      <c r="I636" t="s">
        <v>69</v>
      </c>
      <c r="J636" t="s">
        <v>1288</v>
      </c>
      <c r="K636" t="s">
        <v>3799</v>
      </c>
      <c r="L636" t="s">
        <v>67</v>
      </c>
      <c r="O636" t="s">
        <v>988</v>
      </c>
      <c r="X636">
        <v>106144</v>
      </c>
      <c r="Y636">
        <v>113752</v>
      </c>
      <c r="Z636">
        <v>113478</v>
      </c>
      <c r="AA636">
        <v>127956</v>
      </c>
      <c r="AB636">
        <v>120470</v>
      </c>
      <c r="AC636">
        <v>121090</v>
      </c>
      <c r="AD636">
        <v>117110</v>
      </c>
      <c r="AE636">
        <v>111729</v>
      </c>
      <c r="AF636">
        <v>103902</v>
      </c>
      <c r="AG636">
        <v>101267</v>
      </c>
      <c r="AH636">
        <v>100746</v>
      </c>
      <c r="AI636">
        <v>102355</v>
      </c>
      <c r="AJ636">
        <v>73855</v>
      </c>
    </row>
    <row r="637" spans="1:36" x14ac:dyDescent="0.25">
      <c r="A637" s="23">
        <v>636</v>
      </c>
      <c r="B637" t="s">
        <v>1319</v>
      </c>
      <c r="C637" s="1" t="str">
        <f>+VLOOKUP(Tabla1[[#This Row],[Sector]],Sectores[[Sector]:[Columna1]],2,0)</f>
        <v>07 Delincuencia</v>
      </c>
      <c r="D637" s="1" t="str">
        <f>+VLOOKUP(Tabla1[[#This Row],[Contenido]],Hoja2!$F$2:$G$105,2,0)</f>
        <v>07.01 Delitos de Mayor Connotación Social</v>
      </c>
      <c r="E637" s="1" t="str">
        <f>+IFERROR(VLOOKUP(Tabla1[[#This Row],[Tema]],Temas[[Tema]:[Columna1]],2,0),"REVISAR")</f>
        <v>07.01.03 Denuncias</v>
      </c>
      <c r="F637" s="1" t="str">
        <f>+IFERROR(VLOOKUP(Tabla1[[#This Row],[Muestra]],Muestra[[Muestra]:[Columna1]],2,0),"REVISAR")</f>
        <v>07.01.01.04 Lesiones</v>
      </c>
      <c r="G637" t="s">
        <v>66</v>
      </c>
      <c r="H637" t="s">
        <v>184</v>
      </c>
      <c r="I637" t="s">
        <v>69</v>
      </c>
      <c r="J637" t="s">
        <v>1290</v>
      </c>
      <c r="K637" t="s">
        <v>3799</v>
      </c>
      <c r="L637" t="s">
        <v>67</v>
      </c>
      <c r="O637" t="s">
        <v>988</v>
      </c>
      <c r="X637">
        <v>99905</v>
      </c>
      <c r="Y637">
        <v>98518</v>
      </c>
      <c r="Z637">
        <v>92219</v>
      </c>
      <c r="AA637">
        <v>96234</v>
      </c>
      <c r="AB637">
        <v>81342</v>
      </c>
      <c r="AC637">
        <v>72959</v>
      </c>
      <c r="AD637">
        <v>65627</v>
      </c>
      <c r="AE637">
        <v>60170</v>
      </c>
      <c r="AF637">
        <v>56983</v>
      </c>
      <c r="AG637">
        <v>54456</v>
      </c>
      <c r="AH637">
        <v>55445</v>
      </c>
      <c r="AI637">
        <v>59643</v>
      </c>
      <c r="AJ637">
        <v>48952</v>
      </c>
    </row>
    <row r="638" spans="1:36" x14ac:dyDescent="0.25">
      <c r="A638" s="23">
        <v>637</v>
      </c>
      <c r="B638" t="s">
        <v>1320</v>
      </c>
      <c r="C638" s="1" t="str">
        <f>+VLOOKUP(Tabla1[[#This Row],[Sector]],Sectores[[Sector]:[Columna1]],2,0)</f>
        <v>07 Delincuencia</v>
      </c>
      <c r="D638" s="1" t="str">
        <f>+VLOOKUP(Tabla1[[#This Row],[Contenido]],Hoja2!$F$2:$G$105,2,0)</f>
        <v>07.01 Delitos de Mayor Connotación Social</v>
      </c>
      <c r="E638" s="1" t="str">
        <f>+IFERROR(VLOOKUP(Tabla1[[#This Row],[Tema]],Temas[[Tema]:[Columna1]],2,0),"REVISAR")</f>
        <v>07.01.03 Denuncias</v>
      </c>
      <c r="F638" s="1" t="str">
        <f>+IFERROR(VLOOKUP(Tabla1[[#This Row],[Muestra]],Muestra[[Muestra]:[Columna1]],2,0),"REVISAR")</f>
        <v>07.01.01.05 Otros Robos con Fuerza</v>
      </c>
      <c r="G638" t="s">
        <v>66</v>
      </c>
      <c r="H638" t="s">
        <v>184</v>
      </c>
      <c r="I638" t="s">
        <v>69</v>
      </c>
      <c r="J638" t="s">
        <v>1292</v>
      </c>
      <c r="K638" t="s">
        <v>3799</v>
      </c>
      <c r="L638" t="s">
        <v>67</v>
      </c>
      <c r="O638" t="s">
        <v>988</v>
      </c>
      <c r="X638">
        <v>5704</v>
      </c>
      <c r="Y638">
        <v>5938</v>
      </c>
      <c r="Z638">
        <v>7308</v>
      </c>
      <c r="AA638">
        <v>5611</v>
      </c>
      <c r="AB638">
        <v>4178</v>
      </c>
      <c r="AC638">
        <v>5128</v>
      </c>
      <c r="AD638">
        <v>5581</v>
      </c>
      <c r="AE638">
        <v>5366</v>
      </c>
      <c r="AF638">
        <v>5225</v>
      </c>
      <c r="AG638">
        <v>6021</v>
      </c>
      <c r="AH638">
        <v>6037</v>
      </c>
      <c r="AI638">
        <v>6575</v>
      </c>
      <c r="AJ638">
        <v>4666</v>
      </c>
    </row>
    <row r="639" spans="1:36" x14ac:dyDescent="0.25">
      <c r="A639" s="23">
        <v>638</v>
      </c>
      <c r="B639" t="s">
        <v>1321</v>
      </c>
      <c r="C639" s="1" t="str">
        <f>+VLOOKUP(Tabla1[[#This Row],[Sector]],Sectores[[Sector]:[Columna1]],2,0)</f>
        <v>07 Delincuencia</v>
      </c>
      <c r="D639" s="1" t="str">
        <f>+VLOOKUP(Tabla1[[#This Row],[Contenido]],Hoja2!$F$2:$G$105,2,0)</f>
        <v>07.01 Delitos de Mayor Connotación Social</v>
      </c>
      <c r="E639" s="1" t="str">
        <f>+IFERROR(VLOOKUP(Tabla1[[#This Row],[Tema]],Temas[[Tema]:[Columna1]],2,0),"REVISAR")</f>
        <v>07.01.03 Denuncias</v>
      </c>
      <c r="F639" s="1" t="str">
        <f>+IFERROR(VLOOKUP(Tabla1[[#This Row],[Muestra]],Muestra[[Muestra]:[Columna1]],2,0),"REVISAR")</f>
        <v>07.01.01.06 Robo Accesorio Vehículo</v>
      </c>
      <c r="G639" t="s">
        <v>66</v>
      </c>
      <c r="H639" t="s">
        <v>184</v>
      </c>
      <c r="I639" t="s">
        <v>69</v>
      </c>
      <c r="J639" t="s">
        <v>1294</v>
      </c>
      <c r="K639" t="s">
        <v>3799</v>
      </c>
      <c r="L639" t="s">
        <v>67</v>
      </c>
      <c r="O639" t="s">
        <v>988</v>
      </c>
      <c r="X639">
        <v>44761</v>
      </c>
      <c r="Y639">
        <v>53487</v>
      </c>
      <c r="Z639">
        <v>55875</v>
      </c>
      <c r="AA639">
        <v>61787</v>
      </c>
      <c r="AB639">
        <v>57056</v>
      </c>
      <c r="AC639">
        <v>59923</v>
      </c>
      <c r="AD639">
        <v>62087</v>
      </c>
      <c r="AE639">
        <v>63193</v>
      </c>
      <c r="AF639">
        <v>59568</v>
      </c>
      <c r="AG639">
        <v>58196</v>
      </c>
      <c r="AH639">
        <v>53430</v>
      </c>
      <c r="AI639">
        <v>53148</v>
      </c>
      <c r="AJ639">
        <v>44474</v>
      </c>
    </row>
    <row r="640" spans="1:36" x14ac:dyDescent="0.25">
      <c r="A640" s="23">
        <v>639</v>
      </c>
      <c r="B640" t="s">
        <v>1322</v>
      </c>
      <c r="C640" s="1" t="str">
        <f>+VLOOKUP(Tabla1[[#This Row],[Sector]],Sectores[[Sector]:[Columna1]],2,0)</f>
        <v>07 Delincuencia</v>
      </c>
      <c r="D640" s="1" t="str">
        <f>+VLOOKUP(Tabla1[[#This Row],[Contenido]],Hoja2!$F$2:$G$105,2,0)</f>
        <v>07.01 Delitos de Mayor Connotación Social</v>
      </c>
      <c r="E640" s="1" t="str">
        <f>+IFERROR(VLOOKUP(Tabla1[[#This Row],[Tema]],Temas[[Tema]:[Columna1]],2,0),"REVISAR")</f>
        <v>07.01.03 Denuncias</v>
      </c>
      <c r="F640" s="1" t="str">
        <f>+IFERROR(VLOOKUP(Tabla1[[#This Row],[Muestra]],Muestra[[Muestra]:[Columna1]],2,0),"REVISAR")</f>
        <v>07.01.01.07 Robo con Violencia o Intimidación</v>
      </c>
      <c r="G640" t="s">
        <v>66</v>
      </c>
      <c r="H640" t="s">
        <v>184</v>
      </c>
      <c r="I640" t="s">
        <v>69</v>
      </c>
      <c r="J640" t="s">
        <v>1296</v>
      </c>
      <c r="K640" t="s">
        <v>3799</v>
      </c>
      <c r="L640" t="s">
        <v>67</v>
      </c>
      <c r="O640" t="s">
        <v>988</v>
      </c>
      <c r="X640">
        <v>55916</v>
      </c>
      <c r="Y640">
        <v>55167</v>
      </c>
      <c r="Z640">
        <v>48039</v>
      </c>
      <c r="AA640">
        <v>55870</v>
      </c>
      <c r="AB640">
        <v>48580</v>
      </c>
      <c r="AC640">
        <v>52521</v>
      </c>
      <c r="AD640">
        <v>59327</v>
      </c>
      <c r="AE640">
        <v>61050</v>
      </c>
      <c r="AF640">
        <v>59721</v>
      </c>
      <c r="AG640">
        <v>63154</v>
      </c>
      <c r="AH640">
        <v>67505</v>
      </c>
      <c r="AI640">
        <v>72800</v>
      </c>
      <c r="AJ640">
        <v>63248</v>
      </c>
    </row>
    <row r="641" spans="1:36" x14ac:dyDescent="0.25">
      <c r="A641" s="23">
        <v>640</v>
      </c>
      <c r="B641" t="s">
        <v>1323</v>
      </c>
      <c r="C641" s="1" t="str">
        <f>+VLOOKUP(Tabla1[[#This Row],[Sector]],Sectores[[Sector]:[Columna1]],2,0)</f>
        <v>07 Delincuencia</v>
      </c>
      <c r="D641" s="1" t="str">
        <f>+VLOOKUP(Tabla1[[#This Row],[Contenido]],Hoja2!$F$2:$G$105,2,0)</f>
        <v>07.01 Delitos de Mayor Connotación Social</v>
      </c>
      <c r="E641" s="1" t="str">
        <f>+IFERROR(VLOOKUP(Tabla1[[#This Row],[Tema]],Temas[[Tema]:[Columna1]],2,0),"REVISAR")</f>
        <v>07.01.03 Denuncias</v>
      </c>
      <c r="F641" s="1" t="str">
        <f>+IFERROR(VLOOKUP(Tabla1[[#This Row],[Muestra]],Muestra[[Muestra]:[Columna1]],2,0),"REVISAR")</f>
        <v>07.01.01.08 Robo de Vehículo</v>
      </c>
      <c r="G641" t="s">
        <v>66</v>
      </c>
      <c r="H641" t="s">
        <v>184</v>
      </c>
      <c r="I641" t="s">
        <v>69</v>
      </c>
      <c r="J641" t="s">
        <v>1298</v>
      </c>
      <c r="K641" t="s">
        <v>3799</v>
      </c>
      <c r="L641" t="s">
        <v>67</v>
      </c>
      <c r="O641" t="s">
        <v>988</v>
      </c>
      <c r="X641">
        <v>20683</v>
      </c>
      <c r="Y641">
        <v>26723</v>
      </c>
      <c r="Z641">
        <v>29460</v>
      </c>
      <c r="AA641">
        <v>33451</v>
      </c>
      <c r="AB641">
        <v>31213</v>
      </c>
      <c r="AC641">
        <v>29773</v>
      </c>
      <c r="AD641">
        <v>31426</v>
      </c>
      <c r="AE641">
        <v>30685</v>
      </c>
      <c r="AF641">
        <v>28775</v>
      </c>
      <c r="AG641">
        <v>28735</v>
      </c>
      <c r="AH641">
        <v>23697</v>
      </c>
      <c r="AI641">
        <v>22787</v>
      </c>
      <c r="AJ641">
        <v>22092</v>
      </c>
    </row>
    <row r="642" spans="1:36" x14ac:dyDescent="0.25">
      <c r="A642" s="23">
        <v>641</v>
      </c>
      <c r="B642" t="s">
        <v>1324</v>
      </c>
      <c r="C642" s="1" t="str">
        <f>+VLOOKUP(Tabla1[[#This Row],[Sector]],Sectores[[Sector]:[Columna1]],2,0)</f>
        <v>07 Delincuencia</v>
      </c>
      <c r="D642" s="1" t="str">
        <f>+VLOOKUP(Tabla1[[#This Row],[Contenido]],Hoja2!$F$2:$G$105,2,0)</f>
        <v>07.01 Delitos de Mayor Connotación Social</v>
      </c>
      <c r="E642" s="1" t="str">
        <f>+IFERROR(VLOOKUP(Tabla1[[#This Row],[Tema]],Temas[[Tema]:[Columna1]],2,0),"REVISAR")</f>
        <v>07.01.03 Denuncias</v>
      </c>
      <c r="F642" s="1" t="str">
        <f>+IFERROR(VLOOKUP(Tabla1[[#This Row],[Muestra]],Muestra[[Muestra]:[Columna1]],2,0),"REVISAR")</f>
        <v>07.01.01.09 Robo Lugar Habitado</v>
      </c>
      <c r="G642" t="s">
        <v>66</v>
      </c>
      <c r="H642" t="s">
        <v>184</v>
      </c>
      <c r="I642" t="s">
        <v>69</v>
      </c>
      <c r="J642" t="s">
        <v>1300</v>
      </c>
      <c r="K642" t="s">
        <v>3799</v>
      </c>
      <c r="L642" t="s">
        <v>67</v>
      </c>
      <c r="O642" t="s">
        <v>988</v>
      </c>
      <c r="X642">
        <v>65857</v>
      </c>
      <c r="Y642">
        <v>71478</v>
      </c>
      <c r="Z642">
        <v>65642</v>
      </c>
      <c r="AA642">
        <v>71809</v>
      </c>
      <c r="AB642">
        <v>68579</v>
      </c>
      <c r="AC642">
        <v>67511</v>
      </c>
      <c r="AD642">
        <v>66949</v>
      </c>
      <c r="AE642">
        <v>63829</v>
      </c>
      <c r="AF642">
        <v>58592</v>
      </c>
      <c r="AG642">
        <v>57377</v>
      </c>
      <c r="AH642">
        <v>54654</v>
      </c>
      <c r="AI642">
        <v>50758</v>
      </c>
      <c r="AJ642">
        <v>41178</v>
      </c>
    </row>
    <row r="643" spans="1:36" x14ac:dyDescent="0.25">
      <c r="A643" s="23">
        <v>642</v>
      </c>
      <c r="B643" t="s">
        <v>1325</v>
      </c>
      <c r="C643" s="1" t="str">
        <f>+VLOOKUP(Tabla1[[#This Row],[Sector]],Sectores[[Sector]:[Columna1]],2,0)</f>
        <v>07 Delincuencia</v>
      </c>
      <c r="D643" s="1" t="str">
        <f>+VLOOKUP(Tabla1[[#This Row],[Contenido]],Hoja2!$F$2:$G$105,2,0)</f>
        <v>07.01 Delitos de Mayor Connotación Social</v>
      </c>
      <c r="E643" s="1" t="str">
        <f>+IFERROR(VLOOKUP(Tabla1[[#This Row],[Tema]],Temas[[Tema]:[Columna1]],2,0),"REVISAR")</f>
        <v>07.01.03 Denuncias</v>
      </c>
      <c r="F643" s="1" t="str">
        <f>+IFERROR(VLOOKUP(Tabla1[[#This Row],[Muestra]],Muestra[[Muestra]:[Columna1]],2,0),"REVISAR")</f>
        <v>07.01.01.10 Robo Lugar No Habitado</v>
      </c>
      <c r="G643" t="s">
        <v>66</v>
      </c>
      <c r="H643" t="s">
        <v>184</v>
      </c>
      <c r="I643" t="s">
        <v>69</v>
      </c>
      <c r="J643" t="s">
        <v>1302</v>
      </c>
      <c r="K643" t="s">
        <v>3799</v>
      </c>
      <c r="L643" t="s">
        <v>67</v>
      </c>
      <c r="O643" t="s">
        <v>988</v>
      </c>
      <c r="X643">
        <v>37132</v>
      </c>
      <c r="Y643">
        <v>42117</v>
      </c>
      <c r="Z643">
        <v>41963</v>
      </c>
      <c r="AA643">
        <v>45816</v>
      </c>
      <c r="AB643">
        <v>42988</v>
      </c>
      <c r="AC643">
        <v>43874</v>
      </c>
      <c r="AD643">
        <v>46650</v>
      </c>
      <c r="AE643">
        <v>46464</v>
      </c>
      <c r="AF643">
        <v>45119</v>
      </c>
      <c r="AG643">
        <v>43529</v>
      </c>
      <c r="AH643">
        <v>41368</v>
      </c>
      <c r="AI643">
        <v>44646</v>
      </c>
      <c r="AJ643">
        <v>37309</v>
      </c>
    </row>
    <row r="644" spans="1:36" x14ac:dyDescent="0.25">
      <c r="A644" s="23">
        <v>643</v>
      </c>
      <c r="B644" t="s">
        <v>1326</v>
      </c>
      <c r="C644" s="1" t="str">
        <f>+VLOOKUP(Tabla1[[#This Row],[Sector]],Sectores[[Sector]:[Columna1]],2,0)</f>
        <v>07 Delincuencia</v>
      </c>
      <c r="D644" s="1" t="str">
        <f>+VLOOKUP(Tabla1[[#This Row],[Contenido]],Hoja2!$F$2:$G$105,2,0)</f>
        <v>07.01 Delitos de Mayor Connotación Social</v>
      </c>
      <c r="E644" s="1" t="str">
        <f>+IFERROR(VLOOKUP(Tabla1[[#This Row],[Tema]],Temas[[Tema]:[Columna1]],2,0),"REVISAR")</f>
        <v>07.01.03 Denuncias</v>
      </c>
      <c r="F644" s="1" t="str">
        <f>+IFERROR(VLOOKUP(Tabla1[[#This Row],[Muestra]],Muestra[[Muestra]:[Columna1]],2,0),"REVISAR")</f>
        <v>07.01.01.11 Robo por Sorpresa</v>
      </c>
      <c r="G644" t="s">
        <v>66</v>
      </c>
      <c r="H644" t="s">
        <v>184</v>
      </c>
      <c r="I644" t="s">
        <v>69</v>
      </c>
      <c r="J644" t="s">
        <v>1304</v>
      </c>
      <c r="K644" t="s">
        <v>3799</v>
      </c>
      <c r="L644" t="s">
        <v>67</v>
      </c>
      <c r="O644" t="s">
        <v>988</v>
      </c>
      <c r="X644">
        <v>24179</v>
      </c>
      <c r="Y644">
        <v>26687</v>
      </c>
      <c r="Z644">
        <v>25511</v>
      </c>
      <c r="AA644">
        <v>27958</v>
      </c>
      <c r="AB644">
        <v>25020</v>
      </c>
      <c r="AC644">
        <v>32183</v>
      </c>
      <c r="AD644">
        <v>37173</v>
      </c>
      <c r="AE644">
        <v>36006</v>
      </c>
      <c r="AF644">
        <v>33103</v>
      </c>
      <c r="AG644">
        <v>31264</v>
      </c>
      <c r="AH644">
        <v>30575</v>
      </c>
      <c r="AI644">
        <v>29467</v>
      </c>
      <c r="AJ644">
        <v>22664</v>
      </c>
    </row>
    <row r="645" spans="1:36" x14ac:dyDescent="0.25">
      <c r="A645" s="23">
        <v>644</v>
      </c>
      <c r="B645" t="s">
        <v>1327</v>
      </c>
      <c r="C645" s="1" t="str">
        <f>+VLOOKUP(Tabla1[[#This Row],[Sector]],Sectores[[Sector]:[Columna1]],2,0)</f>
        <v>07 Delincuencia</v>
      </c>
      <c r="D645" s="1" t="str">
        <f>+VLOOKUP(Tabla1[[#This Row],[Contenido]],Hoja2!$F$2:$G$105,2,0)</f>
        <v>07.01 Delitos de Mayor Connotación Social</v>
      </c>
      <c r="E645" s="1" t="str">
        <f>+IFERROR(VLOOKUP(Tabla1[[#This Row],[Tema]],Temas[[Tema]:[Columna1]],2,0),"REVISAR")</f>
        <v>07.01.03 Denuncias</v>
      </c>
      <c r="F645" s="1" t="str">
        <f>+IFERROR(VLOOKUP(Tabla1[[#This Row],[Muestra]],Muestra[[Muestra]:[Columna1]],2,0),"REVISAR")</f>
        <v>07.01.01.12 Violación</v>
      </c>
      <c r="G645" t="s">
        <v>66</v>
      </c>
      <c r="H645" t="s">
        <v>184</v>
      </c>
      <c r="I645" t="s">
        <v>69</v>
      </c>
      <c r="J645" t="s">
        <v>1005</v>
      </c>
      <c r="K645" t="s">
        <v>3799</v>
      </c>
      <c r="L645" t="s">
        <v>67</v>
      </c>
      <c r="O645" t="s">
        <v>988</v>
      </c>
      <c r="X645">
        <v>2932</v>
      </c>
      <c r="Y645">
        <v>2881</v>
      </c>
      <c r="Z645">
        <v>2636</v>
      </c>
      <c r="AA645">
        <v>3085</v>
      </c>
      <c r="AB645">
        <v>2766</v>
      </c>
      <c r="AC645">
        <v>2740</v>
      </c>
      <c r="AD645">
        <v>2457</v>
      </c>
      <c r="AE645">
        <v>2371</v>
      </c>
      <c r="AF645">
        <v>2312</v>
      </c>
      <c r="AG645">
        <v>2456</v>
      </c>
      <c r="AH645">
        <v>3091</v>
      </c>
      <c r="AI645">
        <v>3688</v>
      </c>
      <c r="AJ645">
        <v>3041</v>
      </c>
    </row>
    <row r="646" spans="1:36" x14ac:dyDescent="0.25">
      <c r="A646" s="23">
        <v>645</v>
      </c>
      <c r="B646" t="s">
        <v>1328</v>
      </c>
      <c r="C646" s="1" t="str">
        <f>+VLOOKUP(Tabla1[[#This Row],[Sector]],Sectores[[Sector]:[Columna1]],2,0)</f>
        <v>07 Delincuencia</v>
      </c>
      <c r="D646" s="1" t="str">
        <f>+VLOOKUP(Tabla1[[#This Row],[Contenido]],Hoja2!$F$2:$G$105,2,0)</f>
        <v>07.01 Delitos de Mayor Connotación Social</v>
      </c>
      <c r="E646" s="1" t="str">
        <f>+IFERROR(VLOOKUP(Tabla1[[#This Row],[Tema]],Temas[[Tema]:[Columna1]],2,0),"REVISAR")</f>
        <v>07.01.04 Detenciones</v>
      </c>
      <c r="F646" s="1" t="str">
        <f>+IFERROR(VLOOKUP(Tabla1[[#This Row],[Muestra]],Muestra[[Muestra]:[Columna1]],2,0),"REVISAR")</f>
        <v>07.01.01.02 Homicidios</v>
      </c>
      <c r="G646" t="s">
        <v>66</v>
      </c>
      <c r="H646" t="s">
        <v>184</v>
      </c>
      <c r="I646" t="s">
        <v>70</v>
      </c>
      <c r="J646" t="s">
        <v>1286</v>
      </c>
      <c r="K646" t="s">
        <v>3800</v>
      </c>
      <c r="L646" t="s">
        <v>67</v>
      </c>
      <c r="O646" t="s">
        <v>988</v>
      </c>
      <c r="X646">
        <v>286</v>
      </c>
      <c r="Y646">
        <v>309</v>
      </c>
      <c r="Z646">
        <v>260</v>
      </c>
      <c r="AA646">
        <v>296</v>
      </c>
      <c r="AB646">
        <v>288</v>
      </c>
      <c r="AC646">
        <v>257</v>
      </c>
      <c r="AD646">
        <v>237</v>
      </c>
      <c r="AE646">
        <v>219</v>
      </c>
      <c r="AF646">
        <v>213</v>
      </c>
      <c r="AG646">
        <v>283</v>
      </c>
      <c r="AH646">
        <v>291</v>
      </c>
      <c r="AI646">
        <v>315</v>
      </c>
      <c r="AJ646">
        <v>310</v>
      </c>
    </row>
    <row r="647" spans="1:36" x14ac:dyDescent="0.25">
      <c r="A647" s="23">
        <v>646</v>
      </c>
      <c r="B647" t="s">
        <v>1329</v>
      </c>
      <c r="C647" s="1" t="str">
        <f>+VLOOKUP(Tabla1[[#This Row],[Sector]],Sectores[[Sector]:[Columna1]],2,0)</f>
        <v>07 Delincuencia</v>
      </c>
      <c r="D647" s="1" t="str">
        <f>+VLOOKUP(Tabla1[[#This Row],[Contenido]],Hoja2!$F$2:$G$105,2,0)</f>
        <v>07.01 Delitos de Mayor Connotación Social</v>
      </c>
      <c r="E647" s="1" t="str">
        <f>+IFERROR(VLOOKUP(Tabla1[[#This Row],[Tema]],Temas[[Tema]:[Columna1]],2,0),"REVISAR")</f>
        <v>07.01.04 Detenciones</v>
      </c>
      <c r="F647" s="1" t="str">
        <f>+IFERROR(VLOOKUP(Tabla1[[#This Row],[Muestra]],Muestra[[Muestra]:[Columna1]],2,0),"REVISAR")</f>
        <v>07.01.01.03 Hurtos</v>
      </c>
      <c r="G647" t="s">
        <v>66</v>
      </c>
      <c r="H647" t="s">
        <v>184</v>
      </c>
      <c r="I647" t="s">
        <v>70</v>
      </c>
      <c r="J647" t="s">
        <v>1288</v>
      </c>
      <c r="K647" t="s">
        <v>3800</v>
      </c>
      <c r="L647" t="s">
        <v>67</v>
      </c>
      <c r="O647" t="s">
        <v>988</v>
      </c>
      <c r="X647">
        <v>75635</v>
      </c>
      <c r="Y647">
        <v>83140</v>
      </c>
      <c r="Z647">
        <v>78728</v>
      </c>
      <c r="AA647">
        <v>87523</v>
      </c>
      <c r="AB647">
        <v>76372</v>
      </c>
      <c r="AC647">
        <v>72652</v>
      </c>
      <c r="AD647">
        <v>74838</v>
      </c>
      <c r="AE647">
        <v>72081</v>
      </c>
      <c r="AF647">
        <v>68191</v>
      </c>
      <c r="AG647">
        <v>68311</v>
      </c>
      <c r="AH647">
        <v>71108</v>
      </c>
      <c r="AI647">
        <v>66393</v>
      </c>
      <c r="AJ647">
        <v>44590</v>
      </c>
    </row>
    <row r="648" spans="1:36" x14ac:dyDescent="0.25">
      <c r="A648" s="23">
        <v>647</v>
      </c>
      <c r="B648" t="s">
        <v>1330</v>
      </c>
      <c r="C648" s="1" t="str">
        <f>+VLOOKUP(Tabla1[[#This Row],[Sector]],Sectores[[Sector]:[Columna1]],2,0)</f>
        <v>07 Delincuencia</v>
      </c>
      <c r="D648" s="1" t="str">
        <f>+VLOOKUP(Tabla1[[#This Row],[Contenido]],Hoja2!$F$2:$G$105,2,0)</f>
        <v>07.01 Delitos de Mayor Connotación Social</v>
      </c>
      <c r="E648" s="1" t="str">
        <f>+IFERROR(VLOOKUP(Tabla1[[#This Row],[Tema]],Temas[[Tema]:[Columna1]],2,0),"REVISAR")</f>
        <v>07.01.04 Detenciones</v>
      </c>
      <c r="F648" s="1" t="str">
        <f>+IFERROR(VLOOKUP(Tabla1[[#This Row],[Muestra]],Muestra[[Muestra]:[Columna1]],2,0),"REVISAR")</f>
        <v>07.01.01.04 Lesiones</v>
      </c>
      <c r="G648" t="s">
        <v>66</v>
      </c>
      <c r="H648" t="s">
        <v>184</v>
      </c>
      <c r="I648" t="s">
        <v>70</v>
      </c>
      <c r="J648" t="s">
        <v>1290</v>
      </c>
      <c r="K648" t="s">
        <v>3800</v>
      </c>
      <c r="L648" t="s">
        <v>67</v>
      </c>
      <c r="O648" t="s">
        <v>988</v>
      </c>
      <c r="X648">
        <v>18052</v>
      </c>
      <c r="Y648">
        <v>21168</v>
      </c>
      <c r="Z648">
        <v>23880</v>
      </c>
      <c r="AA648">
        <v>27575</v>
      </c>
      <c r="AB648">
        <v>26128</v>
      </c>
      <c r="AC648">
        <v>23615</v>
      </c>
      <c r="AD648">
        <v>20948</v>
      </c>
      <c r="AE648">
        <v>19581</v>
      </c>
      <c r="AF648">
        <v>18050</v>
      </c>
      <c r="AG648">
        <v>18186</v>
      </c>
      <c r="AH648">
        <v>18891</v>
      </c>
      <c r="AI648">
        <v>19116</v>
      </c>
      <c r="AJ648">
        <v>15021</v>
      </c>
    </row>
    <row r="649" spans="1:36" x14ac:dyDescent="0.25">
      <c r="A649" s="23">
        <v>648</v>
      </c>
      <c r="B649" t="s">
        <v>1331</v>
      </c>
      <c r="C649" s="1" t="str">
        <f>+VLOOKUP(Tabla1[[#This Row],[Sector]],Sectores[[Sector]:[Columna1]],2,0)</f>
        <v>07 Delincuencia</v>
      </c>
      <c r="D649" s="1" t="str">
        <f>+VLOOKUP(Tabla1[[#This Row],[Contenido]],Hoja2!$F$2:$G$105,2,0)</f>
        <v>07.01 Delitos de Mayor Connotación Social</v>
      </c>
      <c r="E649" s="1" t="str">
        <f>+IFERROR(VLOOKUP(Tabla1[[#This Row],[Tema]],Temas[[Tema]:[Columna1]],2,0),"REVISAR")</f>
        <v>07.01.04 Detenciones</v>
      </c>
      <c r="F649" s="1" t="str">
        <f>+IFERROR(VLOOKUP(Tabla1[[#This Row],[Muestra]],Muestra[[Muestra]:[Columna1]],2,0),"REVISAR")</f>
        <v>07.01.01.05 Otros Robos con Fuerza</v>
      </c>
      <c r="G649" t="s">
        <v>66</v>
      </c>
      <c r="H649" t="s">
        <v>184</v>
      </c>
      <c r="I649" t="s">
        <v>70</v>
      </c>
      <c r="J649" t="s">
        <v>1292</v>
      </c>
      <c r="K649" t="s">
        <v>3800</v>
      </c>
      <c r="L649" t="s">
        <v>67</v>
      </c>
      <c r="O649" t="s">
        <v>988</v>
      </c>
      <c r="X649">
        <v>1486</v>
      </c>
      <c r="Y649">
        <v>1425</v>
      </c>
      <c r="Z649">
        <v>1381</v>
      </c>
      <c r="AA649">
        <v>1099</v>
      </c>
      <c r="AB649">
        <v>896</v>
      </c>
      <c r="AC649">
        <v>707</v>
      </c>
      <c r="AD649">
        <v>747</v>
      </c>
      <c r="AE649">
        <v>692</v>
      </c>
      <c r="AF649">
        <v>700</v>
      </c>
      <c r="AG649">
        <v>755</v>
      </c>
      <c r="AH649">
        <v>783</v>
      </c>
      <c r="AI649">
        <v>776</v>
      </c>
      <c r="AJ649">
        <v>701</v>
      </c>
    </row>
    <row r="650" spans="1:36" x14ac:dyDescent="0.25">
      <c r="A650" s="23">
        <v>649</v>
      </c>
      <c r="B650" t="s">
        <v>1332</v>
      </c>
      <c r="C650" s="1" t="str">
        <f>+VLOOKUP(Tabla1[[#This Row],[Sector]],Sectores[[Sector]:[Columna1]],2,0)</f>
        <v>07 Delincuencia</v>
      </c>
      <c r="D650" s="1" t="str">
        <f>+VLOOKUP(Tabla1[[#This Row],[Contenido]],Hoja2!$F$2:$G$105,2,0)</f>
        <v>07.01 Delitos de Mayor Connotación Social</v>
      </c>
      <c r="E650" s="1" t="str">
        <f>+IFERROR(VLOOKUP(Tabla1[[#This Row],[Tema]],Temas[[Tema]:[Columna1]],2,0),"REVISAR")</f>
        <v>07.01.04 Detenciones</v>
      </c>
      <c r="F650" s="1" t="str">
        <f>+IFERROR(VLOOKUP(Tabla1[[#This Row],[Muestra]],Muestra[[Muestra]:[Columna1]],2,0),"REVISAR")</f>
        <v>07.01.01.06 Robo Accesorio Vehículo</v>
      </c>
      <c r="G650" t="s">
        <v>66</v>
      </c>
      <c r="H650" t="s">
        <v>184</v>
      </c>
      <c r="I650" t="s">
        <v>70</v>
      </c>
      <c r="J650" t="s">
        <v>1294</v>
      </c>
      <c r="K650" t="s">
        <v>3800</v>
      </c>
      <c r="L650" t="s">
        <v>67</v>
      </c>
      <c r="O650" t="s">
        <v>988</v>
      </c>
      <c r="X650">
        <v>1408</v>
      </c>
      <c r="Y650">
        <v>1710</v>
      </c>
      <c r="Z650">
        <v>1488</v>
      </c>
      <c r="AA650">
        <v>1505</v>
      </c>
      <c r="AB650">
        <v>1756</v>
      </c>
      <c r="AC650">
        <v>1830</v>
      </c>
      <c r="AD650">
        <v>1781</v>
      </c>
      <c r="AE650">
        <v>1824</v>
      </c>
      <c r="AF650">
        <v>1881</v>
      </c>
      <c r="AG650">
        <v>1821</v>
      </c>
      <c r="AH650">
        <v>1600</v>
      </c>
      <c r="AI650">
        <v>1510</v>
      </c>
      <c r="AJ650">
        <v>1240</v>
      </c>
    </row>
    <row r="651" spans="1:36" x14ac:dyDescent="0.25">
      <c r="A651" s="23">
        <v>650</v>
      </c>
      <c r="B651" t="s">
        <v>1333</v>
      </c>
      <c r="C651" s="1" t="str">
        <f>+VLOOKUP(Tabla1[[#This Row],[Sector]],Sectores[[Sector]:[Columna1]],2,0)</f>
        <v>07 Delincuencia</v>
      </c>
      <c r="D651" s="1" t="str">
        <f>+VLOOKUP(Tabla1[[#This Row],[Contenido]],Hoja2!$F$2:$G$105,2,0)</f>
        <v>07.01 Delitos de Mayor Connotación Social</v>
      </c>
      <c r="E651" s="1" t="str">
        <f>+IFERROR(VLOOKUP(Tabla1[[#This Row],[Tema]],Temas[[Tema]:[Columna1]],2,0),"REVISAR")</f>
        <v>07.01.04 Detenciones</v>
      </c>
      <c r="F651" s="1" t="str">
        <f>+IFERROR(VLOOKUP(Tabla1[[#This Row],[Muestra]],Muestra[[Muestra]:[Columna1]],2,0),"REVISAR")</f>
        <v>07.01.01.07 Robo con Violencia o Intimidación</v>
      </c>
      <c r="G651" t="s">
        <v>66</v>
      </c>
      <c r="H651" t="s">
        <v>184</v>
      </c>
      <c r="I651" t="s">
        <v>70</v>
      </c>
      <c r="J651" t="s">
        <v>1296</v>
      </c>
      <c r="K651" t="s">
        <v>3800</v>
      </c>
      <c r="L651" t="s">
        <v>67</v>
      </c>
      <c r="O651" t="s">
        <v>988</v>
      </c>
      <c r="X651">
        <v>6500</v>
      </c>
      <c r="Y651">
        <v>6917</v>
      </c>
      <c r="Z651">
        <v>5479</v>
      </c>
      <c r="AA651">
        <v>5958</v>
      </c>
      <c r="AB651">
        <v>5958</v>
      </c>
      <c r="AC651">
        <v>5958</v>
      </c>
      <c r="AD651">
        <v>6054</v>
      </c>
      <c r="AE651">
        <v>6020</v>
      </c>
      <c r="AF651">
        <v>5750</v>
      </c>
      <c r="AG651">
        <v>5893</v>
      </c>
      <c r="AH651">
        <v>5943</v>
      </c>
      <c r="AI651">
        <v>5589</v>
      </c>
      <c r="AJ651">
        <v>4709</v>
      </c>
    </row>
    <row r="652" spans="1:36" x14ac:dyDescent="0.25">
      <c r="A652" s="23">
        <v>651</v>
      </c>
      <c r="B652" t="s">
        <v>1334</v>
      </c>
      <c r="C652" s="1" t="str">
        <f>+VLOOKUP(Tabla1[[#This Row],[Sector]],Sectores[[Sector]:[Columna1]],2,0)</f>
        <v>07 Delincuencia</v>
      </c>
      <c r="D652" s="1" t="str">
        <f>+VLOOKUP(Tabla1[[#This Row],[Contenido]],Hoja2!$F$2:$G$105,2,0)</f>
        <v>07.01 Delitos de Mayor Connotación Social</v>
      </c>
      <c r="E652" s="1" t="str">
        <f>+IFERROR(VLOOKUP(Tabla1[[#This Row],[Tema]],Temas[[Tema]:[Columna1]],2,0),"REVISAR")</f>
        <v>07.01.04 Detenciones</v>
      </c>
      <c r="F652" s="1" t="str">
        <f>+IFERROR(VLOOKUP(Tabla1[[#This Row],[Muestra]],Muestra[[Muestra]:[Columna1]],2,0),"REVISAR")</f>
        <v>07.01.01.08 Robo de Vehículo</v>
      </c>
      <c r="G652" t="s">
        <v>66</v>
      </c>
      <c r="H652" t="s">
        <v>184</v>
      </c>
      <c r="I652" t="s">
        <v>70</v>
      </c>
      <c r="J652" t="s">
        <v>1298</v>
      </c>
      <c r="K652" t="s">
        <v>3800</v>
      </c>
      <c r="L652" t="s">
        <v>67</v>
      </c>
      <c r="O652" t="s">
        <v>988</v>
      </c>
      <c r="X652">
        <v>782</v>
      </c>
      <c r="Y652">
        <v>1182</v>
      </c>
      <c r="Z652">
        <v>1382</v>
      </c>
      <c r="AA652">
        <v>1424</v>
      </c>
      <c r="AB652">
        <v>1968</v>
      </c>
      <c r="AC652">
        <v>1577</v>
      </c>
      <c r="AD652">
        <v>1341</v>
      </c>
      <c r="AE652">
        <v>1130</v>
      </c>
      <c r="AF652">
        <v>905</v>
      </c>
      <c r="AG652">
        <v>656</v>
      </c>
      <c r="AH652">
        <v>488</v>
      </c>
      <c r="AI652">
        <v>322</v>
      </c>
      <c r="AJ652">
        <v>395</v>
      </c>
    </row>
    <row r="653" spans="1:36" x14ac:dyDescent="0.25">
      <c r="A653" s="23">
        <v>652</v>
      </c>
      <c r="B653" t="s">
        <v>1335</v>
      </c>
      <c r="C653" s="1" t="str">
        <f>+VLOOKUP(Tabla1[[#This Row],[Sector]],Sectores[[Sector]:[Columna1]],2,0)</f>
        <v>07 Delincuencia</v>
      </c>
      <c r="D653" s="1" t="str">
        <f>+VLOOKUP(Tabla1[[#This Row],[Contenido]],Hoja2!$F$2:$G$105,2,0)</f>
        <v>07.01 Delitos de Mayor Connotación Social</v>
      </c>
      <c r="E653" s="1" t="str">
        <f>+IFERROR(VLOOKUP(Tabla1[[#This Row],[Tema]],Temas[[Tema]:[Columna1]],2,0),"REVISAR")</f>
        <v>07.01.04 Detenciones</v>
      </c>
      <c r="F653" s="1" t="str">
        <f>+IFERROR(VLOOKUP(Tabla1[[#This Row],[Muestra]],Muestra[[Muestra]:[Columna1]],2,0),"REVISAR")</f>
        <v>07.01.01.09 Robo Lugar Habitado</v>
      </c>
      <c r="G653" t="s">
        <v>66</v>
      </c>
      <c r="H653" t="s">
        <v>184</v>
      </c>
      <c r="I653" t="s">
        <v>70</v>
      </c>
      <c r="J653" t="s">
        <v>1300</v>
      </c>
      <c r="K653" t="s">
        <v>3800</v>
      </c>
      <c r="L653" t="s">
        <v>67</v>
      </c>
      <c r="O653" t="s">
        <v>988</v>
      </c>
      <c r="X653">
        <v>3176</v>
      </c>
      <c r="Y653">
        <v>3339</v>
      </c>
      <c r="Z653">
        <v>3115</v>
      </c>
      <c r="AA653">
        <v>3133</v>
      </c>
      <c r="AB653">
        <v>3664</v>
      </c>
      <c r="AC653">
        <v>3689</v>
      </c>
      <c r="AD653">
        <v>3725</v>
      </c>
      <c r="AE653">
        <v>3759</v>
      </c>
      <c r="AF653">
        <v>3591</v>
      </c>
      <c r="AG653">
        <v>3742</v>
      </c>
      <c r="AH653">
        <v>3648</v>
      </c>
      <c r="AI653">
        <v>3143</v>
      </c>
      <c r="AJ653">
        <v>2645</v>
      </c>
    </row>
    <row r="654" spans="1:36" x14ac:dyDescent="0.25">
      <c r="A654" s="23">
        <v>653</v>
      </c>
      <c r="B654" t="s">
        <v>1336</v>
      </c>
      <c r="C654" s="1" t="str">
        <f>+VLOOKUP(Tabla1[[#This Row],[Sector]],Sectores[[Sector]:[Columna1]],2,0)</f>
        <v>07 Delincuencia</v>
      </c>
      <c r="D654" s="1" t="str">
        <f>+VLOOKUP(Tabla1[[#This Row],[Contenido]],Hoja2!$F$2:$G$105,2,0)</f>
        <v>07.01 Delitos de Mayor Connotación Social</v>
      </c>
      <c r="E654" s="1" t="str">
        <f>+IFERROR(VLOOKUP(Tabla1[[#This Row],[Tema]],Temas[[Tema]:[Columna1]],2,0),"REVISAR")</f>
        <v>07.01.04 Detenciones</v>
      </c>
      <c r="F654" s="1" t="str">
        <f>+IFERROR(VLOOKUP(Tabla1[[#This Row],[Muestra]],Muestra[[Muestra]:[Columna1]],2,0),"REVISAR")</f>
        <v>07.01.01.10 Robo Lugar No Habitado</v>
      </c>
      <c r="G654" t="s">
        <v>66</v>
      </c>
      <c r="H654" t="s">
        <v>184</v>
      </c>
      <c r="I654" t="s">
        <v>70</v>
      </c>
      <c r="J654" t="s">
        <v>1302</v>
      </c>
      <c r="K654" t="s">
        <v>3800</v>
      </c>
      <c r="L654" t="s">
        <v>67</v>
      </c>
      <c r="O654" t="s">
        <v>988</v>
      </c>
      <c r="X654">
        <v>3310</v>
      </c>
      <c r="Y654">
        <v>3710</v>
      </c>
      <c r="Z654">
        <v>3519</v>
      </c>
      <c r="AA654">
        <v>3855</v>
      </c>
      <c r="AB654">
        <v>4017</v>
      </c>
      <c r="AC654">
        <v>3903</v>
      </c>
      <c r="AD654">
        <v>4459</v>
      </c>
      <c r="AE654">
        <v>4563</v>
      </c>
      <c r="AF654">
        <v>4294</v>
      </c>
      <c r="AG654">
        <v>4640</v>
      </c>
      <c r="AH654">
        <v>4572</v>
      </c>
      <c r="AI654">
        <v>6462</v>
      </c>
      <c r="AJ654">
        <v>4450</v>
      </c>
    </row>
    <row r="655" spans="1:36" x14ac:dyDescent="0.25">
      <c r="A655" s="23">
        <v>654</v>
      </c>
      <c r="B655" t="s">
        <v>1337</v>
      </c>
      <c r="C655" s="1" t="str">
        <f>+VLOOKUP(Tabla1[[#This Row],[Sector]],Sectores[[Sector]:[Columna1]],2,0)</f>
        <v>07 Delincuencia</v>
      </c>
      <c r="D655" s="1" t="str">
        <f>+VLOOKUP(Tabla1[[#This Row],[Contenido]],Hoja2!$F$2:$G$105,2,0)</f>
        <v>07.01 Delitos de Mayor Connotación Social</v>
      </c>
      <c r="E655" s="1" t="str">
        <f>+IFERROR(VLOOKUP(Tabla1[[#This Row],[Tema]],Temas[[Tema]:[Columna1]],2,0),"REVISAR")</f>
        <v>07.01.04 Detenciones</v>
      </c>
      <c r="F655" s="1" t="str">
        <f>+IFERROR(VLOOKUP(Tabla1[[#This Row],[Muestra]],Muestra[[Muestra]:[Columna1]],2,0),"REVISAR")</f>
        <v>07.01.01.11 Robo por Sorpresa</v>
      </c>
      <c r="G655" t="s">
        <v>66</v>
      </c>
      <c r="H655" t="s">
        <v>184</v>
      </c>
      <c r="I655" t="s">
        <v>70</v>
      </c>
      <c r="J655" t="s">
        <v>1304</v>
      </c>
      <c r="K655" t="s">
        <v>3800</v>
      </c>
      <c r="L655" t="s">
        <v>67</v>
      </c>
      <c r="O655" t="s">
        <v>988</v>
      </c>
      <c r="X655">
        <v>3634</v>
      </c>
      <c r="Y655">
        <v>3779</v>
      </c>
      <c r="Z655">
        <v>3033</v>
      </c>
      <c r="AA655">
        <v>2776</v>
      </c>
      <c r="AB655">
        <v>2690</v>
      </c>
      <c r="AC655">
        <v>3090</v>
      </c>
      <c r="AD655">
        <v>3436</v>
      </c>
      <c r="AE655">
        <v>3095</v>
      </c>
      <c r="AF655">
        <v>3212</v>
      </c>
      <c r="AG655">
        <v>3405</v>
      </c>
      <c r="AH655">
        <v>3549</v>
      </c>
      <c r="AI655">
        <v>2891</v>
      </c>
      <c r="AJ655">
        <v>2308</v>
      </c>
    </row>
    <row r="656" spans="1:36" x14ac:dyDescent="0.25">
      <c r="A656" s="23">
        <v>655</v>
      </c>
      <c r="B656" t="s">
        <v>1338</v>
      </c>
      <c r="C656" s="1" t="str">
        <f>+VLOOKUP(Tabla1[[#This Row],[Sector]],Sectores[[Sector]:[Columna1]],2,0)</f>
        <v>07 Delincuencia</v>
      </c>
      <c r="D656" s="1" t="str">
        <f>+VLOOKUP(Tabla1[[#This Row],[Contenido]],Hoja2!$F$2:$G$105,2,0)</f>
        <v>07.01 Delitos de Mayor Connotación Social</v>
      </c>
      <c r="E656" s="1" t="str">
        <f>+IFERROR(VLOOKUP(Tabla1[[#This Row],[Tema]],Temas[[Tema]:[Columna1]],2,0),"REVISAR")</f>
        <v>07.01.04 Detenciones</v>
      </c>
      <c r="F656" s="1" t="str">
        <f>+IFERROR(VLOOKUP(Tabla1[[#This Row],[Muestra]],Muestra[[Muestra]:[Columna1]],2,0),"REVISAR")</f>
        <v>07.01.01.12 Violación</v>
      </c>
      <c r="G656" t="s">
        <v>66</v>
      </c>
      <c r="H656" t="s">
        <v>184</v>
      </c>
      <c r="I656" t="s">
        <v>70</v>
      </c>
      <c r="J656" t="s">
        <v>1005</v>
      </c>
      <c r="K656" t="s">
        <v>3800</v>
      </c>
      <c r="L656" t="s">
        <v>67</v>
      </c>
      <c r="O656" t="s">
        <v>988</v>
      </c>
      <c r="X656">
        <v>408</v>
      </c>
      <c r="Y656">
        <v>496</v>
      </c>
      <c r="Z656">
        <v>458</v>
      </c>
      <c r="AA656">
        <v>489</v>
      </c>
      <c r="AB656">
        <v>475</v>
      </c>
      <c r="AC656">
        <v>440</v>
      </c>
      <c r="AD656">
        <v>346</v>
      </c>
      <c r="AE656">
        <v>328</v>
      </c>
      <c r="AF656">
        <v>302</v>
      </c>
      <c r="AG656">
        <v>313</v>
      </c>
      <c r="AH656">
        <v>369</v>
      </c>
      <c r="AI656">
        <v>371</v>
      </c>
      <c r="AJ656">
        <v>361</v>
      </c>
    </row>
    <row r="657" spans="1:35" x14ac:dyDescent="0.25">
      <c r="A657" s="23">
        <v>656</v>
      </c>
      <c r="B657" t="s">
        <v>1339</v>
      </c>
      <c r="C657" s="1" t="str">
        <f>+VLOOKUP(Tabla1[[#This Row],[Sector]],Sectores[[Sector]:[Columna1]],2,0)</f>
        <v>07 Delincuencia</v>
      </c>
      <c r="D657" s="1" t="str">
        <f>+VLOOKUP(Tabla1[[#This Row],[Contenido]],Hoja2!$F$2:$G$105,2,0)</f>
        <v>07.02 Sentencias Dictadas por Delito</v>
      </c>
      <c r="E657" s="1" t="str">
        <f>+IFERROR(VLOOKUP(Tabla1[[#This Row],[Tema]],Temas[[Tema]:[Columna1]],2,0),"REVISAR")</f>
        <v>07.02.16 Delitos de Tenecia y Porte de Armas</v>
      </c>
      <c r="F657" s="1" t="str">
        <f>+IFERROR(VLOOKUP(Tabla1[[#This Row],[Muestra]],Muestra[[Muestra]:[Columna1]],2,0),"REVISAR")</f>
        <v>07.02.16.01 Abandono de Armas o Elementos Sujetas a Control</v>
      </c>
      <c r="G657" t="s">
        <v>66</v>
      </c>
      <c r="H657" t="s">
        <v>1340</v>
      </c>
      <c r="I657" t="s">
        <v>1341</v>
      </c>
      <c r="J657" t="s">
        <v>1342</v>
      </c>
      <c r="K657" t="s">
        <v>3851</v>
      </c>
      <c r="L657" t="s">
        <v>987</v>
      </c>
      <c r="O657" t="s">
        <v>1343</v>
      </c>
      <c r="AC657">
        <v>24</v>
      </c>
      <c r="AD657">
        <v>50</v>
      </c>
      <c r="AE657">
        <v>22</v>
      </c>
      <c r="AF657">
        <v>13</v>
      </c>
      <c r="AG657">
        <v>7</v>
      </c>
      <c r="AH657">
        <v>1</v>
      </c>
      <c r="AI657">
        <v>2</v>
      </c>
    </row>
    <row r="658" spans="1:35" x14ac:dyDescent="0.25">
      <c r="A658" s="23">
        <v>657</v>
      </c>
      <c r="B658" t="s">
        <v>1344</v>
      </c>
      <c r="C658" s="1" t="str">
        <f>+VLOOKUP(Tabla1[[#This Row],[Sector]],Sectores[[Sector]:[Columna1]],2,0)</f>
        <v>07 Delincuencia</v>
      </c>
      <c r="D658" s="1" t="str">
        <f>+VLOOKUP(Tabla1[[#This Row],[Contenido]],Hoja2!$F$2:$G$105,2,0)</f>
        <v>07.02 Sentencias Dictadas por Delito</v>
      </c>
      <c r="E658" s="1" t="str">
        <f>+IFERROR(VLOOKUP(Tabla1[[#This Row],[Tema]],Temas[[Tema]:[Columna1]],2,0),"REVISAR")</f>
        <v>07.02.15 Delitos Contra las Personas</v>
      </c>
      <c r="F658" s="1" t="str">
        <f>+IFERROR(VLOOKUP(Tabla1[[#This Row],[Muestra]],Muestra[[Muestra]:[Columna1]],2,0),"REVISAR")</f>
        <v>07.02.15.01 Abandono de Conyuge o de parientes Enfermos</v>
      </c>
      <c r="G658" t="s">
        <v>66</v>
      </c>
      <c r="H658" t="s">
        <v>1340</v>
      </c>
      <c r="I658" t="s">
        <v>1345</v>
      </c>
      <c r="J658" t="s">
        <v>1346</v>
      </c>
      <c r="K658" t="s">
        <v>3851</v>
      </c>
      <c r="L658" t="s">
        <v>987</v>
      </c>
      <c r="O658" t="s">
        <v>1343</v>
      </c>
      <c r="AC658">
        <v>29</v>
      </c>
      <c r="AD658">
        <v>33</v>
      </c>
      <c r="AE658">
        <v>35</v>
      </c>
      <c r="AF658">
        <v>38</v>
      </c>
      <c r="AG658">
        <v>37</v>
      </c>
      <c r="AH658">
        <v>40</v>
      </c>
      <c r="AI658">
        <v>49</v>
      </c>
    </row>
    <row r="659" spans="1:35" x14ac:dyDescent="0.25">
      <c r="A659" s="23">
        <v>658</v>
      </c>
      <c r="B659" t="s">
        <v>1347</v>
      </c>
      <c r="C659" s="1" t="str">
        <f>+VLOOKUP(Tabla1[[#This Row],[Sector]],Sectores[[Sector]:[Columna1]],2,0)</f>
        <v>07 Delincuencia</v>
      </c>
      <c r="D659" s="1" t="str">
        <f>+VLOOKUP(Tabla1[[#This Row],[Contenido]],Hoja2!$F$2:$G$105,2,0)</f>
        <v>07.02 Sentencias Dictadas por Delito</v>
      </c>
      <c r="E659" s="1" t="str">
        <f>+IFERROR(VLOOKUP(Tabla1[[#This Row],[Tema]],Temas[[Tema]:[Columna1]],2,0),"REVISAR")</f>
        <v>07.02.15 Delitos Contra las Personas</v>
      </c>
      <c r="F659" s="1" t="str">
        <f>+IFERROR(VLOOKUP(Tabla1[[#This Row],[Muestra]],Muestra[[Muestra]:[Columna1]],2,0),"REVISAR")</f>
        <v>07.02.15.02 Abandono de Destino</v>
      </c>
      <c r="G659" t="s">
        <v>66</v>
      </c>
      <c r="H659" t="s">
        <v>1340</v>
      </c>
      <c r="I659" t="s">
        <v>1345</v>
      </c>
      <c r="J659" t="s">
        <v>1348</v>
      </c>
      <c r="K659" t="s">
        <v>3851</v>
      </c>
      <c r="L659" t="s">
        <v>987</v>
      </c>
      <c r="O659" t="s">
        <v>1343</v>
      </c>
      <c r="AC659">
        <v>2</v>
      </c>
      <c r="AD659">
        <v>2</v>
      </c>
      <c r="AE659">
        <v>2</v>
      </c>
      <c r="AF659">
        <v>1</v>
      </c>
      <c r="AG659">
        <v>2</v>
      </c>
      <c r="AH659">
        <v>6</v>
      </c>
      <c r="AI659">
        <v>4</v>
      </c>
    </row>
    <row r="660" spans="1:35" x14ac:dyDescent="0.25">
      <c r="A660" s="23">
        <v>659</v>
      </c>
      <c r="B660" t="s">
        <v>1349</v>
      </c>
      <c r="C660" s="1" t="str">
        <f>+VLOOKUP(Tabla1[[#This Row],[Sector]],Sectores[[Sector]:[Columna1]],2,0)</f>
        <v>07 Delincuencia</v>
      </c>
      <c r="D660" s="1" t="str">
        <f>+VLOOKUP(Tabla1[[#This Row],[Contenido]],Hoja2!$F$2:$G$105,2,0)</f>
        <v>07.02 Sentencias Dictadas por Delito</v>
      </c>
      <c r="E660" s="1" t="str">
        <f>+IFERROR(VLOOKUP(Tabla1[[#This Row],[Tema]],Temas[[Tema]:[Columna1]],2,0),"REVISAR")</f>
        <v>07.02.15 Delitos Contra las Personas</v>
      </c>
      <c r="F660" s="1" t="str">
        <f>+IFERROR(VLOOKUP(Tabla1[[#This Row],[Muestra]],Muestra[[Muestra]:[Columna1]],2,0),"REVISAR")</f>
        <v>07.02.15.03 Abandono de Niños</v>
      </c>
      <c r="G660" t="s">
        <v>66</v>
      </c>
      <c r="H660" t="s">
        <v>1340</v>
      </c>
      <c r="I660" t="s">
        <v>1345</v>
      </c>
      <c r="J660" t="s">
        <v>1350</v>
      </c>
      <c r="K660" t="s">
        <v>3851</v>
      </c>
      <c r="L660" t="s">
        <v>987</v>
      </c>
      <c r="O660" t="s">
        <v>1343</v>
      </c>
      <c r="AC660">
        <v>16</v>
      </c>
      <c r="AD660">
        <v>21</v>
      </c>
      <c r="AE660">
        <v>14</v>
      </c>
      <c r="AF660">
        <v>15</v>
      </c>
      <c r="AG660">
        <v>16</v>
      </c>
      <c r="AH660">
        <v>25</v>
      </c>
      <c r="AI660">
        <v>13</v>
      </c>
    </row>
    <row r="661" spans="1:35" x14ac:dyDescent="0.25">
      <c r="A661" s="23">
        <v>660</v>
      </c>
      <c r="B661" t="s">
        <v>1351</v>
      </c>
      <c r="C661" s="1" t="str">
        <f>+VLOOKUP(Tabla1[[#This Row],[Sector]],Sectores[[Sector]:[Columna1]],2,0)</f>
        <v>07 Delincuencia</v>
      </c>
      <c r="D661" s="1" t="str">
        <f>+VLOOKUP(Tabla1[[#This Row],[Contenido]],Hoja2!$F$2:$G$105,2,0)</f>
        <v>07.02 Sentencias Dictadas por Delito</v>
      </c>
      <c r="E661" s="1" t="str">
        <f>+IFERROR(VLOOKUP(Tabla1[[#This Row],[Tema]],Temas[[Tema]:[Columna1]],2,0),"REVISAR")</f>
        <v>07.02.06 Delitos Contra el Medioambientales y Seres Vivos</v>
      </c>
      <c r="F661" s="1" t="str">
        <f>+IFERROR(VLOOKUP(Tabla1[[#This Row],[Muestra]],Muestra[[Muestra]:[Columna1]],2,0),"REVISAR")</f>
        <v>07.02.06.01 Abandono o Maltrato Animal</v>
      </c>
      <c r="G661" t="s">
        <v>66</v>
      </c>
      <c r="H661" t="s">
        <v>1340</v>
      </c>
      <c r="I661" t="s">
        <v>1352</v>
      </c>
      <c r="J661" t="s">
        <v>1353</v>
      </c>
      <c r="K661" t="s">
        <v>3851</v>
      </c>
      <c r="L661" t="s">
        <v>987</v>
      </c>
      <c r="O661" t="s">
        <v>1343</v>
      </c>
      <c r="AC661">
        <v>344</v>
      </c>
      <c r="AD661">
        <v>403</v>
      </c>
      <c r="AE661">
        <v>436</v>
      </c>
      <c r="AF661">
        <v>464</v>
      </c>
      <c r="AG661">
        <v>496</v>
      </c>
      <c r="AH661">
        <v>530</v>
      </c>
      <c r="AI661">
        <v>756</v>
      </c>
    </row>
    <row r="662" spans="1:35" x14ac:dyDescent="0.25">
      <c r="A662" s="23">
        <v>661</v>
      </c>
      <c r="B662" t="s">
        <v>1354</v>
      </c>
      <c r="C662" s="1" t="str">
        <f>+VLOOKUP(Tabla1[[#This Row],[Sector]],Sectores[[Sector]:[Columna1]],2,0)</f>
        <v>07 Delincuencia</v>
      </c>
      <c r="D662" s="1" t="str">
        <f>+VLOOKUP(Tabla1[[#This Row],[Contenido]],Hoja2!$F$2:$G$105,2,0)</f>
        <v>07.02 Sentencias Dictadas por Delito</v>
      </c>
      <c r="E662" s="1" t="str">
        <f>+IFERROR(VLOOKUP(Tabla1[[#This Row],[Tema]],Temas[[Tema]:[Columna1]],2,0),"REVISAR")</f>
        <v>07.02.11 Delitos Contra la Propiedad y el Patrimonio</v>
      </c>
      <c r="F662" s="1" t="str">
        <f>+IFERROR(VLOOKUP(Tabla1[[#This Row],[Muestra]],Muestra[[Muestra]:[Columna1]],2,0),"REVISAR")</f>
        <v>07.02.11.01 Abigeato</v>
      </c>
      <c r="G662" t="s">
        <v>66</v>
      </c>
      <c r="H662" t="s">
        <v>1340</v>
      </c>
      <c r="I662" t="s">
        <v>1355</v>
      </c>
      <c r="J662" t="s">
        <v>1356</v>
      </c>
      <c r="K662" t="s">
        <v>3851</v>
      </c>
      <c r="L662" t="s">
        <v>987</v>
      </c>
      <c r="O662" t="s">
        <v>1343</v>
      </c>
      <c r="AC662">
        <v>405</v>
      </c>
      <c r="AD662">
        <v>430</v>
      </c>
      <c r="AE662">
        <v>449</v>
      </c>
      <c r="AF662">
        <v>333</v>
      </c>
      <c r="AG662">
        <v>341</v>
      </c>
      <c r="AH662">
        <v>292</v>
      </c>
      <c r="AI662">
        <v>270</v>
      </c>
    </row>
    <row r="663" spans="1:35" x14ac:dyDescent="0.25">
      <c r="A663" s="22">
        <v>662</v>
      </c>
      <c r="B663" s="15" t="s">
        <v>1357</v>
      </c>
      <c r="C663" s="1" t="str">
        <f>+VLOOKUP(Tabla1[[#This Row],[Sector]],Sectores[[Sector]:[Columna1]],2,0)</f>
        <v>07 Delincuencia</v>
      </c>
      <c r="D663" s="1" t="str">
        <f>+VLOOKUP(Tabla1[[#This Row],[Contenido]],Hoja2!$F$2:$G$105,2,0)</f>
        <v>07.02 Sentencias Dictadas por Delito</v>
      </c>
      <c r="E663" s="1" t="str">
        <f>+IFERROR(VLOOKUP(Tabla1[[#This Row],[Tema]],Temas[[Tema]:[Columna1]],2,0),"REVISAR")</f>
        <v>07.02.14 Delitos Contra la Vida, Integridad o Dignidad Personal</v>
      </c>
      <c r="F663" s="1" t="str">
        <f>+IFERROR(VLOOKUP(Tabla1[[#This Row],[Muestra]],Muestra[[Muestra]:[Columna1]],2,0),"REVISAR")</f>
        <v>07.02.14.01 Aborto</v>
      </c>
      <c r="G663" t="s">
        <v>66</v>
      </c>
      <c r="H663" t="s">
        <v>1340</v>
      </c>
      <c r="I663" t="s">
        <v>1358</v>
      </c>
      <c r="J663" t="s">
        <v>1359</v>
      </c>
      <c r="K663" t="s">
        <v>3851</v>
      </c>
      <c r="L663" t="s">
        <v>987</v>
      </c>
      <c r="O663" t="s">
        <v>1343</v>
      </c>
      <c r="AC663">
        <v>0</v>
      </c>
      <c r="AD663">
        <v>4</v>
      </c>
      <c r="AE663">
        <v>0</v>
      </c>
      <c r="AF663">
        <v>0</v>
      </c>
      <c r="AG663">
        <v>0</v>
      </c>
      <c r="AH663">
        <v>0</v>
      </c>
      <c r="AI663">
        <v>0</v>
      </c>
    </row>
    <row r="664" spans="1:35" x14ac:dyDescent="0.25">
      <c r="A664" s="23">
        <v>663</v>
      </c>
      <c r="B664" t="s">
        <v>1360</v>
      </c>
      <c r="C664" s="1" t="str">
        <f>+VLOOKUP(Tabla1[[#This Row],[Sector]],Sectores[[Sector]:[Columna1]],2,0)</f>
        <v>07 Delincuencia</v>
      </c>
      <c r="D664" s="1" t="str">
        <f>+VLOOKUP(Tabla1[[#This Row],[Contenido]],Hoja2!$F$2:$G$105,2,0)</f>
        <v>07.02 Sentencias Dictadas por Delito</v>
      </c>
      <c r="E664" s="1" t="str">
        <f>+IFERROR(VLOOKUP(Tabla1[[#This Row],[Tema]],Temas[[Tema]:[Columna1]],2,0),"REVISAR")</f>
        <v>07.02.14 Delitos Contra la Vida, Integridad o Dignidad Personal</v>
      </c>
      <c r="F664" s="1" t="str">
        <f>+IFERROR(VLOOKUP(Tabla1[[#This Row],[Muestra]],Muestra[[Muestra]:[Columna1]],2,0),"REVISAR")</f>
        <v>07.02.14.02 Aborto Cometido Por Facultativo Por Causales No Reguladas</v>
      </c>
      <c r="G664" t="s">
        <v>66</v>
      </c>
      <c r="H664" t="s">
        <v>1340</v>
      </c>
      <c r="I664" t="s">
        <v>1358</v>
      </c>
      <c r="J664" t="s">
        <v>1361</v>
      </c>
      <c r="K664" t="s">
        <v>3851</v>
      </c>
      <c r="L664" t="s">
        <v>987</v>
      </c>
      <c r="O664" t="s">
        <v>1343</v>
      </c>
      <c r="AC664">
        <v>4</v>
      </c>
      <c r="AD664">
        <v>10</v>
      </c>
      <c r="AE664">
        <v>3</v>
      </c>
      <c r="AF664">
        <v>6</v>
      </c>
      <c r="AG664">
        <v>3</v>
      </c>
      <c r="AH664">
        <v>8</v>
      </c>
      <c r="AI664">
        <v>2</v>
      </c>
    </row>
    <row r="665" spans="1:35" x14ac:dyDescent="0.25">
      <c r="A665" s="23">
        <v>664</v>
      </c>
      <c r="B665" t="s">
        <v>1362</v>
      </c>
      <c r="C665" s="1" t="str">
        <f>+VLOOKUP(Tabla1[[#This Row],[Sector]],Sectores[[Sector]:[Columna1]],2,0)</f>
        <v>07 Delincuencia</v>
      </c>
      <c r="D665" s="1" t="str">
        <f>+VLOOKUP(Tabla1[[#This Row],[Contenido]],Hoja2!$F$2:$G$105,2,0)</f>
        <v>07.02 Sentencias Dictadas por Delito</v>
      </c>
      <c r="E665" s="1" t="str">
        <f>+IFERROR(VLOOKUP(Tabla1[[#This Row],[Tema]],Temas[[Tema]:[Columna1]],2,0),"REVISAR")</f>
        <v>07.02.14 Delitos Contra la Vida, Integridad o Dignidad Personal</v>
      </c>
      <c r="F665" s="1" t="str">
        <f>+IFERROR(VLOOKUP(Tabla1[[#This Row],[Muestra]],Muestra[[Muestra]:[Columna1]],2,0),"REVISAR")</f>
        <v>07.02.14.03 Aborto Consentido Causales No Reguladas</v>
      </c>
      <c r="G665" t="s">
        <v>66</v>
      </c>
      <c r="H665" t="s">
        <v>1340</v>
      </c>
      <c r="I665" t="s">
        <v>1358</v>
      </c>
      <c r="J665" t="s">
        <v>990</v>
      </c>
      <c r="K665" t="s">
        <v>3851</v>
      </c>
      <c r="L665" t="s">
        <v>987</v>
      </c>
      <c r="O665" t="s">
        <v>1343</v>
      </c>
      <c r="AC665">
        <v>53</v>
      </c>
      <c r="AD665">
        <v>39</v>
      </c>
      <c r="AE665">
        <v>39</v>
      </c>
      <c r="AF665">
        <v>40</v>
      </c>
      <c r="AG665">
        <v>44</v>
      </c>
      <c r="AH665">
        <v>22</v>
      </c>
      <c r="AI665">
        <v>31</v>
      </c>
    </row>
    <row r="666" spans="1:35" x14ac:dyDescent="0.25">
      <c r="A666" s="23">
        <v>665</v>
      </c>
      <c r="B666" t="s">
        <v>1363</v>
      </c>
      <c r="C666" s="1" t="str">
        <f>+VLOOKUP(Tabla1[[#This Row],[Sector]],Sectores[[Sector]:[Columna1]],2,0)</f>
        <v>07 Delincuencia</v>
      </c>
      <c r="D666" s="1" t="str">
        <f>+VLOOKUP(Tabla1[[#This Row],[Contenido]],Hoja2!$F$2:$G$105,2,0)</f>
        <v>07.02 Sentencias Dictadas por Delito</v>
      </c>
      <c r="E666" s="1" t="str">
        <f>+IFERROR(VLOOKUP(Tabla1[[#This Row],[Tema]],Temas[[Tema]:[Columna1]],2,0),"REVISAR")</f>
        <v>07.02.14 Delitos Contra la Vida, Integridad o Dignidad Personal</v>
      </c>
      <c r="F666" s="1" t="str">
        <f>+IFERROR(VLOOKUP(Tabla1[[#This Row],[Muestra]],Muestra[[Muestra]:[Columna1]],2,0),"REVISAR")</f>
        <v>07.02.14.04 Aborto Sin Consentimiento</v>
      </c>
      <c r="G666" t="s">
        <v>66</v>
      </c>
      <c r="H666" t="s">
        <v>1340</v>
      </c>
      <c r="I666" t="s">
        <v>1358</v>
      </c>
      <c r="J666" t="s">
        <v>992</v>
      </c>
      <c r="K666" t="s">
        <v>3851</v>
      </c>
      <c r="L666" t="s">
        <v>987</v>
      </c>
      <c r="O666" t="s">
        <v>1343</v>
      </c>
      <c r="AC666">
        <v>27</v>
      </c>
      <c r="AD666">
        <v>22</v>
      </c>
      <c r="AE666">
        <v>34</v>
      </c>
      <c r="AF666">
        <v>28</v>
      </c>
      <c r="AG666">
        <v>29</v>
      </c>
      <c r="AH666">
        <v>18</v>
      </c>
      <c r="AI666">
        <v>33</v>
      </c>
    </row>
    <row r="667" spans="1:35" x14ac:dyDescent="0.25">
      <c r="A667" s="23">
        <v>666</v>
      </c>
      <c r="B667" t="s">
        <v>1364</v>
      </c>
      <c r="C667" s="1" t="str">
        <f>+VLOOKUP(Tabla1[[#This Row],[Sector]],Sectores[[Sector]:[Columna1]],2,0)</f>
        <v>07 Delincuencia</v>
      </c>
      <c r="D667" s="1" t="str">
        <f>+VLOOKUP(Tabla1[[#This Row],[Contenido]],Hoja2!$F$2:$G$105,2,0)</f>
        <v>07.02 Sentencias Dictadas por Delito</v>
      </c>
      <c r="E667" s="1" t="str">
        <f>+IFERROR(VLOOKUP(Tabla1[[#This Row],[Tema]],Temas[[Tema]:[Columna1]],2,0),"REVISAR")</f>
        <v>07.02.18 Delitos Económicos</v>
      </c>
      <c r="F667" s="1" t="str">
        <f>+IFERROR(VLOOKUP(Tabla1[[#This Row],[Muestra]],Muestra[[Muestra]:[Columna1]],2,0),"REVISAR")</f>
        <v>07.02.18.01 Abuso de Firma en Blanco</v>
      </c>
      <c r="G667" t="s">
        <v>66</v>
      </c>
      <c r="H667" t="s">
        <v>1340</v>
      </c>
      <c r="I667" t="s">
        <v>1365</v>
      </c>
      <c r="J667" t="s">
        <v>1366</v>
      </c>
      <c r="K667" t="s">
        <v>3851</v>
      </c>
      <c r="L667" t="s">
        <v>987</v>
      </c>
      <c r="O667" t="s">
        <v>1343</v>
      </c>
      <c r="AC667">
        <v>61</v>
      </c>
      <c r="AD667">
        <v>47</v>
      </c>
      <c r="AE667">
        <v>51</v>
      </c>
      <c r="AF667">
        <v>38</v>
      </c>
      <c r="AG667">
        <v>50</v>
      </c>
      <c r="AH667">
        <v>37</v>
      </c>
      <c r="AI667">
        <v>51</v>
      </c>
    </row>
    <row r="668" spans="1:35" x14ac:dyDescent="0.25">
      <c r="A668" s="22">
        <v>667</v>
      </c>
      <c r="B668" s="15" t="s">
        <v>1367</v>
      </c>
      <c r="C668" s="1" t="str">
        <f>+VLOOKUP(Tabla1[[#This Row],[Sector]],Sectores[[Sector]:[Columna1]],2,0)</f>
        <v>07 Delincuencia</v>
      </c>
      <c r="D668" s="1" t="str">
        <f>+VLOOKUP(Tabla1[[#This Row],[Contenido]],Hoja2!$F$2:$G$105,2,0)</f>
        <v>07.02 Sentencias Dictadas por Delito</v>
      </c>
      <c r="E668" s="1" t="str">
        <f>+IFERROR(VLOOKUP(Tabla1[[#This Row],[Tema]],Temas[[Tema]:[Columna1]],2,0),"REVISAR")</f>
        <v>07.02.24 Delitos Sexuales</v>
      </c>
      <c r="F668" s="1" t="str">
        <f>+IFERROR(VLOOKUP(Tabla1[[#This Row],[Muestra]],Muestra[[Muestra]:[Columna1]],2,0),"REVISAR")</f>
        <v>07.02.24.01 Abuso Sexual (Sólo Crimen)</v>
      </c>
      <c r="G668" t="s">
        <v>66</v>
      </c>
      <c r="H668" t="s">
        <v>1340</v>
      </c>
      <c r="I668" t="s">
        <v>1368</v>
      </c>
      <c r="J668" t="s">
        <v>1369</v>
      </c>
      <c r="K668" t="s">
        <v>3851</v>
      </c>
      <c r="L668" t="s">
        <v>987</v>
      </c>
      <c r="O668" t="s">
        <v>1343</v>
      </c>
      <c r="AC668">
        <v>0</v>
      </c>
      <c r="AD668">
        <v>0</v>
      </c>
      <c r="AE668">
        <v>0</v>
      </c>
      <c r="AF668">
        <v>0</v>
      </c>
      <c r="AG668">
        <v>11</v>
      </c>
      <c r="AH668">
        <v>0</v>
      </c>
      <c r="AI668">
        <v>0</v>
      </c>
    </row>
    <row r="669" spans="1:35" x14ac:dyDescent="0.25">
      <c r="A669" s="23">
        <v>668</v>
      </c>
      <c r="B669" t="s">
        <v>1370</v>
      </c>
      <c r="C669" s="1" t="str">
        <f>+VLOOKUP(Tabla1[[#This Row],[Sector]],Sectores[[Sector]:[Columna1]],2,0)</f>
        <v>07 Delincuencia</v>
      </c>
      <c r="D669" s="1" t="str">
        <f>+VLOOKUP(Tabla1[[#This Row],[Contenido]],Hoja2!$F$2:$G$105,2,0)</f>
        <v>07.02 Sentencias Dictadas por Delito</v>
      </c>
      <c r="E669" s="1" t="str">
        <f>+IFERROR(VLOOKUP(Tabla1[[#This Row],[Tema]],Temas[[Tema]:[Columna1]],2,0),"REVISAR")</f>
        <v>07.02.24 Delitos Sexuales</v>
      </c>
      <c r="F669" s="1" t="str">
        <f>+IFERROR(VLOOKUP(Tabla1[[#This Row],[Muestra]],Muestra[[Muestra]:[Columna1]],2,0),"REVISAR")</f>
        <v>07.02.24.02 Abuso Sexual Adulto</v>
      </c>
      <c r="G669" t="s">
        <v>66</v>
      </c>
      <c r="H669" t="s">
        <v>1340</v>
      </c>
      <c r="I669" t="s">
        <v>1368</v>
      </c>
      <c r="J669" t="s">
        <v>1371</v>
      </c>
      <c r="K669" t="s">
        <v>3851</v>
      </c>
      <c r="L669" t="s">
        <v>987</v>
      </c>
      <c r="O669" t="s">
        <v>1343</v>
      </c>
      <c r="AC669">
        <v>14</v>
      </c>
      <c r="AD669">
        <v>13</v>
      </c>
      <c r="AE669">
        <v>11</v>
      </c>
      <c r="AF669">
        <v>14</v>
      </c>
      <c r="AG669">
        <v>14</v>
      </c>
      <c r="AH669">
        <v>2</v>
      </c>
      <c r="AI669">
        <v>0</v>
      </c>
    </row>
    <row r="670" spans="1:35" x14ac:dyDescent="0.25">
      <c r="A670" s="23">
        <v>669</v>
      </c>
      <c r="B670" t="s">
        <v>1372</v>
      </c>
      <c r="C670" s="1" t="str">
        <f>+VLOOKUP(Tabla1[[#This Row],[Sector]],Sectores[[Sector]:[Columna1]],2,0)</f>
        <v>07 Delincuencia</v>
      </c>
      <c r="D670" s="1" t="str">
        <f>+VLOOKUP(Tabla1[[#This Row],[Contenido]],Hoja2!$F$2:$G$105,2,0)</f>
        <v>07.02 Sentencias Dictadas por Delito</v>
      </c>
      <c r="E670" s="1" t="str">
        <f>+IFERROR(VLOOKUP(Tabla1[[#This Row],[Tema]],Temas[[Tema]:[Columna1]],2,0),"REVISAR")</f>
        <v>07.02.24 Delitos Sexuales</v>
      </c>
      <c r="F670" s="1" t="str">
        <f>+IFERROR(VLOOKUP(Tabla1[[#This Row],[Muestra]],Muestra[[Muestra]:[Columna1]],2,0),"REVISAR")</f>
        <v>07.02.24.03 Abuso Sexual Calificado c/Introduccion Objetos o Uso Animal</v>
      </c>
      <c r="G670" t="s">
        <v>66</v>
      </c>
      <c r="H670" t="s">
        <v>1340</v>
      </c>
      <c r="I670" t="s">
        <v>1368</v>
      </c>
      <c r="J670" t="s">
        <v>1373</v>
      </c>
      <c r="K670" t="s">
        <v>3851</v>
      </c>
      <c r="L670" t="s">
        <v>987</v>
      </c>
      <c r="O670" t="s">
        <v>1343</v>
      </c>
      <c r="AC670">
        <v>35</v>
      </c>
      <c r="AD670">
        <v>27</v>
      </c>
      <c r="AE670">
        <v>27</v>
      </c>
      <c r="AF670">
        <v>35</v>
      </c>
      <c r="AG670">
        <v>42</v>
      </c>
      <c r="AH670">
        <v>42</v>
      </c>
      <c r="AI670">
        <v>43</v>
      </c>
    </row>
    <row r="671" spans="1:35" x14ac:dyDescent="0.25">
      <c r="A671" s="23">
        <v>670</v>
      </c>
      <c r="B671" t="s">
        <v>1374</v>
      </c>
      <c r="C671" s="1" t="str">
        <f>+VLOOKUP(Tabla1[[#This Row],[Sector]],Sectores[[Sector]:[Columna1]],2,0)</f>
        <v>07 Delincuencia</v>
      </c>
      <c r="D671" s="1" t="str">
        <f>+VLOOKUP(Tabla1[[#This Row],[Contenido]],Hoja2!$F$2:$G$105,2,0)</f>
        <v>07.02 Sentencias Dictadas por Delito</v>
      </c>
      <c r="E671" s="1" t="str">
        <f>+IFERROR(VLOOKUP(Tabla1[[#This Row],[Tema]],Temas[[Tema]:[Columna1]],2,0),"REVISAR")</f>
        <v>07.02.24 Delitos Sexuales</v>
      </c>
      <c r="F671" s="1" t="str">
        <f>+IFERROR(VLOOKUP(Tabla1[[#This Row],[Muestra]],Muestra[[Muestra]:[Columna1]],2,0),"REVISAR")</f>
        <v>07.02.24.04 Abuso Sexual con Contacto de Menor de 14 Años</v>
      </c>
      <c r="G671" t="s">
        <v>66</v>
      </c>
      <c r="H671" t="s">
        <v>1340</v>
      </c>
      <c r="I671" t="s">
        <v>1368</v>
      </c>
      <c r="J671" t="s">
        <v>1375</v>
      </c>
      <c r="K671" t="s">
        <v>3851</v>
      </c>
      <c r="L671" t="s">
        <v>987</v>
      </c>
      <c r="O671" t="s">
        <v>1343</v>
      </c>
      <c r="AC671">
        <v>2192</v>
      </c>
      <c r="AD671">
        <v>2066</v>
      </c>
      <c r="AE671">
        <v>1908</v>
      </c>
      <c r="AF671">
        <v>1963</v>
      </c>
      <c r="AG671">
        <v>2185</v>
      </c>
      <c r="AH671">
        <v>2429</v>
      </c>
      <c r="AI671">
        <v>2673</v>
      </c>
    </row>
    <row r="672" spans="1:35" x14ac:dyDescent="0.25">
      <c r="A672" s="23">
        <v>671</v>
      </c>
      <c r="B672" t="s">
        <v>1376</v>
      </c>
      <c r="C672" s="1" t="str">
        <f>+VLOOKUP(Tabla1[[#This Row],[Sector]],Sectores[[Sector]:[Columna1]],2,0)</f>
        <v>07 Delincuencia</v>
      </c>
      <c r="D672" s="1" t="str">
        <f>+VLOOKUP(Tabla1[[#This Row],[Contenido]],Hoja2!$F$2:$G$105,2,0)</f>
        <v>07.02 Sentencias Dictadas por Delito</v>
      </c>
      <c r="E672" s="1" t="str">
        <f>+IFERROR(VLOOKUP(Tabla1[[#This Row],[Tema]],Temas[[Tema]:[Columna1]],2,0),"REVISAR")</f>
        <v>07.02.24 Delitos Sexuales</v>
      </c>
      <c r="F672" s="1" t="str">
        <f>+IFERROR(VLOOKUP(Tabla1[[#This Row],[Muestra]],Muestra[[Muestra]:[Columna1]],2,0),"REVISAR")</f>
        <v>07.02.24.05 Abuso Sexual de 14 Años a Menor de 18 Años con Circunstancia Estupro</v>
      </c>
      <c r="G672" t="s">
        <v>66</v>
      </c>
      <c r="H672" t="s">
        <v>1340</v>
      </c>
      <c r="I672" t="s">
        <v>1368</v>
      </c>
      <c r="J672" t="s">
        <v>1377</v>
      </c>
      <c r="K672" t="s">
        <v>3851</v>
      </c>
      <c r="L672" t="s">
        <v>987</v>
      </c>
      <c r="O672" t="s">
        <v>1343</v>
      </c>
      <c r="AC672">
        <v>210</v>
      </c>
      <c r="AD672">
        <v>237</v>
      </c>
      <c r="AE672">
        <v>233</v>
      </c>
      <c r="AF672">
        <v>225</v>
      </c>
      <c r="AG672">
        <v>283</v>
      </c>
      <c r="AH672">
        <v>429</v>
      </c>
      <c r="AI672">
        <v>458</v>
      </c>
    </row>
    <row r="673" spans="1:35" x14ac:dyDescent="0.25">
      <c r="A673" s="23">
        <v>672</v>
      </c>
      <c r="B673" t="s">
        <v>1378</v>
      </c>
      <c r="C673" s="1" t="str">
        <f>+VLOOKUP(Tabla1[[#This Row],[Sector]],Sectores[[Sector]:[Columna1]],2,0)</f>
        <v>07 Delincuencia</v>
      </c>
      <c r="D673" s="1" t="str">
        <f>+VLOOKUP(Tabla1[[#This Row],[Contenido]],Hoja2!$F$2:$G$105,2,0)</f>
        <v>07.02 Sentencias Dictadas por Delito</v>
      </c>
      <c r="E673" s="1" t="str">
        <f>+IFERROR(VLOOKUP(Tabla1[[#This Row],[Tema]],Temas[[Tema]:[Columna1]],2,0),"REVISAR")</f>
        <v>07.02.24 Delitos Sexuales</v>
      </c>
      <c r="F673" s="1" t="str">
        <f>+IFERROR(VLOOKUP(Tabla1[[#This Row],[Muestra]],Muestra[[Muestra]:[Columna1]],2,0),"REVISAR")</f>
        <v>07.02.24.06 Abuso Sexual de Mayor de 14 (Con Circunstancias de Violación)</v>
      </c>
      <c r="G673" t="s">
        <v>66</v>
      </c>
      <c r="H673" t="s">
        <v>1340</v>
      </c>
      <c r="I673" t="s">
        <v>1368</v>
      </c>
      <c r="J673" t="s">
        <v>1379</v>
      </c>
      <c r="K673" t="s">
        <v>3851</v>
      </c>
      <c r="L673" t="s">
        <v>987</v>
      </c>
      <c r="O673" t="s">
        <v>1343</v>
      </c>
      <c r="AC673">
        <v>693</v>
      </c>
      <c r="AD673">
        <v>607</v>
      </c>
      <c r="AE673">
        <v>612</v>
      </c>
      <c r="AF673">
        <v>611</v>
      </c>
      <c r="AG673">
        <v>681</v>
      </c>
      <c r="AH673">
        <v>761</v>
      </c>
      <c r="AI673">
        <v>897</v>
      </c>
    </row>
    <row r="674" spans="1:35" x14ac:dyDescent="0.25">
      <c r="A674" s="23">
        <v>673</v>
      </c>
      <c r="B674" t="s">
        <v>1380</v>
      </c>
      <c r="C674" s="1" t="str">
        <f>+VLOOKUP(Tabla1[[#This Row],[Sector]],Sectores[[Sector]:[Columna1]],2,0)</f>
        <v>07 Delincuencia</v>
      </c>
      <c r="D674" s="1" t="str">
        <f>+VLOOKUP(Tabla1[[#This Row],[Contenido]],Hoja2!$F$2:$G$105,2,0)</f>
        <v>07.02 Sentencias Dictadas por Delito</v>
      </c>
      <c r="E674" s="1" t="str">
        <f>+IFERROR(VLOOKUP(Tabla1[[#This Row],[Tema]],Temas[[Tema]:[Columna1]],2,0),"REVISAR")</f>
        <v>07.02.24 Delitos Sexuales</v>
      </c>
      <c r="F674" s="1" t="str">
        <f>+IFERROR(VLOOKUP(Tabla1[[#This Row],[Muestra]],Muestra[[Muestra]:[Columna1]],2,0),"REVISAR")</f>
        <v>07.02.24.07 Abuso Sexual Mayor 14 /Sorpresa Sin Consentimiento</v>
      </c>
      <c r="G674" t="s">
        <v>66</v>
      </c>
      <c r="H674" t="s">
        <v>1340</v>
      </c>
      <c r="I674" t="s">
        <v>1368</v>
      </c>
      <c r="J674" t="s">
        <v>1381</v>
      </c>
      <c r="K674" t="s">
        <v>3851</v>
      </c>
      <c r="L674" t="s">
        <v>987</v>
      </c>
      <c r="O674" t="s">
        <v>1343</v>
      </c>
      <c r="AC674">
        <v>0</v>
      </c>
      <c r="AD674">
        <v>0</v>
      </c>
      <c r="AE674">
        <v>0</v>
      </c>
      <c r="AF674">
        <v>0</v>
      </c>
      <c r="AG674">
        <v>2</v>
      </c>
      <c r="AH674">
        <v>4</v>
      </c>
      <c r="AI674">
        <v>117</v>
      </c>
    </row>
    <row r="675" spans="1:35" x14ac:dyDescent="0.25">
      <c r="A675" s="23">
        <v>674</v>
      </c>
      <c r="B675" t="s">
        <v>1382</v>
      </c>
      <c r="C675" s="1" t="str">
        <f>+VLOOKUP(Tabla1[[#This Row],[Sector]],Sectores[[Sector]:[Columna1]],2,0)</f>
        <v>07 Delincuencia</v>
      </c>
      <c r="D675" s="1" t="str">
        <f>+VLOOKUP(Tabla1[[#This Row],[Contenido]],Hoja2!$F$2:$G$105,2,0)</f>
        <v>07.02 Sentencias Dictadas por Delito</v>
      </c>
      <c r="E675" s="1" t="str">
        <f>+IFERROR(VLOOKUP(Tabla1[[#This Row],[Tema]],Temas[[Tema]:[Columna1]],2,0),"REVISAR")</f>
        <v>07.02.24 Delitos Sexuales</v>
      </c>
      <c r="F675" s="1" t="str">
        <f>+IFERROR(VLOOKUP(Tabla1[[#This Row],[Muestra]],Muestra[[Muestra]:[Columna1]],2,0),"REVISAR")</f>
        <v>07.02.24.08 Abuso Sexual Sin Contacto</v>
      </c>
      <c r="G675" t="s">
        <v>66</v>
      </c>
      <c r="H675" t="s">
        <v>1340</v>
      </c>
      <c r="I675" t="s">
        <v>1368</v>
      </c>
      <c r="J675" t="s">
        <v>1383</v>
      </c>
      <c r="K675" t="s">
        <v>3851</v>
      </c>
      <c r="L675" t="s">
        <v>987</v>
      </c>
      <c r="O675" t="s">
        <v>1343</v>
      </c>
      <c r="AC675">
        <v>1558</v>
      </c>
      <c r="AD675">
        <v>1320</v>
      </c>
      <c r="AE675">
        <v>1301</v>
      </c>
      <c r="AF675">
        <v>1416</v>
      </c>
      <c r="AG675">
        <v>1340</v>
      </c>
      <c r="AH675">
        <v>1231</v>
      </c>
      <c r="AI675">
        <v>1459</v>
      </c>
    </row>
    <row r="676" spans="1:35" x14ac:dyDescent="0.25">
      <c r="A676" s="23">
        <v>675</v>
      </c>
      <c r="B676" t="s">
        <v>1384</v>
      </c>
      <c r="C676" s="1" t="str">
        <f>+VLOOKUP(Tabla1[[#This Row],[Sector]],Sectores[[Sector]:[Columna1]],2,0)</f>
        <v>07 Delincuencia</v>
      </c>
      <c r="D676" s="1" t="str">
        <f>+VLOOKUP(Tabla1[[#This Row],[Contenido]],Hoja2!$F$2:$G$105,2,0)</f>
        <v>07.02 Sentencias Dictadas por Delito</v>
      </c>
      <c r="E676" s="1" t="str">
        <f>+IFERROR(VLOOKUP(Tabla1[[#This Row],[Tema]],Temas[[Tema]:[Columna1]],2,0),"REVISAR")</f>
        <v>07.02.03 Delitos Cometidos por Empleados y Funcionarios Públicos</v>
      </c>
      <c r="F676" s="1" t="str">
        <f>+IFERROR(VLOOKUP(Tabla1[[#This Row],[Muestra]],Muestra[[Muestra]:[Columna1]],2,0),"REVISAR")</f>
        <v>07.02.03.01 Abusos Contra Particulares</v>
      </c>
      <c r="G676" t="s">
        <v>66</v>
      </c>
      <c r="H676" t="s">
        <v>1340</v>
      </c>
      <c r="I676" t="s">
        <v>1385</v>
      </c>
      <c r="J676" t="s">
        <v>1386</v>
      </c>
      <c r="K676" t="s">
        <v>3851</v>
      </c>
      <c r="L676" t="s">
        <v>987</v>
      </c>
      <c r="O676" t="s">
        <v>1343</v>
      </c>
      <c r="AC676">
        <v>78</v>
      </c>
      <c r="AD676">
        <v>70</v>
      </c>
      <c r="AE676">
        <v>69</v>
      </c>
      <c r="AF676">
        <v>75</v>
      </c>
      <c r="AG676">
        <v>127</v>
      </c>
      <c r="AH676">
        <v>162</v>
      </c>
      <c r="AI676">
        <v>240</v>
      </c>
    </row>
    <row r="677" spans="1:35" x14ac:dyDescent="0.25">
      <c r="A677" s="23">
        <v>676</v>
      </c>
      <c r="B677" t="s">
        <v>1387</v>
      </c>
      <c r="C677" s="1" t="str">
        <f>+VLOOKUP(Tabla1[[#This Row],[Sector]],Sectores[[Sector]:[Columna1]],2,0)</f>
        <v>07 Delincuencia</v>
      </c>
      <c r="D677" s="1" t="str">
        <f>+VLOOKUP(Tabla1[[#This Row],[Contenido]],Hoja2!$F$2:$G$105,2,0)</f>
        <v>07.02 Sentencias Dictadas por Delito</v>
      </c>
      <c r="E677" s="1" t="str">
        <f>+IFERROR(VLOOKUP(Tabla1[[#This Row],[Tema]],Temas[[Tema]:[Columna1]],2,0),"REVISAR")</f>
        <v>07.02.24 Delitos Sexuales</v>
      </c>
      <c r="F677" s="1" t="str">
        <f>+IFERROR(VLOOKUP(Tabla1[[#This Row],[Muestra]],Muestra[[Muestra]:[Columna1]],2,0),"REVISAR")</f>
        <v>07.02.24.09 Abusos Deshonestos</v>
      </c>
      <c r="G677" t="s">
        <v>66</v>
      </c>
      <c r="H677" t="s">
        <v>1340</v>
      </c>
      <c r="I677" t="s">
        <v>1368</v>
      </c>
      <c r="J677" t="s">
        <v>1388</v>
      </c>
      <c r="K677" t="s">
        <v>3851</v>
      </c>
      <c r="L677" t="s">
        <v>987</v>
      </c>
      <c r="O677" t="s">
        <v>1343</v>
      </c>
      <c r="AC677">
        <v>7</v>
      </c>
      <c r="AD677">
        <v>8</v>
      </c>
      <c r="AE677">
        <v>9</v>
      </c>
      <c r="AF677">
        <v>5</v>
      </c>
      <c r="AG677">
        <v>3</v>
      </c>
      <c r="AH677">
        <v>3</v>
      </c>
      <c r="AI677">
        <v>4</v>
      </c>
    </row>
    <row r="678" spans="1:35" x14ac:dyDescent="0.25">
      <c r="A678" s="23">
        <v>677</v>
      </c>
      <c r="B678" t="s">
        <v>1389</v>
      </c>
      <c r="C678" s="1" t="str">
        <f>+VLOOKUP(Tabla1[[#This Row],[Sector]],Sectores[[Sector]:[Columna1]],2,0)</f>
        <v>07 Delincuencia</v>
      </c>
      <c r="D678" s="1" t="str">
        <f>+VLOOKUP(Tabla1[[#This Row],[Contenido]],Hoja2!$F$2:$G$105,2,0)</f>
        <v>07.02 Sentencias Dictadas por Delito</v>
      </c>
      <c r="E678" s="1" t="str">
        <f>+IFERROR(VLOOKUP(Tabla1[[#This Row],[Tema]],Temas[[Tema]:[Columna1]],2,0),"REVISAR")</f>
        <v>07.02.10 Delitos Contra la Intimidad y la Libertad</v>
      </c>
      <c r="F678" s="1" t="str">
        <f>+IFERROR(VLOOKUP(Tabla1[[#This Row],[Muestra]],Muestra[[Muestra]:[Columna1]],2,0),"REVISAR")</f>
        <v>07.02.10.01 Acceso, Divulgacion y Uso Indebido de Información Génetica.</v>
      </c>
      <c r="G678" t="s">
        <v>66</v>
      </c>
      <c r="H678" t="s">
        <v>1340</v>
      </c>
      <c r="I678" t="s">
        <v>1390</v>
      </c>
      <c r="J678" t="s">
        <v>1391</v>
      </c>
      <c r="K678" t="s">
        <v>3851</v>
      </c>
      <c r="L678" t="s">
        <v>987</v>
      </c>
      <c r="O678" t="s">
        <v>1343</v>
      </c>
      <c r="AC678">
        <v>3</v>
      </c>
      <c r="AD678">
        <v>1</v>
      </c>
      <c r="AE678">
        <v>0</v>
      </c>
      <c r="AF678">
        <v>5</v>
      </c>
      <c r="AG678">
        <v>32</v>
      </c>
      <c r="AH678">
        <v>33</v>
      </c>
      <c r="AI678">
        <v>41</v>
      </c>
    </row>
    <row r="679" spans="1:35" x14ac:dyDescent="0.25">
      <c r="A679" s="23">
        <v>678</v>
      </c>
      <c r="B679" t="s">
        <v>1392</v>
      </c>
      <c r="C679" s="1" t="str">
        <f>+VLOOKUP(Tabla1[[#This Row],[Sector]],Sectores[[Sector]:[Columna1]],2,0)</f>
        <v>07 Delincuencia</v>
      </c>
      <c r="D679" s="1" t="str">
        <f>+VLOOKUP(Tabla1[[#This Row],[Contenido]],Hoja2!$F$2:$G$105,2,0)</f>
        <v>07.02 Sentencias Dictadas por Delito</v>
      </c>
      <c r="E679" s="1" t="str">
        <f>+IFERROR(VLOOKUP(Tabla1[[#This Row],[Tema]],Temas[[Tema]:[Columna1]],2,0),"REVISAR")</f>
        <v xml:space="preserve">07.02.27 Delitos Violentos </v>
      </c>
      <c r="F679" s="1" t="str">
        <f>+IFERROR(VLOOKUP(Tabla1[[#This Row],[Muestra]],Muestra[[Muestra]:[Columna1]],2,0),"REVISAR")</f>
        <v>07.02.27.01 Accidente con Resultado de Muerte o Lesiones Graves</v>
      </c>
      <c r="G679" t="s">
        <v>66</v>
      </c>
      <c r="H679" t="s">
        <v>1340</v>
      </c>
      <c r="I679" t="s">
        <v>1393</v>
      </c>
      <c r="J679" t="s">
        <v>1394</v>
      </c>
      <c r="K679" t="s">
        <v>3851</v>
      </c>
      <c r="L679" t="s">
        <v>987</v>
      </c>
      <c r="O679" t="s">
        <v>1343</v>
      </c>
      <c r="AC679">
        <v>777</v>
      </c>
      <c r="AD679">
        <v>899</v>
      </c>
      <c r="AE679">
        <v>907</v>
      </c>
      <c r="AF679">
        <v>799</v>
      </c>
      <c r="AG679">
        <v>754</v>
      </c>
      <c r="AH679">
        <v>899</v>
      </c>
      <c r="AI679">
        <v>992</v>
      </c>
    </row>
    <row r="680" spans="1:35" x14ac:dyDescent="0.25">
      <c r="A680" s="22">
        <v>679</v>
      </c>
      <c r="B680" s="15" t="s">
        <v>1395</v>
      </c>
      <c r="C680" s="1" t="str">
        <f>+VLOOKUP(Tabla1[[#This Row],[Sector]],Sectores[[Sector]:[Columna1]],2,0)</f>
        <v>07 Delincuencia</v>
      </c>
      <c r="D680" s="1" t="str">
        <f>+VLOOKUP(Tabla1[[#This Row],[Contenido]],Hoja2!$F$2:$G$105,2,0)</f>
        <v>07.02 Sentencias Dictadas por Delito</v>
      </c>
      <c r="E680" s="1" t="str">
        <f>+IFERROR(VLOOKUP(Tabla1[[#This Row],[Tema]],Temas[[Tema]:[Columna1]],2,0),"REVISAR")</f>
        <v>07.02.24 Delitos Sexuales</v>
      </c>
      <c r="F680" s="1" t="str">
        <f>+IFERROR(VLOOKUP(Tabla1[[#This Row],[Muestra]],Muestra[[Muestra]:[Columna1]],2,0),"REVISAR")</f>
        <v>07.02.24.10 Acoso Sexual Lugares Públicos /Libre Acceso Público</v>
      </c>
      <c r="G680" t="s">
        <v>66</v>
      </c>
      <c r="H680" t="s">
        <v>1340</v>
      </c>
      <c r="I680" t="s">
        <v>1368</v>
      </c>
      <c r="J680" t="s">
        <v>1396</v>
      </c>
      <c r="K680" t="s">
        <v>3851</v>
      </c>
      <c r="L680" t="s">
        <v>987</v>
      </c>
      <c r="O680" t="s">
        <v>1343</v>
      </c>
      <c r="AC680">
        <v>0</v>
      </c>
      <c r="AD680">
        <v>0</v>
      </c>
      <c r="AE680">
        <v>0</v>
      </c>
      <c r="AF680">
        <v>0</v>
      </c>
      <c r="AG680">
        <v>0</v>
      </c>
      <c r="AH680">
        <v>0</v>
      </c>
      <c r="AI680">
        <v>58</v>
      </c>
    </row>
    <row r="681" spans="1:35" x14ac:dyDescent="0.25">
      <c r="A681" s="22">
        <v>680</v>
      </c>
      <c r="B681" s="15" t="s">
        <v>1397</v>
      </c>
      <c r="C681" s="1" t="str">
        <f>+VLOOKUP(Tabla1[[#This Row],[Sector]],Sectores[[Sector]:[Columna1]],2,0)</f>
        <v>07 Delincuencia</v>
      </c>
      <c r="D681" s="1" t="str">
        <f>+VLOOKUP(Tabla1[[#This Row],[Contenido]],Hoja2!$F$2:$G$105,2,0)</f>
        <v>07.02 Sentencias Dictadas por Delito</v>
      </c>
      <c r="E681" s="1" t="str">
        <f>+IFERROR(VLOOKUP(Tabla1[[#This Row],[Tema]],Temas[[Tema]:[Columna1]],2,0),"REVISAR")</f>
        <v>07.02.01 Corrupción</v>
      </c>
      <c r="F681" s="1" t="str">
        <f>+IFERROR(VLOOKUP(Tabla1[[#This Row],[Muestra]],Muestra[[Muestra]:[Columna1]],2,0),"REVISAR")</f>
        <v>07.02.01.01 Administración Desleal de Persona Jurídica</v>
      </c>
      <c r="G681" t="s">
        <v>66</v>
      </c>
      <c r="H681" t="s">
        <v>1340</v>
      </c>
      <c r="I681" t="s">
        <v>1398</v>
      </c>
      <c r="J681" t="s">
        <v>1399</v>
      </c>
      <c r="K681" t="s">
        <v>3851</v>
      </c>
      <c r="L681" t="s">
        <v>987</v>
      </c>
      <c r="O681" t="s">
        <v>1343</v>
      </c>
      <c r="AC681">
        <v>0</v>
      </c>
      <c r="AD681">
        <v>0</v>
      </c>
      <c r="AE681">
        <v>0</v>
      </c>
      <c r="AF681">
        <v>0</v>
      </c>
      <c r="AG681">
        <v>1</v>
      </c>
      <c r="AH681">
        <v>0</v>
      </c>
      <c r="AI681">
        <v>18</v>
      </c>
    </row>
    <row r="682" spans="1:35" x14ac:dyDescent="0.25">
      <c r="A682" s="22">
        <v>681</v>
      </c>
      <c r="B682" s="15" t="s">
        <v>1400</v>
      </c>
      <c r="C682" s="1" t="str">
        <f>+VLOOKUP(Tabla1[[#This Row],[Sector]],Sectores[[Sector]:[Columna1]],2,0)</f>
        <v>07 Delincuencia</v>
      </c>
      <c r="D682" s="1" t="str">
        <f>+VLOOKUP(Tabla1[[#This Row],[Contenido]],Hoja2!$F$2:$G$105,2,0)</f>
        <v>07.02 Sentencias Dictadas por Delito</v>
      </c>
      <c r="E682" s="1" t="str">
        <f>+IFERROR(VLOOKUP(Tabla1[[#This Row],[Tema]],Temas[[Tema]:[Columna1]],2,0),"REVISAR")</f>
        <v>07.02.16 Delitos de Tenecia y Porte de Armas</v>
      </c>
      <c r="F682" s="1" t="str">
        <f>+IFERROR(VLOOKUP(Tabla1[[#This Row],[Muestra]],Muestra[[Muestra]:[Columna1]],2,0),"REVISAR")</f>
        <v>07.02.16.02 Adquisición Material de Guerra Instituciones Armadas</v>
      </c>
      <c r="G682" t="s">
        <v>66</v>
      </c>
      <c r="H682" t="s">
        <v>1340</v>
      </c>
      <c r="I682" t="s">
        <v>1341</v>
      </c>
      <c r="J682" t="s">
        <v>1401</v>
      </c>
      <c r="K682" t="s">
        <v>3851</v>
      </c>
      <c r="L682" t="s">
        <v>987</v>
      </c>
      <c r="O682" t="s">
        <v>1343</v>
      </c>
      <c r="AC682">
        <v>0</v>
      </c>
      <c r="AD682">
        <v>0</v>
      </c>
      <c r="AE682">
        <v>0</v>
      </c>
      <c r="AF682">
        <v>1</v>
      </c>
      <c r="AG682">
        <v>3</v>
      </c>
      <c r="AH682">
        <v>0</v>
      </c>
      <c r="AI682">
        <v>0</v>
      </c>
    </row>
    <row r="683" spans="1:35" x14ac:dyDescent="0.25">
      <c r="A683" s="23">
        <v>682</v>
      </c>
      <c r="B683" t="s">
        <v>1402</v>
      </c>
      <c r="C683" s="1" t="str">
        <f>+VLOOKUP(Tabla1[[#This Row],[Sector]],Sectores[[Sector]:[Columna1]],2,0)</f>
        <v>07 Delincuencia</v>
      </c>
      <c r="D683" s="1" t="str">
        <f>+VLOOKUP(Tabla1[[#This Row],[Contenido]],Hoja2!$F$2:$G$105,2,0)</f>
        <v>07.02 Sentencias Dictadas por Delito</v>
      </c>
      <c r="E683" s="1" t="str">
        <f>+IFERROR(VLOOKUP(Tabla1[[#This Row],[Tema]],Temas[[Tema]:[Columna1]],2,0),"REVISAR")</f>
        <v>07.02.24 Delitos Sexuales</v>
      </c>
      <c r="F683" s="1" t="str">
        <f>+IFERROR(VLOOKUP(Tabla1[[#This Row],[Muestra]],Muestra[[Muestra]:[Columna1]],2,0),"REVISAR")</f>
        <v>07.02.24.11 Adquisición o Almacenamiento Material Pornográfico Infantil</v>
      </c>
      <c r="G683" t="s">
        <v>66</v>
      </c>
      <c r="H683" t="s">
        <v>1340</v>
      </c>
      <c r="I683" t="s">
        <v>1368</v>
      </c>
      <c r="J683" t="s">
        <v>1403</v>
      </c>
      <c r="K683" t="s">
        <v>3851</v>
      </c>
      <c r="L683" t="s">
        <v>987</v>
      </c>
      <c r="O683" t="s">
        <v>1343</v>
      </c>
      <c r="AC683">
        <v>65</v>
      </c>
      <c r="AD683">
        <v>84</v>
      </c>
      <c r="AE683">
        <v>94</v>
      </c>
      <c r="AF683">
        <v>97</v>
      </c>
      <c r="AG683">
        <v>115</v>
      </c>
      <c r="AH683">
        <v>109</v>
      </c>
      <c r="AI683">
        <v>103</v>
      </c>
    </row>
    <row r="684" spans="1:35" x14ac:dyDescent="0.25">
      <c r="A684" s="23">
        <v>683</v>
      </c>
      <c r="B684" t="s">
        <v>1404</v>
      </c>
      <c r="C684" s="1" t="str">
        <f>+VLOOKUP(Tabla1[[#This Row],[Sector]],Sectores[[Sector]:[Columna1]],2,0)</f>
        <v>07 Delincuencia</v>
      </c>
      <c r="D684" s="1" t="str">
        <f>+VLOOKUP(Tabla1[[#This Row],[Contenido]],Hoja2!$F$2:$G$105,2,0)</f>
        <v>07.02 Sentencias Dictadas por Delito</v>
      </c>
      <c r="E684" s="1" t="str">
        <f>+IFERROR(VLOOKUP(Tabla1[[#This Row],[Tema]],Temas[[Tema]:[Columna1]],2,0),"REVISAR")</f>
        <v>07.02.16 Delitos de Tenecia y Porte de Armas</v>
      </c>
      <c r="F684" s="1" t="str">
        <f>+IFERROR(VLOOKUP(Tabla1[[#This Row],[Muestra]],Muestra[[Muestra]:[Columna1]],2,0),"REVISAR")</f>
        <v>07.02.16.03 Adquisición y Venta Indebida de Cartuchos y Municiones</v>
      </c>
      <c r="G684" t="s">
        <v>66</v>
      </c>
      <c r="H684" t="s">
        <v>1340</v>
      </c>
      <c r="I684" t="s">
        <v>1341</v>
      </c>
      <c r="J684" t="s">
        <v>1405</v>
      </c>
      <c r="K684" t="s">
        <v>3851</v>
      </c>
      <c r="L684" t="s">
        <v>987</v>
      </c>
      <c r="O684" t="s">
        <v>1343</v>
      </c>
      <c r="AC684">
        <v>0</v>
      </c>
      <c r="AD684">
        <v>5</v>
      </c>
      <c r="AE684">
        <v>1</v>
      </c>
      <c r="AF684">
        <v>2</v>
      </c>
      <c r="AG684">
        <v>0</v>
      </c>
      <c r="AH684">
        <v>0</v>
      </c>
      <c r="AI684">
        <v>1</v>
      </c>
    </row>
    <row r="685" spans="1:35" x14ac:dyDescent="0.25">
      <c r="A685" s="23">
        <v>684</v>
      </c>
      <c r="B685" t="s">
        <v>1406</v>
      </c>
      <c r="C685" s="1" t="str">
        <f>+VLOOKUP(Tabla1[[#This Row],[Sector]],Sectores[[Sector]:[Columna1]],2,0)</f>
        <v>07 Delincuencia</v>
      </c>
      <c r="D685" s="1" t="str">
        <f>+VLOOKUP(Tabla1[[#This Row],[Contenido]],Hoja2!$F$2:$G$105,2,0)</f>
        <v>07.02 Sentencias Dictadas por Delito</v>
      </c>
      <c r="E685" s="1" t="str">
        <f>+IFERROR(VLOOKUP(Tabla1[[#This Row],[Tema]],Temas[[Tema]:[Columna1]],2,0),"REVISAR")</f>
        <v>07.02.03 Delitos Cometidos por Empleados y Funcionarios Públicos</v>
      </c>
      <c r="F685" s="1" t="str">
        <f>+IFERROR(VLOOKUP(Tabla1[[#This Row],[Muestra]],Muestra[[Muestra]:[Columna1]],2,0),"REVISAR")</f>
        <v>07.02.03.02 Allanamientos Irregulares</v>
      </c>
      <c r="G685" t="s">
        <v>66</v>
      </c>
      <c r="H685" t="s">
        <v>1340</v>
      </c>
      <c r="I685" t="s">
        <v>1385</v>
      </c>
      <c r="J685" t="s">
        <v>1407</v>
      </c>
      <c r="K685" t="s">
        <v>3851</v>
      </c>
      <c r="L685" t="s">
        <v>987</v>
      </c>
      <c r="O685" t="s">
        <v>1343</v>
      </c>
      <c r="AC685">
        <v>11</v>
      </c>
      <c r="AD685">
        <v>6</v>
      </c>
      <c r="AE685">
        <v>13</v>
      </c>
      <c r="AF685">
        <v>7</v>
      </c>
      <c r="AG685">
        <v>16</v>
      </c>
      <c r="AH685">
        <v>22</v>
      </c>
      <c r="AI685">
        <v>20</v>
      </c>
    </row>
    <row r="686" spans="1:35" x14ac:dyDescent="0.25">
      <c r="A686" s="23">
        <v>685</v>
      </c>
      <c r="B686" t="s">
        <v>1408</v>
      </c>
      <c r="C686" s="1" t="str">
        <f>+VLOOKUP(Tabla1[[#This Row],[Sector]],Sectores[[Sector]:[Columna1]],2,0)</f>
        <v>07 Delincuencia</v>
      </c>
      <c r="D686" s="1" t="str">
        <f>+VLOOKUP(Tabla1[[#This Row],[Contenido]],Hoja2!$F$2:$G$105,2,0)</f>
        <v>07.02 Sentencias Dictadas por Delito</v>
      </c>
      <c r="E686" s="1" t="str">
        <f>+IFERROR(VLOOKUP(Tabla1[[#This Row],[Tema]],Temas[[Tema]:[Columna1]],2,0),"REVISAR")</f>
        <v>07.02.18 Delitos Económicos</v>
      </c>
      <c r="F686" s="1" t="str">
        <f>+IFERROR(VLOOKUP(Tabla1[[#This Row],[Muestra]],Muestra[[Muestra]:[Columna1]],2,0),"REVISAR")</f>
        <v>07.02.18.02 Alteracion Fraudulenta de Precios</v>
      </c>
      <c r="G686" t="s">
        <v>66</v>
      </c>
      <c r="H686" t="s">
        <v>1340</v>
      </c>
      <c r="I686" t="s">
        <v>1365</v>
      </c>
      <c r="J686" t="s">
        <v>1409</v>
      </c>
      <c r="K686" t="s">
        <v>3851</v>
      </c>
      <c r="L686" t="s">
        <v>987</v>
      </c>
      <c r="O686" t="s">
        <v>1343</v>
      </c>
      <c r="AC686">
        <v>4</v>
      </c>
      <c r="AD686">
        <v>1</v>
      </c>
      <c r="AE686">
        <v>3</v>
      </c>
      <c r="AF686">
        <v>5</v>
      </c>
      <c r="AG686">
        <v>1</v>
      </c>
      <c r="AH686">
        <v>2</v>
      </c>
      <c r="AI686">
        <v>2</v>
      </c>
    </row>
    <row r="687" spans="1:35" x14ac:dyDescent="0.25">
      <c r="A687" s="23">
        <v>686</v>
      </c>
      <c r="B687" t="s">
        <v>1410</v>
      </c>
      <c r="C687" s="1" t="str">
        <f>+VLOOKUP(Tabla1[[#This Row],[Sector]],Sectores[[Sector]:[Columna1]],2,0)</f>
        <v>07 Delincuencia</v>
      </c>
      <c r="D687" s="1" t="str">
        <f>+VLOOKUP(Tabla1[[#This Row],[Contenido]],Hoja2!$F$2:$G$105,2,0)</f>
        <v>07.02 Sentencias Dictadas por Delito</v>
      </c>
      <c r="E687" s="1" t="str">
        <f>+IFERROR(VLOOKUP(Tabla1[[#This Row],[Tema]],Temas[[Tema]:[Columna1]],2,0),"REVISAR")</f>
        <v>07.02.07 Delitos Contra el Orden Público, Funcionarios o Agentes del Estado</v>
      </c>
      <c r="F687" s="1" t="str">
        <f>+IFERROR(VLOOKUP(Tabla1[[#This Row],[Muestra]],Muestra[[Muestra]:[Columna1]],2,0),"REVISAR")</f>
        <v>07.02.07.01 Alteración Orden Público</v>
      </c>
      <c r="G687" t="s">
        <v>66</v>
      </c>
      <c r="H687" t="s">
        <v>1340</v>
      </c>
      <c r="I687" t="s">
        <v>1411</v>
      </c>
      <c r="J687" t="s">
        <v>1412</v>
      </c>
      <c r="K687" t="s">
        <v>3851</v>
      </c>
      <c r="L687" t="s">
        <v>987</v>
      </c>
      <c r="O687" t="s">
        <v>1343</v>
      </c>
      <c r="AC687">
        <v>419</v>
      </c>
      <c r="AD687">
        <v>271</v>
      </c>
      <c r="AE687">
        <v>141</v>
      </c>
      <c r="AF687">
        <v>110</v>
      </c>
      <c r="AG687">
        <v>77</v>
      </c>
      <c r="AH687">
        <v>89</v>
      </c>
      <c r="AI687">
        <v>452</v>
      </c>
    </row>
    <row r="688" spans="1:35" x14ac:dyDescent="0.25">
      <c r="A688" s="23">
        <v>687</v>
      </c>
      <c r="B688" t="s">
        <v>1413</v>
      </c>
      <c r="C688" s="1" t="str">
        <f>+VLOOKUP(Tabla1[[#This Row],[Sector]],Sectores[[Sector]:[Columna1]],2,0)</f>
        <v>07 Delincuencia</v>
      </c>
      <c r="D688" s="1" t="str">
        <f>+VLOOKUP(Tabla1[[#This Row],[Contenido]],Hoja2!$F$2:$G$105,2,0)</f>
        <v>07.02 Sentencias Dictadas por Delito</v>
      </c>
      <c r="E688" s="1" t="str">
        <f>+IFERROR(VLOOKUP(Tabla1[[#This Row],[Tema]],Temas[[Tema]:[Columna1]],2,0),"REVISAR")</f>
        <v>07.02.18 Delitos Económicos</v>
      </c>
      <c r="F688" s="1" t="str">
        <f>+IFERROR(VLOOKUP(Tabla1[[#This Row],[Muestra]],Muestra[[Muestra]:[Columna1]],2,0),"REVISAR")</f>
        <v>07.02.18.03 Alteración, Ocultación, Destrucción de Balance de Libros</v>
      </c>
      <c r="G688" t="s">
        <v>66</v>
      </c>
      <c r="H688" t="s">
        <v>1340</v>
      </c>
      <c r="I688" t="s">
        <v>1365</v>
      </c>
      <c r="J688" t="s">
        <v>1414</v>
      </c>
      <c r="K688" t="s">
        <v>3851</v>
      </c>
      <c r="L688" t="s">
        <v>987</v>
      </c>
      <c r="O688" t="s">
        <v>1343</v>
      </c>
      <c r="AC688">
        <v>0</v>
      </c>
      <c r="AD688">
        <v>0</v>
      </c>
      <c r="AE688">
        <v>0</v>
      </c>
      <c r="AF688">
        <v>1</v>
      </c>
      <c r="AG688">
        <v>0</v>
      </c>
      <c r="AH688">
        <v>1</v>
      </c>
      <c r="AI688">
        <v>0</v>
      </c>
    </row>
    <row r="689" spans="1:35" x14ac:dyDescent="0.25">
      <c r="A689" s="23">
        <v>688</v>
      </c>
      <c r="B689" t="s">
        <v>1415</v>
      </c>
      <c r="C689" s="1" t="str">
        <f>+VLOOKUP(Tabla1[[#This Row],[Sector]],Sectores[[Sector]:[Columna1]],2,0)</f>
        <v>07 Delincuencia</v>
      </c>
      <c r="D689" s="1" t="str">
        <f>+VLOOKUP(Tabla1[[#This Row],[Contenido]],Hoja2!$F$2:$G$105,2,0)</f>
        <v>07.02 Sentencias Dictadas por Delito</v>
      </c>
      <c r="E689" s="1" t="str">
        <f>+IFERROR(VLOOKUP(Tabla1[[#This Row],[Tema]],Temas[[Tema]:[Columna1]],2,0),"REVISAR")</f>
        <v>07.02.07 Delitos Contra el Orden Público, Funcionarios o Agentes del Estado</v>
      </c>
      <c r="F689" s="1" t="str">
        <f>+IFERROR(VLOOKUP(Tabla1[[#This Row],[Muestra]],Muestra[[Muestra]:[Columna1]],2,0),"REVISAR")</f>
        <v>07.02.07.02 Amenaza a Fiscales o Defensores en el Desempeño de Funciones</v>
      </c>
      <c r="G689" t="s">
        <v>66</v>
      </c>
      <c r="H689" t="s">
        <v>1340</v>
      </c>
      <c r="I689" t="s">
        <v>1411</v>
      </c>
      <c r="J689" t="s">
        <v>1416</v>
      </c>
      <c r="K689" t="s">
        <v>3851</v>
      </c>
      <c r="L689" t="s">
        <v>987</v>
      </c>
      <c r="O689" t="s">
        <v>1343</v>
      </c>
      <c r="AC689">
        <v>12</v>
      </c>
      <c r="AD689">
        <v>6</v>
      </c>
      <c r="AE689">
        <v>15</v>
      </c>
      <c r="AF689">
        <v>11</v>
      </c>
      <c r="AG689">
        <v>10</v>
      </c>
      <c r="AH689">
        <v>6</v>
      </c>
      <c r="AI689">
        <v>11</v>
      </c>
    </row>
    <row r="690" spans="1:35" x14ac:dyDescent="0.25">
      <c r="A690" s="23">
        <v>689</v>
      </c>
      <c r="B690" t="s">
        <v>1417</v>
      </c>
      <c r="C690" s="1" t="str">
        <f>+VLOOKUP(Tabla1[[#This Row],[Sector]],Sectores[[Sector]:[Columna1]],2,0)</f>
        <v>07 Delincuencia</v>
      </c>
      <c r="D690" s="1" t="str">
        <f>+VLOOKUP(Tabla1[[#This Row],[Contenido]],Hoja2!$F$2:$G$105,2,0)</f>
        <v>07.02 Sentencias Dictadas por Delito</v>
      </c>
      <c r="E690" s="1" t="str">
        <f>+IFERROR(VLOOKUP(Tabla1[[#This Row],[Tema]],Temas[[Tema]:[Columna1]],2,0),"REVISAR")</f>
        <v>07.02.07 Delitos Contra el Orden Público, Funcionarios o Agentes del Estado</v>
      </c>
      <c r="F690" s="1" t="str">
        <f>+IFERROR(VLOOKUP(Tabla1[[#This Row],[Muestra]],Muestra[[Muestra]:[Columna1]],2,0),"REVISAR")</f>
        <v>07.02.07.03 Amenaza a Gendarme en el Desempeño de sus Funciones</v>
      </c>
      <c r="G690" t="s">
        <v>66</v>
      </c>
      <c r="H690" t="s">
        <v>1340</v>
      </c>
      <c r="I690" t="s">
        <v>1411</v>
      </c>
      <c r="J690" t="s">
        <v>1418</v>
      </c>
      <c r="K690" t="s">
        <v>3851</v>
      </c>
      <c r="L690" t="s">
        <v>987</v>
      </c>
      <c r="O690" t="s">
        <v>1343</v>
      </c>
      <c r="AC690">
        <v>152</v>
      </c>
      <c r="AD690">
        <v>220</v>
      </c>
      <c r="AE690">
        <v>308</v>
      </c>
      <c r="AF690">
        <v>335</v>
      </c>
      <c r="AG690">
        <v>253</v>
      </c>
      <c r="AH690">
        <v>251</v>
      </c>
      <c r="AI690">
        <v>274</v>
      </c>
    </row>
    <row r="691" spans="1:35" x14ac:dyDescent="0.25">
      <c r="A691" s="23">
        <v>690</v>
      </c>
      <c r="B691" t="s">
        <v>1419</v>
      </c>
      <c r="C691" s="1" t="str">
        <f>+VLOOKUP(Tabla1[[#This Row],[Sector]],Sectores[[Sector]:[Columna1]],2,0)</f>
        <v>07 Delincuencia</v>
      </c>
      <c r="D691" s="1" t="str">
        <f>+VLOOKUP(Tabla1[[#This Row],[Contenido]],Hoja2!$F$2:$G$105,2,0)</f>
        <v>07.02 Sentencias Dictadas por Delito</v>
      </c>
      <c r="E691" s="1" t="str">
        <f>+IFERROR(VLOOKUP(Tabla1[[#This Row],[Tema]],Temas[[Tema]:[Columna1]],2,0),"REVISAR")</f>
        <v xml:space="preserve">07.02.27 Delitos Violentos </v>
      </c>
      <c r="F691" s="1" t="str">
        <f>+IFERROR(VLOOKUP(Tabla1[[#This Row],[Muestra]],Muestra[[Muestra]:[Columna1]],2,0),"REVISAR")</f>
        <v>07.02.27.02 Amenaza con Arma (Falta)</v>
      </c>
      <c r="G691" t="s">
        <v>66</v>
      </c>
      <c r="H691" t="s">
        <v>1340</v>
      </c>
      <c r="I691" t="s">
        <v>1393</v>
      </c>
      <c r="J691" t="s">
        <v>1420</v>
      </c>
      <c r="K691" t="s">
        <v>3851</v>
      </c>
      <c r="L691" t="s">
        <v>987</v>
      </c>
      <c r="O691" t="s">
        <v>1343</v>
      </c>
      <c r="AC691">
        <v>1499</v>
      </c>
      <c r="AD691">
        <v>1250</v>
      </c>
      <c r="AE691">
        <v>1102</v>
      </c>
      <c r="AF691">
        <v>1033</v>
      </c>
      <c r="AG691">
        <v>900</v>
      </c>
      <c r="AH691">
        <v>799</v>
      </c>
      <c r="AI691">
        <v>921</v>
      </c>
    </row>
    <row r="692" spans="1:35" x14ac:dyDescent="0.25">
      <c r="A692" s="23">
        <v>691</v>
      </c>
      <c r="B692" t="s">
        <v>1421</v>
      </c>
      <c r="C692" s="1" t="str">
        <f>+VLOOKUP(Tabla1[[#This Row],[Sector]],Sectores[[Sector]:[Columna1]],2,0)</f>
        <v>07 Delincuencia</v>
      </c>
      <c r="D692" s="1" t="str">
        <f>+VLOOKUP(Tabla1[[#This Row],[Contenido]],Hoja2!$F$2:$G$105,2,0)</f>
        <v>07.02 Sentencias Dictadas por Delito</v>
      </c>
      <c r="E692" s="1" t="str">
        <f>+IFERROR(VLOOKUP(Tabla1[[#This Row],[Tema]],Temas[[Tema]:[Columna1]],2,0),"REVISAR")</f>
        <v>07.02.07 Delitos Contra el Orden Público, Funcionarios o Agentes del Estado</v>
      </c>
      <c r="F692" s="1" t="str">
        <f>+IFERROR(VLOOKUP(Tabla1[[#This Row],[Muestra]],Muestra[[Muestra]:[Columna1]],2,0),"REVISAR")</f>
        <v>07.02.07.04 Amenazar Simple o Condicionalmente u Ofender Personal de Investigaciones</v>
      </c>
      <c r="G692" t="s">
        <v>66</v>
      </c>
      <c r="H692" t="s">
        <v>1340</v>
      </c>
      <c r="I692" t="s">
        <v>1411</v>
      </c>
      <c r="J692" t="s">
        <v>1422</v>
      </c>
      <c r="K692" t="s">
        <v>3851</v>
      </c>
      <c r="L692" t="s">
        <v>987</v>
      </c>
      <c r="O692" t="s">
        <v>1343</v>
      </c>
      <c r="AC692">
        <v>238</v>
      </c>
      <c r="AD692">
        <v>209</v>
      </c>
      <c r="AE692">
        <v>230</v>
      </c>
      <c r="AF692">
        <v>204</v>
      </c>
      <c r="AG692">
        <v>254</v>
      </c>
      <c r="AH692">
        <v>196</v>
      </c>
      <c r="AI692">
        <v>205</v>
      </c>
    </row>
    <row r="693" spans="1:35" x14ac:dyDescent="0.25">
      <c r="A693" s="23">
        <v>692</v>
      </c>
      <c r="B693" t="s">
        <v>1423</v>
      </c>
      <c r="C693" s="1" t="str">
        <f>+VLOOKUP(Tabla1[[#This Row],[Sector]],Sectores[[Sector]:[Columna1]],2,0)</f>
        <v>07 Delincuencia</v>
      </c>
      <c r="D693" s="1" t="str">
        <f>+VLOOKUP(Tabla1[[#This Row],[Contenido]],Hoja2!$F$2:$G$105,2,0)</f>
        <v>07.02 Sentencias Dictadas por Delito</v>
      </c>
      <c r="E693" s="1" t="str">
        <f>+IFERROR(VLOOKUP(Tabla1[[#This Row],[Tema]],Temas[[Tema]:[Columna1]],2,0),"REVISAR")</f>
        <v>07.02.07 Delitos Contra el Orden Público, Funcionarios o Agentes del Estado</v>
      </c>
      <c r="F693" s="1" t="str">
        <f>+IFERROR(VLOOKUP(Tabla1[[#This Row],[Muestra]],Muestra[[Muestra]:[Columna1]],2,0),"REVISAR")</f>
        <v>07.02.07.05 Amenazas a Carabineros</v>
      </c>
      <c r="G693" t="s">
        <v>66</v>
      </c>
      <c r="H693" t="s">
        <v>1340</v>
      </c>
      <c r="I693" t="s">
        <v>1411</v>
      </c>
      <c r="J693" t="s">
        <v>1424</v>
      </c>
      <c r="K693" t="s">
        <v>3851</v>
      </c>
      <c r="L693" t="s">
        <v>987</v>
      </c>
      <c r="O693" t="s">
        <v>1343</v>
      </c>
      <c r="AC693">
        <v>1543</v>
      </c>
      <c r="AD693">
        <v>1426</v>
      </c>
      <c r="AE693">
        <v>1440</v>
      </c>
      <c r="AF693">
        <v>1488</v>
      </c>
      <c r="AG693">
        <v>1764</v>
      </c>
      <c r="AH693">
        <v>1818</v>
      </c>
      <c r="AI693">
        <v>1725</v>
      </c>
    </row>
    <row r="694" spans="1:35" x14ac:dyDescent="0.25">
      <c r="A694" s="23">
        <v>693</v>
      </c>
      <c r="B694" t="s">
        <v>1425</v>
      </c>
      <c r="C694" s="1" t="str">
        <f>+VLOOKUP(Tabla1[[#This Row],[Sector]],Sectores[[Sector]:[Columna1]],2,0)</f>
        <v>07 Delincuencia</v>
      </c>
      <c r="D694" s="1" t="str">
        <f>+VLOOKUP(Tabla1[[#This Row],[Contenido]],Hoja2!$F$2:$G$105,2,0)</f>
        <v>07.02 Sentencias Dictadas por Delito</v>
      </c>
      <c r="E694" s="1" t="str">
        <f>+IFERROR(VLOOKUP(Tabla1[[#This Row],[Tema]],Temas[[Tema]:[Columna1]],2,0),"REVISAR")</f>
        <v>07.02.10 Delitos Contra la Intimidad y la Libertad</v>
      </c>
      <c r="F694" s="1" t="str">
        <f>+IFERROR(VLOOKUP(Tabla1[[#This Row],[Muestra]],Muestra[[Muestra]:[Columna1]],2,0),"REVISAR")</f>
        <v>07.02.10.02 Amenazas Condicionales Contra Personas y Propiedades</v>
      </c>
      <c r="G694" t="s">
        <v>66</v>
      </c>
      <c r="H694" t="s">
        <v>1340</v>
      </c>
      <c r="I694" t="s">
        <v>1390</v>
      </c>
      <c r="J694" t="s">
        <v>1426</v>
      </c>
      <c r="K694" t="s">
        <v>3851</v>
      </c>
      <c r="L694" t="s">
        <v>987</v>
      </c>
      <c r="O694" t="s">
        <v>1343</v>
      </c>
      <c r="AC694">
        <v>5254</v>
      </c>
      <c r="AD694">
        <v>5602</v>
      </c>
      <c r="AE694">
        <v>6630</v>
      </c>
      <c r="AF694">
        <v>6461</v>
      </c>
      <c r="AG694">
        <v>6361</v>
      </c>
      <c r="AH694">
        <v>6225</v>
      </c>
      <c r="AI694">
        <v>6268</v>
      </c>
    </row>
    <row r="695" spans="1:35" x14ac:dyDescent="0.25">
      <c r="A695" s="23">
        <v>694</v>
      </c>
      <c r="B695" t="s">
        <v>1427</v>
      </c>
      <c r="C695" s="1" t="str">
        <f>+VLOOKUP(Tabla1[[#This Row],[Sector]],Sectores[[Sector]:[Columna1]],2,0)</f>
        <v>07 Delincuencia</v>
      </c>
      <c r="D695" s="1" t="str">
        <f>+VLOOKUP(Tabla1[[#This Row],[Contenido]],Hoja2!$F$2:$G$105,2,0)</f>
        <v>07.02 Sentencias Dictadas por Delito</v>
      </c>
      <c r="E695" s="1" t="str">
        <f>+IFERROR(VLOOKUP(Tabla1[[#This Row],[Tema]],Temas[[Tema]:[Columna1]],2,0),"REVISAR")</f>
        <v>07.02.10 Delitos Contra la Intimidad y la Libertad</v>
      </c>
      <c r="F695" s="1" t="str">
        <f>+IFERROR(VLOOKUP(Tabla1[[#This Row],[Muestra]],Muestra[[Muestra]:[Columna1]],2,0),"REVISAR")</f>
        <v>07.02.10.03 Amenazas de Atentados Contra Personas y Propiedades</v>
      </c>
      <c r="G695" t="s">
        <v>66</v>
      </c>
      <c r="H695" t="s">
        <v>1340</v>
      </c>
      <c r="I695" t="s">
        <v>1390</v>
      </c>
      <c r="J695" t="s">
        <v>1428</v>
      </c>
      <c r="K695" t="s">
        <v>3851</v>
      </c>
      <c r="L695" t="s">
        <v>987</v>
      </c>
      <c r="O695" t="s">
        <v>1343</v>
      </c>
      <c r="AC695">
        <v>6382</v>
      </c>
      <c r="AD695">
        <v>5441</v>
      </c>
      <c r="AE695">
        <v>1393</v>
      </c>
      <c r="AF695">
        <v>1072</v>
      </c>
      <c r="AG695">
        <v>818</v>
      </c>
      <c r="AH695">
        <v>579</v>
      </c>
      <c r="AI695">
        <v>274</v>
      </c>
    </row>
    <row r="696" spans="1:35" x14ac:dyDescent="0.25">
      <c r="A696" s="23">
        <v>695</v>
      </c>
      <c r="B696" t="s">
        <v>1429</v>
      </c>
      <c r="C696" s="1" t="str">
        <f>+VLOOKUP(Tabla1[[#This Row],[Sector]],Sectores[[Sector]:[Columna1]],2,0)</f>
        <v>07 Delincuencia</v>
      </c>
      <c r="D696" s="1" t="str">
        <f>+VLOOKUP(Tabla1[[#This Row],[Contenido]],Hoja2!$F$2:$G$105,2,0)</f>
        <v>07.02 Sentencias Dictadas por Delito</v>
      </c>
      <c r="E696" s="1" t="str">
        <f>+IFERROR(VLOOKUP(Tabla1[[#This Row],[Tema]],Temas[[Tema]:[Columna1]],2,0),"REVISAR")</f>
        <v>07.02.10 Delitos Contra la Intimidad y la Libertad</v>
      </c>
      <c r="F696" s="1" t="str">
        <f>+IFERROR(VLOOKUP(Tabla1[[#This Row],[Muestra]],Muestra[[Muestra]:[Columna1]],2,0),"REVISAR")</f>
        <v>07.02.10.04 Amenazas Simples Contra Personas y Propiedades</v>
      </c>
      <c r="G696" t="s">
        <v>66</v>
      </c>
      <c r="H696" t="s">
        <v>1340</v>
      </c>
      <c r="I696" t="s">
        <v>1390</v>
      </c>
      <c r="J696" t="s">
        <v>1430</v>
      </c>
      <c r="K696" t="s">
        <v>3851</v>
      </c>
      <c r="L696" t="s">
        <v>987</v>
      </c>
      <c r="O696" t="s">
        <v>1343</v>
      </c>
      <c r="AC696">
        <v>57471</v>
      </c>
      <c r="AD696">
        <v>62514</v>
      </c>
      <c r="AE696">
        <v>60895</v>
      </c>
      <c r="AF696">
        <v>60648</v>
      </c>
      <c r="AG696">
        <v>57939</v>
      </c>
      <c r="AH696">
        <v>57639</v>
      </c>
      <c r="AI696">
        <v>59786</v>
      </c>
    </row>
    <row r="697" spans="1:35" x14ac:dyDescent="0.25">
      <c r="A697" s="22">
        <v>696</v>
      </c>
      <c r="B697" s="15" t="s">
        <v>1431</v>
      </c>
      <c r="C697" s="1" t="str">
        <f>+VLOOKUP(Tabla1[[#This Row],[Sector]],Sectores[[Sector]:[Columna1]],2,0)</f>
        <v>07 Delincuencia</v>
      </c>
      <c r="D697" s="1" t="str">
        <f>+VLOOKUP(Tabla1[[#This Row],[Contenido]],Hoja2!$F$2:$G$105,2,0)</f>
        <v>07.02 Sentencias Dictadas por Delito</v>
      </c>
      <c r="E697" s="1" t="str">
        <f>+IFERROR(VLOOKUP(Tabla1[[#This Row],[Tema]],Temas[[Tema]:[Columna1]],2,0),"REVISAR")</f>
        <v>07.02.03 Delitos Cometidos por Empleados y Funcionarios Públicos</v>
      </c>
      <c r="F697" s="1" t="str">
        <f>+IFERROR(VLOOKUP(Tabla1[[#This Row],[Muestra]],Muestra[[Muestra]:[Columna1]],2,0),"REVISAR")</f>
        <v>07.02.03.03 Anticipación y Prolongacion Indebida de Funciones Públicas</v>
      </c>
      <c r="G697" t="s">
        <v>66</v>
      </c>
      <c r="H697" t="s">
        <v>1340</v>
      </c>
      <c r="I697" t="s">
        <v>1385</v>
      </c>
      <c r="J697" t="s">
        <v>1432</v>
      </c>
      <c r="K697" t="s">
        <v>3851</v>
      </c>
      <c r="L697" t="s">
        <v>987</v>
      </c>
      <c r="O697" t="s">
        <v>1343</v>
      </c>
      <c r="AC697">
        <v>0</v>
      </c>
      <c r="AD697">
        <v>1</v>
      </c>
      <c r="AE697">
        <v>0</v>
      </c>
      <c r="AF697">
        <v>0</v>
      </c>
      <c r="AG697">
        <v>0</v>
      </c>
      <c r="AH697">
        <v>0</v>
      </c>
      <c r="AI697">
        <v>0</v>
      </c>
    </row>
    <row r="698" spans="1:35" x14ac:dyDescent="0.25">
      <c r="A698" s="23">
        <v>697</v>
      </c>
      <c r="B698" t="s">
        <v>1433</v>
      </c>
      <c r="C698" s="1" t="str">
        <f>+VLOOKUP(Tabla1[[#This Row],[Sector]],Sectores[[Sector]:[Columna1]],2,0)</f>
        <v>07 Delincuencia</v>
      </c>
      <c r="D698" s="1" t="str">
        <f>+VLOOKUP(Tabla1[[#This Row],[Contenido]],Hoja2!$F$2:$G$105,2,0)</f>
        <v>07.02 Sentencias Dictadas por Delito</v>
      </c>
      <c r="E698" s="1" t="str">
        <f>+IFERROR(VLOOKUP(Tabla1[[#This Row],[Tema]],Temas[[Tema]:[Columna1]],2,0),"REVISAR")</f>
        <v>07.02.10 Delitos Contra la Intimidad y la Libertad</v>
      </c>
      <c r="F698" s="1" t="str">
        <f>+IFERROR(VLOOKUP(Tabla1[[#This Row],[Muestra]],Muestra[[Muestra]:[Columna1]],2,0),"REVISAR")</f>
        <v>07.02.10.05 Apertura, Registro o Interceptación de Correspondencia</v>
      </c>
      <c r="G698" t="s">
        <v>66</v>
      </c>
      <c r="H698" t="s">
        <v>1340</v>
      </c>
      <c r="I698" t="s">
        <v>1390</v>
      </c>
      <c r="J698" t="s">
        <v>1434</v>
      </c>
      <c r="K698" t="s">
        <v>3851</v>
      </c>
      <c r="L698" t="s">
        <v>987</v>
      </c>
      <c r="O698" t="s">
        <v>1343</v>
      </c>
      <c r="AC698">
        <v>17</v>
      </c>
      <c r="AD698">
        <v>12</v>
      </c>
      <c r="AE698">
        <v>14</v>
      </c>
      <c r="AF698">
        <v>22</v>
      </c>
      <c r="AG698">
        <v>41</v>
      </c>
      <c r="AH698">
        <v>76</v>
      </c>
      <c r="AI698">
        <v>72</v>
      </c>
    </row>
    <row r="699" spans="1:35" x14ac:dyDescent="0.25">
      <c r="A699" s="23">
        <v>698</v>
      </c>
      <c r="B699" t="s">
        <v>1435</v>
      </c>
      <c r="C699" s="1" t="str">
        <f>+VLOOKUP(Tabla1[[#This Row],[Sector]],Sectores[[Sector]:[Columna1]],2,0)</f>
        <v>07 Delincuencia</v>
      </c>
      <c r="D699" s="1" t="str">
        <f>+VLOOKUP(Tabla1[[#This Row],[Contenido]],Hoja2!$F$2:$G$105,2,0)</f>
        <v>07.02 Sentencias Dictadas por Delito</v>
      </c>
      <c r="E699" s="1" t="str">
        <f>+IFERROR(VLOOKUP(Tabla1[[#This Row],[Tema]],Temas[[Tema]:[Columna1]],2,0),"REVISAR")</f>
        <v>07.02.07 Delitos Contra el Orden Público, Funcionarios o Agentes del Estado</v>
      </c>
      <c r="F699" s="1" t="str">
        <f>+IFERROR(VLOOKUP(Tabla1[[#This Row],[Muestra]],Muestra[[Muestra]:[Columna1]],2,0),"REVISAR")</f>
        <v>07.02.07.06 Apoderamiento o Atentado al Transporte Público</v>
      </c>
      <c r="G699" t="s">
        <v>66</v>
      </c>
      <c r="H699" t="s">
        <v>1340</v>
      </c>
      <c r="I699" t="s">
        <v>1411</v>
      </c>
      <c r="J699" t="s">
        <v>1436</v>
      </c>
      <c r="K699" t="s">
        <v>3851</v>
      </c>
      <c r="L699" t="s">
        <v>987</v>
      </c>
      <c r="O699" t="s">
        <v>1343</v>
      </c>
      <c r="AC699">
        <v>0</v>
      </c>
      <c r="AD699">
        <v>5</v>
      </c>
      <c r="AE699">
        <v>2</v>
      </c>
      <c r="AF699">
        <v>2</v>
      </c>
      <c r="AG699">
        <v>3</v>
      </c>
      <c r="AH699">
        <v>3</v>
      </c>
      <c r="AI699">
        <v>6</v>
      </c>
    </row>
    <row r="700" spans="1:35" x14ac:dyDescent="0.25">
      <c r="A700" s="23">
        <v>699</v>
      </c>
      <c r="B700" t="s">
        <v>1437</v>
      </c>
      <c r="C700" s="1" t="str">
        <f>+VLOOKUP(Tabla1[[#This Row],[Sector]],Sectores[[Sector]:[Columna1]],2,0)</f>
        <v>07 Delincuencia</v>
      </c>
      <c r="D700" s="1" t="str">
        <f>+VLOOKUP(Tabla1[[#This Row],[Contenido]],Hoja2!$F$2:$G$105,2,0)</f>
        <v>07.02 Sentencias Dictadas por Delito</v>
      </c>
      <c r="E700" s="1" t="str">
        <f>+IFERROR(VLOOKUP(Tabla1[[#This Row],[Tema]],Temas[[Tema]:[Columna1]],2,0),"REVISAR")</f>
        <v>07.02.03 Delitos Cometidos por Empleados y Funcionarios Públicos</v>
      </c>
      <c r="F700" s="1" t="str">
        <f>+IFERROR(VLOOKUP(Tabla1[[#This Row],[Muestra]],Muestra[[Muestra]:[Columna1]],2,0),"REVISAR")</f>
        <v>07.02.03.04 Apremios Ilegítimos Cometidos por Empleados Públicos</v>
      </c>
      <c r="G700" t="s">
        <v>66</v>
      </c>
      <c r="H700" t="s">
        <v>1340</v>
      </c>
      <c r="I700" t="s">
        <v>1385</v>
      </c>
      <c r="J700" t="s">
        <v>1438</v>
      </c>
      <c r="K700" t="s">
        <v>3851</v>
      </c>
      <c r="L700" t="s">
        <v>987</v>
      </c>
      <c r="O700" t="s">
        <v>1343</v>
      </c>
      <c r="AC700">
        <v>0</v>
      </c>
      <c r="AD700">
        <v>2</v>
      </c>
      <c r="AE700">
        <v>0</v>
      </c>
      <c r="AF700">
        <v>5</v>
      </c>
      <c r="AG700">
        <v>100</v>
      </c>
      <c r="AH700">
        <v>246</v>
      </c>
      <c r="AI700">
        <v>1151</v>
      </c>
    </row>
    <row r="701" spans="1:35" x14ac:dyDescent="0.25">
      <c r="A701" s="23">
        <v>700</v>
      </c>
      <c r="B701" t="s">
        <v>1439</v>
      </c>
      <c r="C701" s="1" t="str">
        <f>+VLOOKUP(Tabla1[[#This Row],[Sector]],Sectores[[Sector]:[Columna1]],2,0)</f>
        <v>07 Delincuencia</v>
      </c>
      <c r="D701" s="1" t="str">
        <f>+VLOOKUP(Tabla1[[#This Row],[Contenido]],Hoja2!$F$2:$G$105,2,0)</f>
        <v>07.02 Sentencias Dictadas por Delito</v>
      </c>
      <c r="E701" s="1" t="str">
        <f>+IFERROR(VLOOKUP(Tabla1[[#This Row],[Tema]],Temas[[Tema]:[Columna1]],2,0),"REVISAR")</f>
        <v>07.02.03 Delitos Cometidos por Empleados y Funcionarios Públicos</v>
      </c>
      <c r="F701" s="1" t="str">
        <f>+IFERROR(VLOOKUP(Tabla1[[#This Row],[Muestra]],Muestra[[Muestra]:[Columna1]],2,0),"REVISAR")</f>
        <v>07.02.03.05 Apremios Ilegítimos con Cuasidelito</v>
      </c>
      <c r="G701" t="s">
        <v>66</v>
      </c>
      <c r="H701" t="s">
        <v>1340</v>
      </c>
      <c r="I701" t="s">
        <v>1385</v>
      </c>
      <c r="J701" t="s">
        <v>1440</v>
      </c>
      <c r="K701" t="s">
        <v>3851</v>
      </c>
      <c r="L701" t="s">
        <v>987</v>
      </c>
      <c r="O701" t="s">
        <v>1343</v>
      </c>
      <c r="AC701">
        <v>0</v>
      </c>
      <c r="AD701">
        <v>0</v>
      </c>
      <c r="AE701">
        <v>2</v>
      </c>
      <c r="AF701">
        <v>1</v>
      </c>
      <c r="AG701">
        <v>15</v>
      </c>
      <c r="AH701">
        <v>21</v>
      </c>
      <c r="AI701">
        <v>9</v>
      </c>
    </row>
    <row r="702" spans="1:35" x14ac:dyDescent="0.25">
      <c r="A702" s="22">
        <v>701</v>
      </c>
      <c r="B702" s="15" t="s">
        <v>1441</v>
      </c>
      <c r="C702" s="1" t="str">
        <f>+VLOOKUP(Tabla1[[#This Row],[Sector]],Sectores[[Sector]:[Columna1]],2,0)</f>
        <v>07 Delincuencia</v>
      </c>
      <c r="D702" s="1" t="str">
        <f>+VLOOKUP(Tabla1[[#This Row],[Contenido]],Hoja2!$F$2:$G$105,2,0)</f>
        <v>07.02 Sentencias Dictadas por Delito</v>
      </c>
      <c r="E702" s="1" t="str">
        <f>+IFERROR(VLOOKUP(Tabla1[[#This Row],[Tema]],Temas[[Tema]:[Columna1]],2,0),"REVISAR")</f>
        <v>07.02.03 Delitos Cometidos por Empleados y Funcionarios Públicos</v>
      </c>
      <c r="F702" s="1" t="str">
        <f>+IFERROR(VLOOKUP(Tabla1[[#This Row],[Muestra]],Muestra[[Muestra]:[Columna1]],2,0),"REVISAR")</f>
        <v>07.02.03.06 Apremios Ilegítimos con Homicidio</v>
      </c>
      <c r="G702" t="s">
        <v>66</v>
      </c>
      <c r="H702" t="s">
        <v>1340</v>
      </c>
      <c r="I702" t="s">
        <v>1385</v>
      </c>
      <c r="J702" t="s">
        <v>1442</v>
      </c>
      <c r="K702" t="s">
        <v>3851</v>
      </c>
      <c r="L702" t="s">
        <v>987</v>
      </c>
      <c r="O702" t="s">
        <v>1343</v>
      </c>
      <c r="AC702">
        <v>0</v>
      </c>
      <c r="AD702">
        <v>0</v>
      </c>
      <c r="AE702">
        <v>0</v>
      </c>
      <c r="AF702">
        <v>0</v>
      </c>
      <c r="AG702">
        <v>0</v>
      </c>
      <c r="AH702">
        <v>2</v>
      </c>
      <c r="AI702">
        <v>3</v>
      </c>
    </row>
    <row r="703" spans="1:35" x14ac:dyDescent="0.25">
      <c r="A703" s="23">
        <v>702</v>
      </c>
      <c r="B703" t="s">
        <v>1443</v>
      </c>
      <c r="C703" s="1" t="str">
        <f>+VLOOKUP(Tabla1[[#This Row],[Sector]],Sectores[[Sector]:[Columna1]],2,0)</f>
        <v>07 Delincuencia</v>
      </c>
      <c r="D703" s="1" t="str">
        <f>+VLOOKUP(Tabla1[[#This Row],[Contenido]],Hoja2!$F$2:$G$105,2,0)</f>
        <v>07.02 Sentencias Dictadas por Delito</v>
      </c>
      <c r="E703" s="1" t="str">
        <f>+IFERROR(VLOOKUP(Tabla1[[#This Row],[Tema]],Temas[[Tema]:[Columna1]],2,0),"REVISAR")</f>
        <v>07.02.03 Delitos Cometidos por Empleados y Funcionarios Públicos</v>
      </c>
      <c r="F703" s="1" t="str">
        <f>+IFERROR(VLOOKUP(Tabla1[[#This Row],[Muestra]],Muestra[[Muestra]:[Columna1]],2,0),"REVISAR")</f>
        <v>07.02.03.07 Apremios Ilegítimos Violación, Abuso Sexual Agravado, Otros</v>
      </c>
      <c r="G703" t="s">
        <v>66</v>
      </c>
      <c r="H703" t="s">
        <v>1340</v>
      </c>
      <c r="I703" t="s">
        <v>1385</v>
      </c>
      <c r="J703" t="s">
        <v>1444</v>
      </c>
      <c r="K703" t="s">
        <v>3851</v>
      </c>
      <c r="L703" t="s">
        <v>987</v>
      </c>
      <c r="O703" t="s">
        <v>1343</v>
      </c>
      <c r="AC703">
        <v>0</v>
      </c>
      <c r="AD703">
        <v>0</v>
      </c>
      <c r="AE703">
        <v>0</v>
      </c>
      <c r="AF703">
        <v>2</v>
      </c>
      <c r="AG703">
        <v>3</v>
      </c>
      <c r="AH703">
        <v>12</v>
      </c>
      <c r="AI703">
        <v>32</v>
      </c>
    </row>
    <row r="704" spans="1:35" x14ac:dyDescent="0.25">
      <c r="A704" s="23">
        <v>703</v>
      </c>
      <c r="B704" t="s">
        <v>1445</v>
      </c>
      <c r="C704" s="1" t="str">
        <f>+VLOOKUP(Tabla1[[#This Row],[Sector]],Sectores[[Sector]:[Columna1]],2,0)</f>
        <v>07 Delincuencia</v>
      </c>
      <c r="D704" s="1" t="str">
        <f>+VLOOKUP(Tabla1[[#This Row],[Contenido]],Hoja2!$F$2:$G$105,2,0)</f>
        <v>07.02 Sentencias Dictadas por Delito</v>
      </c>
      <c r="E704" s="1" t="str">
        <f>+IFERROR(VLOOKUP(Tabla1[[#This Row],[Tema]],Temas[[Tema]:[Columna1]],2,0),"REVISAR")</f>
        <v>07.02.11 Delitos Contra la Propiedad y el Patrimonio</v>
      </c>
      <c r="F704" s="1" t="str">
        <f>+IFERROR(VLOOKUP(Tabla1[[#This Row],[Muestra]],Muestra[[Muestra]:[Columna1]],2,0),"REVISAR")</f>
        <v>07.02.11.02 Apropiación de Cables Tendido Eléctrico o de Comunicaciones</v>
      </c>
      <c r="G704" t="s">
        <v>66</v>
      </c>
      <c r="H704" t="s">
        <v>1340</v>
      </c>
      <c r="I704" t="s">
        <v>1355</v>
      </c>
      <c r="J704" t="s">
        <v>1446</v>
      </c>
      <c r="K704" t="s">
        <v>3851</v>
      </c>
      <c r="L704" t="s">
        <v>987</v>
      </c>
      <c r="O704" t="s">
        <v>1343</v>
      </c>
      <c r="AC704">
        <v>19</v>
      </c>
      <c r="AD704">
        <v>83</v>
      </c>
      <c r="AE704">
        <v>90</v>
      </c>
      <c r="AF704">
        <v>208</v>
      </c>
      <c r="AG704">
        <v>27</v>
      </c>
      <c r="AH704">
        <v>82</v>
      </c>
      <c r="AI704">
        <v>122</v>
      </c>
    </row>
    <row r="705" spans="1:35" x14ac:dyDescent="0.25">
      <c r="A705" s="23">
        <v>704</v>
      </c>
      <c r="B705" t="s">
        <v>1447</v>
      </c>
      <c r="C705" s="1" t="str">
        <f>+VLOOKUP(Tabla1[[#This Row],[Sector]],Sectores[[Sector]:[Columna1]],2,0)</f>
        <v>07 Delincuencia</v>
      </c>
      <c r="D705" s="1" t="str">
        <f>+VLOOKUP(Tabla1[[#This Row],[Contenido]],Hoja2!$F$2:$G$105,2,0)</f>
        <v>07.02 Sentencias Dictadas por Delito</v>
      </c>
      <c r="E705" s="1" t="str">
        <f>+IFERROR(VLOOKUP(Tabla1[[#This Row],[Tema]],Temas[[Tema]:[Columna1]],2,0),"REVISAR")</f>
        <v>07.02.11 Delitos Contra la Propiedad y el Patrimonio</v>
      </c>
      <c r="F705" s="1" t="str">
        <f>+IFERROR(VLOOKUP(Tabla1[[#This Row],[Muestra]],Muestra[[Muestra]:[Columna1]],2,0),"REVISAR")</f>
        <v>07.02.11.03 Apropiación de Cotizaciones Previsionales y Declaraciones Inexactas</v>
      </c>
      <c r="G705" t="s">
        <v>66</v>
      </c>
      <c r="H705" t="s">
        <v>1340</v>
      </c>
      <c r="I705" t="s">
        <v>1355</v>
      </c>
      <c r="J705" t="s">
        <v>1448</v>
      </c>
      <c r="K705" t="s">
        <v>3851</v>
      </c>
      <c r="L705" t="s">
        <v>987</v>
      </c>
      <c r="O705" t="s">
        <v>1343</v>
      </c>
      <c r="AC705">
        <v>1474</v>
      </c>
      <c r="AD705">
        <v>1843</v>
      </c>
      <c r="AE705">
        <v>1951</v>
      </c>
      <c r="AF705">
        <v>1317</v>
      </c>
      <c r="AG705">
        <v>1274</v>
      </c>
      <c r="AH705">
        <v>2010</v>
      </c>
      <c r="AI705">
        <v>1458</v>
      </c>
    </row>
    <row r="706" spans="1:35" x14ac:dyDescent="0.25">
      <c r="A706" s="23">
        <v>705</v>
      </c>
      <c r="B706" t="s">
        <v>1449</v>
      </c>
      <c r="C706" s="1" t="str">
        <f>+VLOOKUP(Tabla1[[#This Row],[Sector]],Sectores[[Sector]:[Columna1]],2,0)</f>
        <v>07 Delincuencia</v>
      </c>
      <c r="D706" s="1" t="str">
        <f>+VLOOKUP(Tabla1[[#This Row],[Contenido]],Hoja2!$F$2:$G$105,2,0)</f>
        <v>07.02 Sentencias Dictadas por Delito</v>
      </c>
      <c r="E706" s="1" t="str">
        <f>+IFERROR(VLOOKUP(Tabla1[[#This Row],[Tema]],Temas[[Tema]:[Columna1]],2,0),"REVISAR")</f>
        <v>07.02.11 Delitos Contra la Propiedad y el Patrimonio</v>
      </c>
      <c r="F706" s="1" t="str">
        <f>+IFERROR(VLOOKUP(Tabla1[[#This Row],[Muestra]],Muestra[[Muestra]:[Columna1]],2,0),"REVISAR")</f>
        <v>07.02.11.04 Apropiación de Monumentos Nacionales</v>
      </c>
      <c r="G706" t="s">
        <v>66</v>
      </c>
      <c r="H706" t="s">
        <v>1340</v>
      </c>
      <c r="I706" t="s">
        <v>1355</v>
      </c>
      <c r="J706" t="s">
        <v>1450</v>
      </c>
      <c r="K706" t="s">
        <v>3851</v>
      </c>
      <c r="L706" t="s">
        <v>987</v>
      </c>
      <c r="O706" t="s">
        <v>1343</v>
      </c>
      <c r="AC706">
        <v>0</v>
      </c>
      <c r="AD706">
        <v>0</v>
      </c>
      <c r="AE706">
        <v>0</v>
      </c>
      <c r="AF706">
        <v>5</v>
      </c>
      <c r="AG706">
        <v>4</v>
      </c>
      <c r="AH706">
        <v>11</v>
      </c>
      <c r="AI706">
        <v>10</v>
      </c>
    </row>
    <row r="707" spans="1:35" x14ac:dyDescent="0.25">
      <c r="A707" s="23">
        <v>706</v>
      </c>
      <c r="B707" t="s">
        <v>1451</v>
      </c>
      <c r="C707" s="1" t="str">
        <f>+VLOOKUP(Tabla1[[#This Row],[Sector]],Sectores[[Sector]:[Columna1]],2,0)</f>
        <v>07 Delincuencia</v>
      </c>
      <c r="D707" s="1" t="str">
        <f>+VLOOKUP(Tabla1[[#This Row],[Contenido]],Hoja2!$F$2:$G$105,2,0)</f>
        <v>07.02 Sentencias Dictadas por Delito</v>
      </c>
      <c r="E707" s="1" t="str">
        <f>+IFERROR(VLOOKUP(Tabla1[[#This Row],[Tema]],Temas[[Tema]:[Columna1]],2,0),"REVISAR")</f>
        <v>07.02.11 Delitos Contra la Propiedad y el Patrimonio</v>
      </c>
      <c r="F707" s="1" t="str">
        <f>+IFERROR(VLOOKUP(Tabla1[[#This Row],[Muestra]],Muestra[[Muestra]:[Columna1]],2,0),"REVISAR")</f>
        <v>07.02.11.05 Apropiación Indebida</v>
      </c>
      <c r="G707" t="s">
        <v>66</v>
      </c>
      <c r="H707" t="s">
        <v>1340</v>
      </c>
      <c r="I707" t="s">
        <v>1355</v>
      </c>
      <c r="J707" t="s">
        <v>1452</v>
      </c>
      <c r="K707" t="s">
        <v>3851</v>
      </c>
      <c r="L707" t="s">
        <v>987</v>
      </c>
      <c r="O707" t="s">
        <v>1343</v>
      </c>
      <c r="AC707">
        <v>6528</v>
      </c>
      <c r="AD707">
        <v>6094</v>
      </c>
      <c r="AE707">
        <v>5855</v>
      </c>
      <c r="AF707">
        <v>6064</v>
      </c>
      <c r="AG707">
        <v>5494</v>
      </c>
      <c r="AH707">
        <v>5998</v>
      </c>
      <c r="AI707">
        <v>5872</v>
      </c>
    </row>
    <row r="708" spans="1:35" x14ac:dyDescent="0.25">
      <c r="A708" s="23">
        <v>707</v>
      </c>
      <c r="B708" t="s">
        <v>1453</v>
      </c>
      <c r="C708" s="1" t="str">
        <f>+VLOOKUP(Tabla1[[#This Row],[Sector]],Sectores[[Sector]:[Columna1]],2,0)</f>
        <v>07 Delincuencia</v>
      </c>
      <c r="D708" s="1" t="str">
        <f>+VLOOKUP(Tabla1[[#This Row],[Contenido]],Hoja2!$F$2:$G$105,2,0)</f>
        <v>07.02 Sentencias Dictadas por Delito</v>
      </c>
      <c r="E708" s="1" t="str">
        <f>+IFERROR(VLOOKUP(Tabla1[[#This Row],[Tema]],Temas[[Tema]:[Columna1]],2,0),"REVISAR")</f>
        <v>07.02.11 Delitos Contra la Propiedad y el Patrimonio</v>
      </c>
      <c r="F708" s="1" t="str">
        <f>+IFERROR(VLOOKUP(Tabla1[[#This Row],[Muestra]],Muestra[[Muestra]:[Columna1]],2,0),"REVISAR")</f>
        <v>07.02.11.06 Apropiación Indebida (Incluye Depositario Alzado)</v>
      </c>
      <c r="G708" t="s">
        <v>66</v>
      </c>
      <c r="H708" t="s">
        <v>1340</v>
      </c>
      <c r="I708" t="s">
        <v>1355</v>
      </c>
      <c r="J708" t="s">
        <v>1454</v>
      </c>
      <c r="K708" t="s">
        <v>3851</v>
      </c>
      <c r="L708" t="s">
        <v>987</v>
      </c>
      <c r="O708" t="s">
        <v>1343</v>
      </c>
      <c r="AC708">
        <v>19</v>
      </c>
      <c r="AD708">
        <v>20</v>
      </c>
      <c r="AE708">
        <v>5</v>
      </c>
      <c r="AF708">
        <v>5</v>
      </c>
      <c r="AG708">
        <v>8</v>
      </c>
      <c r="AH708">
        <v>6</v>
      </c>
      <c r="AI708">
        <v>1</v>
      </c>
    </row>
    <row r="709" spans="1:35" x14ac:dyDescent="0.25">
      <c r="A709" s="22">
        <v>708</v>
      </c>
      <c r="B709" s="15" t="s">
        <v>1455</v>
      </c>
      <c r="C709" s="1" t="str">
        <f>+VLOOKUP(Tabla1[[#This Row],[Sector]],Sectores[[Sector]:[Columna1]],2,0)</f>
        <v>07 Delincuencia</v>
      </c>
      <c r="D709" s="1" t="str">
        <f>+VLOOKUP(Tabla1[[#This Row],[Contenido]],Hoja2!$F$2:$G$105,2,0)</f>
        <v>07.02 Sentencias Dictadas por Delito</v>
      </c>
      <c r="E709" s="1" t="str">
        <f>+IFERROR(VLOOKUP(Tabla1[[#This Row],[Tema]],Temas[[Tema]:[Columna1]],2,0),"REVISAR")</f>
        <v>07.02.11 Delitos Contra la Propiedad y el Patrimonio</v>
      </c>
      <c r="F709" s="1" t="str">
        <f>+IFERROR(VLOOKUP(Tabla1[[#This Row],[Muestra]],Muestra[[Muestra]:[Columna1]],2,0),"REVISAR")</f>
        <v>07.02.11.07 Apropiación Indebida Cometido por Persona Jurídica</v>
      </c>
      <c r="G709" t="s">
        <v>66</v>
      </c>
      <c r="H709" t="s">
        <v>1340</v>
      </c>
      <c r="I709" t="s">
        <v>1355</v>
      </c>
      <c r="J709" t="s">
        <v>1456</v>
      </c>
      <c r="K709" t="s">
        <v>3851</v>
      </c>
      <c r="L709" t="s">
        <v>987</v>
      </c>
      <c r="O709" t="s">
        <v>1343</v>
      </c>
      <c r="AC709">
        <v>0</v>
      </c>
      <c r="AD709">
        <v>0</v>
      </c>
      <c r="AE709">
        <v>0</v>
      </c>
      <c r="AF709">
        <v>0</v>
      </c>
      <c r="AG709">
        <v>1</v>
      </c>
      <c r="AH709">
        <v>0</v>
      </c>
      <c r="AI709">
        <v>18</v>
      </c>
    </row>
    <row r="710" spans="1:35" x14ac:dyDescent="0.25">
      <c r="A710" s="23">
        <v>709</v>
      </c>
      <c r="B710" t="s">
        <v>1457</v>
      </c>
      <c r="C710" s="1" t="str">
        <f>+VLOOKUP(Tabla1[[#This Row],[Sector]],Sectores[[Sector]:[Columna1]],2,0)</f>
        <v>07 Delincuencia</v>
      </c>
      <c r="D710" s="1" t="str">
        <f>+VLOOKUP(Tabla1[[#This Row],[Contenido]],Hoja2!$F$2:$G$105,2,0)</f>
        <v>07.02 Sentencias Dictadas por Delito</v>
      </c>
      <c r="E710" s="1" t="str">
        <f>+IFERROR(VLOOKUP(Tabla1[[#This Row],[Tema]],Temas[[Tema]:[Columna1]],2,0),"REVISAR")</f>
        <v>07.02.07 Delitos Contra el Orden Público, Funcionarios o Agentes del Estado</v>
      </c>
      <c r="F710" s="1" t="str">
        <f>+IFERROR(VLOOKUP(Tabla1[[#This Row],[Muestra]],Muestra[[Muestra]:[Columna1]],2,0),"REVISAR")</f>
        <v>07.02.07.07 Arrojamiento de Piedras u Otros Objetos</v>
      </c>
      <c r="G710" t="s">
        <v>66</v>
      </c>
      <c r="H710" t="s">
        <v>1340</v>
      </c>
      <c r="I710" t="s">
        <v>1411</v>
      </c>
      <c r="J710" t="s">
        <v>1458</v>
      </c>
      <c r="K710" t="s">
        <v>3851</v>
      </c>
      <c r="L710" t="s">
        <v>987</v>
      </c>
      <c r="O710" t="s">
        <v>1343</v>
      </c>
      <c r="AC710">
        <v>248</v>
      </c>
      <c r="AD710">
        <v>167</v>
      </c>
      <c r="AE710">
        <v>144</v>
      </c>
      <c r="AF710">
        <v>145</v>
      </c>
      <c r="AG710">
        <v>109</v>
      </c>
      <c r="AH710">
        <v>96</v>
      </c>
      <c r="AI710">
        <v>338</v>
      </c>
    </row>
    <row r="711" spans="1:35" x14ac:dyDescent="0.25">
      <c r="A711" s="22">
        <v>710</v>
      </c>
      <c r="B711" s="15" t="s">
        <v>1459</v>
      </c>
      <c r="C711" s="1" t="str">
        <f>+VLOOKUP(Tabla1[[#This Row],[Sector]],Sectores[[Sector]:[Columna1]],2,0)</f>
        <v>07 Delincuencia</v>
      </c>
      <c r="D711" s="1" t="str">
        <f>+VLOOKUP(Tabla1[[#This Row],[Contenido]],Hoja2!$F$2:$G$105,2,0)</f>
        <v>07.02 Sentencias Dictadas por Delito</v>
      </c>
      <c r="E711" s="1" t="str">
        <f>+IFERROR(VLOOKUP(Tabla1[[#This Row],[Tema]],Temas[[Tema]:[Columna1]],2,0),"REVISAR")</f>
        <v>07.02.06 Delitos Contra el Medioambientales y Seres Vivos</v>
      </c>
      <c r="F711" s="1" t="str">
        <f>+IFERROR(VLOOKUP(Tabla1[[#This Row],[Muestra]],Muestra[[Muestra]:[Columna1]],2,0),"REVISAR")</f>
        <v>07.02.06.02 Arrojar Basura/Desechos en Playas, Parques Nacionales u Otros</v>
      </c>
      <c r="G711" t="s">
        <v>66</v>
      </c>
      <c r="H711" t="s">
        <v>1340</v>
      </c>
      <c r="I711" t="s">
        <v>1352</v>
      </c>
      <c r="J711" t="s">
        <v>1460</v>
      </c>
      <c r="K711" t="s">
        <v>3851</v>
      </c>
      <c r="L711" t="s">
        <v>987</v>
      </c>
      <c r="O711" t="s">
        <v>1343</v>
      </c>
      <c r="AC711">
        <v>0</v>
      </c>
      <c r="AD711">
        <v>0</v>
      </c>
      <c r="AE711">
        <v>0</v>
      </c>
      <c r="AF711">
        <v>0</v>
      </c>
      <c r="AG711">
        <v>0</v>
      </c>
      <c r="AH711">
        <v>0</v>
      </c>
      <c r="AI711">
        <v>2</v>
      </c>
    </row>
    <row r="712" spans="1:35" x14ac:dyDescent="0.25">
      <c r="A712" s="23">
        <v>711</v>
      </c>
      <c r="B712" t="s">
        <v>1461</v>
      </c>
      <c r="C712" s="1" t="str">
        <f>+VLOOKUP(Tabla1[[#This Row],[Sector]],Sectores[[Sector]:[Columna1]],2,0)</f>
        <v>07 Delincuencia</v>
      </c>
      <c r="D712" s="1" t="str">
        <f>+VLOOKUP(Tabla1[[#This Row],[Contenido]],Hoja2!$F$2:$G$105,2,0)</f>
        <v>07.02 Sentencias Dictadas por Delito</v>
      </c>
      <c r="E712" s="1" t="str">
        <f>+IFERROR(VLOOKUP(Tabla1[[#This Row],[Tema]],Temas[[Tema]:[Columna1]],2,0),"REVISAR")</f>
        <v>07.02.02 Crimen Organizado y Lavado de Dinero</v>
      </c>
      <c r="F712" s="1" t="str">
        <f>+IFERROR(VLOOKUP(Tabla1[[#This Row],[Muestra]],Muestra[[Muestra]:[Columna1]],2,0),"REVISAR")</f>
        <v>07.02.02.01 Asociación Ilícita</v>
      </c>
      <c r="G712" t="s">
        <v>66</v>
      </c>
      <c r="H712" t="s">
        <v>1340</v>
      </c>
      <c r="I712" t="s">
        <v>1462</v>
      </c>
      <c r="J712" t="s">
        <v>1463</v>
      </c>
      <c r="K712" t="s">
        <v>3851</v>
      </c>
      <c r="L712" t="s">
        <v>987</v>
      </c>
      <c r="O712" t="s">
        <v>1343</v>
      </c>
      <c r="AC712">
        <v>0</v>
      </c>
      <c r="AD712">
        <v>1</v>
      </c>
      <c r="AE712">
        <v>29</v>
      </c>
      <c r="AF712">
        <v>31</v>
      </c>
      <c r="AG712">
        <v>13</v>
      </c>
      <c r="AH712">
        <v>11</v>
      </c>
      <c r="AI712">
        <v>32</v>
      </c>
    </row>
    <row r="713" spans="1:35" x14ac:dyDescent="0.25">
      <c r="A713" s="23">
        <v>712</v>
      </c>
      <c r="B713" t="s">
        <v>1464</v>
      </c>
      <c r="C713" s="1" t="str">
        <f>+VLOOKUP(Tabla1[[#This Row],[Sector]],Sectores[[Sector]:[Columna1]],2,0)</f>
        <v>07 Delincuencia</v>
      </c>
      <c r="D713" s="1" t="str">
        <f>+VLOOKUP(Tabla1[[#This Row],[Contenido]],Hoja2!$F$2:$G$105,2,0)</f>
        <v>07.02 Sentencias Dictadas por Delito</v>
      </c>
      <c r="E713" s="1" t="str">
        <f>+IFERROR(VLOOKUP(Tabla1[[#This Row],[Tema]],Temas[[Tema]:[Columna1]],2,0),"REVISAR")</f>
        <v>07.02.02 Crimen Organizado y Lavado de Dinero</v>
      </c>
      <c r="F713" s="1" t="str">
        <f>+IFERROR(VLOOKUP(Tabla1[[#This Row],[Muestra]],Muestra[[Muestra]:[Columna1]],2,0),"REVISAR")</f>
        <v>07.02.02.02 Asociación Ilícita para Tráfico de Personas</v>
      </c>
      <c r="G713" t="s">
        <v>66</v>
      </c>
      <c r="H713" t="s">
        <v>1340</v>
      </c>
      <c r="I713" t="s">
        <v>1462</v>
      </c>
      <c r="J713" t="s">
        <v>1465</v>
      </c>
      <c r="K713" t="s">
        <v>3851</v>
      </c>
      <c r="L713" t="s">
        <v>987</v>
      </c>
      <c r="O713" t="s">
        <v>1343</v>
      </c>
      <c r="AC713">
        <v>4</v>
      </c>
      <c r="AD713">
        <v>8</v>
      </c>
      <c r="AE713">
        <v>7</v>
      </c>
      <c r="AF713">
        <v>6</v>
      </c>
      <c r="AG713">
        <v>2</v>
      </c>
      <c r="AH713">
        <v>0</v>
      </c>
      <c r="AI713">
        <v>4</v>
      </c>
    </row>
    <row r="714" spans="1:35" x14ac:dyDescent="0.25">
      <c r="A714" s="23">
        <v>713</v>
      </c>
      <c r="B714" t="s">
        <v>1466</v>
      </c>
      <c r="C714" s="1" t="str">
        <f>+VLOOKUP(Tabla1[[#This Row],[Sector]],Sectores[[Sector]:[Columna1]],2,0)</f>
        <v>07 Delincuencia</v>
      </c>
      <c r="D714" s="1" t="str">
        <f>+VLOOKUP(Tabla1[[#This Row],[Contenido]],Hoja2!$F$2:$G$105,2,0)</f>
        <v>07.02 Sentencias Dictadas por Delito</v>
      </c>
      <c r="E714" s="1" t="str">
        <f>+IFERROR(VLOOKUP(Tabla1[[#This Row],[Tema]],Temas[[Tema]:[Columna1]],2,0),"REVISAR")</f>
        <v>07.02.02 Crimen Organizado y Lavado de Dinero</v>
      </c>
      <c r="F714" s="1" t="str">
        <f>+IFERROR(VLOOKUP(Tabla1[[#This Row],[Muestra]],Muestra[[Muestra]:[Columna1]],2,0),"REVISAR")</f>
        <v>07.02.02.03 Asociación Ilícita Terrorista</v>
      </c>
      <c r="G714" t="s">
        <v>66</v>
      </c>
      <c r="H714" t="s">
        <v>1340</v>
      </c>
      <c r="I714" t="s">
        <v>1462</v>
      </c>
      <c r="J714" t="s">
        <v>1467</v>
      </c>
      <c r="K714" t="s">
        <v>3851</v>
      </c>
      <c r="L714" t="s">
        <v>987</v>
      </c>
      <c r="O714" t="s">
        <v>1343</v>
      </c>
      <c r="AC714">
        <v>3</v>
      </c>
      <c r="AD714">
        <v>4</v>
      </c>
      <c r="AE714">
        <v>0</v>
      </c>
      <c r="AF714">
        <v>0</v>
      </c>
      <c r="AG714">
        <v>1</v>
      </c>
      <c r="AH714">
        <v>4</v>
      </c>
      <c r="AI714">
        <v>4</v>
      </c>
    </row>
    <row r="715" spans="1:35" x14ac:dyDescent="0.25">
      <c r="A715" s="23">
        <v>714</v>
      </c>
      <c r="B715" t="s">
        <v>1468</v>
      </c>
      <c r="C715" s="1" t="str">
        <f>+VLOOKUP(Tabla1[[#This Row],[Sector]],Sectores[[Sector]:[Columna1]],2,0)</f>
        <v>07 Delincuencia</v>
      </c>
      <c r="D715" s="1" t="str">
        <f>+VLOOKUP(Tabla1[[#This Row],[Contenido]],Hoja2!$F$2:$G$105,2,0)</f>
        <v>07.02 Sentencias Dictadas por Delito</v>
      </c>
      <c r="E715" s="1" t="str">
        <f>+IFERROR(VLOOKUP(Tabla1[[#This Row],[Tema]],Temas[[Tema]:[Columna1]],2,0),"REVISAR")</f>
        <v>07.02.02 Crimen Organizado y Lavado de Dinero</v>
      </c>
      <c r="F715" s="1" t="str">
        <f>+IFERROR(VLOOKUP(Tabla1[[#This Row],[Muestra]],Muestra[[Muestra]:[Columna1]],2,0),"REVISAR")</f>
        <v>07.02.02.04 Asociaciones Ilícitas</v>
      </c>
      <c r="G715" t="s">
        <v>66</v>
      </c>
      <c r="H715" t="s">
        <v>1340</v>
      </c>
      <c r="I715" t="s">
        <v>1462</v>
      </c>
      <c r="J715" t="s">
        <v>1469</v>
      </c>
      <c r="K715" t="s">
        <v>3851</v>
      </c>
      <c r="L715" t="s">
        <v>987</v>
      </c>
      <c r="O715" t="s">
        <v>1343</v>
      </c>
      <c r="AC715">
        <v>109</v>
      </c>
      <c r="AD715">
        <v>179</v>
      </c>
      <c r="AE715">
        <v>154</v>
      </c>
      <c r="AF715">
        <v>268</v>
      </c>
      <c r="AG715">
        <v>146</v>
      </c>
      <c r="AH715">
        <v>122</v>
      </c>
      <c r="AI715">
        <v>211</v>
      </c>
    </row>
    <row r="716" spans="1:35" x14ac:dyDescent="0.25">
      <c r="A716" s="23">
        <v>715</v>
      </c>
      <c r="B716" t="s">
        <v>1470</v>
      </c>
      <c r="C716" s="1" t="str">
        <f>+VLOOKUP(Tabla1[[#This Row],[Sector]],Sectores[[Sector]:[Columna1]],2,0)</f>
        <v>07 Delincuencia</v>
      </c>
      <c r="D716" s="1" t="str">
        <f>+VLOOKUP(Tabla1[[#This Row],[Contenido]],Hoja2!$F$2:$G$105,2,0)</f>
        <v>07.02 Sentencias Dictadas por Delito</v>
      </c>
      <c r="E716" s="1" t="str">
        <f>+IFERROR(VLOOKUP(Tabla1[[#This Row],[Tema]],Temas[[Tema]:[Columna1]],2,0),"REVISAR")</f>
        <v>07.02.07 Delitos Contra el Orden Público, Funcionarios o Agentes del Estado</v>
      </c>
      <c r="F716" s="1" t="str">
        <f>+IFERROR(VLOOKUP(Tabla1[[#This Row],[Muestra]],Muestra[[Muestra]:[Columna1]],2,0),"REVISAR")</f>
        <v>07.02.07.08 Atentado a Vehículo Motorizado en Circulación con Objeto Contundente</v>
      </c>
      <c r="G716" t="s">
        <v>66</v>
      </c>
      <c r="H716" t="s">
        <v>1340</v>
      </c>
      <c r="I716" t="s">
        <v>1411</v>
      </c>
      <c r="J716" t="s">
        <v>1471</v>
      </c>
      <c r="K716" t="s">
        <v>3851</v>
      </c>
      <c r="L716" t="s">
        <v>987</v>
      </c>
      <c r="O716" t="s">
        <v>1343</v>
      </c>
      <c r="AC716">
        <v>108</v>
      </c>
      <c r="AD716">
        <v>111</v>
      </c>
      <c r="AE716">
        <v>111</v>
      </c>
      <c r="AF716">
        <v>81</v>
      </c>
      <c r="AG716">
        <v>66</v>
      </c>
      <c r="AH716">
        <v>53</v>
      </c>
      <c r="AI716">
        <v>152</v>
      </c>
    </row>
    <row r="717" spans="1:35" x14ac:dyDescent="0.25">
      <c r="A717" s="23">
        <v>716</v>
      </c>
      <c r="B717" t="s">
        <v>1472</v>
      </c>
      <c r="C717" s="1" t="str">
        <f>+VLOOKUP(Tabla1[[#This Row],[Sector]],Sectores[[Sector]:[Columna1]],2,0)</f>
        <v>07 Delincuencia</v>
      </c>
      <c r="D717" s="1" t="str">
        <f>+VLOOKUP(Tabla1[[#This Row],[Contenido]],Hoja2!$F$2:$G$105,2,0)</f>
        <v>07.02 Sentencias Dictadas por Delito</v>
      </c>
      <c r="E717" s="1" t="str">
        <f>+IFERROR(VLOOKUP(Tabla1[[#This Row],[Tema]],Temas[[Tema]:[Columna1]],2,0),"REVISAR")</f>
        <v>07.02.07 Delitos Contra el Orden Público, Funcionarios o Agentes del Estado</v>
      </c>
      <c r="F717" s="1" t="str">
        <f>+IFERROR(VLOOKUP(Tabla1[[#This Row],[Muestra]],Muestra[[Muestra]:[Columna1]],2,0),"REVISAR")</f>
        <v>07.02.07.09 Atentado Contra Jefe de Estado o Autoridad Pública</v>
      </c>
      <c r="G717" t="s">
        <v>66</v>
      </c>
      <c r="H717" t="s">
        <v>1340</v>
      </c>
      <c r="I717" t="s">
        <v>1411</v>
      </c>
      <c r="J717" t="s">
        <v>1473</v>
      </c>
      <c r="K717" t="s">
        <v>3851</v>
      </c>
      <c r="L717" t="s">
        <v>987</v>
      </c>
      <c r="O717" t="s">
        <v>1343</v>
      </c>
      <c r="AC717">
        <v>12</v>
      </c>
      <c r="AD717">
        <v>23</v>
      </c>
      <c r="AE717">
        <v>17</v>
      </c>
      <c r="AF717">
        <v>29</v>
      </c>
      <c r="AG717">
        <v>52</v>
      </c>
      <c r="AH717">
        <v>49</v>
      </c>
      <c r="AI717">
        <v>123</v>
      </c>
    </row>
    <row r="718" spans="1:35" x14ac:dyDescent="0.25">
      <c r="A718" s="23">
        <v>717</v>
      </c>
      <c r="B718" t="s">
        <v>1474</v>
      </c>
      <c r="C718" s="1" t="str">
        <f>+VLOOKUP(Tabla1[[#This Row],[Sector]],Sectores[[Sector]:[Columna1]],2,0)</f>
        <v>07 Delincuencia</v>
      </c>
      <c r="D718" s="1" t="str">
        <f>+VLOOKUP(Tabla1[[#This Row],[Contenido]],Hoja2!$F$2:$G$105,2,0)</f>
        <v>07.02 Sentencias Dictadas por Delito</v>
      </c>
      <c r="E718" s="1" t="str">
        <f>+IFERROR(VLOOKUP(Tabla1[[#This Row],[Tema]],Temas[[Tema]:[Columna1]],2,0),"REVISAR")</f>
        <v>07.02.07 Delitos Contra el Orden Público, Funcionarios o Agentes del Estado</v>
      </c>
      <c r="F718" s="1" t="str">
        <f>+IFERROR(VLOOKUP(Tabla1[[#This Row],[Muestra]],Muestra[[Muestra]:[Columna1]],2,0),"REVISAR")</f>
        <v>07.02.07.10 Atentado Explosivo o Incendiario</v>
      </c>
      <c r="G718" t="s">
        <v>66</v>
      </c>
      <c r="H718" t="s">
        <v>1340</v>
      </c>
      <c r="I718" t="s">
        <v>1411</v>
      </c>
      <c r="J718" t="s">
        <v>1475</v>
      </c>
      <c r="K718" t="s">
        <v>3851</v>
      </c>
      <c r="L718" t="s">
        <v>987</v>
      </c>
      <c r="O718" t="s">
        <v>1343</v>
      </c>
      <c r="AC718">
        <v>30</v>
      </c>
      <c r="AD718">
        <v>54</v>
      </c>
      <c r="AE718">
        <v>18</v>
      </c>
      <c r="AF718">
        <v>18</v>
      </c>
      <c r="AG718">
        <v>21</v>
      </c>
      <c r="AH718">
        <v>16</v>
      </c>
      <c r="AI718">
        <v>53</v>
      </c>
    </row>
    <row r="719" spans="1:35" x14ac:dyDescent="0.25">
      <c r="A719" s="23">
        <v>718</v>
      </c>
      <c r="B719" t="s">
        <v>1476</v>
      </c>
      <c r="C719" s="1" t="str">
        <f>+VLOOKUP(Tabla1[[#This Row],[Sector]],Sectores[[Sector]:[Columna1]],2,0)</f>
        <v>07 Delincuencia</v>
      </c>
      <c r="D719" s="1" t="str">
        <f>+VLOOKUP(Tabla1[[#This Row],[Contenido]],Hoja2!$F$2:$G$105,2,0)</f>
        <v>07.02 Sentencias Dictadas por Delito</v>
      </c>
      <c r="E719" s="1" t="str">
        <f>+IFERROR(VLOOKUP(Tabla1[[#This Row],[Tema]],Temas[[Tema]:[Columna1]],2,0),"REVISAR")</f>
        <v>07.02.07 Delitos Contra el Orden Público, Funcionarios o Agentes del Estado</v>
      </c>
      <c r="F719" s="1" t="str">
        <f>+IFERROR(VLOOKUP(Tabla1[[#This Row],[Muestra]],Muestra[[Muestra]:[Columna1]],2,0),"REVISAR")</f>
        <v>07.02.07.11 Atentados y Amenazas Contra la Autoridad</v>
      </c>
      <c r="G719" t="s">
        <v>66</v>
      </c>
      <c r="H719" t="s">
        <v>1340</v>
      </c>
      <c r="I719" t="s">
        <v>1411</v>
      </c>
      <c r="J719" t="s">
        <v>1477</v>
      </c>
      <c r="K719" t="s">
        <v>3851</v>
      </c>
      <c r="L719" t="s">
        <v>987</v>
      </c>
      <c r="O719" t="s">
        <v>1343</v>
      </c>
      <c r="AC719">
        <v>149</v>
      </c>
      <c r="AD719">
        <v>175</v>
      </c>
      <c r="AE719">
        <v>165</v>
      </c>
      <c r="AF719">
        <v>224</v>
      </c>
      <c r="AG719">
        <v>281</v>
      </c>
      <c r="AH719">
        <v>340</v>
      </c>
      <c r="AI719">
        <v>549</v>
      </c>
    </row>
    <row r="720" spans="1:35" x14ac:dyDescent="0.25">
      <c r="A720" s="23">
        <v>719</v>
      </c>
      <c r="B720" t="s">
        <v>1478</v>
      </c>
      <c r="C720" s="1" t="str">
        <f>+VLOOKUP(Tabla1[[#This Row],[Sector]],Sectores[[Sector]:[Columna1]],2,0)</f>
        <v>07 Delincuencia</v>
      </c>
      <c r="D720" s="1" t="str">
        <f>+VLOOKUP(Tabla1[[#This Row],[Contenido]],Hoja2!$F$2:$G$105,2,0)</f>
        <v>07.02 Sentencias Dictadas por Delito</v>
      </c>
      <c r="E720" s="1" t="str">
        <f>+IFERROR(VLOOKUP(Tabla1[[#This Row],[Tema]],Temas[[Tema]:[Columna1]],2,0),"REVISAR")</f>
        <v>07.02.14 Delitos Contra la Vida, Integridad o Dignidad Personal</v>
      </c>
      <c r="F720" s="1" t="str">
        <f>+IFERROR(VLOOKUP(Tabla1[[#This Row],[Muestra]],Muestra[[Muestra]:[Columna1]],2,0),"REVISAR")</f>
        <v>07.02.14.05 Auxilio al Suicidio</v>
      </c>
      <c r="G720" t="s">
        <v>66</v>
      </c>
      <c r="H720" t="s">
        <v>1340</v>
      </c>
      <c r="I720" t="s">
        <v>1358</v>
      </c>
      <c r="J720" t="s">
        <v>1479</v>
      </c>
      <c r="K720" t="s">
        <v>3851</v>
      </c>
      <c r="L720" t="s">
        <v>987</v>
      </c>
      <c r="O720" t="s">
        <v>1343</v>
      </c>
      <c r="AC720">
        <v>32</v>
      </c>
      <c r="AD720">
        <v>15</v>
      </c>
      <c r="AE720">
        <v>19</v>
      </c>
      <c r="AF720">
        <v>9</v>
      </c>
      <c r="AG720">
        <v>4</v>
      </c>
      <c r="AH720">
        <v>5</v>
      </c>
      <c r="AI720">
        <v>12</v>
      </c>
    </row>
    <row r="721" spans="1:35" x14ac:dyDescent="0.25">
      <c r="A721" s="23">
        <v>720</v>
      </c>
      <c r="B721" t="s">
        <v>1480</v>
      </c>
      <c r="C721" s="1" t="str">
        <f>+VLOOKUP(Tabla1[[#This Row],[Sector]],Sectores[[Sector]:[Columna1]],2,0)</f>
        <v>07 Delincuencia</v>
      </c>
      <c r="D721" s="1" t="str">
        <f>+VLOOKUP(Tabla1[[#This Row],[Contenido]],Hoja2!$F$2:$G$105,2,0)</f>
        <v>07.02 Sentencias Dictadas por Delito</v>
      </c>
      <c r="E721" s="1" t="str">
        <f>+IFERROR(VLOOKUP(Tabla1[[#This Row],[Tema]],Temas[[Tema]:[Columna1]],2,0),"REVISAR")</f>
        <v>07.02.04 Delitos Contra el Estado Civil y la Familia</v>
      </c>
      <c r="F721" s="1" t="str">
        <f>+IFERROR(VLOOKUP(Tabla1[[#This Row],[Muestra]],Muestra[[Muestra]:[Columna1]],2,0),"REVISAR")</f>
        <v>07.02.04.01 Bigamia</v>
      </c>
      <c r="G721" t="s">
        <v>66</v>
      </c>
      <c r="H721" t="s">
        <v>1340</v>
      </c>
      <c r="I721" t="s">
        <v>1481</v>
      </c>
      <c r="J721" t="s">
        <v>1482</v>
      </c>
      <c r="K721" t="s">
        <v>3851</v>
      </c>
      <c r="L721" t="s">
        <v>987</v>
      </c>
      <c r="O721" t="s">
        <v>1343</v>
      </c>
      <c r="AC721">
        <v>16</v>
      </c>
      <c r="AD721">
        <v>15</v>
      </c>
      <c r="AE721">
        <v>17</v>
      </c>
      <c r="AF721">
        <v>12</v>
      </c>
      <c r="AG721">
        <v>7</v>
      </c>
      <c r="AH721">
        <v>9</v>
      </c>
      <c r="AI721">
        <v>10</v>
      </c>
    </row>
    <row r="722" spans="1:35" x14ac:dyDescent="0.25">
      <c r="A722" s="23">
        <v>721</v>
      </c>
      <c r="B722" t="s">
        <v>1483</v>
      </c>
      <c r="C722" s="1" t="str">
        <f>+VLOOKUP(Tabla1[[#This Row],[Sector]],Sectores[[Sector]:[Columna1]],2,0)</f>
        <v>07 Delincuencia</v>
      </c>
      <c r="D722" s="1" t="str">
        <f>+VLOOKUP(Tabla1[[#This Row],[Contenido]],Hoja2!$F$2:$G$105,2,0)</f>
        <v>07.02 Sentencias Dictadas por Delito</v>
      </c>
      <c r="E722" s="1" t="str">
        <f>+IFERROR(VLOOKUP(Tabla1[[#This Row],[Tema]],Temas[[Tema]:[Columna1]],2,0),"REVISAR")</f>
        <v>07.02.05 Delitos Contra el Honor</v>
      </c>
      <c r="F722" s="1" t="str">
        <f>+IFERROR(VLOOKUP(Tabla1[[#This Row],[Muestra]],Muestra[[Muestra]:[Columna1]],2,0),"REVISAR")</f>
        <v>07.02.05.01 Calumnia (Acción Privada)</v>
      </c>
      <c r="G722" t="s">
        <v>66</v>
      </c>
      <c r="H722" t="s">
        <v>1340</v>
      </c>
      <c r="I722" t="s">
        <v>1484</v>
      </c>
      <c r="J722" t="s">
        <v>1485</v>
      </c>
      <c r="K722" t="s">
        <v>3851</v>
      </c>
      <c r="L722" t="s">
        <v>987</v>
      </c>
      <c r="O722" t="s">
        <v>1343</v>
      </c>
      <c r="AC722">
        <v>206</v>
      </c>
      <c r="AD722">
        <v>181</v>
      </c>
      <c r="AE722">
        <v>189</v>
      </c>
      <c r="AF722">
        <v>198</v>
      </c>
      <c r="AG722">
        <v>189</v>
      </c>
      <c r="AH722">
        <v>201</v>
      </c>
      <c r="AI722">
        <v>263</v>
      </c>
    </row>
    <row r="723" spans="1:35" x14ac:dyDescent="0.25">
      <c r="A723" s="22">
        <v>722</v>
      </c>
      <c r="B723" s="15" t="s">
        <v>1486</v>
      </c>
      <c r="C723" s="1" t="str">
        <f>+VLOOKUP(Tabla1[[#This Row],[Sector]],Sectores[[Sector]:[Columna1]],2,0)</f>
        <v>07 Delincuencia</v>
      </c>
      <c r="D723" s="1" t="str">
        <f>+VLOOKUP(Tabla1[[#This Row],[Contenido]],Hoja2!$F$2:$G$105,2,0)</f>
        <v>07.02 Sentencias Dictadas por Delito</v>
      </c>
      <c r="E723" s="1" t="str">
        <f>+IFERROR(VLOOKUP(Tabla1[[#This Row],[Tema]],Temas[[Tema]:[Columna1]],2,0),"REVISAR")</f>
        <v>07.02.10 Delitos Contra la Intimidad y la Libertad</v>
      </c>
      <c r="F723" s="1" t="str">
        <f>+IFERROR(VLOOKUP(Tabla1[[#This Row],[Muestra]],Muestra[[Muestra]:[Columna1]],2,0),"REVISAR")</f>
        <v>07.02.10.06 Captura, Grabación, Difusión Registro Audiovisuales Partes Íntimas</v>
      </c>
      <c r="G723" t="s">
        <v>66</v>
      </c>
      <c r="H723" t="s">
        <v>1340</v>
      </c>
      <c r="I723" t="s">
        <v>1390</v>
      </c>
      <c r="J723" t="s">
        <v>1487</v>
      </c>
      <c r="K723" t="s">
        <v>3851</v>
      </c>
      <c r="L723" t="s">
        <v>987</v>
      </c>
      <c r="O723" t="s">
        <v>1343</v>
      </c>
      <c r="AC723">
        <v>0</v>
      </c>
      <c r="AD723">
        <v>0</v>
      </c>
      <c r="AE723">
        <v>0</v>
      </c>
      <c r="AF723">
        <v>0</v>
      </c>
      <c r="AG723">
        <v>0</v>
      </c>
      <c r="AH723">
        <v>0</v>
      </c>
      <c r="AI723">
        <v>7</v>
      </c>
    </row>
    <row r="724" spans="1:35" x14ac:dyDescent="0.25">
      <c r="A724" s="23">
        <v>723</v>
      </c>
      <c r="B724" t="s">
        <v>1488</v>
      </c>
      <c r="C724" s="1" t="str">
        <f>+VLOOKUP(Tabla1[[#This Row],[Sector]],Sectores[[Sector]:[Columna1]],2,0)</f>
        <v>07 Delincuencia</v>
      </c>
      <c r="D724" s="1" t="str">
        <f>+VLOOKUP(Tabla1[[#This Row],[Contenido]],Hoja2!$F$2:$G$105,2,0)</f>
        <v>07.02 Sentencias Dictadas por Delito</v>
      </c>
      <c r="E724" s="1" t="str">
        <f>+IFERROR(VLOOKUP(Tabla1[[#This Row],[Tema]],Temas[[Tema]:[Columna1]],2,0),"REVISAR")</f>
        <v>07.02.14 Delitos Contra la Vida, Integridad o Dignidad Personal</v>
      </c>
      <c r="F724" s="1" t="str">
        <f>+IFERROR(VLOOKUP(Tabla1[[#This Row],[Muestra]],Muestra[[Muestra]:[Columna1]],2,0),"REVISAR")</f>
        <v>07.02.14.06 Castración y Mutilación</v>
      </c>
      <c r="G724" t="s">
        <v>66</v>
      </c>
      <c r="H724" t="s">
        <v>1340</v>
      </c>
      <c r="I724" t="s">
        <v>1358</v>
      </c>
      <c r="J724" t="s">
        <v>1489</v>
      </c>
      <c r="K724" t="s">
        <v>3851</v>
      </c>
      <c r="L724" t="s">
        <v>987</v>
      </c>
      <c r="O724" t="s">
        <v>1343</v>
      </c>
      <c r="AC724">
        <v>0</v>
      </c>
      <c r="AD724">
        <v>1</v>
      </c>
      <c r="AE724">
        <v>2</v>
      </c>
      <c r="AF724">
        <v>3</v>
      </c>
      <c r="AG724">
        <v>3</v>
      </c>
      <c r="AH724">
        <v>4</v>
      </c>
      <c r="AI724">
        <v>5</v>
      </c>
    </row>
    <row r="725" spans="1:35" x14ac:dyDescent="0.25">
      <c r="A725" s="23">
        <v>724</v>
      </c>
      <c r="B725" t="s">
        <v>1490</v>
      </c>
      <c r="C725" s="1" t="str">
        <f>+VLOOKUP(Tabla1[[#This Row],[Sector]],Sectores[[Sector]:[Columna1]],2,0)</f>
        <v>07 Delincuencia</v>
      </c>
      <c r="D725" s="1" t="str">
        <f>+VLOOKUP(Tabla1[[#This Row],[Contenido]],Hoja2!$F$2:$G$105,2,0)</f>
        <v>07.02 Sentencias Dictadas por Delito</v>
      </c>
      <c r="E725" s="1" t="str">
        <f>+IFERROR(VLOOKUP(Tabla1[[#This Row],[Tema]],Temas[[Tema]:[Columna1]],2,0),"REVISAR")</f>
        <v>07.02.07 Delitos Contra el Orden Público, Funcionarios o Agentes del Estado</v>
      </c>
      <c r="F725" s="1" t="str">
        <f>+IFERROR(VLOOKUP(Tabla1[[#This Row],[Muestra]],Muestra[[Muestra]:[Columna1]],2,0),"REVISAR")</f>
        <v>07.02.07.12 Causar la Muerte a Personal de la Policia de Investigaciones</v>
      </c>
      <c r="G725" t="s">
        <v>66</v>
      </c>
      <c r="H725" t="s">
        <v>1340</v>
      </c>
      <c r="I725" t="s">
        <v>1411</v>
      </c>
      <c r="J725" t="s">
        <v>1491</v>
      </c>
      <c r="K725" t="s">
        <v>3851</v>
      </c>
      <c r="L725" t="s">
        <v>987</v>
      </c>
      <c r="O725" t="s">
        <v>1343</v>
      </c>
      <c r="AC725">
        <v>5</v>
      </c>
      <c r="AD725">
        <v>6</v>
      </c>
      <c r="AE725">
        <v>5</v>
      </c>
      <c r="AF725">
        <v>6</v>
      </c>
      <c r="AG725">
        <v>6</v>
      </c>
      <c r="AH725">
        <v>5</v>
      </c>
      <c r="AI725">
        <v>4</v>
      </c>
    </row>
    <row r="726" spans="1:35" x14ac:dyDescent="0.25">
      <c r="A726" s="23">
        <v>725</v>
      </c>
      <c r="B726" t="s">
        <v>1492</v>
      </c>
      <c r="C726" s="1" t="str">
        <f>+VLOOKUP(Tabla1[[#This Row],[Sector]],Sectores[[Sector]:[Columna1]],2,0)</f>
        <v>07 Delincuencia</v>
      </c>
      <c r="D726" s="1" t="str">
        <f>+VLOOKUP(Tabla1[[#This Row],[Contenido]],Hoja2!$F$2:$G$105,2,0)</f>
        <v>07.02 Sentencias Dictadas por Delito</v>
      </c>
      <c r="E726" s="1" t="str">
        <f>+IFERROR(VLOOKUP(Tabla1[[#This Row],[Tema]],Temas[[Tema]:[Columna1]],2,0),"REVISAR")</f>
        <v>07.02.06 Delitos Contra el Medioambientales y Seres Vivos</v>
      </c>
      <c r="F726" s="1" t="str">
        <f>+IFERROR(VLOOKUP(Tabla1[[#This Row],[Muestra]],Muestra[[Muestra]:[Columna1]],2,0),"REVISAR")</f>
        <v>07.02.06.03 Caza y Comercializacion de Especies Prohibidas</v>
      </c>
      <c r="G726" t="s">
        <v>66</v>
      </c>
      <c r="H726" t="s">
        <v>1340</v>
      </c>
      <c r="I726" t="s">
        <v>1352</v>
      </c>
      <c r="J726" t="s">
        <v>1493</v>
      </c>
      <c r="K726" t="s">
        <v>3851</v>
      </c>
      <c r="L726" t="s">
        <v>987</v>
      </c>
      <c r="O726" t="s">
        <v>1343</v>
      </c>
      <c r="AC726">
        <v>37</v>
      </c>
      <c r="AD726">
        <v>117</v>
      </c>
      <c r="AE726">
        <v>95</v>
      </c>
      <c r="AF726">
        <v>19</v>
      </c>
      <c r="AG726">
        <v>13</v>
      </c>
      <c r="AH726">
        <v>20</v>
      </c>
      <c r="AI726">
        <v>9</v>
      </c>
    </row>
    <row r="727" spans="1:35" x14ac:dyDescent="0.25">
      <c r="A727" s="22">
        <v>726</v>
      </c>
      <c r="B727" s="15" t="s">
        <v>1494</v>
      </c>
      <c r="C727" s="1" t="str">
        <f>+VLOOKUP(Tabla1[[#This Row],[Sector]],Sectores[[Sector]:[Columna1]],2,0)</f>
        <v>07 Delincuencia</v>
      </c>
      <c r="D727" s="1" t="str">
        <f>+VLOOKUP(Tabla1[[#This Row],[Contenido]],Hoja2!$F$2:$G$105,2,0)</f>
        <v>07.02 Sentencias Dictadas por Delito</v>
      </c>
      <c r="E727" s="1" t="str">
        <f>+IFERROR(VLOOKUP(Tabla1[[#This Row],[Tema]],Temas[[Tema]:[Columna1]],2,0),"REVISAR")</f>
        <v>07.02.06 Delitos Contra el Medioambientales y Seres Vivos</v>
      </c>
      <c r="F727" s="1" t="str">
        <f>+IFERROR(VLOOKUP(Tabla1[[#This Row],[Muestra]],Muestra[[Muestra]:[Columna1]],2,0),"REVISAR")</f>
        <v>07.02.06.04 Caza y Pesca con Violencia</v>
      </c>
      <c r="G727" t="s">
        <v>66</v>
      </c>
      <c r="H727" t="s">
        <v>1340</v>
      </c>
      <c r="I727" t="s">
        <v>1352</v>
      </c>
      <c r="J727" t="s">
        <v>1495</v>
      </c>
      <c r="K727" t="s">
        <v>3851</v>
      </c>
      <c r="L727" t="s">
        <v>987</v>
      </c>
      <c r="O727" t="s">
        <v>1343</v>
      </c>
      <c r="AC727">
        <v>0</v>
      </c>
      <c r="AD727">
        <v>0</v>
      </c>
      <c r="AE727">
        <v>0</v>
      </c>
      <c r="AF727">
        <v>0</v>
      </c>
      <c r="AG727">
        <v>0</v>
      </c>
      <c r="AH727">
        <v>1</v>
      </c>
      <c r="AI727">
        <v>0</v>
      </c>
    </row>
    <row r="728" spans="1:35" x14ac:dyDescent="0.25">
      <c r="A728" s="23">
        <v>727</v>
      </c>
      <c r="B728" t="s">
        <v>1496</v>
      </c>
      <c r="C728" s="1" t="str">
        <f>+VLOOKUP(Tabla1[[#This Row],[Sector]],Sectores[[Sector]:[Columna1]],2,0)</f>
        <v>07 Delincuencia</v>
      </c>
      <c r="D728" s="1" t="str">
        <f>+VLOOKUP(Tabla1[[#This Row],[Contenido]],Hoja2!$F$2:$G$105,2,0)</f>
        <v>07.02 Sentencias Dictadas por Delito</v>
      </c>
      <c r="E728" s="1" t="str">
        <f>+IFERROR(VLOOKUP(Tabla1[[#This Row],[Tema]],Temas[[Tema]:[Columna1]],2,0),"REVISAR")</f>
        <v>07.02.11 Delitos Contra la Propiedad y el Patrimonio</v>
      </c>
      <c r="F728" s="1" t="str">
        <f>+IFERROR(VLOOKUP(Tabla1[[#This Row],[Muestra]],Muestra[[Muestra]:[Columna1]],2,0),"REVISAR")</f>
        <v>07.02.11.08 Celebración de Contrato Simulado</v>
      </c>
      <c r="G728" t="s">
        <v>66</v>
      </c>
      <c r="H728" t="s">
        <v>1340</v>
      </c>
      <c r="I728" t="s">
        <v>1355</v>
      </c>
      <c r="J728" t="s">
        <v>1497</v>
      </c>
      <c r="K728" t="s">
        <v>3851</v>
      </c>
      <c r="L728" t="s">
        <v>987</v>
      </c>
      <c r="O728" t="s">
        <v>1343</v>
      </c>
      <c r="AC728">
        <v>81</v>
      </c>
      <c r="AD728">
        <v>83</v>
      </c>
      <c r="AE728">
        <v>115</v>
      </c>
      <c r="AF728">
        <v>141</v>
      </c>
      <c r="AG728">
        <v>155</v>
      </c>
      <c r="AH728">
        <v>169</v>
      </c>
      <c r="AI728">
        <v>173</v>
      </c>
    </row>
    <row r="729" spans="1:35" x14ac:dyDescent="0.25">
      <c r="A729" s="23">
        <v>728</v>
      </c>
      <c r="B729" t="s">
        <v>1498</v>
      </c>
      <c r="C729" s="1" t="str">
        <f>+VLOOKUP(Tabla1[[#This Row],[Sector]],Sectores[[Sector]:[Columna1]],2,0)</f>
        <v>07 Delincuencia</v>
      </c>
      <c r="D729" s="1" t="str">
        <f>+VLOOKUP(Tabla1[[#This Row],[Contenido]],Hoja2!$F$2:$G$105,2,0)</f>
        <v>07.02 Sentencias Dictadas por Delito</v>
      </c>
      <c r="E729" s="1" t="str">
        <f>+IFERROR(VLOOKUP(Tabla1[[#This Row],[Tema]],Temas[[Tema]:[Columna1]],2,0),"REVISAR")</f>
        <v>07.02.03 Delitos Cometidos por Empleados y Funcionarios Públicos</v>
      </c>
      <c r="F729" s="1" t="str">
        <f>+IFERROR(VLOOKUP(Tabla1[[#This Row],[Muestra]],Muestra[[Muestra]:[Columna1]],2,0),"REVISAR")</f>
        <v>07.02.03.08 Cohecho Cometido por Empleado Público</v>
      </c>
      <c r="G729" t="s">
        <v>66</v>
      </c>
      <c r="H729" t="s">
        <v>1340</v>
      </c>
      <c r="I729" t="s">
        <v>1385</v>
      </c>
      <c r="J729" t="s">
        <v>1499</v>
      </c>
      <c r="K729" t="s">
        <v>3851</v>
      </c>
      <c r="L729" t="s">
        <v>987</v>
      </c>
      <c r="O729" t="s">
        <v>1343</v>
      </c>
      <c r="AC729">
        <v>221</v>
      </c>
      <c r="AD729">
        <v>191</v>
      </c>
      <c r="AE729">
        <v>244</v>
      </c>
      <c r="AF729">
        <v>237</v>
      </c>
      <c r="AG729">
        <v>319</v>
      </c>
      <c r="AH729">
        <v>170</v>
      </c>
      <c r="AI729">
        <v>110</v>
      </c>
    </row>
    <row r="730" spans="1:35" x14ac:dyDescent="0.25">
      <c r="A730" s="23">
        <v>729</v>
      </c>
      <c r="B730" t="s">
        <v>1500</v>
      </c>
      <c r="C730" s="1" t="str">
        <f>+VLOOKUP(Tabla1[[#This Row],[Sector]],Sectores[[Sector]:[Columna1]],2,0)</f>
        <v>07 Delincuencia</v>
      </c>
      <c r="D730" s="1" t="str">
        <f>+VLOOKUP(Tabla1[[#This Row],[Contenido]],Hoja2!$F$2:$G$105,2,0)</f>
        <v>07.02 Sentencias Dictadas por Delito</v>
      </c>
      <c r="E730" s="1" t="str">
        <f>+IFERROR(VLOOKUP(Tabla1[[#This Row],[Tema]],Temas[[Tema]:[Columna1]],2,0),"REVISAR")</f>
        <v>07.02.18 Delitos Económicos</v>
      </c>
      <c r="F730" s="1" t="str">
        <f>+IFERROR(VLOOKUP(Tabla1[[#This Row],[Muestra]],Muestra[[Muestra]:[Columna1]],2,0),"REVISAR")</f>
        <v>07.02.18.04 Cohecho o Soborno Cometido por Particular</v>
      </c>
      <c r="G730" t="s">
        <v>66</v>
      </c>
      <c r="H730" t="s">
        <v>1340</v>
      </c>
      <c r="I730" t="s">
        <v>1365</v>
      </c>
      <c r="J730" t="s">
        <v>1501</v>
      </c>
      <c r="K730" t="s">
        <v>3851</v>
      </c>
      <c r="L730" t="s">
        <v>987</v>
      </c>
      <c r="O730" t="s">
        <v>1343</v>
      </c>
      <c r="AC730">
        <v>36</v>
      </c>
      <c r="AD730">
        <v>37</v>
      </c>
      <c r="AE730">
        <v>46</v>
      </c>
      <c r="AF730">
        <v>48</v>
      </c>
      <c r="AG730">
        <v>102</v>
      </c>
      <c r="AH730">
        <v>250</v>
      </c>
      <c r="AI730">
        <v>210</v>
      </c>
    </row>
    <row r="731" spans="1:35" x14ac:dyDescent="0.25">
      <c r="A731" s="23">
        <v>730</v>
      </c>
      <c r="B731" t="s">
        <v>1502</v>
      </c>
      <c r="C731" s="1" t="str">
        <f>+VLOOKUP(Tabla1[[#This Row],[Sector]],Sectores[[Sector]:[Columna1]],2,0)</f>
        <v>07 Delincuencia</v>
      </c>
      <c r="D731" s="1" t="str">
        <f>+VLOOKUP(Tabla1[[#This Row],[Contenido]],Hoja2!$F$2:$G$105,2,0)</f>
        <v>07.02 Sentencias Dictadas por Delito</v>
      </c>
      <c r="E731" s="1" t="str">
        <f>+IFERROR(VLOOKUP(Tabla1[[#This Row],[Tema]],Temas[[Tema]:[Columna1]],2,0),"REVISAR")</f>
        <v>07.02.07 Delitos Contra el Orden Público, Funcionarios o Agentes del Estado</v>
      </c>
      <c r="F731" s="1" t="str">
        <f>+IFERROR(VLOOKUP(Tabla1[[#This Row],[Muestra]],Muestra[[Muestra]:[Columna1]],2,0),"REVISAR")</f>
        <v>07.02.07.13 Colocación Bomba Artefacto</v>
      </c>
      <c r="G731" t="s">
        <v>66</v>
      </c>
      <c r="H731" t="s">
        <v>1340</v>
      </c>
      <c r="I731" t="s">
        <v>1411</v>
      </c>
      <c r="J731" t="s">
        <v>1503</v>
      </c>
      <c r="K731" t="s">
        <v>3851</v>
      </c>
      <c r="L731" t="s">
        <v>987</v>
      </c>
      <c r="O731" t="s">
        <v>1343</v>
      </c>
      <c r="AC731">
        <v>0</v>
      </c>
      <c r="AD731">
        <v>1</v>
      </c>
      <c r="AE731">
        <v>2</v>
      </c>
      <c r="AF731">
        <v>11</v>
      </c>
      <c r="AG731">
        <v>18</v>
      </c>
      <c r="AH731">
        <v>34</v>
      </c>
      <c r="AI731">
        <v>44</v>
      </c>
    </row>
    <row r="732" spans="1:35" x14ac:dyDescent="0.25">
      <c r="A732" s="22">
        <v>731</v>
      </c>
      <c r="B732" s="15" t="s">
        <v>1504</v>
      </c>
      <c r="C732" s="1" t="str">
        <f>+VLOOKUP(Tabla1[[#This Row],[Sector]],Sectores[[Sector]:[Columna1]],2,0)</f>
        <v>07 Delincuencia</v>
      </c>
      <c r="D732" s="1" t="str">
        <f>+VLOOKUP(Tabla1[[#This Row],[Contenido]],Hoja2!$F$2:$G$105,2,0)</f>
        <v>07.02 Sentencias Dictadas por Delito</v>
      </c>
      <c r="E732" s="1" t="str">
        <f>+IFERROR(VLOOKUP(Tabla1[[#This Row],[Tema]],Temas[[Tema]:[Columna1]],2,0),"REVISAR")</f>
        <v>07.02.18 Delitos Económicos</v>
      </c>
      <c r="F732" s="1" t="str">
        <f>+IFERROR(VLOOKUP(Tabla1[[#This Row],[Muestra]],Muestra[[Muestra]:[Columna1]],2,0),"REVISAR")</f>
        <v>07.02.18.05 Colusión</v>
      </c>
      <c r="G732" t="s">
        <v>66</v>
      </c>
      <c r="H732" t="s">
        <v>1340</v>
      </c>
      <c r="I732" t="s">
        <v>1365</v>
      </c>
      <c r="J732" t="s">
        <v>1505</v>
      </c>
      <c r="K732" t="s">
        <v>3851</v>
      </c>
      <c r="L732" t="s">
        <v>987</v>
      </c>
      <c r="O732" t="s">
        <v>1343</v>
      </c>
      <c r="AC732">
        <v>0</v>
      </c>
      <c r="AD732">
        <v>1</v>
      </c>
      <c r="AE732">
        <v>0</v>
      </c>
      <c r="AF732">
        <v>0</v>
      </c>
      <c r="AG732">
        <v>0</v>
      </c>
      <c r="AH732">
        <v>1</v>
      </c>
      <c r="AI732">
        <v>1</v>
      </c>
    </row>
    <row r="733" spans="1:35" x14ac:dyDescent="0.25">
      <c r="A733" s="22">
        <v>732</v>
      </c>
      <c r="B733" s="15" t="s">
        <v>1506</v>
      </c>
      <c r="C733" s="1" t="str">
        <f>+VLOOKUP(Tabla1[[#This Row],[Sector]],Sectores[[Sector]:[Columna1]],2,0)</f>
        <v>07 Delincuencia</v>
      </c>
      <c r="D733" s="1" t="str">
        <f>+VLOOKUP(Tabla1[[#This Row],[Contenido]],Hoja2!$F$2:$G$105,2,0)</f>
        <v>07.02 Sentencias Dictadas por Delito</v>
      </c>
      <c r="E733" s="1" t="str">
        <f>+IFERROR(VLOOKUP(Tabla1[[#This Row],[Tema]],Temas[[Tema]:[Columna1]],2,0),"REVISAR")</f>
        <v>07.02.17 Delitos e Infracciones de Tránsito</v>
      </c>
      <c r="F733" s="1" t="str">
        <f>+IFERROR(VLOOKUP(Tabla1[[#This Row],[Muestra]],Muestra[[Muestra]:[Columna1]],2,0),"REVISAR")</f>
        <v>07.02.17.01 Comercialización Dispositivos Falsificados</v>
      </c>
      <c r="G733" t="s">
        <v>66</v>
      </c>
      <c r="H733" t="s">
        <v>1340</v>
      </c>
      <c r="I733" t="s">
        <v>1507</v>
      </c>
      <c r="J733" t="s">
        <v>1508</v>
      </c>
      <c r="K733" t="s">
        <v>3851</v>
      </c>
      <c r="L733" t="s">
        <v>987</v>
      </c>
      <c r="O733" t="s">
        <v>1343</v>
      </c>
      <c r="AC733">
        <v>0</v>
      </c>
      <c r="AD733">
        <v>0</v>
      </c>
      <c r="AE733">
        <v>0</v>
      </c>
      <c r="AF733">
        <v>0</v>
      </c>
      <c r="AG733">
        <v>0</v>
      </c>
      <c r="AH733">
        <v>0</v>
      </c>
      <c r="AI733">
        <v>1</v>
      </c>
    </row>
    <row r="734" spans="1:35" x14ac:dyDescent="0.25">
      <c r="A734" s="23">
        <v>733</v>
      </c>
      <c r="B734" t="s">
        <v>1509</v>
      </c>
      <c r="C734" s="1" t="str">
        <f>+VLOOKUP(Tabla1[[#This Row],[Sector]],Sectores[[Sector]:[Columna1]],2,0)</f>
        <v>07 Delincuencia</v>
      </c>
      <c r="D734" s="1" t="str">
        <f>+VLOOKUP(Tabla1[[#This Row],[Contenido]],Hoja2!$F$2:$G$105,2,0)</f>
        <v>07.02 Sentencias Dictadas por Delito</v>
      </c>
      <c r="E734" s="1" t="str">
        <f>+IFERROR(VLOOKUP(Tabla1[[#This Row],[Tema]],Temas[[Tema]:[Columna1]],2,0),"REVISAR")</f>
        <v>07.02.24 Delitos Sexuales</v>
      </c>
      <c r="F734" s="1" t="str">
        <f>+IFERROR(VLOOKUP(Tabla1[[#This Row],[Muestra]],Muestra[[Muestra]:[Columna1]],2,0),"REVISAR")</f>
        <v>07.02.24.12 Comercialización Material Pornógrafico Elaborado Utilizando Menores de 18 años</v>
      </c>
      <c r="G734" t="s">
        <v>66</v>
      </c>
      <c r="H734" t="s">
        <v>1340</v>
      </c>
      <c r="I734" t="s">
        <v>1368</v>
      </c>
      <c r="J734" t="s">
        <v>1510</v>
      </c>
      <c r="K734" t="s">
        <v>3851</v>
      </c>
      <c r="L734" t="s">
        <v>987</v>
      </c>
      <c r="O734" t="s">
        <v>1343</v>
      </c>
      <c r="AC734">
        <v>1</v>
      </c>
      <c r="AD734">
        <v>3</v>
      </c>
      <c r="AE734">
        <v>5</v>
      </c>
      <c r="AF734">
        <v>6</v>
      </c>
      <c r="AG734">
        <v>6</v>
      </c>
      <c r="AH734">
        <v>10</v>
      </c>
      <c r="AI734">
        <v>6</v>
      </c>
    </row>
    <row r="735" spans="1:35" x14ac:dyDescent="0.25">
      <c r="A735" s="22">
        <v>734</v>
      </c>
      <c r="B735" s="15" t="s">
        <v>1511</v>
      </c>
      <c r="C735" s="1" t="str">
        <f>+VLOOKUP(Tabla1[[#This Row],[Sector]],Sectores[[Sector]:[Columna1]],2,0)</f>
        <v>07 Delincuencia</v>
      </c>
      <c r="D735" s="1" t="str">
        <f>+VLOOKUP(Tabla1[[#This Row],[Contenido]],Hoja2!$F$2:$G$105,2,0)</f>
        <v>07.02 Sentencias Dictadas por Delito</v>
      </c>
      <c r="E735" s="1" t="str">
        <f>+IFERROR(VLOOKUP(Tabla1[[#This Row],[Tema]],Temas[[Tema]:[Columna1]],2,0),"REVISAR")</f>
        <v>07.02.11 Delitos Contra la Propiedad y el Patrimonio</v>
      </c>
      <c r="F735" s="1" t="str">
        <f>+IFERROR(VLOOKUP(Tabla1[[#This Row],[Muestra]],Muestra[[Muestra]:[Columna1]],2,0),"REVISAR")</f>
        <v>07.02.11.09 Comercialización o Distribución Señal Protegida de Televisión</v>
      </c>
      <c r="G735" t="s">
        <v>66</v>
      </c>
      <c r="H735" t="s">
        <v>1340</v>
      </c>
      <c r="I735" t="s">
        <v>1355</v>
      </c>
      <c r="J735" t="s">
        <v>1512</v>
      </c>
      <c r="K735" t="s">
        <v>3851</v>
      </c>
      <c r="L735" t="s">
        <v>987</v>
      </c>
      <c r="O735" t="s">
        <v>1343</v>
      </c>
      <c r="AC735">
        <v>0</v>
      </c>
      <c r="AD735">
        <v>0</v>
      </c>
      <c r="AE735">
        <v>0</v>
      </c>
      <c r="AF735">
        <v>1</v>
      </c>
      <c r="AG735">
        <v>0</v>
      </c>
      <c r="AH735">
        <v>3</v>
      </c>
      <c r="AI735">
        <v>3</v>
      </c>
    </row>
    <row r="736" spans="1:35" x14ac:dyDescent="0.25">
      <c r="A736" s="23">
        <v>735</v>
      </c>
      <c r="B736" t="s">
        <v>1513</v>
      </c>
      <c r="C736" s="1" t="str">
        <f>+VLOOKUP(Tabla1[[#This Row],[Sector]],Sectores[[Sector]:[Columna1]],2,0)</f>
        <v>07 Delincuencia</v>
      </c>
      <c r="D736" s="1" t="str">
        <f>+VLOOKUP(Tabla1[[#This Row],[Contenido]],Hoja2!$F$2:$G$105,2,0)</f>
        <v>07.02 Sentencias Dictadas por Delito</v>
      </c>
      <c r="E736" s="1" t="str">
        <f>+IFERROR(VLOOKUP(Tabla1[[#This Row],[Tema]],Temas[[Tema]:[Columna1]],2,0),"REVISAR")</f>
        <v>07.02.25 Delitos Tributarios</v>
      </c>
      <c r="F736" s="1" t="str">
        <f>+IFERROR(VLOOKUP(Tabla1[[#This Row],[Muestra]],Muestra[[Muestra]:[Columna1]],2,0),"REVISAR")</f>
        <v>07.02.25.01 Comercializar, Distribuir, Instalar Máquinas Juegos Ilegales</v>
      </c>
      <c r="G736" t="s">
        <v>66</v>
      </c>
      <c r="H736" t="s">
        <v>1340</v>
      </c>
      <c r="I736" t="s">
        <v>1514</v>
      </c>
      <c r="J736" t="s">
        <v>1515</v>
      </c>
      <c r="K736" t="s">
        <v>3851</v>
      </c>
      <c r="L736" t="s">
        <v>987</v>
      </c>
      <c r="O736" t="s">
        <v>1343</v>
      </c>
      <c r="AC736">
        <v>9</v>
      </c>
      <c r="AD736">
        <v>9</v>
      </c>
      <c r="AE736">
        <v>20</v>
      </c>
      <c r="AF736">
        <v>0</v>
      </c>
      <c r="AG736">
        <v>0</v>
      </c>
      <c r="AH736">
        <v>0</v>
      </c>
      <c r="AI736">
        <v>0</v>
      </c>
    </row>
    <row r="737" spans="1:35" x14ac:dyDescent="0.25">
      <c r="A737" s="23">
        <v>736</v>
      </c>
      <c r="B737" t="s">
        <v>1516</v>
      </c>
      <c r="C737" s="1" t="str">
        <f>+VLOOKUP(Tabla1[[#This Row],[Sector]],Sectores[[Sector]:[Columna1]],2,0)</f>
        <v>07 Delincuencia</v>
      </c>
      <c r="D737" s="1" t="str">
        <f>+VLOOKUP(Tabla1[[#This Row],[Contenido]],Hoja2!$F$2:$G$105,2,0)</f>
        <v>07.02 Sentencias Dictadas por Delito</v>
      </c>
      <c r="E737" s="1" t="str">
        <f>+IFERROR(VLOOKUP(Tabla1[[#This Row],[Tema]],Temas[[Tema]:[Columna1]],2,0),"REVISAR")</f>
        <v>07.02.25 Delitos Tributarios</v>
      </c>
      <c r="F737" s="1" t="str">
        <f>+IFERROR(VLOOKUP(Tabla1[[#This Row],[Muestra]],Muestra[[Muestra]:[Columna1]],2,0),"REVISAR")</f>
        <v>07.02.25.02 Comercio Clandestino</v>
      </c>
      <c r="G737" t="s">
        <v>66</v>
      </c>
      <c r="H737" t="s">
        <v>1340</v>
      </c>
      <c r="I737" t="s">
        <v>1514</v>
      </c>
      <c r="J737" t="s">
        <v>1517</v>
      </c>
      <c r="K737" t="s">
        <v>3851</v>
      </c>
      <c r="L737" t="s">
        <v>987</v>
      </c>
      <c r="O737" t="s">
        <v>1343</v>
      </c>
      <c r="AC737">
        <v>39</v>
      </c>
      <c r="AD737">
        <v>46</v>
      </c>
      <c r="AE737">
        <v>44</v>
      </c>
      <c r="AF737">
        <v>45</v>
      </c>
      <c r="AG737">
        <v>53</v>
      </c>
      <c r="AH737">
        <v>50</v>
      </c>
      <c r="AI737">
        <v>45</v>
      </c>
    </row>
    <row r="738" spans="1:35" x14ac:dyDescent="0.25">
      <c r="A738" s="23">
        <v>737</v>
      </c>
      <c r="B738" t="s">
        <v>1518</v>
      </c>
      <c r="C738" s="1" t="str">
        <f>+VLOOKUP(Tabla1[[#This Row],[Sector]],Sectores[[Sector]:[Columna1]],2,0)</f>
        <v>07 Delincuencia</v>
      </c>
      <c r="D738" s="1" t="str">
        <f>+VLOOKUP(Tabla1[[#This Row],[Contenido]],Hoja2!$F$2:$G$105,2,0)</f>
        <v>07.02 Sentencias Dictadas por Delito</v>
      </c>
      <c r="E738" s="1" t="str">
        <f>+IFERROR(VLOOKUP(Tabla1[[#This Row],[Tema]],Temas[[Tema]:[Columna1]],2,0),"REVISAR")</f>
        <v>07.02.17 Delitos e Infracciones de Tránsito</v>
      </c>
      <c r="F738" s="1" t="str">
        <f>+IFERROR(VLOOKUP(Tabla1[[#This Row],[Muestra]],Muestra[[Muestra]:[Columna1]],2,0),"REVISAR")</f>
        <v>07.02.17.02 Conducción Bajo la Influencia del Alcohol</v>
      </c>
      <c r="G738" t="s">
        <v>66</v>
      </c>
      <c r="H738" t="s">
        <v>1340</v>
      </c>
      <c r="I738" t="s">
        <v>1507</v>
      </c>
      <c r="J738" t="s">
        <v>1519</v>
      </c>
      <c r="K738" t="s">
        <v>3851</v>
      </c>
      <c r="L738" t="s">
        <v>987</v>
      </c>
      <c r="O738" t="s">
        <v>1343</v>
      </c>
      <c r="AC738">
        <v>269</v>
      </c>
      <c r="AD738">
        <v>322</v>
      </c>
      <c r="AE738">
        <v>390</v>
      </c>
      <c r="AF738">
        <v>281</v>
      </c>
      <c r="AG738">
        <v>243</v>
      </c>
      <c r="AH738">
        <v>271</v>
      </c>
      <c r="AI738">
        <v>334</v>
      </c>
    </row>
    <row r="739" spans="1:35" x14ac:dyDescent="0.25">
      <c r="A739" s="23">
        <v>738</v>
      </c>
      <c r="B739" t="s">
        <v>1520</v>
      </c>
      <c r="C739" s="1" t="str">
        <f>+VLOOKUP(Tabla1[[#This Row],[Sector]],Sectores[[Sector]:[Columna1]],2,0)</f>
        <v>07 Delincuencia</v>
      </c>
      <c r="D739" s="1" t="str">
        <f>+VLOOKUP(Tabla1[[#This Row],[Contenido]],Hoja2!$F$2:$G$105,2,0)</f>
        <v>07.02 Sentencias Dictadas por Delito</v>
      </c>
      <c r="E739" s="1" t="str">
        <f>+IFERROR(VLOOKUP(Tabla1[[#This Row],[Tema]],Temas[[Tema]:[Columna1]],2,0),"REVISAR")</f>
        <v>07.02.17 Delitos e Infracciones de Tránsito</v>
      </c>
      <c r="F739" s="1" t="str">
        <f>+IFERROR(VLOOKUP(Tabla1[[#This Row],[Muestra]],Muestra[[Muestra]:[Columna1]],2,0),"REVISAR")</f>
        <v>07.02.17.03 Conducción Bajo la Influencia del Alcohol Causando Lesiones</v>
      </c>
      <c r="G739" t="s">
        <v>66</v>
      </c>
      <c r="H739" t="s">
        <v>1340</v>
      </c>
      <c r="I739" t="s">
        <v>1507</v>
      </c>
      <c r="J739" t="s">
        <v>1521</v>
      </c>
      <c r="K739" t="s">
        <v>3851</v>
      </c>
      <c r="L739" t="s">
        <v>987</v>
      </c>
      <c r="O739" t="s">
        <v>1343</v>
      </c>
      <c r="AC739">
        <v>52</v>
      </c>
      <c r="AD739">
        <v>41</v>
      </c>
      <c r="AE739">
        <v>41</v>
      </c>
      <c r="AF739">
        <v>17</v>
      </c>
      <c r="AG739">
        <v>5</v>
      </c>
      <c r="AH739">
        <v>1</v>
      </c>
      <c r="AI739">
        <v>1</v>
      </c>
    </row>
    <row r="740" spans="1:35" x14ac:dyDescent="0.25">
      <c r="A740" s="23">
        <v>739</v>
      </c>
      <c r="B740" t="s">
        <v>1522</v>
      </c>
      <c r="C740" s="1" t="str">
        <f>+VLOOKUP(Tabla1[[#This Row],[Sector]],Sectores[[Sector]:[Columna1]],2,0)</f>
        <v>07 Delincuencia</v>
      </c>
      <c r="D740" s="1" t="str">
        <f>+VLOOKUP(Tabla1[[#This Row],[Contenido]],Hoja2!$F$2:$G$105,2,0)</f>
        <v>07.02 Sentencias Dictadas por Delito</v>
      </c>
      <c r="E740" s="1" t="str">
        <f>+IFERROR(VLOOKUP(Tabla1[[#This Row],[Tema]],Temas[[Tema]:[Columna1]],2,0),"REVISAR")</f>
        <v>07.02.17 Delitos e Infracciones de Tránsito</v>
      </c>
      <c r="F740" s="1" t="str">
        <f>+IFERROR(VLOOKUP(Tabla1[[#This Row],[Muestra]],Muestra[[Muestra]:[Columna1]],2,0),"REVISAR")</f>
        <v>07.02.17.04 Conducción Bajo la Influencia del Alcohol Causando Lesiones Graves o Gravísimas</v>
      </c>
      <c r="G740" t="s">
        <v>66</v>
      </c>
      <c r="H740" t="s">
        <v>1340</v>
      </c>
      <c r="I740" t="s">
        <v>1507</v>
      </c>
      <c r="J740" t="s">
        <v>1523</v>
      </c>
      <c r="K740" t="s">
        <v>3851</v>
      </c>
      <c r="L740" t="s">
        <v>987</v>
      </c>
      <c r="O740" t="s">
        <v>1343</v>
      </c>
      <c r="AC740">
        <v>2</v>
      </c>
      <c r="AD740">
        <v>6</v>
      </c>
      <c r="AE740">
        <v>10</v>
      </c>
      <c r="AF740">
        <v>37</v>
      </c>
      <c r="AG740">
        <v>21</v>
      </c>
      <c r="AH740">
        <v>35</v>
      </c>
      <c r="AI740">
        <v>27</v>
      </c>
    </row>
    <row r="741" spans="1:35" x14ac:dyDescent="0.25">
      <c r="A741" s="23">
        <v>740</v>
      </c>
      <c r="B741" t="s">
        <v>1524</v>
      </c>
      <c r="C741" s="1" t="str">
        <f>+VLOOKUP(Tabla1[[#This Row],[Sector]],Sectores[[Sector]:[Columna1]],2,0)</f>
        <v>07 Delincuencia</v>
      </c>
      <c r="D741" s="1" t="str">
        <f>+VLOOKUP(Tabla1[[#This Row],[Contenido]],Hoja2!$F$2:$G$105,2,0)</f>
        <v>07.02 Sentencias Dictadas por Delito</v>
      </c>
      <c r="E741" s="1" t="str">
        <f>+IFERROR(VLOOKUP(Tabla1[[#This Row],[Tema]],Temas[[Tema]:[Columna1]],2,0),"REVISAR")</f>
        <v>07.02.17 Delitos e Infracciones de Tránsito</v>
      </c>
      <c r="F741" s="1" t="str">
        <f>+IFERROR(VLOOKUP(Tabla1[[#This Row],[Muestra]],Muestra[[Muestra]:[Columna1]],2,0),"REVISAR")</f>
        <v>07.02.17.05 Conducción Bajo la Influencia del Alcohol Causando Muerte</v>
      </c>
      <c r="G741" t="s">
        <v>66</v>
      </c>
      <c r="H741" t="s">
        <v>1340</v>
      </c>
      <c r="I741" t="s">
        <v>1507</v>
      </c>
      <c r="J741" t="s">
        <v>1525</v>
      </c>
      <c r="K741" t="s">
        <v>3851</v>
      </c>
      <c r="L741" t="s">
        <v>987</v>
      </c>
      <c r="O741" t="s">
        <v>1343</v>
      </c>
      <c r="AC741">
        <v>0</v>
      </c>
      <c r="AD741">
        <v>3</v>
      </c>
      <c r="AE741">
        <v>11</v>
      </c>
      <c r="AF741">
        <v>38</v>
      </c>
      <c r="AG741">
        <v>23</v>
      </c>
      <c r="AH741">
        <v>28</v>
      </c>
      <c r="AI741">
        <v>30</v>
      </c>
    </row>
    <row r="742" spans="1:35" x14ac:dyDescent="0.25">
      <c r="A742" s="23">
        <v>741</v>
      </c>
      <c r="B742" t="s">
        <v>1526</v>
      </c>
      <c r="C742" s="1" t="str">
        <f>+VLOOKUP(Tabla1[[#This Row],[Sector]],Sectores[[Sector]:[Columna1]],2,0)</f>
        <v>07 Delincuencia</v>
      </c>
      <c r="D742" s="1" t="str">
        <f>+VLOOKUP(Tabla1[[#This Row],[Contenido]],Hoja2!$F$2:$G$105,2,0)</f>
        <v>07.02 Sentencias Dictadas por Delito</v>
      </c>
      <c r="E742" s="1" t="str">
        <f>+IFERROR(VLOOKUP(Tabla1[[#This Row],[Tema]],Temas[[Tema]:[Columna1]],2,0),"REVISAR")</f>
        <v>07.02.17 Delitos e Infracciones de Tránsito</v>
      </c>
      <c r="F742" s="1" t="str">
        <f>+IFERROR(VLOOKUP(Tabla1[[#This Row],[Muestra]],Muestra[[Muestra]:[Columna1]],2,0),"REVISAR")</f>
        <v>07.02.17.06 Conducción Bajo la Influencia del Alcohol con o Sin Daños o Lesiones Leves</v>
      </c>
      <c r="G742" t="s">
        <v>66</v>
      </c>
      <c r="H742" t="s">
        <v>1340</v>
      </c>
      <c r="I742" t="s">
        <v>1507</v>
      </c>
      <c r="J742" t="s">
        <v>1527</v>
      </c>
      <c r="K742" t="s">
        <v>3851</v>
      </c>
      <c r="L742" t="s">
        <v>987</v>
      </c>
      <c r="O742" t="s">
        <v>1343</v>
      </c>
      <c r="AC742">
        <v>3278</v>
      </c>
      <c r="AD742">
        <v>3498</v>
      </c>
      <c r="AE742">
        <v>4101</v>
      </c>
      <c r="AF742">
        <v>3862</v>
      </c>
      <c r="AG742">
        <v>3711</v>
      </c>
      <c r="AH742">
        <v>3952</v>
      </c>
      <c r="AI742">
        <v>3289</v>
      </c>
    </row>
    <row r="743" spans="1:35" x14ac:dyDescent="0.25">
      <c r="A743" s="23">
        <v>742</v>
      </c>
      <c r="B743" t="s">
        <v>1528</v>
      </c>
      <c r="C743" s="1" t="str">
        <f>+VLOOKUP(Tabla1[[#This Row],[Sector]],Sectores[[Sector]:[Columna1]],2,0)</f>
        <v>07 Delincuencia</v>
      </c>
      <c r="D743" s="1" t="str">
        <f>+VLOOKUP(Tabla1[[#This Row],[Contenido]],Hoja2!$F$2:$G$105,2,0)</f>
        <v>07.02 Sentencias Dictadas por Delito</v>
      </c>
      <c r="E743" s="1" t="str">
        <f>+IFERROR(VLOOKUP(Tabla1[[#This Row],[Tema]],Temas[[Tema]:[Columna1]],2,0),"REVISAR")</f>
        <v>07.02.17 Delitos e Infracciones de Tránsito</v>
      </c>
      <c r="F743" s="1" t="str">
        <f>+IFERROR(VLOOKUP(Tabla1[[#This Row],[Muestra]],Muestra[[Muestra]:[Columna1]],2,0),"REVISAR")</f>
        <v>07.02.17.07 Conducción Ebriedad con Resultado de Lesiones Grave</v>
      </c>
      <c r="G743" t="s">
        <v>66</v>
      </c>
      <c r="H743" t="s">
        <v>1340</v>
      </c>
      <c r="I743" t="s">
        <v>1507</v>
      </c>
      <c r="J743" t="s">
        <v>1529</v>
      </c>
      <c r="K743" t="s">
        <v>3851</v>
      </c>
      <c r="L743" t="s">
        <v>987</v>
      </c>
      <c r="O743" t="s">
        <v>1343</v>
      </c>
      <c r="AC743">
        <v>19</v>
      </c>
      <c r="AD743">
        <v>74</v>
      </c>
      <c r="AE743">
        <v>332</v>
      </c>
      <c r="AF743">
        <v>412</v>
      </c>
      <c r="AG743">
        <v>432</v>
      </c>
      <c r="AH743">
        <v>471</v>
      </c>
      <c r="AI743">
        <v>479</v>
      </c>
    </row>
    <row r="744" spans="1:35" x14ac:dyDescent="0.25">
      <c r="A744" s="23">
        <v>743</v>
      </c>
      <c r="B744" t="s">
        <v>1530</v>
      </c>
      <c r="C744" s="1" t="str">
        <f>+VLOOKUP(Tabla1[[#This Row],[Sector]],Sectores[[Sector]:[Columna1]],2,0)</f>
        <v>07 Delincuencia</v>
      </c>
      <c r="D744" s="1" t="str">
        <f>+VLOOKUP(Tabla1[[#This Row],[Contenido]],Hoja2!$F$2:$G$105,2,0)</f>
        <v>07.02 Sentencias Dictadas por Delito</v>
      </c>
      <c r="E744" s="1" t="str">
        <f>+IFERROR(VLOOKUP(Tabla1[[#This Row],[Tema]],Temas[[Tema]:[Columna1]],2,0),"REVISAR")</f>
        <v>07.02.17 Delitos e Infracciones de Tránsito</v>
      </c>
      <c r="F744" s="1" t="str">
        <f>+IFERROR(VLOOKUP(Tabla1[[#This Row],[Muestra]],Muestra[[Muestra]:[Columna1]],2,0),"REVISAR")</f>
        <v>07.02.17.08 Conducción Ebriedad con Resultado de Lesiones Menos Graves</v>
      </c>
      <c r="G744" t="s">
        <v>66</v>
      </c>
      <c r="H744" t="s">
        <v>1340</v>
      </c>
      <c r="I744" t="s">
        <v>1507</v>
      </c>
      <c r="J744" t="s">
        <v>1531</v>
      </c>
      <c r="K744" t="s">
        <v>3851</v>
      </c>
      <c r="L744" t="s">
        <v>987</v>
      </c>
      <c r="O744" t="s">
        <v>1343</v>
      </c>
      <c r="AC744">
        <v>2</v>
      </c>
      <c r="AD744">
        <v>31</v>
      </c>
      <c r="AE744">
        <v>189</v>
      </c>
      <c r="AF744">
        <v>237</v>
      </c>
      <c r="AG744">
        <v>215</v>
      </c>
      <c r="AH744">
        <v>208</v>
      </c>
      <c r="AI744">
        <v>219</v>
      </c>
    </row>
    <row r="745" spans="1:35" x14ac:dyDescent="0.25">
      <c r="A745" s="23">
        <v>744</v>
      </c>
      <c r="B745" t="s">
        <v>1532</v>
      </c>
      <c r="C745" s="1" t="str">
        <f>+VLOOKUP(Tabla1[[#This Row],[Sector]],Sectores[[Sector]:[Columna1]],2,0)</f>
        <v>07 Delincuencia</v>
      </c>
      <c r="D745" s="1" t="str">
        <f>+VLOOKUP(Tabla1[[#This Row],[Contenido]],Hoja2!$F$2:$G$105,2,0)</f>
        <v>07.02 Sentencias Dictadas por Delito</v>
      </c>
      <c r="E745" s="1" t="str">
        <f>+IFERROR(VLOOKUP(Tabla1[[#This Row],[Tema]],Temas[[Tema]:[Columna1]],2,0),"REVISAR")</f>
        <v>07.02.17 Delitos e Infracciones de Tránsito</v>
      </c>
      <c r="F745" s="1" t="str">
        <f>+IFERROR(VLOOKUP(Tabla1[[#This Row],[Muestra]],Muestra[[Muestra]:[Columna1]],2,0),"REVISAR")</f>
        <v>07.02.17.09 Conducción Ebriedad con Resultado de Muerte</v>
      </c>
      <c r="G745" t="s">
        <v>66</v>
      </c>
      <c r="H745" t="s">
        <v>1340</v>
      </c>
      <c r="I745" t="s">
        <v>1507</v>
      </c>
      <c r="J745" t="s">
        <v>1533</v>
      </c>
      <c r="K745" t="s">
        <v>3851</v>
      </c>
      <c r="L745" t="s">
        <v>987</v>
      </c>
      <c r="O745" t="s">
        <v>1343</v>
      </c>
      <c r="AC745">
        <v>1</v>
      </c>
      <c r="AD745">
        <v>21</v>
      </c>
      <c r="AE745">
        <v>113</v>
      </c>
      <c r="AF745">
        <v>123</v>
      </c>
      <c r="AG745">
        <v>106</v>
      </c>
      <c r="AH745">
        <v>109</v>
      </c>
      <c r="AI745">
        <v>130</v>
      </c>
    </row>
    <row r="746" spans="1:35" x14ac:dyDescent="0.25">
      <c r="A746" s="23">
        <v>745</v>
      </c>
      <c r="B746" t="s">
        <v>1534</v>
      </c>
      <c r="C746" s="1" t="str">
        <f>+VLOOKUP(Tabla1[[#This Row],[Sector]],Sectores[[Sector]:[Columna1]],2,0)</f>
        <v>07 Delincuencia</v>
      </c>
      <c r="D746" s="1" t="str">
        <f>+VLOOKUP(Tabla1[[#This Row],[Contenido]],Hoja2!$F$2:$G$105,2,0)</f>
        <v>07.02 Sentencias Dictadas por Delito</v>
      </c>
      <c r="E746" s="1" t="str">
        <f>+IFERROR(VLOOKUP(Tabla1[[#This Row],[Tema]],Temas[[Tema]:[Columna1]],2,0),"REVISAR")</f>
        <v>07.02.17 Delitos e Infracciones de Tránsito</v>
      </c>
      <c r="F746" s="1" t="str">
        <f>+IFERROR(VLOOKUP(Tabla1[[#This Row],[Muestra]],Muestra[[Muestra]:[Columna1]],2,0),"REVISAR")</f>
        <v>07.02.17.10 Conducción Ebriedad Suspención Licencia</v>
      </c>
      <c r="G746" t="s">
        <v>66</v>
      </c>
      <c r="H746" t="s">
        <v>1340</v>
      </c>
      <c r="I746" t="s">
        <v>1507</v>
      </c>
      <c r="J746" t="s">
        <v>1535</v>
      </c>
      <c r="K746" t="s">
        <v>3851</v>
      </c>
      <c r="L746" t="s">
        <v>987</v>
      </c>
      <c r="O746" t="s">
        <v>1343</v>
      </c>
      <c r="AC746">
        <v>36</v>
      </c>
      <c r="AD746">
        <v>199</v>
      </c>
      <c r="AE746">
        <v>852</v>
      </c>
      <c r="AF746">
        <v>1245</v>
      </c>
      <c r="AG746">
        <v>1537</v>
      </c>
      <c r="AH746">
        <v>1615</v>
      </c>
      <c r="AI746">
        <v>1658</v>
      </c>
    </row>
    <row r="747" spans="1:35" x14ac:dyDescent="0.25">
      <c r="A747" s="23">
        <v>746</v>
      </c>
      <c r="B747" t="s">
        <v>1536</v>
      </c>
      <c r="C747" s="1" t="str">
        <f>+VLOOKUP(Tabla1[[#This Row],[Sector]],Sectores[[Sector]:[Columna1]],2,0)</f>
        <v>07 Delincuencia</v>
      </c>
      <c r="D747" s="1" t="str">
        <f>+VLOOKUP(Tabla1[[#This Row],[Contenido]],Hoja2!$F$2:$G$105,2,0)</f>
        <v>07.02 Sentencias Dictadas por Delito</v>
      </c>
      <c r="E747" s="1" t="str">
        <f>+IFERROR(VLOOKUP(Tabla1[[#This Row],[Tema]],Temas[[Tema]:[Columna1]],2,0),"REVISAR")</f>
        <v>07.02.17 Delitos e Infracciones de Tránsito</v>
      </c>
      <c r="F747" s="1" t="str">
        <f>+IFERROR(VLOOKUP(Tabla1[[#This Row],[Muestra]],Muestra[[Muestra]:[Columna1]],2,0),"REVISAR")</f>
        <v>07.02.17.11 Conducción Estado de Ebriedad con o Sin Daños o Lesiones Leves</v>
      </c>
      <c r="G747" t="s">
        <v>66</v>
      </c>
      <c r="H747" t="s">
        <v>1340</v>
      </c>
      <c r="I747" t="s">
        <v>1507</v>
      </c>
      <c r="J747" t="s">
        <v>1537</v>
      </c>
      <c r="K747" t="s">
        <v>3851</v>
      </c>
      <c r="L747" t="s">
        <v>987</v>
      </c>
      <c r="O747" t="s">
        <v>1343</v>
      </c>
      <c r="AC747">
        <v>20904</v>
      </c>
      <c r="AD747">
        <v>20588</v>
      </c>
      <c r="AE747">
        <v>19412</v>
      </c>
      <c r="AF747">
        <v>19377</v>
      </c>
      <c r="AG747">
        <v>18162</v>
      </c>
      <c r="AH747">
        <v>17935</v>
      </c>
      <c r="AI747">
        <v>18285</v>
      </c>
    </row>
    <row r="748" spans="1:35" x14ac:dyDescent="0.25">
      <c r="A748" s="23">
        <v>747</v>
      </c>
      <c r="B748" t="s">
        <v>1538</v>
      </c>
      <c r="C748" s="1" t="str">
        <f>+VLOOKUP(Tabla1[[#This Row],[Sector]],Sectores[[Sector]:[Columna1]],2,0)</f>
        <v>07 Delincuencia</v>
      </c>
      <c r="D748" s="1" t="str">
        <f>+VLOOKUP(Tabla1[[#This Row],[Contenido]],Hoja2!$F$2:$G$105,2,0)</f>
        <v>07.02 Sentencias Dictadas por Delito</v>
      </c>
      <c r="E748" s="1" t="str">
        <f>+IFERROR(VLOOKUP(Tabla1[[#This Row],[Tema]],Temas[[Tema]:[Columna1]],2,0),"REVISAR")</f>
        <v>07.02.17 Delitos e Infracciones de Tránsito</v>
      </c>
      <c r="F748" s="1" t="str">
        <f>+IFERROR(VLOOKUP(Tabla1[[#This Row],[Muestra]],Muestra[[Muestra]:[Columna1]],2,0),"REVISAR")</f>
        <v>07.02.17.12 Conducción Estado de Ebriedad con Resultado de Daños</v>
      </c>
      <c r="G748" t="s">
        <v>66</v>
      </c>
      <c r="H748" t="s">
        <v>1340</v>
      </c>
      <c r="I748" t="s">
        <v>1507</v>
      </c>
      <c r="J748" t="s">
        <v>1539</v>
      </c>
      <c r="K748" t="s">
        <v>3851</v>
      </c>
      <c r="L748" t="s">
        <v>987</v>
      </c>
      <c r="O748" t="s">
        <v>1343</v>
      </c>
      <c r="AC748">
        <v>457</v>
      </c>
      <c r="AD748">
        <v>304</v>
      </c>
      <c r="AE748">
        <v>266</v>
      </c>
      <c r="AF748">
        <v>288</v>
      </c>
      <c r="AG748">
        <v>317</v>
      </c>
      <c r="AH748">
        <v>231</v>
      </c>
      <c r="AI748">
        <v>207</v>
      </c>
    </row>
    <row r="749" spans="1:35" x14ac:dyDescent="0.25">
      <c r="A749" s="23">
        <v>748</v>
      </c>
      <c r="B749" t="s">
        <v>1540</v>
      </c>
      <c r="C749" s="1" t="str">
        <f>+VLOOKUP(Tabla1[[#This Row],[Sector]],Sectores[[Sector]:[Columna1]],2,0)</f>
        <v>07 Delincuencia</v>
      </c>
      <c r="D749" s="1" t="str">
        <f>+VLOOKUP(Tabla1[[#This Row],[Contenido]],Hoja2!$F$2:$G$105,2,0)</f>
        <v>07.02 Sentencias Dictadas por Delito</v>
      </c>
      <c r="E749" s="1" t="str">
        <f>+IFERROR(VLOOKUP(Tabla1[[#This Row],[Tema]],Temas[[Tema]:[Columna1]],2,0),"REVISAR")</f>
        <v>07.02.17 Delitos e Infracciones de Tránsito</v>
      </c>
      <c r="F749" s="1" t="str">
        <f>+IFERROR(VLOOKUP(Tabla1[[#This Row],[Muestra]],Muestra[[Muestra]:[Columna1]],2,0),"REVISAR")</f>
        <v>07.02.17.13 Conducción Estado Ebriedad con Resultado de Lesiones Graves o Menos Graves</v>
      </c>
      <c r="G749" t="s">
        <v>66</v>
      </c>
      <c r="H749" t="s">
        <v>1340</v>
      </c>
      <c r="I749" t="s">
        <v>1507</v>
      </c>
      <c r="J749" t="s">
        <v>1541</v>
      </c>
      <c r="K749" t="s">
        <v>3851</v>
      </c>
      <c r="L749" t="s">
        <v>987</v>
      </c>
      <c r="O749" t="s">
        <v>1343</v>
      </c>
      <c r="AC749">
        <v>333</v>
      </c>
      <c r="AD749">
        <v>354</v>
      </c>
      <c r="AE749">
        <v>27</v>
      </c>
      <c r="AF749">
        <v>13</v>
      </c>
      <c r="AG749">
        <v>6</v>
      </c>
      <c r="AH749">
        <v>5</v>
      </c>
      <c r="AI749">
        <v>2</v>
      </c>
    </row>
    <row r="750" spans="1:35" x14ac:dyDescent="0.25">
      <c r="A750" s="23">
        <v>749</v>
      </c>
      <c r="B750" t="s">
        <v>1542</v>
      </c>
      <c r="C750" s="1" t="str">
        <f>+VLOOKUP(Tabla1[[#This Row],[Sector]],Sectores[[Sector]:[Columna1]],2,0)</f>
        <v>07 Delincuencia</v>
      </c>
      <c r="D750" s="1" t="str">
        <f>+VLOOKUP(Tabla1[[#This Row],[Contenido]],Hoja2!$F$2:$G$105,2,0)</f>
        <v>07.02 Sentencias Dictadas por Delito</v>
      </c>
      <c r="E750" s="1" t="str">
        <f>+IFERROR(VLOOKUP(Tabla1[[#This Row],[Tema]],Temas[[Tema]:[Columna1]],2,0),"REVISAR")</f>
        <v>07.02.17 Delitos e Infracciones de Tránsito</v>
      </c>
      <c r="F750" s="1" t="str">
        <f>+IFERROR(VLOOKUP(Tabla1[[#This Row],[Muestra]],Muestra[[Muestra]:[Columna1]],2,0),"REVISAR")</f>
        <v>07.02.17.14 Conducción Estado Ebriedad con Resultado de Muerte o Lesion Graves Gravísimas</v>
      </c>
      <c r="G750" t="s">
        <v>66</v>
      </c>
      <c r="H750" t="s">
        <v>1340</v>
      </c>
      <c r="I750" t="s">
        <v>1507</v>
      </c>
      <c r="J750" t="s">
        <v>1543</v>
      </c>
      <c r="K750" t="s">
        <v>3851</v>
      </c>
      <c r="L750" t="s">
        <v>987</v>
      </c>
      <c r="O750" t="s">
        <v>1343</v>
      </c>
      <c r="AC750">
        <v>1055</v>
      </c>
      <c r="AD750">
        <v>956</v>
      </c>
      <c r="AE750">
        <v>314</v>
      </c>
      <c r="AF750">
        <v>103</v>
      </c>
      <c r="AG750">
        <v>82</v>
      </c>
      <c r="AH750">
        <v>44</v>
      </c>
      <c r="AI750">
        <v>20</v>
      </c>
    </row>
    <row r="751" spans="1:35" x14ac:dyDescent="0.25">
      <c r="A751" s="23">
        <v>750</v>
      </c>
      <c r="B751" t="s">
        <v>1544</v>
      </c>
      <c r="C751" s="1" t="str">
        <f>+VLOOKUP(Tabla1[[#This Row],[Sector]],Sectores[[Sector]:[Columna1]],2,0)</f>
        <v>07 Delincuencia</v>
      </c>
      <c r="D751" s="1" t="str">
        <f>+VLOOKUP(Tabla1[[#This Row],[Contenido]],Hoja2!$F$2:$G$105,2,0)</f>
        <v>07.02 Sentencias Dictadas por Delito</v>
      </c>
      <c r="E751" s="1" t="str">
        <f>+IFERROR(VLOOKUP(Tabla1[[#This Row],[Tema]],Temas[[Tema]:[Columna1]],2,0),"REVISAR")</f>
        <v>07.02.17 Delitos e Infracciones de Tránsito</v>
      </c>
      <c r="F751" s="1" t="str">
        <f>+IFERROR(VLOOKUP(Tabla1[[#This Row],[Muestra]],Muestra[[Muestra]:[Columna1]],2,0),"REVISAR")</f>
        <v>07.02.17.15 Conducción Sin la Licencia Debida</v>
      </c>
      <c r="G751" t="s">
        <v>66</v>
      </c>
      <c r="H751" t="s">
        <v>1340</v>
      </c>
      <c r="I751" t="s">
        <v>1507</v>
      </c>
      <c r="J751" t="s">
        <v>1545</v>
      </c>
      <c r="K751" t="s">
        <v>3851</v>
      </c>
      <c r="L751" t="s">
        <v>987</v>
      </c>
      <c r="O751" t="s">
        <v>1343</v>
      </c>
      <c r="AC751">
        <v>4365</v>
      </c>
      <c r="AD751">
        <v>4324</v>
      </c>
      <c r="AE751">
        <v>3785</v>
      </c>
      <c r="AF751">
        <v>4471</v>
      </c>
      <c r="AG751">
        <v>5301</v>
      </c>
      <c r="AH751">
        <v>5637</v>
      </c>
      <c r="AI751">
        <v>4486</v>
      </c>
    </row>
    <row r="752" spans="1:35" x14ac:dyDescent="0.25">
      <c r="A752" s="23">
        <v>751</v>
      </c>
      <c r="B752" t="s">
        <v>1546</v>
      </c>
      <c r="C752" s="1" t="str">
        <f>+VLOOKUP(Tabla1[[#This Row],[Sector]],Sectores[[Sector]:[Columna1]],2,0)</f>
        <v>07 Delincuencia</v>
      </c>
      <c r="D752" s="1" t="str">
        <f>+VLOOKUP(Tabla1[[#This Row],[Contenido]],Hoja2!$F$2:$G$105,2,0)</f>
        <v>07.02 Sentencias Dictadas por Delito</v>
      </c>
      <c r="E752" s="1" t="str">
        <f>+IFERROR(VLOOKUP(Tabla1[[#This Row],[Tema]],Temas[[Tema]:[Columna1]],2,0),"REVISAR")</f>
        <v>07.02.17 Delitos e Infracciones de Tránsito</v>
      </c>
      <c r="F752" s="1" t="str">
        <f>+IFERROR(VLOOKUP(Tabla1[[#This Row],[Muestra]],Muestra[[Muestra]:[Columna1]],2,0),"REVISAR")</f>
        <v>07.02.17.16 Conducción Vehículo Durante Vigencia Alguna Sanción Impuesta</v>
      </c>
      <c r="G752" t="s">
        <v>66</v>
      </c>
      <c r="H752" t="s">
        <v>1340</v>
      </c>
      <c r="I752" t="s">
        <v>1507</v>
      </c>
      <c r="J752" t="s">
        <v>1547</v>
      </c>
      <c r="K752" t="s">
        <v>3851</v>
      </c>
      <c r="L752" t="s">
        <v>987</v>
      </c>
      <c r="O752" t="s">
        <v>1343</v>
      </c>
      <c r="AC752">
        <v>167</v>
      </c>
      <c r="AD752">
        <v>447</v>
      </c>
      <c r="AE752">
        <v>642</v>
      </c>
      <c r="AF752">
        <v>913</v>
      </c>
      <c r="AG752">
        <v>1270</v>
      </c>
      <c r="AH752">
        <v>1728</v>
      </c>
      <c r="AI752">
        <v>1791</v>
      </c>
    </row>
    <row r="753" spans="1:35" x14ac:dyDescent="0.25">
      <c r="A753" s="23">
        <v>752</v>
      </c>
      <c r="B753" t="s">
        <v>1548</v>
      </c>
      <c r="C753" s="1" t="str">
        <f>+VLOOKUP(Tabla1[[#This Row],[Sector]],Sectores[[Sector]:[Columna1]],2,0)</f>
        <v>07 Delincuencia</v>
      </c>
      <c r="D753" s="1" t="str">
        <f>+VLOOKUP(Tabla1[[#This Row],[Contenido]],Hoja2!$F$2:$G$105,2,0)</f>
        <v>07.02 Sentencias Dictadas por Delito</v>
      </c>
      <c r="E753" s="1" t="str">
        <f>+IFERROR(VLOOKUP(Tabla1[[#This Row],[Tema]],Temas[[Tema]:[Columna1]],2,0),"REVISAR")</f>
        <v>07.02.03 Delitos Cometidos por Empleados y Funcionarios Públicos</v>
      </c>
      <c r="F753" s="1" t="str">
        <f>+IFERROR(VLOOKUP(Tabla1[[#This Row],[Muestra]],Muestra[[Muestra]:[Columna1]],2,0),"REVISAR")</f>
        <v>07.02.03.09 Connivencia en la Fuga y Evasión Culpable de Detenidos</v>
      </c>
      <c r="G753" t="s">
        <v>66</v>
      </c>
      <c r="H753" t="s">
        <v>1340</v>
      </c>
      <c r="I753" t="s">
        <v>1385</v>
      </c>
      <c r="J753" t="s">
        <v>1549</v>
      </c>
      <c r="K753" t="s">
        <v>3851</v>
      </c>
      <c r="L753" t="s">
        <v>987</v>
      </c>
      <c r="O753" t="s">
        <v>1343</v>
      </c>
      <c r="AC753">
        <v>9</v>
      </c>
      <c r="AD753">
        <v>15</v>
      </c>
      <c r="AE753">
        <v>12</v>
      </c>
      <c r="AF753">
        <v>12</v>
      </c>
      <c r="AG753">
        <v>14</v>
      </c>
      <c r="AH753">
        <v>17</v>
      </c>
      <c r="AI753">
        <v>10</v>
      </c>
    </row>
    <row r="754" spans="1:35" x14ac:dyDescent="0.25">
      <c r="A754" s="22">
        <v>753</v>
      </c>
      <c r="B754" s="15" t="s">
        <v>1550</v>
      </c>
      <c r="C754" s="1" t="str">
        <f>+VLOOKUP(Tabla1[[#This Row],[Sector]],Sectores[[Sector]:[Columna1]],2,0)</f>
        <v>07 Delincuencia</v>
      </c>
      <c r="D754" s="1" t="str">
        <f>+VLOOKUP(Tabla1[[#This Row],[Contenido]],Hoja2!$F$2:$G$105,2,0)</f>
        <v>07.02 Sentencias Dictadas por Delito</v>
      </c>
      <c r="E754" s="1" t="str">
        <f>+IFERROR(VLOOKUP(Tabla1[[#This Row],[Tema]],Temas[[Tema]:[Columna1]],2,0),"REVISAR")</f>
        <v xml:space="preserve">07.02.28 Drogas </v>
      </c>
      <c r="F754" s="1" t="str">
        <f>+IFERROR(VLOOKUP(Tabla1[[#This Row],[Muestra]],Muestra[[Muestra]:[Columna1]],2,0),"REVISAR")</f>
        <v>07.02.28.01 Conspiración de la Ley 20.000</v>
      </c>
      <c r="G754" t="s">
        <v>66</v>
      </c>
      <c r="H754" t="s">
        <v>1340</v>
      </c>
      <c r="I754" t="s">
        <v>1551</v>
      </c>
      <c r="J754" t="s">
        <v>1552</v>
      </c>
      <c r="K754" t="s">
        <v>3851</v>
      </c>
      <c r="L754" t="s">
        <v>987</v>
      </c>
      <c r="O754" t="s">
        <v>1343</v>
      </c>
      <c r="AC754">
        <v>0</v>
      </c>
      <c r="AD754">
        <v>0</v>
      </c>
      <c r="AE754">
        <v>0</v>
      </c>
      <c r="AF754">
        <v>0</v>
      </c>
      <c r="AG754">
        <v>1</v>
      </c>
      <c r="AH754">
        <v>0</v>
      </c>
      <c r="AI754">
        <v>0</v>
      </c>
    </row>
    <row r="755" spans="1:35" x14ac:dyDescent="0.25">
      <c r="A755" s="23">
        <v>754</v>
      </c>
      <c r="B755" t="s">
        <v>1553</v>
      </c>
      <c r="C755" s="1" t="str">
        <f>+VLOOKUP(Tabla1[[#This Row],[Sector]],Sectores[[Sector]:[Columna1]],2,0)</f>
        <v>07 Delincuencia</v>
      </c>
      <c r="D755" s="1" t="str">
        <f>+VLOOKUP(Tabla1[[#This Row],[Contenido]],Hoja2!$F$2:$G$105,2,0)</f>
        <v>07.02 Sentencias Dictadas por Delito</v>
      </c>
      <c r="E755" s="1" t="str">
        <f>+IFERROR(VLOOKUP(Tabla1[[#This Row],[Tema]],Temas[[Tema]:[Columna1]],2,0),"REVISAR")</f>
        <v xml:space="preserve">07.02.28 Drogas </v>
      </c>
      <c r="F755" s="1" t="str">
        <f>+IFERROR(VLOOKUP(Tabla1[[#This Row],[Muestra]],Muestra[[Muestra]:[Columna1]],2,0),"REVISAR")</f>
        <v>07.02.28.02 Consumo de Drogas</v>
      </c>
      <c r="G755" t="s">
        <v>66</v>
      </c>
      <c r="H755" t="s">
        <v>1340</v>
      </c>
      <c r="I755" t="s">
        <v>1551</v>
      </c>
      <c r="J755" t="s">
        <v>1554</v>
      </c>
      <c r="K755" t="s">
        <v>3851</v>
      </c>
      <c r="L755" t="s">
        <v>987</v>
      </c>
      <c r="O755" t="s">
        <v>1343</v>
      </c>
      <c r="AC755">
        <v>37</v>
      </c>
      <c r="AD755">
        <v>14</v>
      </c>
      <c r="AE755">
        <v>16</v>
      </c>
      <c r="AF755">
        <v>37</v>
      </c>
      <c r="AG755">
        <v>6</v>
      </c>
      <c r="AH755">
        <v>8</v>
      </c>
      <c r="AI755">
        <v>7</v>
      </c>
    </row>
    <row r="756" spans="1:35" x14ac:dyDescent="0.25">
      <c r="A756" s="23">
        <v>755</v>
      </c>
      <c r="B756" t="s">
        <v>1555</v>
      </c>
      <c r="C756" s="1" t="str">
        <f>+VLOOKUP(Tabla1[[#This Row],[Sector]],Sectores[[Sector]:[Columna1]],2,0)</f>
        <v>07 Delincuencia</v>
      </c>
      <c r="D756" s="1" t="str">
        <f>+VLOOKUP(Tabla1[[#This Row],[Contenido]],Hoja2!$F$2:$G$105,2,0)</f>
        <v>07.02 Sentencias Dictadas por Delito</v>
      </c>
      <c r="E756" s="1" t="str">
        <f>+IFERROR(VLOOKUP(Tabla1[[#This Row],[Tema]],Temas[[Tema]:[Columna1]],2,0),"REVISAR")</f>
        <v xml:space="preserve">07.02.28 Drogas </v>
      </c>
      <c r="F756" s="1" t="str">
        <f>+IFERROR(VLOOKUP(Tabla1[[#This Row],[Muestra]],Muestra[[Muestra]:[Columna1]],2,0),"REVISAR")</f>
        <v>07.02.28.03 Consumo y Otras Faltas Ley de Drogas</v>
      </c>
      <c r="G756" t="s">
        <v>66</v>
      </c>
      <c r="H756" t="s">
        <v>1340</v>
      </c>
      <c r="I756" t="s">
        <v>1551</v>
      </c>
      <c r="J756" t="s">
        <v>1556</v>
      </c>
      <c r="K756" t="s">
        <v>3851</v>
      </c>
      <c r="L756" t="s">
        <v>987</v>
      </c>
      <c r="O756" t="s">
        <v>1343</v>
      </c>
      <c r="AC756">
        <v>4</v>
      </c>
      <c r="AD756">
        <v>11</v>
      </c>
      <c r="AE756">
        <v>5</v>
      </c>
      <c r="AF756">
        <v>0</v>
      </c>
      <c r="AG756">
        <v>0</v>
      </c>
      <c r="AH756">
        <v>0</v>
      </c>
      <c r="AI756">
        <v>0</v>
      </c>
    </row>
    <row r="757" spans="1:35" x14ac:dyDescent="0.25">
      <c r="A757" s="23">
        <v>756</v>
      </c>
      <c r="B757" t="s">
        <v>1557</v>
      </c>
      <c r="C757" s="1" t="str">
        <f>+VLOOKUP(Tabla1[[#This Row],[Sector]],Sectores[[Sector]:[Columna1]],2,0)</f>
        <v>07 Delincuencia</v>
      </c>
      <c r="D757" s="1" t="str">
        <f>+VLOOKUP(Tabla1[[#This Row],[Contenido]],Hoja2!$F$2:$G$105,2,0)</f>
        <v>07.02 Sentencias Dictadas por Delito</v>
      </c>
      <c r="E757" s="1" t="str">
        <f>+IFERROR(VLOOKUP(Tabla1[[#This Row],[Tema]],Temas[[Tema]:[Columna1]],2,0),"REVISAR")</f>
        <v xml:space="preserve">07.02.28 Drogas </v>
      </c>
      <c r="F757" s="1" t="str">
        <f>+IFERROR(VLOOKUP(Tabla1[[#This Row],[Muestra]],Muestra[[Muestra]:[Columna1]],2,0),"REVISAR")</f>
        <v>07.02.28.04 Consumo/Porte de Drogas en Lugares Calificados</v>
      </c>
      <c r="G757" t="s">
        <v>66</v>
      </c>
      <c r="H757" t="s">
        <v>1340</v>
      </c>
      <c r="I757" t="s">
        <v>1551</v>
      </c>
      <c r="J757" t="s">
        <v>1558</v>
      </c>
      <c r="K757" t="s">
        <v>3851</v>
      </c>
      <c r="L757" t="s">
        <v>987</v>
      </c>
      <c r="O757" t="s">
        <v>1343</v>
      </c>
      <c r="AC757">
        <v>4602</v>
      </c>
      <c r="AD757">
        <v>3754</v>
      </c>
      <c r="AE757">
        <v>3248</v>
      </c>
      <c r="AF757">
        <v>3819</v>
      </c>
      <c r="AG757">
        <v>4033</v>
      </c>
      <c r="AH757">
        <v>3607</v>
      </c>
      <c r="AI757">
        <v>3138</v>
      </c>
    </row>
    <row r="758" spans="1:35" x14ac:dyDescent="0.25">
      <c r="A758" s="23">
        <v>757</v>
      </c>
      <c r="B758" t="s">
        <v>1559</v>
      </c>
      <c r="C758" s="1" t="str">
        <f>+VLOOKUP(Tabla1[[#This Row],[Sector]],Sectores[[Sector]:[Columna1]],2,0)</f>
        <v>07 Delincuencia</v>
      </c>
      <c r="D758" s="1" t="str">
        <f>+VLOOKUP(Tabla1[[#This Row],[Contenido]],Hoja2!$F$2:$G$105,2,0)</f>
        <v>07.02 Sentencias Dictadas por Delito</v>
      </c>
      <c r="E758" s="1" t="str">
        <f>+IFERROR(VLOOKUP(Tabla1[[#This Row],[Tema]],Temas[[Tema]:[Columna1]],2,0),"REVISAR")</f>
        <v xml:space="preserve">07.02.28 Drogas </v>
      </c>
      <c r="F758" s="1" t="str">
        <f>+IFERROR(VLOOKUP(Tabla1[[#This Row],[Muestra]],Muestra[[Muestra]:[Columna1]],2,0),"REVISAR")</f>
        <v>07.02.28.05 Consumo/Porte en Lugares Públicos o Privados c/Previo Concierto</v>
      </c>
      <c r="G758" t="s">
        <v>66</v>
      </c>
      <c r="H758" t="s">
        <v>1340</v>
      </c>
      <c r="I758" t="s">
        <v>1551</v>
      </c>
      <c r="J758" t="s">
        <v>1560</v>
      </c>
      <c r="K758" t="s">
        <v>3851</v>
      </c>
      <c r="L758" t="s">
        <v>987</v>
      </c>
      <c r="O758" t="s">
        <v>1343</v>
      </c>
      <c r="AC758">
        <v>23930</v>
      </c>
      <c r="AD758">
        <v>18307</v>
      </c>
      <c r="AE758">
        <v>17152</v>
      </c>
      <c r="AF758">
        <v>14666</v>
      </c>
      <c r="AG758">
        <v>13600</v>
      </c>
      <c r="AH758">
        <v>13342</v>
      </c>
      <c r="AI758">
        <v>11796</v>
      </c>
    </row>
    <row r="759" spans="1:35" x14ac:dyDescent="0.25">
      <c r="A759" s="23">
        <v>758</v>
      </c>
      <c r="B759" t="s">
        <v>1561</v>
      </c>
      <c r="C759" s="1" t="str">
        <f>+VLOOKUP(Tabla1[[#This Row],[Sector]],Sectores[[Sector]:[Columna1]],2,0)</f>
        <v>07 Delincuencia</v>
      </c>
      <c r="D759" s="1" t="str">
        <f>+VLOOKUP(Tabla1[[#This Row],[Contenido]],Hoja2!$F$2:$G$105,2,0)</f>
        <v>07.02 Sentencias Dictadas por Delito</v>
      </c>
      <c r="E759" s="1" t="str">
        <f>+IFERROR(VLOOKUP(Tabla1[[#This Row],[Tema]],Temas[[Tema]:[Columna1]],2,0),"REVISAR")</f>
        <v>07.02.12 Delitos Contra la Salud Pública</v>
      </c>
      <c r="F759" s="1" t="str">
        <f>+IFERROR(VLOOKUP(Tabla1[[#This Row],[Muestra]],Muestra[[Muestra]:[Columna1]],2,0),"REVISAR")</f>
        <v>07.02.12.01 Contra Salud Pública</v>
      </c>
      <c r="G759" t="s">
        <v>66</v>
      </c>
      <c r="H759" t="s">
        <v>1340</v>
      </c>
      <c r="I759" t="s">
        <v>1562</v>
      </c>
      <c r="J759" t="s">
        <v>1563</v>
      </c>
      <c r="K759" t="s">
        <v>3851</v>
      </c>
      <c r="L759" t="s">
        <v>987</v>
      </c>
      <c r="O759" t="s">
        <v>1343</v>
      </c>
      <c r="AC759">
        <v>13</v>
      </c>
      <c r="AD759">
        <v>18</v>
      </c>
      <c r="AE759">
        <v>26</v>
      </c>
      <c r="AF759">
        <v>24</v>
      </c>
      <c r="AG759">
        <v>28</v>
      </c>
      <c r="AH759">
        <v>43</v>
      </c>
      <c r="AI759">
        <v>101</v>
      </c>
    </row>
    <row r="760" spans="1:35" x14ac:dyDescent="0.25">
      <c r="A760" s="23">
        <v>759</v>
      </c>
      <c r="B760" t="s">
        <v>1564</v>
      </c>
      <c r="C760" s="1" t="str">
        <f>+VLOOKUP(Tabla1[[#This Row],[Sector]],Sectores[[Sector]:[Columna1]],2,0)</f>
        <v>07 Delincuencia</v>
      </c>
      <c r="D760" s="1" t="str">
        <f>+VLOOKUP(Tabla1[[#This Row],[Contenido]],Hoja2!$F$2:$G$105,2,0)</f>
        <v>07.02 Sentencias Dictadas por Delito</v>
      </c>
      <c r="E760" s="1" t="str">
        <f>+IFERROR(VLOOKUP(Tabla1[[#This Row],[Tema]],Temas[[Tema]:[Columna1]],2,0),"REVISAR")</f>
        <v>07.02.06 Delitos Contra el Medioambientales y Seres Vivos</v>
      </c>
      <c r="F760" s="1" t="str">
        <f>+IFERROR(VLOOKUP(Tabla1[[#This Row],[Muestra]],Muestra[[Muestra]:[Columna1]],2,0),"REVISAR")</f>
        <v>07.02.06.05 Contrabando de Especies Exóticas</v>
      </c>
      <c r="G760" t="s">
        <v>66</v>
      </c>
      <c r="H760" t="s">
        <v>1340</v>
      </c>
      <c r="I760" t="s">
        <v>1352</v>
      </c>
      <c r="J760" t="s">
        <v>1565</v>
      </c>
      <c r="K760" t="s">
        <v>3851</v>
      </c>
      <c r="L760" t="s">
        <v>987</v>
      </c>
      <c r="O760" t="s">
        <v>1343</v>
      </c>
      <c r="AC760">
        <v>0</v>
      </c>
      <c r="AD760">
        <v>0</v>
      </c>
      <c r="AE760">
        <v>0</v>
      </c>
      <c r="AF760">
        <v>0</v>
      </c>
      <c r="AG760">
        <v>1</v>
      </c>
      <c r="AH760">
        <v>5</v>
      </c>
      <c r="AI760">
        <v>15</v>
      </c>
    </row>
    <row r="761" spans="1:35" x14ac:dyDescent="0.25">
      <c r="A761" s="23">
        <v>760</v>
      </c>
      <c r="B761" t="s">
        <v>1566</v>
      </c>
      <c r="C761" s="1" t="str">
        <f>+VLOOKUP(Tabla1[[#This Row],[Sector]],Sectores[[Sector]:[Columna1]],2,0)</f>
        <v>07 Delincuencia</v>
      </c>
      <c r="D761" s="1" t="str">
        <f>+VLOOKUP(Tabla1[[#This Row],[Contenido]],Hoja2!$F$2:$G$105,2,0)</f>
        <v>07.02 Sentencias Dictadas por Delito</v>
      </c>
      <c r="E761" s="1" t="str">
        <f>+IFERROR(VLOOKUP(Tabla1[[#This Row],[Tema]],Temas[[Tema]:[Columna1]],2,0),"REVISAR")</f>
        <v>07.02.25 Delitos Tributarios</v>
      </c>
      <c r="F761" s="1" t="str">
        <f>+IFERROR(VLOOKUP(Tabla1[[#This Row],[Muestra]],Muestra[[Muestra]:[Columna1]],2,0),"REVISAR")</f>
        <v>07.02.25.03 Contrabando Infracción a la Orden de Aduanas</v>
      </c>
      <c r="G761" t="s">
        <v>66</v>
      </c>
      <c r="H761" t="s">
        <v>1340</v>
      </c>
      <c r="I761" t="s">
        <v>1514</v>
      </c>
      <c r="J761" t="s">
        <v>1567</v>
      </c>
      <c r="K761" t="s">
        <v>3851</v>
      </c>
      <c r="L761" t="s">
        <v>987</v>
      </c>
      <c r="O761" t="s">
        <v>1343</v>
      </c>
      <c r="AC761">
        <v>4</v>
      </c>
      <c r="AD761">
        <v>17</v>
      </c>
      <c r="AE761">
        <v>43</v>
      </c>
      <c r="AF761">
        <v>472</v>
      </c>
      <c r="AG761">
        <v>860</v>
      </c>
      <c r="AH761">
        <v>1531</v>
      </c>
      <c r="AI761">
        <v>1804</v>
      </c>
    </row>
    <row r="762" spans="1:35" x14ac:dyDescent="0.25">
      <c r="A762" s="22">
        <v>761</v>
      </c>
      <c r="B762" s="15" t="s">
        <v>1568</v>
      </c>
      <c r="C762" s="1" t="str">
        <f>+VLOOKUP(Tabla1[[#This Row],[Sector]],Sectores[[Sector]:[Columna1]],2,0)</f>
        <v>07 Delincuencia</v>
      </c>
      <c r="D762" s="1" t="str">
        <f>+VLOOKUP(Tabla1[[#This Row],[Contenido]],Hoja2!$F$2:$G$105,2,0)</f>
        <v>07.02 Sentencias Dictadas por Delito</v>
      </c>
      <c r="E762" s="1" t="str">
        <f>+IFERROR(VLOOKUP(Tabla1[[#This Row],[Tema]],Temas[[Tema]:[Columna1]],2,0),"REVISAR")</f>
        <v>07.02.01 Corrupción</v>
      </c>
      <c r="F762" s="1" t="str">
        <f>+IFERROR(VLOOKUP(Tabla1[[#This Row],[Muestra]],Muestra[[Muestra]:[Columna1]],2,0),"REVISAR")</f>
        <v>07.02.01.02 Corrupción Entre Particulares Cometido Persona Jurídica</v>
      </c>
      <c r="G762" t="s">
        <v>66</v>
      </c>
      <c r="H762" t="s">
        <v>1340</v>
      </c>
      <c r="I762" t="s">
        <v>1398</v>
      </c>
      <c r="J762" t="s">
        <v>1569</v>
      </c>
      <c r="K762" t="s">
        <v>3851</v>
      </c>
      <c r="L762" t="s">
        <v>987</v>
      </c>
      <c r="O762" t="s">
        <v>1343</v>
      </c>
      <c r="AC762">
        <v>0</v>
      </c>
      <c r="AD762">
        <v>0</v>
      </c>
      <c r="AE762">
        <v>0</v>
      </c>
      <c r="AF762">
        <v>0</v>
      </c>
      <c r="AG762">
        <v>0</v>
      </c>
      <c r="AH762">
        <v>0</v>
      </c>
      <c r="AI762">
        <v>1</v>
      </c>
    </row>
    <row r="763" spans="1:35" x14ac:dyDescent="0.25">
      <c r="A763" s="23">
        <v>762</v>
      </c>
      <c r="B763" t="s">
        <v>1570</v>
      </c>
      <c r="C763" s="1" t="str">
        <f>+VLOOKUP(Tabla1[[#This Row],[Sector]],Sectores[[Sector]:[Columna1]],2,0)</f>
        <v>07 Delincuencia</v>
      </c>
      <c r="D763" s="1" t="str">
        <f>+VLOOKUP(Tabla1[[#This Row],[Contenido]],Hoja2!$F$2:$G$105,2,0)</f>
        <v>07.02 Sentencias Dictadas por Delito</v>
      </c>
      <c r="E763" s="1" t="str">
        <f>+IFERROR(VLOOKUP(Tabla1[[#This Row],[Tema]],Temas[[Tema]:[Columna1]],2,0),"REVISAR")</f>
        <v>07.02.06 Delitos Contra el Medioambientales y Seres Vivos</v>
      </c>
      <c r="F763" s="1" t="str">
        <f>+IFERROR(VLOOKUP(Tabla1[[#This Row],[Muestra]],Muestra[[Muestra]:[Columna1]],2,0),"REVISAR")</f>
        <v>07.02.06.06 Corte/Destrucción de Arbol/Arbusto Regulados por Art. 21 Ley de Bosques</v>
      </c>
      <c r="G763" t="s">
        <v>66</v>
      </c>
      <c r="H763" t="s">
        <v>1340</v>
      </c>
      <c r="I763" t="s">
        <v>1352</v>
      </c>
      <c r="J763" t="s">
        <v>1571</v>
      </c>
      <c r="K763" t="s">
        <v>3851</v>
      </c>
      <c r="L763" t="s">
        <v>987</v>
      </c>
      <c r="O763" t="s">
        <v>1343</v>
      </c>
      <c r="AC763">
        <v>33</v>
      </c>
      <c r="AD763">
        <v>28</v>
      </c>
      <c r="AE763">
        <v>28</v>
      </c>
      <c r="AF763">
        <v>43</v>
      </c>
      <c r="AG763">
        <v>49</v>
      </c>
      <c r="AH763">
        <v>26</v>
      </c>
      <c r="AI763">
        <v>47</v>
      </c>
    </row>
    <row r="764" spans="1:35" x14ac:dyDescent="0.25">
      <c r="A764" s="23">
        <v>763</v>
      </c>
      <c r="B764" t="s">
        <v>1572</v>
      </c>
      <c r="C764" s="1" t="str">
        <f>+VLOOKUP(Tabla1[[#This Row],[Sector]],Sectores[[Sector]:[Columna1]],2,0)</f>
        <v>07 Delincuencia</v>
      </c>
      <c r="D764" s="1" t="str">
        <f>+VLOOKUP(Tabla1[[#This Row],[Contenido]],Hoja2!$F$2:$G$105,2,0)</f>
        <v>07.02 Sentencias Dictadas por Delito</v>
      </c>
      <c r="E764" s="1" t="str">
        <f>+IFERROR(VLOOKUP(Tabla1[[#This Row],[Tema]],Temas[[Tema]:[Columna1]],2,0),"REVISAR")</f>
        <v>07.02.14 Delitos Contra la Vida, Integridad o Dignidad Personal</v>
      </c>
      <c r="F764" s="1" t="str">
        <f>+IFERROR(VLOOKUP(Tabla1[[#This Row],[Muestra]],Muestra[[Muestra]:[Columna1]],2,0),"REVISAR")</f>
        <v>07.02.14.07 Crimenes Lesa Humanidad y Genocidio</v>
      </c>
      <c r="G764" t="s">
        <v>66</v>
      </c>
      <c r="H764" t="s">
        <v>1340</v>
      </c>
      <c r="I764" t="s">
        <v>1358</v>
      </c>
      <c r="J764" t="s">
        <v>1573</v>
      </c>
      <c r="K764" t="s">
        <v>3851</v>
      </c>
      <c r="L764" t="s">
        <v>987</v>
      </c>
      <c r="O764" t="s">
        <v>1343</v>
      </c>
      <c r="AC764">
        <v>0</v>
      </c>
      <c r="AD764">
        <v>2</v>
      </c>
      <c r="AE764">
        <v>0</v>
      </c>
      <c r="AF764">
        <v>5</v>
      </c>
      <c r="AG764">
        <v>1</v>
      </c>
      <c r="AH764">
        <v>5</v>
      </c>
      <c r="AI764">
        <v>8</v>
      </c>
    </row>
    <row r="765" spans="1:35" x14ac:dyDescent="0.25">
      <c r="A765" s="23">
        <v>764</v>
      </c>
      <c r="B765" t="s">
        <v>1574</v>
      </c>
      <c r="C765" s="1" t="str">
        <f>+VLOOKUP(Tabla1[[#This Row],[Sector]],Sectores[[Sector]:[Columna1]],2,0)</f>
        <v>07 Delincuencia</v>
      </c>
      <c r="D765" s="1" t="str">
        <f>+VLOOKUP(Tabla1[[#This Row],[Contenido]],Hoja2!$F$2:$G$105,2,0)</f>
        <v>07.02 Sentencias Dictadas por Delito</v>
      </c>
      <c r="E765" s="1" t="str">
        <f>+IFERROR(VLOOKUP(Tabla1[[#This Row],[Tema]],Temas[[Tema]:[Columna1]],2,0),"REVISAR")</f>
        <v>07.02.07 Delitos Contra el Orden Público, Funcionarios o Agentes del Estado</v>
      </c>
      <c r="F765" s="1" t="str">
        <f>+IFERROR(VLOOKUP(Tabla1[[#This Row],[Muestra]],Muestra[[Muestra]:[Columna1]],2,0),"REVISAR")</f>
        <v>07.02.07.14 Crímenes y Simples Delitos c/Soberanía Nacional y Seguridad del Estado</v>
      </c>
      <c r="G765" t="s">
        <v>66</v>
      </c>
      <c r="H765" t="s">
        <v>1340</v>
      </c>
      <c r="I765" t="s">
        <v>1411</v>
      </c>
      <c r="J765" t="s">
        <v>1575</v>
      </c>
      <c r="K765" t="s">
        <v>3851</v>
      </c>
      <c r="L765" t="s">
        <v>987</v>
      </c>
      <c r="O765" t="s">
        <v>1343</v>
      </c>
      <c r="AC765">
        <v>1</v>
      </c>
      <c r="AD765">
        <v>1</v>
      </c>
      <c r="AE765">
        <v>0</v>
      </c>
      <c r="AF765">
        <v>0</v>
      </c>
      <c r="AG765">
        <v>2</v>
      </c>
      <c r="AH765">
        <v>3</v>
      </c>
      <c r="AI765">
        <v>12</v>
      </c>
    </row>
    <row r="766" spans="1:35" x14ac:dyDescent="0.25">
      <c r="A766" s="23">
        <v>765</v>
      </c>
      <c r="B766" t="s">
        <v>1576</v>
      </c>
      <c r="C766" s="1" t="str">
        <f>+VLOOKUP(Tabla1[[#This Row],[Sector]],Sectores[[Sector]:[Columna1]],2,0)</f>
        <v>07 Delincuencia</v>
      </c>
      <c r="D766" s="1" t="str">
        <f>+VLOOKUP(Tabla1[[#This Row],[Contenido]],Hoja2!$F$2:$G$105,2,0)</f>
        <v>07.02 Sentencias Dictadas por Delito</v>
      </c>
      <c r="E766" s="1" t="str">
        <f>+IFERROR(VLOOKUP(Tabla1[[#This Row],[Tema]],Temas[[Tema]:[Columna1]],2,0),"REVISAR")</f>
        <v>07.02.07 Delitos Contra el Orden Público, Funcionarios o Agentes del Estado</v>
      </c>
      <c r="F766" s="1" t="str">
        <f>+IFERROR(VLOOKUP(Tabla1[[#This Row],[Muestra]],Muestra[[Muestra]:[Columna1]],2,0),"REVISAR")</f>
        <v>07.02.07.15 Crimenes y Simples Delitos Seguridad Interior del Estado</v>
      </c>
      <c r="G766" t="s">
        <v>66</v>
      </c>
      <c r="H766" t="s">
        <v>1340</v>
      </c>
      <c r="I766" t="s">
        <v>1411</v>
      </c>
      <c r="J766" t="s">
        <v>1577</v>
      </c>
      <c r="K766" t="s">
        <v>3851</v>
      </c>
      <c r="L766" t="s">
        <v>987</v>
      </c>
      <c r="O766" t="s">
        <v>1343</v>
      </c>
      <c r="AC766">
        <v>1</v>
      </c>
      <c r="AD766">
        <v>5</v>
      </c>
      <c r="AE766">
        <v>7</v>
      </c>
      <c r="AF766">
        <v>42</v>
      </c>
      <c r="AG766">
        <v>10</v>
      </c>
      <c r="AH766">
        <v>11</v>
      </c>
      <c r="AI766">
        <v>742</v>
      </c>
    </row>
    <row r="767" spans="1:35" x14ac:dyDescent="0.25">
      <c r="A767" s="23">
        <v>766</v>
      </c>
      <c r="B767" t="s">
        <v>1578</v>
      </c>
      <c r="C767" s="1" t="str">
        <f>+VLOOKUP(Tabla1[[#This Row],[Sector]],Sectores[[Sector]:[Columna1]],2,0)</f>
        <v>07 Delincuencia</v>
      </c>
      <c r="D767" s="1" t="str">
        <f>+VLOOKUP(Tabla1[[#This Row],[Contenido]],Hoja2!$F$2:$G$105,2,0)</f>
        <v>07.02 Sentencias Dictadas por Delito</v>
      </c>
      <c r="E767" s="1" t="str">
        <f>+IFERROR(VLOOKUP(Tabla1[[#This Row],[Tema]],Temas[[Tema]:[Columna1]],2,0),"REVISAR")</f>
        <v xml:space="preserve">07.02.27 Delitos Violentos </v>
      </c>
      <c r="F767" s="1" t="str">
        <f>+IFERROR(VLOOKUP(Tabla1[[#This Row],[Muestra]],Muestra[[Muestra]:[Columna1]],2,0),"REVISAR")</f>
        <v>07.02.27.03 Cuasidelito de Homicidio</v>
      </c>
      <c r="G767" t="s">
        <v>66</v>
      </c>
      <c r="H767" t="s">
        <v>1340</v>
      </c>
      <c r="I767" t="s">
        <v>1393</v>
      </c>
      <c r="J767" t="s">
        <v>1579</v>
      </c>
      <c r="K767" t="s">
        <v>3851</v>
      </c>
      <c r="L767" t="s">
        <v>987</v>
      </c>
      <c r="O767" t="s">
        <v>1343</v>
      </c>
      <c r="AC767">
        <v>856</v>
      </c>
      <c r="AD767">
        <v>861</v>
      </c>
      <c r="AE767">
        <v>862</v>
      </c>
      <c r="AF767">
        <v>792</v>
      </c>
      <c r="AG767">
        <v>859</v>
      </c>
      <c r="AH767">
        <v>750</v>
      </c>
      <c r="AI767">
        <v>805</v>
      </c>
    </row>
    <row r="768" spans="1:35" x14ac:dyDescent="0.25">
      <c r="A768" s="23">
        <v>767</v>
      </c>
      <c r="B768" t="s">
        <v>1580</v>
      </c>
      <c r="C768" s="1" t="str">
        <f>+VLOOKUP(Tabla1[[#This Row],[Sector]],Sectores[[Sector]:[Columna1]],2,0)</f>
        <v>07 Delincuencia</v>
      </c>
      <c r="D768" s="1" t="str">
        <f>+VLOOKUP(Tabla1[[#This Row],[Contenido]],Hoja2!$F$2:$G$105,2,0)</f>
        <v>07.02 Sentencias Dictadas por Delito</v>
      </c>
      <c r="E768" s="1" t="str">
        <f>+IFERROR(VLOOKUP(Tabla1[[#This Row],[Tema]],Temas[[Tema]:[Columna1]],2,0),"REVISAR")</f>
        <v>07.02.12 Delitos Contra la Salud Pública</v>
      </c>
      <c r="F768" s="1" t="str">
        <f>+IFERROR(VLOOKUP(Tabla1[[#This Row],[Muestra]],Muestra[[Muestra]:[Columna1]],2,0),"REVISAR")</f>
        <v>07.02.12.02 Cuasidelito de Homicidio Cometido por Profesionales de la Salud</v>
      </c>
      <c r="G768" t="s">
        <v>66</v>
      </c>
      <c r="H768" t="s">
        <v>1340</v>
      </c>
      <c r="I768" t="s">
        <v>1562</v>
      </c>
      <c r="J768" t="s">
        <v>1581</v>
      </c>
      <c r="K768" t="s">
        <v>3851</v>
      </c>
      <c r="L768" t="s">
        <v>987</v>
      </c>
      <c r="O768" t="s">
        <v>1343</v>
      </c>
      <c r="AC768">
        <v>193</v>
      </c>
      <c r="AD768">
        <v>212</v>
      </c>
      <c r="AE768">
        <v>218</v>
      </c>
      <c r="AF768">
        <v>170</v>
      </c>
      <c r="AG768">
        <v>152</v>
      </c>
      <c r="AH768">
        <v>126</v>
      </c>
      <c r="AI768">
        <v>118</v>
      </c>
    </row>
    <row r="769" spans="1:35" x14ac:dyDescent="0.25">
      <c r="A769" s="23">
        <v>768</v>
      </c>
      <c r="B769" t="s">
        <v>1582</v>
      </c>
      <c r="C769" s="1" t="str">
        <f>+VLOOKUP(Tabla1[[#This Row],[Sector]],Sectores[[Sector]:[Columna1]],2,0)</f>
        <v>07 Delincuencia</v>
      </c>
      <c r="D769" s="1" t="str">
        <f>+VLOOKUP(Tabla1[[#This Row],[Contenido]],Hoja2!$F$2:$G$105,2,0)</f>
        <v>07.02 Sentencias Dictadas por Delito</v>
      </c>
      <c r="E769" s="1" t="str">
        <f>+IFERROR(VLOOKUP(Tabla1[[#This Row],[Tema]],Temas[[Tema]:[Columna1]],2,0),"REVISAR")</f>
        <v xml:space="preserve">07.02.27 Delitos Violentos </v>
      </c>
      <c r="F769" s="1" t="str">
        <f>+IFERROR(VLOOKUP(Tabla1[[#This Row],[Muestra]],Muestra[[Muestra]:[Columna1]],2,0),"REVISAR")</f>
        <v>07.02.27.04 Cuasidelito de Lesiones</v>
      </c>
      <c r="G769" t="s">
        <v>66</v>
      </c>
      <c r="H769" t="s">
        <v>1340</v>
      </c>
      <c r="I769" t="s">
        <v>1393</v>
      </c>
      <c r="J769" t="s">
        <v>1583</v>
      </c>
      <c r="K769" t="s">
        <v>3851</v>
      </c>
      <c r="L769" t="s">
        <v>987</v>
      </c>
      <c r="O769" t="s">
        <v>1343</v>
      </c>
      <c r="AC769">
        <v>6786</v>
      </c>
      <c r="AD769">
        <v>6966</v>
      </c>
      <c r="AE769">
        <v>6768</v>
      </c>
      <c r="AF769">
        <v>6674</v>
      </c>
      <c r="AG769">
        <v>6055</v>
      </c>
      <c r="AH769">
        <v>6038</v>
      </c>
      <c r="AI769">
        <v>5613</v>
      </c>
    </row>
    <row r="770" spans="1:35" x14ac:dyDescent="0.25">
      <c r="A770" s="23">
        <v>769</v>
      </c>
      <c r="B770" t="s">
        <v>1584</v>
      </c>
      <c r="C770" s="1" t="str">
        <f>+VLOOKUP(Tabla1[[#This Row],[Sector]],Sectores[[Sector]:[Columna1]],2,0)</f>
        <v>07 Delincuencia</v>
      </c>
      <c r="D770" s="1" t="str">
        <f>+VLOOKUP(Tabla1[[#This Row],[Contenido]],Hoja2!$F$2:$G$105,2,0)</f>
        <v>07.02 Sentencias Dictadas por Delito</v>
      </c>
      <c r="E770" s="1" t="str">
        <f>+IFERROR(VLOOKUP(Tabla1[[#This Row],[Tema]],Temas[[Tema]:[Columna1]],2,0),"REVISAR")</f>
        <v xml:space="preserve">07.02.27 Delitos Violentos </v>
      </c>
      <c r="F770" s="1" t="str">
        <f>+IFERROR(VLOOKUP(Tabla1[[#This Row],[Muestra]],Muestra[[Muestra]:[Columna1]],2,0),"REVISAR")</f>
        <v>07.02.27.05 Cuasidelito de Lesiones Cometidos por Profesionales de la Salud</v>
      </c>
      <c r="G770" t="s">
        <v>66</v>
      </c>
      <c r="H770" t="s">
        <v>1340</v>
      </c>
      <c r="I770" t="s">
        <v>1393</v>
      </c>
      <c r="J770" t="s">
        <v>1585</v>
      </c>
      <c r="K770" t="s">
        <v>3851</v>
      </c>
      <c r="L770" t="s">
        <v>987</v>
      </c>
      <c r="O770" t="s">
        <v>1343</v>
      </c>
      <c r="AC770">
        <v>293</v>
      </c>
      <c r="AD770">
        <v>278</v>
      </c>
      <c r="AE770">
        <v>139</v>
      </c>
      <c r="AF770">
        <v>224</v>
      </c>
      <c r="AG770">
        <v>170</v>
      </c>
      <c r="AH770">
        <v>178</v>
      </c>
      <c r="AI770">
        <v>199</v>
      </c>
    </row>
    <row r="771" spans="1:35" x14ac:dyDescent="0.25">
      <c r="A771" s="23">
        <v>770</v>
      </c>
      <c r="B771" t="s">
        <v>1586</v>
      </c>
      <c r="C771" s="1" t="str">
        <f>+VLOOKUP(Tabla1[[#This Row],[Sector]],Sectores[[Sector]:[Columna1]],2,0)</f>
        <v>07 Delincuencia</v>
      </c>
      <c r="D771" s="1" t="str">
        <f>+VLOOKUP(Tabla1[[#This Row],[Contenido]],Hoja2!$F$2:$G$105,2,0)</f>
        <v>07.02 Sentencias Dictadas por Delito</v>
      </c>
      <c r="E771" s="1" t="str">
        <f>+IFERROR(VLOOKUP(Tabla1[[#This Row],[Tema]],Temas[[Tema]:[Columna1]],2,0),"REVISAR")</f>
        <v>07.02.17 Delitos e Infracciones de Tránsito</v>
      </c>
      <c r="F771" s="1" t="str">
        <f>+IFERROR(VLOOKUP(Tabla1[[#This Row],[Muestra]],Muestra[[Muestra]:[Columna1]],2,0),"REVISAR")</f>
        <v>07.02.17.17 Cuasidelito Vehículo Motorizado</v>
      </c>
      <c r="G771" t="s">
        <v>66</v>
      </c>
      <c r="H771" t="s">
        <v>1340</v>
      </c>
      <c r="I771" t="s">
        <v>1507</v>
      </c>
      <c r="J771" t="s">
        <v>1587</v>
      </c>
      <c r="K771" t="s">
        <v>3851</v>
      </c>
      <c r="L771" t="s">
        <v>987</v>
      </c>
      <c r="O771" t="s">
        <v>1343</v>
      </c>
      <c r="AC771">
        <v>2</v>
      </c>
      <c r="AD771">
        <v>5</v>
      </c>
      <c r="AE771">
        <v>76</v>
      </c>
      <c r="AF771">
        <v>211</v>
      </c>
      <c r="AG771">
        <v>368</v>
      </c>
      <c r="AH771">
        <v>421</v>
      </c>
      <c r="AI771">
        <v>508</v>
      </c>
    </row>
    <row r="772" spans="1:35" x14ac:dyDescent="0.25">
      <c r="A772" s="23">
        <v>771</v>
      </c>
      <c r="B772" t="s">
        <v>1588</v>
      </c>
      <c r="C772" s="1" t="str">
        <f>+VLOOKUP(Tabla1[[#This Row],[Sector]],Sectores[[Sector]:[Columna1]],2,0)</f>
        <v>07 Delincuencia</v>
      </c>
      <c r="D772" s="1" t="str">
        <f>+VLOOKUP(Tabla1[[#This Row],[Contenido]],Hoja2!$F$2:$G$105,2,0)</f>
        <v>07.02 Sentencias Dictadas por Delito</v>
      </c>
      <c r="E772" s="1" t="str">
        <f>+IFERROR(VLOOKUP(Tabla1[[#This Row],[Tema]],Temas[[Tema]:[Columna1]],2,0),"REVISAR")</f>
        <v xml:space="preserve">07.02.28 Drogas </v>
      </c>
      <c r="F772" s="1" t="str">
        <f>+IFERROR(VLOOKUP(Tabla1[[#This Row],[Muestra]],Muestra[[Muestra]:[Columna1]],2,0),"REVISAR")</f>
        <v>07.02.28.06 Cultivo/Cosecha Especies Vegetales Productoras de Estupefacientes</v>
      </c>
      <c r="G772" t="s">
        <v>66</v>
      </c>
      <c r="H772" t="s">
        <v>1340</v>
      </c>
      <c r="I772" t="s">
        <v>1551</v>
      </c>
      <c r="J772" t="s">
        <v>1589</v>
      </c>
      <c r="K772" t="s">
        <v>3851</v>
      </c>
      <c r="L772" t="s">
        <v>987</v>
      </c>
      <c r="O772" t="s">
        <v>1343</v>
      </c>
      <c r="AC772">
        <v>965</v>
      </c>
      <c r="AD772">
        <v>1119</v>
      </c>
      <c r="AE772">
        <v>1605</v>
      </c>
      <c r="AF772">
        <v>1915</v>
      </c>
      <c r="AG772">
        <v>1675</v>
      </c>
      <c r="AH772">
        <v>1721</v>
      </c>
      <c r="AI772">
        <v>1335</v>
      </c>
    </row>
    <row r="773" spans="1:35" x14ac:dyDescent="0.25">
      <c r="A773" s="23">
        <v>772</v>
      </c>
      <c r="B773" t="s">
        <v>1590</v>
      </c>
      <c r="C773" s="1" t="str">
        <f>+VLOOKUP(Tabla1[[#This Row],[Sector]],Sectores[[Sector]:[Columna1]],2,0)</f>
        <v>07 Delincuencia</v>
      </c>
      <c r="D773" s="1" t="str">
        <f>+VLOOKUP(Tabla1[[#This Row],[Contenido]],Hoja2!$F$2:$G$105,2,0)</f>
        <v>07.02 Sentencias Dictadas por Delito</v>
      </c>
      <c r="E773" s="1" t="str">
        <f>+IFERROR(VLOOKUP(Tabla1[[#This Row],[Tema]],Temas[[Tema]:[Columna1]],2,0),"REVISAR")</f>
        <v>07.02.11 Delitos Contra la Propiedad y el Patrimonio</v>
      </c>
      <c r="F773" s="1" t="str">
        <f>+IFERROR(VLOOKUP(Tabla1[[#This Row],[Muestra]],Muestra[[Muestra]:[Columna1]],2,0),"REVISAR")</f>
        <v>07.02.11.10 Daño Falta</v>
      </c>
      <c r="G773" t="s">
        <v>66</v>
      </c>
      <c r="H773" t="s">
        <v>1340</v>
      </c>
      <c r="I773" t="s">
        <v>1355</v>
      </c>
      <c r="J773" t="s">
        <v>1591</v>
      </c>
      <c r="K773" t="s">
        <v>3851</v>
      </c>
      <c r="L773" t="s">
        <v>987</v>
      </c>
      <c r="O773" t="s">
        <v>1343</v>
      </c>
      <c r="AC773">
        <v>2662</v>
      </c>
      <c r="AD773">
        <v>2543</v>
      </c>
      <c r="AE773">
        <v>2238</v>
      </c>
      <c r="AF773">
        <v>2010</v>
      </c>
      <c r="AG773">
        <v>1770</v>
      </c>
      <c r="AH773">
        <v>1581</v>
      </c>
      <c r="AI773">
        <v>1354</v>
      </c>
    </row>
    <row r="774" spans="1:35" x14ac:dyDescent="0.25">
      <c r="A774" s="23">
        <v>773</v>
      </c>
      <c r="B774" t="s">
        <v>1592</v>
      </c>
      <c r="C774" s="1" t="str">
        <f>+VLOOKUP(Tabla1[[#This Row],[Sector]],Sectores[[Sector]:[Columna1]],2,0)</f>
        <v>07 Delincuencia</v>
      </c>
      <c r="D774" s="1" t="str">
        <f>+VLOOKUP(Tabla1[[#This Row],[Contenido]],Hoja2!$F$2:$G$105,2,0)</f>
        <v>07.02 Sentencias Dictadas por Delito</v>
      </c>
      <c r="E774" s="1" t="str">
        <f>+IFERROR(VLOOKUP(Tabla1[[#This Row],[Tema]],Temas[[Tema]:[Columna1]],2,0),"REVISAR")</f>
        <v>07.02.11 Delitos Contra la Propiedad y el Patrimonio</v>
      </c>
      <c r="F774" s="1" t="str">
        <f>+IFERROR(VLOOKUP(Tabla1[[#This Row],[Muestra]],Muestra[[Muestra]:[Columna1]],2,0),"REVISAR")</f>
        <v>07.02.11.11 Daños</v>
      </c>
      <c r="G774" t="s">
        <v>66</v>
      </c>
      <c r="H774" t="s">
        <v>1340</v>
      </c>
      <c r="I774" t="s">
        <v>1355</v>
      </c>
      <c r="J774" t="s">
        <v>1593</v>
      </c>
      <c r="K774" t="s">
        <v>3851</v>
      </c>
      <c r="L774" t="s">
        <v>987</v>
      </c>
      <c r="O774" t="s">
        <v>1343</v>
      </c>
      <c r="AC774">
        <v>212</v>
      </c>
      <c r="AD774">
        <v>212</v>
      </c>
      <c r="AE774">
        <v>218</v>
      </c>
      <c r="AF774">
        <v>172</v>
      </c>
      <c r="AG774">
        <v>102</v>
      </c>
      <c r="AH774">
        <v>65</v>
      </c>
      <c r="AI774">
        <v>54</v>
      </c>
    </row>
    <row r="775" spans="1:35" x14ac:dyDescent="0.25">
      <c r="A775" s="23">
        <v>774</v>
      </c>
      <c r="B775" t="s">
        <v>1594</v>
      </c>
      <c r="C775" s="1" t="str">
        <f>+VLOOKUP(Tabla1[[#This Row],[Sector]],Sectores[[Sector]:[Columna1]],2,0)</f>
        <v>07 Delincuencia</v>
      </c>
      <c r="D775" s="1" t="str">
        <f>+VLOOKUP(Tabla1[[#This Row],[Contenido]],Hoja2!$F$2:$G$105,2,0)</f>
        <v>07.02 Sentencias Dictadas por Delito</v>
      </c>
      <c r="E775" s="1" t="str">
        <f>+IFERROR(VLOOKUP(Tabla1[[#This Row],[Tema]],Temas[[Tema]:[Columna1]],2,0),"REVISAR")</f>
        <v>07.02.11 Delitos Contra la Propiedad y el Patrimonio</v>
      </c>
      <c r="F775" s="1" t="str">
        <f>+IFERROR(VLOOKUP(Tabla1[[#This Row],[Muestra]],Muestra[[Muestra]:[Columna1]],2,0),"REVISAR")</f>
        <v>07.02.11.12 Daños a Monumentos Nacionales</v>
      </c>
      <c r="G775" t="s">
        <v>66</v>
      </c>
      <c r="H775" t="s">
        <v>1340</v>
      </c>
      <c r="I775" t="s">
        <v>1355</v>
      </c>
      <c r="J775" t="s">
        <v>1595</v>
      </c>
      <c r="K775" t="s">
        <v>3851</v>
      </c>
      <c r="L775" t="s">
        <v>987</v>
      </c>
      <c r="O775" t="s">
        <v>1343</v>
      </c>
      <c r="AC775">
        <v>0</v>
      </c>
      <c r="AD775">
        <v>0</v>
      </c>
      <c r="AE775">
        <v>2</v>
      </c>
      <c r="AF775">
        <v>8</v>
      </c>
      <c r="AG775">
        <v>30</v>
      </c>
      <c r="AH775">
        <v>31</v>
      </c>
      <c r="AI775">
        <v>49</v>
      </c>
    </row>
    <row r="776" spans="1:35" x14ac:dyDescent="0.25">
      <c r="A776" s="23">
        <v>775</v>
      </c>
      <c r="B776" t="s">
        <v>1596</v>
      </c>
      <c r="C776" s="1" t="str">
        <f>+VLOOKUP(Tabla1[[#This Row],[Sector]],Sectores[[Sector]:[Columna1]],2,0)</f>
        <v>07 Delincuencia</v>
      </c>
      <c r="D776" s="1" t="str">
        <f>+VLOOKUP(Tabla1[[#This Row],[Contenido]],Hoja2!$F$2:$G$105,2,0)</f>
        <v>07.02 Sentencias Dictadas por Delito</v>
      </c>
      <c r="E776" s="1" t="str">
        <f>+IFERROR(VLOOKUP(Tabla1[[#This Row],[Tema]],Temas[[Tema]:[Columna1]],2,0),"REVISAR")</f>
        <v>07.02.11 Delitos Contra la Propiedad y el Patrimonio</v>
      </c>
      <c r="F776" s="1" t="str">
        <f>+IFERROR(VLOOKUP(Tabla1[[#This Row],[Muestra]],Muestra[[Muestra]:[Columna1]],2,0),"REVISAR")</f>
        <v>07.02.11.13 Daños Calificados</v>
      </c>
      <c r="G776" t="s">
        <v>66</v>
      </c>
      <c r="H776" t="s">
        <v>1340</v>
      </c>
      <c r="I776" t="s">
        <v>1355</v>
      </c>
      <c r="J776" t="s">
        <v>1597</v>
      </c>
      <c r="K776" t="s">
        <v>3851</v>
      </c>
      <c r="L776" t="s">
        <v>987</v>
      </c>
      <c r="O776" t="s">
        <v>1343</v>
      </c>
      <c r="AC776">
        <v>472</v>
      </c>
      <c r="AD776">
        <v>390</v>
      </c>
      <c r="AE776">
        <v>371</v>
      </c>
      <c r="AF776">
        <v>346</v>
      </c>
      <c r="AG776">
        <v>247</v>
      </c>
      <c r="AH776">
        <v>289</v>
      </c>
      <c r="AI776">
        <v>652</v>
      </c>
    </row>
    <row r="777" spans="1:35" x14ac:dyDescent="0.25">
      <c r="A777" s="23">
        <v>776</v>
      </c>
      <c r="B777" t="s">
        <v>1598</v>
      </c>
      <c r="C777" s="1" t="str">
        <f>+VLOOKUP(Tabla1[[#This Row],[Sector]],Sectores[[Sector]:[Columna1]],2,0)</f>
        <v>07 Delincuencia</v>
      </c>
      <c r="D777" s="1" t="str">
        <f>+VLOOKUP(Tabla1[[#This Row],[Contenido]],Hoja2!$F$2:$G$105,2,0)</f>
        <v>07.02 Sentencias Dictadas por Delito</v>
      </c>
      <c r="E777" s="1" t="str">
        <f>+IFERROR(VLOOKUP(Tabla1[[#This Row],[Tema]],Temas[[Tema]:[Columna1]],2,0),"REVISAR")</f>
        <v>07.02.11 Delitos Contra la Propiedad y el Patrimonio</v>
      </c>
      <c r="F777" s="1" t="str">
        <f>+IFERROR(VLOOKUP(Tabla1[[#This Row],[Muestra]],Muestra[[Muestra]:[Columna1]],2,0),"REVISAR")</f>
        <v>07.02.11.14 Daños o Apropiación Sobre Monumentos Nacionales</v>
      </c>
      <c r="G777" t="s">
        <v>66</v>
      </c>
      <c r="H777" t="s">
        <v>1340</v>
      </c>
      <c r="I777" t="s">
        <v>1355</v>
      </c>
      <c r="J777" t="s">
        <v>1599</v>
      </c>
      <c r="K777" t="s">
        <v>3851</v>
      </c>
      <c r="L777" t="s">
        <v>987</v>
      </c>
      <c r="O777" t="s">
        <v>1343</v>
      </c>
      <c r="AC777">
        <v>28</v>
      </c>
      <c r="AD777">
        <v>28</v>
      </c>
      <c r="AE777">
        <v>34</v>
      </c>
      <c r="AF777">
        <v>11</v>
      </c>
      <c r="AG777">
        <v>4</v>
      </c>
      <c r="AH777">
        <v>1</v>
      </c>
      <c r="AI777">
        <v>2</v>
      </c>
    </row>
    <row r="778" spans="1:35" x14ac:dyDescent="0.25">
      <c r="A778" s="23">
        <v>777</v>
      </c>
      <c r="B778" t="s">
        <v>1600</v>
      </c>
      <c r="C778" s="1" t="str">
        <f>+VLOOKUP(Tabla1[[#This Row],[Sector]],Sectores[[Sector]:[Columna1]],2,0)</f>
        <v>07 Delincuencia</v>
      </c>
      <c r="D778" s="1" t="str">
        <f>+VLOOKUP(Tabla1[[#This Row],[Contenido]],Hoja2!$F$2:$G$105,2,0)</f>
        <v>07.02 Sentencias Dictadas por Delito</v>
      </c>
      <c r="E778" s="1" t="str">
        <f>+IFERROR(VLOOKUP(Tabla1[[#This Row],[Tema]],Temas[[Tema]:[Columna1]],2,0),"REVISAR")</f>
        <v>07.02.11 Delitos Contra la Propiedad y el Patrimonio</v>
      </c>
      <c r="F778" s="1" t="str">
        <f>+IFERROR(VLOOKUP(Tabla1[[#This Row],[Muestra]],Muestra[[Muestra]:[Columna1]],2,0),"REVISAR")</f>
        <v>07.02.11.15 Daños Simples</v>
      </c>
      <c r="G778" t="s">
        <v>66</v>
      </c>
      <c r="H778" t="s">
        <v>1340</v>
      </c>
      <c r="I778" t="s">
        <v>1355</v>
      </c>
      <c r="J778" t="s">
        <v>1601</v>
      </c>
      <c r="K778" t="s">
        <v>3851</v>
      </c>
      <c r="L778" t="s">
        <v>987</v>
      </c>
      <c r="O778" t="s">
        <v>1343</v>
      </c>
      <c r="AC778">
        <v>15676</v>
      </c>
      <c r="AD778">
        <v>16635</v>
      </c>
      <c r="AE778">
        <v>15553</v>
      </c>
      <c r="AF778">
        <v>15321</v>
      </c>
      <c r="AG778">
        <v>15387</v>
      </c>
      <c r="AH778">
        <v>14621</v>
      </c>
      <c r="AI778">
        <v>16174</v>
      </c>
    </row>
    <row r="779" spans="1:35" x14ac:dyDescent="0.25">
      <c r="A779" s="23">
        <v>778</v>
      </c>
      <c r="B779" t="s">
        <v>1602</v>
      </c>
      <c r="C779" s="1" t="str">
        <f>+VLOOKUP(Tabla1[[#This Row],[Sector]],Sectores[[Sector]:[Columna1]],2,0)</f>
        <v>07 Delincuencia</v>
      </c>
      <c r="D779" s="1" t="str">
        <f>+VLOOKUP(Tabla1[[#This Row],[Contenido]],Hoja2!$F$2:$G$105,2,0)</f>
        <v>07.02 Sentencias Dictadas por Delito</v>
      </c>
      <c r="E779" s="1" t="str">
        <f>+IFERROR(VLOOKUP(Tabla1[[#This Row],[Tema]],Temas[[Tema]:[Columna1]],2,0),"REVISAR")</f>
        <v>07.02.25 Delitos Tributarios</v>
      </c>
      <c r="F779" s="1" t="str">
        <f>+IFERROR(VLOOKUP(Tabla1[[#This Row],[Muestra]],Muestra[[Muestra]:[Columna1]],2,0),"REVISAR")</f>
        <v>07.02.25.04 Declaración Maliciosa de Impuesto</v>
      </c>
      <c r="G779" t="s">
        <v>66</v>
      </c>
      <c r="H779" t="s">
        <v>1340</v>
      </c>
      <c r="I779" t="s">
        <v>1514</v>
      </c>
      <c r="J779" t="s">
        <v>1603</v>
      </c>
      <c r="K779" t="s">
        <v>3851</v>
      </c>
      <c r="L779" t="s">
        <v>987</v>
      </c>
      <c r="O779" t="s">
        <v>1343</v>
      </c>
      <c r="AC779">
        <v>8</v>
      </c>
      <c r="AD779">
        <v>15</v>
      </c>
      <c r="AE779">
        <v>34</v>
      </c>
      <c r="AF779">
        <v>55</v>
      </c>
      <c r="AG779">
        <v>48</v>
      </c>
      <c r="AH779">
        <v>22</v>
      </c>
      <c r="AI779">
        <v>20</v>
      </c>
    </row>
    <row r="780" spans="1:35" x14ac:dyDescent="0.25">
      <c r="A780" s="23">
        <v>779</v>
      </c>
      <c r="B780" t="s">
        <v>1604</v>
      </c>
      <c r="C780" s="1" t="str">
        <f>+VLOOKUP(Tabla1[[#This Row],[Sector]],Sectores[[Sector]:[Columna1]],2,0)</f>
        <v>07 Delincuencia</v>
      </c>
      <c r="D780" s="1" t="str">
        <f>+VLOOKUP(Tabla1[[#This Row],[Contenido]],Hoja2!$F$2:$G$105,2,0)</f>
        <v>07.02 Sentencias Dictadas por Delito</v>
      </c>
      <c r="E780" s="1" t="str">
        <f>+IFERROR(VLOOKUP(Tabla1[[#This Row],[Tema]],Temas[[Tema]:[Columna1]],2,0),"REVISAR")</f>
        <v>07.02.07 Delitos Contra el Orden Público, Funcionarios o Agentes del Estado</v>
      </c>
      <c r="F780" s="1" t="str">
        <f>+IFERROR(VLOOKUP(Tabla1[[#This Row],[Muestra]],Muestra[[Muestra]:[Columna1]],2,0),"REVISAR")</f>
        <v>07.02.07.16 Dejar Animales Sueltos</v>
      </c>
      <c r="G780" t="s">
        <v>66</v>
      </c>
      <c r="H780" t="s">
        <v>1340</v>
      </c>
      <c r="I780" t="s">
        <v>1411</v>
      </c>
      <c r="J780" t="s">
        <v>1605</v>
      </c>
      <c r="K780" t="s">
        <v>3851</v>
      </c>
      <c r="L780" t="s">
        <v>987</v>
      </c>
      <c r="O780" t="s">
        <v>1343</v>
      </c>
      <c r="AC780">
        <v>1365</v>
      </c>
      <c r="AD780">
        <v>1317</v>
      </c>
      <c r="AE780">
        <v>1254</v>
      </c>
      <c r="AF780">
        <v>1220</v>
      </c>
      <c r="AG780">
        <v>1177</v>
      </c>
      <c r="AH780">
        <v>1234</v>
      </c>
      <c r="AI780">
        <v>1427</v>
      </c>
    </row>
    <row r="781" spans="1:35" x14ac:dyDescent="0.25">
      <c r="A781" s="23">
        <v>780</v>
      </c>
      <c r="B781" t="s">
        <v>1606</v>
      </c>
      <c r="C781" s="1" t="str">
        <f>+VLOOKUP(Tabla1[[#This Row],[Sector]],Sectores[[Sector]:[Columna1]],2,0)</f>
        <v>07 Delincuencia</v>
      </c>
      <c r="D781" s="1" t="str">
        <f>+VLOOKUP(Tabla1[[#This Row],[Contenido]],Hoja2!$F$2:$G$105,2,0)</f>
        <v>07.02 Sentencias Dictadas por Delito</v>
      </c>
      <c r="E781" s="1" t="str">
        <f>+IFERROR(VLOOKUP(Tabla1[[#This Row],[Tema]],Temas[[Tema]:[Columna1]],2,0),"REVISAR")</f>
        <v>07.02.07 Delitos Contra el Orden Público, Funcionarios o Agentes del Estado</v>
      </c>
      <c r="F781" s="1" t="str">
        <f>+IFERROR(VLOOKUP(Tabla1[[#This Row],[Muestra]],Muestra[[Muestra]:[Columna1]],2,0),"REVISAR")</f>
        <v>07.02.07.17 Delito Desordenes Públicos</v>
      </c>
      <c r="G781" t="s">
        <v>66</v>
      </c>
      <c r="H781" t="s">
        <v>1340</v>
      </c>
      <c r="I781" t="s">
        <v>1411</v>
      </c>
      <c r="J781" t="s">
        <v>1607</v>
      </c>
      <c r="K781" t="s">
        <v>3851</v>
      </c>
      <c r="L781" t="s">
        <v>987</v>
      </c>
      <c r="O781" t="s">
        <v>1343</v>
      </c>
      <c r="AC781">
        <v>1691</v>
      </c>
      <c r="AD781">
        <v>1162</v>
      </c>
      <c r="AE781">
        <v>1000</v>
      </c>
      <c r="AF781">
        <v>1215</v>
      </c>
      <c r="AG781">
        <v>1001</v>
      </c>
      <c r="AH781">
        <v>907</v>
      </c>
      <c r="AI781">
        <v>4163</v>
      </c>
    </row>
    <row r="782" spans="1:35" x14ac:dyDescent="0.25">
      <c r="A782" s="23">
        <v>781</v>
      </c>
      <c r="B782" t="s">
        <v>1608</v>
      </c>
      <c r="C782" s="1" t="str">
        <f>+VLOOKUP(Tabla1[[#This Row],[Sector]],Sectores[[Sector]:[Columna1]],2,0)</f>
        <v>07 Delincuencia</v>
      </c>
      <c r="D782" s="1" t="str">
        <f>+VLOOKUP(Tabla1[[#This Row],[Contenido]],Hoja2!$F$2:$G$105,2,0)</f>
        <v>07.02 Sentencias Dictadas por Delito</v>
      </c>
      <c r="E782" s="1" t="str">
        <f>+IFERROR(VLOOKUP(Tabla1[[#This Row],[Tema]],Temas[[Tema]:[Columna1]],2,0),"REVISAR")</f>
        <v>07.02.29 Otros</v>
      </c>
      <c r="F782" s="1" t="str">
        <f>+IFERROR(VLOOKUP(Tabla1[[#This Row],[Muestra]],Muestra[[Muestra]:[Columna1]],2,0),"REVISAR")</f>
        <v>07.02.29.01 Delitos Contemplados en Otros Textos Legales</v>
      </c>
      <c r="G782" t="s">
        <v>66</v>
      </c>
      <c r="H782" t="s">
        <v>1340</v>
      </c>
      <c r="I782" t="s">
        <v>181</v>
      </c>
      <c r="J782" t="s">
        <v>1609</v>
      </c>
      <c r="K782" t="s">
        <v>3851</v>
      </c>
      <c r="L782" t="s">
        <v>987</v>
      </c>
      <c r="O782" t="s">
        <v>1343</v>
      </c>
      <c r="AC782">
        <v>124</v>
      </c>
      <c r="AD782">
        <v>159</v>
      </c>
      <c r="AE782">
        <v>196</v>
      </c>
      <c r="AF782">
        <v>351</v>
      </c>
      <c r="AG782">
        <v>1557</v>
      </c>
      <c r="AH782">
        <v>1461</v>
      </c>
      <c r="AI782">
        <v>1307</v>
      </c>
    </row>
    <row r="783" spans="1:35" x14ac:dyDescent="0.25">
      <c r="A783" s="23">
        <v>782</v>
      </c>
      <c r="B783" t="s">
        <v>1610</v>
      </c>
      <c r="C783" s="1" t="str">
        <f>+VLOOKUP(Tabla1[[#This Row],[Sector]],Sectores[[Sector]:[Columna1]],2,0)</f>
        <v>07 Delincuencia</v>
      </c>
      <c r="D783" s="1" t="str">
        <f>+VLOOKUP(Tabla1[[#This Row],[Contenido]],Hoja2!$F$2:$G$105,2,0)</f>
        <v>07.02 Sentencias Dictadas por Delito</v>
      </c>
      <c r="E783" s="1" t="str">
        <f>+IFERROR(VLOOKUP(Tabla1[[#This Row],[Tema]],Temas[[Tema]:[Columna1]],2,0),"REVISAR")</f>
        <v>07.02.22 Delitos Migratorios</v>
      </c>
      <c r="F783" s="1" t="str">
        <f>+IFERROR(VLOOKUP(Tabla1[[#This Row],[Muestra]],Muestra[[Muestra]:[Columna1]],2,0),"REVISAR")</f>
        <v>07.02.22.01 Delitos Contenidos en el Decreto Ley 1,094 de Extranjería</v>
      </c>
      <c r="G783" t="s">
        <v>66</v>
      </c>
      <c r="H783" t="s">
        <v>1340</v>
      </c>
      <c r="I783" t="s">
        <v>1611</v>
      </c>
      <c r="J783" t="s">
        <v>1612</v>
      </c>
      <c r="K783" t="s">
        <v>3851</v>
      </c>
      <c r="L783" t="s">
        <v>987</v>
      </c>
      <c r="O783" t="s">
        <v>1343</v>
      </c>
      <c r="AC783">
        <v>7</v>
      </c>
      <c r="AD783">
        <v>4</v>
      </c>
      <c r="AE783">
        <v>1</v>
      </c>
      <c r="AF783">
        <v>0</v>
      </c>
      <c r="AG783">
        <v>0</v>
      </c>
      <c r="AH783">
        <v>0</v>
      </c>
      <c r="AI783">
        <v>0</v>
      </c>
    </row>
    <row r="784" spans="1:35" x14ac:dyDescent="0.25">
      <c r="A784" s="23">
        <v>783</v>
      </c>
      <c r="B784" t="s">
        <v>1613</v>
      </c>
      <c r="C784" s="1" t="str">
        <f>+VLOOKUP(Tabla1[[#This Row],[Sector]],Sectores[[Sector]:[Columna1]],2,0)</f>
        <v>07 Delincuencia</v>
      </c>
      <c r="D784" s="1" t="str">
        <f>+VLOOKUP(Tabla1[[#This Row],[Contenido]],Hoja2!$F$2:$G$105,2,0)</f>
        <v>07.02 Sentencias Dictadas por Delito</v>
      </c>
      <c r="E784" s="1" t="str">
        <f>+IFERROR(VLOOKUP(Tabla1[[#This Row],[Tema]],Temas[[Tema]:[Columna1]],2,0),"REVISAR")</f>
        <v>07.02.04 Delitos Contra el Estado Civil y la Familia</v>
      </c>
      <c r="F784" s="1" t="str">
        <f>+IFERROR(VLOOKUP(Tabla1[[#This Row],[Muestra]],Muestra[[Muestra]:[Columna1]],2,0),"REVISAR")</f>
        <v>07.02.04.02 Delitos Contenidos en la Ley 19.620 de Adopción de Menores</v>
      </c>
      <c r="G784" t="s">
        <v>66</v>
      </c>
      <c r="H784" t="s">
        <v>1340</v>
      </c>
      <c r="I784" t="s">
        <v>1481</v>
      </c>
      <c r="J784" t="s">
        <v>1614</v>
      </c>
      <c r="K784" t="s">
        <v>3851</v>
      </c>
      <c r="L784" t="s">
        <v>987</v>
      </c>
      <c r="O784" t="s">
        <v>1343</v>
      </c>
      <c r="AC784">
        <v>1</v>
      </c>
      <c r="AD784">
        <v>3</v>
      </c>
      <c r="AE784">
        <v>7</v>
      </c>
      <c r="AF784">
        <v>4</v>
      </c>
      <c r="AG784">
        <v>1</v>
      </c>
      <c r="AH784">
        <v>1</v>
      </c>
      <c r="AI784">
        <v>3</v>
      </c>
    </row>
    <row r="785" spans="1:35" x14ac:dyDescent="0.25">
      <c r="A785" s="23">
        <v>784</v>
      </c>
      <c r="B785" t="s">
        <v>1615</v>
      </c>
      <c r="C785" s="1" t="str">
        <f>+VLOOKUP(Tabla1[[#This Row],[Sector]],Sectores[[Sector]:[Columna1]],2,0)</f>
        <v>07 Delincuencia</v>
      </c>
      <c r="D785" s="1" t="str">
        <f>+VLOOKUP(Tabla1[[#This Row],[Contenido]],Hoja2!$F$2:$G$105,2,0)</f>
        <v>07.02 Sentencias Dictadas por Delito</v>
      </c>
      <c r="E785" s="1" t="str">
        <f>+IFERROR(VLOOKUP(Tabla1[[#This Row],[Tema]],Temas[[Tema]:[Columna1]],2,0),"REVISAR")</f>
        <v>07.02.18 Delitos Económicos</v>
      </c>
      <c r="F785" s="1" t="str">
        <f>+IFERROR(VLOOKUP(Tabla1[[#This Row],[Muestra]],Muestra[[Muestra]:[Columna1]],2,0),"REVISAR")</f>
        <v>07.02.18.06 Delitos Contenidos en Leyes de Prenda Especiales Ley 20.190</v>
      </c>
      <c r="G785" t="s">
        <v>66</v>
      </c>
      <c r="H785" t="s">
        <v>1340</v>
      </c>
      <c r="I785" t="s">
        <v>1365</v>
      </c>
      <c r="J785" t="s">
        <v>1616</v>
      </c>
      <c r="K785" t="s">
        <v>3851</v>
      </c>
      <c r="L785" t="s">
        <v>987</v>
      </c>
      <c r="O785" t="s">
        <v>1343</v>
      </c>
      <c r="AC785">
        <v>27</v>
      </c>
      <c r="AD785">
        <v>24</v>
      </c>
      <c r="AE785">
        <v>80</v>
      </c>
      <c r="AF785">
        <v>100</v>
      </c>
      <c r="AG785">
        <v>216</v>
      </c>
      <c r="AH785">
        <v>138</v>
      </c>
      <c r="AI785">
        <v>109</v>
      </c>
    </row>
    <row r="786" spans="1:35" x14ac:dyDescent="0.25">
      <c r="A786" s="23">
        <v>785</v>
      </c>
      <c r="B786" t="s">
        <v>1617</v>
      </c>
      <c r="C786" s="1" t="str">
        <f>+VLOOKUP(Tabla1[[#This Row],[Sector]],Sectores[[Sector]:[Columna1]],2,0)</f>
        <v>07 Delincuencia</v>
      </c>
      <c r="D786" s="1" t="str">
        <f>+VLOOKUP(Tabla1[[#This Row],[Contenido]],Hoja2!$F$2:$G$105,2,0)</f>
        <v>07.02 Sentencias Dictadas por Delito</v>
      </c>
      <c r="E786" s="1" t="str">
        <f>+IFERROR(VLOOKUP(Tabla1[[#This Row],[Tema]],Temas[[Tema]:[Columna1]],2,0),"REVISAR")</f>
        <v>07.02.06 Delitos Contra el Medioambientales y Seres Vivos</v>
      </c>
      <c r="F786" s="1" t="str">
        <f>+IFERROR(VLOOKUP(Tabla1[[#This Row],[Muestra]],Muestra[[Muestra]:[Columna1]],2,0),"REVISAR")</f>
        <v>07.02.06.07 Delitos Contra la Ley de Bosque Nativo Ley 20.283</v>
      </c>
      <c r="G786" t="s">
        <v>66</v>
      </c>
      <c r="H786" t="s">
        <v>1340</v>
      </c>
      <c r="I786" t="s">
        <v>1352</v>
      </c>
      <c r="J786" t="s">
        <v>1618</v>
      </c>
      <c r="K786" t="s">
        <v>3851</v>
      </c>
      <c r="L786" t="s">
        <v>987</v>
      </c>
      <c r="O786" t="s">
        <v>1343</v>
      </c>
      <c r="AC786">
        <v>9</v>
      </c>
      <c r="AD786">
        <v>10</v>
      </c>
      <c r="AE786">
        <v>16</v>
      </c>
      <c r="AF786">
        <v>20</v>
      </c>
      <c r="AG786">
        <v>27</v>
      </c>
      <c r="AH786">
        <v>23</v>
      </c>
      <c r="AI786">
        <v>14</v>
      </c>
    </row>
    <row r="787" spans="1:35" x14ac:dyDescent="0.25">
      <c r="A787" s="23">
        <v>786</v>
      </c>
      <c r="B787" t="s">
        <v>1619</v>
      </c>
      <c r="C787" s="1" t="str">
        <f>+VLOOKUP(Tabla1[[#This Row],[Sector]],Sectores[[Sector]:[Columna1]],2,0)</f>
        <v>07 Delincuencia</v>
      </c>
      <c r="D787" s="1" t="str">
        <f>+VLOOKUP(Tabla1[[#This Row],[Contenido]],Hoja2!$F$2:$G$105,2,0)</f>
        <v>07.02 Sentencias Dictadas por Delito</v>
      </c>
      <c r="E787" s="1" t="str">
        <f>+IFERROR(VLOOKUP(Tabla1[[#This Row],[Tema]],Temas[[Tema]:[Columna1]],2,0),"REVISAR")</f>
        <v>07.02.10 Delitos Contra la Intimidad y la Libertad</v>
      </c>
      <c r="F787" s="1" t="str">
        <f>+IFERROR(VLOOKUP(Tabla1[[#This Row],[Muestra]],Muestra[[Muestra]:[Columna1]],2,0),"REVISAR")</f>
        <v>07.02.10.07 Delitos Contra la Libertad Ambulatoria y el Derecho de Asociación</v>
      </c>
      <c r="G787" t="s">
        <v>66</v>
      </c>
      <c r="H787" t="s">
        <v>1340</v>
      </c>
      <c r="I787" t="s">
        <v>1390</v>
      </c>
      <c r="J787" t="s">
        <v>1620</v>
      </c>
      <c r="K787" t="s">
        <v>3851</v>
      </c>
      <c r="L787" t="s">
        <v>987</v>
      </c>
      <c r="O787" t="s">
        <v>1343</v>
      </c>
      <c r="AC787">
        <v>3</v>
      </c>
      <c r="AD787">
        <v>1</v>
      </c>
      <c r="AE787">
        <v>0</v>
      </c>
      <c r="AF787">
        <v>3</v>
      </c>
      <c r="AG787">
        <v>3</v>
      </c>
      <c r="AH787">
        <v>1</v>
      </c>
      <c r="AI787">
        <v>5</v>
      </c>
    </row>
    <row r="788" spans="1:35" x14ac:dyDescent="0.25">
      <c r="A788" s="23">
        <v>787</v>
      </c>
      <c r="B788" t="s">
        <v>1621</v>
      </c>
      <c r="C788" s="1" t="str">
        <f>+VLOOKUP(Tabla1[[#This Row],[Sector]],Sectores[[Sector]:[Columna1]],2,0)</f>
        <v>07 Delincuencia</v>
      </c>
      <c r="D788" s="1" t="str">
        <f>+VLOOKUP(Tabla1[[#This Row],[Contenido]],Hoja2!$F$2:$G$105,2,0)</f>
        <v>07.02 Sentencias Dictadas por Delito</v>
      </c>
      <c r="E788" s="1" t="str">
        <f>+IFERROR(VLOOKUP(Tabla1[[#This Row],[Tema]],Temas[[Tema]:[Columna1]],2,0),"REVISAR")</f>
        <v>07.02.10 Delitos Contra la Intimidad y la Libertad</v>
      </c>
      <c r="F788" s="1" t="str">
        <f>+IFERROR(VLOOKUP(Tabla1[[#This Row],[Muestra]],Muestra[[Muestra]:[Columna1]],2,0),"REVISAR")</f>
        <v>07.02.10.08 Delitos Contra la Vida y la Privacidad de Las Conversaciones</v>
      </c>
      <c r="G788" t="s">
        <v>66</v>
      </c>
      <c r="H788" t="s">
        <v>1340</v>
      </c>
      <c r="I788" t="s">
        <v>1390</v>
      </c>
      <c r="J788" t="s">
        <v>1622</v>
      </c>
      <c r="K788" t="s">
        <v>3851</v>
      </c>
      <c r="L788" t="s">
        <v>987</v>
      </c>
      <c r="O788" t="s">
        <v>1343</v>
      </c>
      <c r="AC788">
        <v>33</v>
      </c>
      <c r="AD788">
        <v>56</v>
      </c>
      <c r="AE788">
        <v>68</v>
      </c>
      <c r="AF788">
        <v>114</v>
      </c>
      <c r="AG788">
        <v>117</v>
      </c>
      <c r="AH788">
        <v>135</v>
      </c>
      <c r="AI788">
        <v>179</v>
      </c>
    </row>
    <row r="789" spans="1:35" x14ac:dyDescent="0.25">
      <c r="A789" s="23">
        <v>788</v>
      </c>
      <c r="B789" t="s">
        <v>1623</v>
      </c>
      <c r="C789" s="1" t="str">
        <f>+VLOOKUP(Tabla1[[#This Row],[Sector]],Sectores[[Sector]:[Columna1]],2,0)</f>
        <v>07 Delincuencia</v>
      </c>
      <c r="D789" s="1" t="str">
        <f>+VLOOKUP(Tabla1[[#This Row],[Contenido]],Hoja2!$F$2:$G$105,2,0)</f>
        <v>07.02 Sentencias Dictadas por Delito</v>
      </c>
      <c r="E789" s="1" t="str">
        <f>+IFERROR(VLOOKUP(Tabla1[[#This Row],[Tema]],Temas[[Tema]:[Columna1]],2,0),"REVISAR")</f>
        <v>07.02.11 Delitos Contra la Propiedad y el Patrimonio</v>
      </c>
      <c r="F789" s="1" t="str">
        <f>+IFERROR(VLOOKUP(Tabla1[[#This Row],[Muestra]],Muestra[[Muestra]:[Columna1]],2,0),"REVISAR")</f>
        <v>07.02.11.16 Delitos Contra Ley de Propiedad Industrial</v>
      </c>
      <c r="G789" t="s">
        <v>66</v>
      </c>
      <c r="H789" t="s">
        <v>1340</v>
      </c>
      <c r="I789" t="s">
        <v>1355</v>
      </c>
      <c r="J789" t="s">
        <v>1624</v>
      </c>
      <c r="K789" t="s">
        <v>3851</v>
      </c>
      <c r="L789" t="s">
        <v>987</v>
      </c>
      <c r="O789" t="s">
        <v>1343</v>
      </c>
      <c r="AC789">
        <v>9</v>
      </c>
      <c r="AD789">
        <v>5</v>
      </c>
      <c r="AE789">
        <v>7</v>
      </c>
      <c r="AF789">
        <v>4</v>
      </c>
      <c r="AG789">
        <v>2</v>
      </c>
      <c r="AH789">
        <v>0</v>
      </c>
      <c r="AI789">
        <v>0</v>
      </c>
    </row>
    <row r="790" spans="1:35" x14ac:dyDescent="0.25">
      <c r="A790" s="23">
        <v>789</v>
      </c>
      <c r="B790" t="s">
        <v>1625</v>
      </c>
      <c r="C790" s="1" t="str">
        <f>+VLOOKUP(Tabla1[[#This Row],[Sector]],Sectores[[Sector]:[Columna1]],2,0)</f>
        <v>07 Delincuencia</v>
      </c>
      <c r="D790" s="1" t="str">
        <f>+VLOOKUP(Tabla1[[#This Row],[Contenido]],Hoja2!$F$2:$G$105,2,0)</f>
        <v>07.02 Sentencias Dictadas por Delito</v>
      </c>
      <c r="E790" s="1" t="str">
        <f>+IFERROR(VLOOKUP(Tabla1[[#This Row],[Tema]],Temas[[Tema]:[Columna1]],2,0),"REVISAR")</f>
        <v>07.02.11 Delitos Contra la Propiedad y el Patrimonio</v>
      </c>
      <c r="F790" s="1" t="str">
        <f>+IFERROR(VLOOKUP(Tabla1[[#This Row],[Muestra]],Muestra[[Muestra]:[Columna1]],2,0),"REVISAR")</f>
        <v>07.02.11.17 Delitos Contra Ley de Propiedad Intelectual</v>
      </c>
      <c r="G790" t="s">
        <v>66</v>
      </c>
      <c r="H790" t="s">
        <v>1340</v>
      </c>
      <c r="I790" t="s">
        <v>1355</v>
      </c>
      <c r="J790" t="s">
        <v>1626</v>
      </c>
      <c r="K790" t="s">
        <v>3851</v>
      </c>
      <c r="L790" t="s">
        <v>987</v>
      </c>
      <c r="O790" t="s">
        <v>1343</v>
      </c>
      <c r="AC790">
        <v>218</v>
      </c>
      <c r="AD790">
        <v>206</v>
      </c>
      <c r="AE790">
        <v>159</v>
      </c>
      <c r="AF790">
        <v>166</v>
      </c>
      <c r="AG790">
        <v>132</v>
      </c>
      <c r="AH790">
        <v>26</v>
      </c>
      <c r="AI790">
        <v>0</v>
      </c>
    </row>
    <row r="791" spans="1:35" x14ac:dyDescent="0.25">
      <c r="A791" s="22">
        <v>790</v>
      </c>
      <c r="B791" s="15" t="s">
        <v>1627</v>
      </c>
      <c r="C791" s="1" t="str">
        <f>+VLOOKUP(Tabla1[[#This Row],[Sector]],Sectores[[Sector]:[Columna1]],2,0)</f>
        <v>07 Delincuencia</v>
      </c>
      <c r="D791" s="1" t="str">
        <f>+VLOOKUP(Tabla1[[#This Row],[Contenido]],Hoja2!$F$2:$G$105,2,0)</f>
        <v>07.02 Sentencias Dictadas por Delito</v>
      </c>
      <c r="E791" s="1" t="str">
        <f>+IFERROR(VLOOKUP(Tabla1[[#This Row],[Tema]],Temas[[Tema]:[Columna1]],2,0),"REVISAR")</f>
        <v>07.02.25 Delitos Tributarios</v>
      </c>
      <c r="F791" s="1" t="str">
        <f>+IFERROR(VLOOKUP(Tabla1[[#This Row],[Muestra]],Muestra[[Muestra]:[Columna1]],2,0),"REVISAR")</f>
        <v>07.02.25.05 Delitos de la Ley de Sociedades Anónimas</v>
      </c>
      <c r="G791" t="s">
        <v>66</v>
      </c>
      <c r="H791" t="s">
        <v>1340</v>
      </c>
      <c r="I791" t="s">
        <v>1514</v>
      </c>
      <c r="J791" t="s">
        <v>1628</v>
      </c>
      <c r="K791" t="s">
        <v>3851</v>
      </c>
      <c r="L791" t="s">
        <v>987</v>
      </c>
      <c r="O791" t="s">
        <v>1343</v>
      </c>
      <c r="AC791">
        <v>0</v>
      </c>
      <c r="AD791">
        <v>0</v>
      </c>
      <c r="AE791">
        <v>0</v>
      </c>
      <c r="AF791">
        <v>0</v>
      </c>
      <c r="AG791">
        <v>0</v>
      </c>
      <c r="AH791">
        <v>0</v>
      </c>
      <c r="AI791">
        <v>1</v>
      </c>
    </row>
    <row r="792" spans="1:35" x14ac:dyDescent="0.25">
      <c r="A792" s="23">
        <v>791</v>
      </c>
      <c r="B792" t="s">
        <v>1629</v>
      </c>
      <c r="C792" s="1" t="str">
        <f>+VLOOKUP(Tabla1[[#This Row],[Sector]],Sectores[[Sector]:[Columna1]],2,0)</f>
        <v>07 Delincuencia</v>
      </c>
      <c r="D792" s="1" t="str">
        <f>+VLOOKUP(Tabla1[[#This Row],[Contenido]],Hoja2!$F$2:$G$105,2,0)</f>
        <v>07.02 Sentencias Dictadas por Delito</v>
      </c>
      <c r="E792" s="1" t="str">
        <f>+IFERROR(VLOOKUP(Tabla1[[#This Row],[Tema]],Temas[[Tema]:[Columna1]],2,0),"REVISAR")</f>
        <v>07.02.24 Delitos Sexuales</v>
      </c>
      <c r="F792" s="1" t="str">
        <f>+IFERROR(VLOOKUP(Tabla1[[#This Row],[Muestra]],Muestra[[Muestra]:[Columna1]],2,0),"REVISAR")</f>
        <v>07.02.24.13 Delitos de Signifación Sexual</v>
      </c>
      <c r="G792" t="s">
        <v>66</v>
      </c>
      <c r="H792" t="s">
        <v>1340</v>
      </c>
      <c r="I792" t="s">
        <v>1368</v>
      </c>
      <c r="J792" t="s">
        <v>1630</v>
      </c>
      <c r="K792" t="s">
        <v>3851</v>
      </c>
      <c r="L792" t="s">
        <v>987</v>
      </c>
      <c r="O792" t="s">
        <v>1343</v>
      </c>
      <c r="AC792">
        <v>1</v>
      </c>
      <c r="AD792">
        <v>2</v>
      </c>
      <c r="AE792">
        <v>1</v>
      </c>
      <c r="AF792">
        <v>0</v>
      </c>
      <c r="AG792">
        <v>0</v>
      </c>
      <c r="AH792">
        <v>0</v>
      </c>
      <c r="AI792">
        <v>0</v>
      </c>
    </row>
    <row r="793" spans="1:35" x14ac:dyDescent="0.25">
      <c r="A793" s="22">
        <v>792</v>
      </c>
      <c r="B793" s="15" t="s">
        <v>1631</v>
      </c>
      <c r="C793" s="1" t="str">
        <f>+VLOOKUP(Tabla1[[#This Row],[Sector]],Sectores[[Sector]:[Columna1]],2,0)</f>
        <v>07 Delincuencia</v>
      </c>
      <c r="D793" s="1" t="str">
        <f>+VLOOKUP(Tabla1[[#This Row],[Contenido]],Hoja2!$F$2:$G$105,2,0)</f>
        <v>07.02 Sentencias Dictadas por Delito</v>
      </c>
      <c r="E793" s="1" t="str">
        <f>+IFERROR(VLOOKUP(Tabla1[[#This Row],[Tema]],Temas[[Tema]:[Columna1]],2,0),"REVISAR")</f>
        <v>07.02.25 Delitos Tributarios</v>
      </c>
      <c r="F793" s="1" t="str">
        <f>+IFERROR(VLOOKUP(Tabla1[[#This Row],[Muestra]],Muestra[[Muestra]:[Columna1]],2,0),"REVISAR")</f>
        <v>07.02.25.06 Delitos del Decreto Ley 3,538 de 1979 Que Regula Mercado Financiero</v>
      </c>
      <c r="G793" t="s">
        <v>66</v>
      </c>
      <c r="H793" t="s">
        <v>1340</v>
      </c>
      <c r="I793" t="s">
        <v>1514</v>
      </c>
      <c r="J793" t="s">
        <v>1632</v>
      </c>
      <c r="K793" t="s">
        <v>3851</v>
      </c>
      <c r="L793" t="s">
        <v>987</v>
      </c>
      <c r="O793" t="s">
        <v>1343</v>
      </c>
      <c r="AC793">
        <v>0</v>
      </c>
      <c r="AD793">
        <v>0</v>
      </c>
      <c r="AE793">
        <v>0</v>
      </c>
      <c r="AF793">
        <v>0</v>
      </c>
      <c r="AG793">
        <v>0</v>
      </c>
      <c r="AH793">
        <v>0</v>
      </c>
      <c r="AI793">
        <v>1</v>
      </c>
    </row>
    <row r="794" spans="1:35" x14ac:dyDescent="0.25">
      <c r="A794" s="23">
        <v>793</v>
      </c>
      <c r="B794" t="s">
        <v>1633</v>
      </c>
      <c r="C794" s="1" t="str">
        <f>+VLOOKUP(Tabla1[[#This Row],[Sector]],Sectores[[Sector]:[Columna1]],2,0)</f>
        <v>07 Delincuencia</v>
      </c>
      <c r="D794" s="1" t="str">
        <f>+VLOOKUP(Tabla1[[#This Row],[Contenido]],Hoja2!$F$2:$G$105,2,0)</f>
        <v>07.02 Sentencias Dictadas por Delito</v>
      </c>
      <c r="E794" s="1" t="str">
        <f>+IFERROR(VLOOKUP(Tabla1[[#This Row],[Tema]],Temas[[Tema]:[Columna1]],2,0),"REVISAR")</f>
        <v>07.02.20 Delitos Informáticos</v>
      </c>
      <c r="F794" s="1" t="str">
        <f>+IFERROR(VLOOKUP(Tabla1[[#This Row],[Muestra]],Muestra[[Muestra]:[Columna1]],2,0),"REVISAR")</f>
        <v>07.02.20.01 Delitos Informaticos</v>
      </c>
      <c r="G794" t="s">
        <v>66</v>
      </c>
      <c r="H794" t="s">
        <v>1340</v>
      </c>
      <c r="I794" t="s">
        <v>1634</v>
      </c>
      <c r="J794" t="s">
        <v>1635</v>
      </c>
      <c r="K794" t="s">
        <v>3851</v>
      </c>
      <c r="L794" t="s">
        <v>987</v>
      </c>
      <c r="O794" t="s">
        <v>1343</v>
      </c>
      <c r="AC794">
        <v>1</v>
      </c>
      <c r="AD794">
        <v>3</v>
      </c>
      <c r="AE794">
        <v>0</v>
      </c>
      <c r="AF794">
        <v>0</v>
      </c>
      <c r="AG794">
        <v>0</v>
      </c>
      <c r="AH794">
        <v>1</v>
      </c>
      <c r="AI794">
        <v>0</v>
      </c>
    </row>
    <row r="795" spans="1:35" x14ac:dyDescent="0.25">
      <c r="A795" s="23">
        <v>794</v>
      </c>
      <c r="B795" t="s">
        <v>1636</v>
      </c>
      <c r="C795" s="1" t="str">
        <f>+VLOOKUP(Tabla1[[#This Row],[Sector]],Sectores[[Sector]:[Columna1]],2,0)</f>
        <v>07 Delincuencia</v>
      </c>
      <c r="D795" s="1" t="str">
        <f>+VLOOKUP(Tabla1[[#This Row],[Contenido]],Hoja2!$F$2:$G$105,2,0)</f>
        <v>07.02 Sentencias Dictadas por Delito</v>
      </c>
      <c r="E795" s="1" t="str">
        <f>+IFERROR(VLOOKUP(Tabla1[[#This Row],[Tema]],Temas[[Tema]:[Columna1]],2,0),"REVISAR")</f>
        <v>07.02.11 Delitos Contra la Propiedad y el Patrimonio</v>
      </c>
      <c r="F795" s="1" t="str">
        <f>+IFERROR(VLOOKUP(Tabla1[[#This Row],[Muestra]],Muestra[[Muestra]:[Columna1]],2,0),"REVISAR")</f>
        <v>07.02.11.18 Delitos Marcarios</v>
      </c>
      <c r="G795" t="s">
        <v>66</v>
      </c>
      <c r="H795" t="s">
        <v>1340</v>
      </c>
      <c r="I795" t="s">
        <v>1355</v>
      </c>
      <c r="J795" t="s">
        <v>1637</v>
      </c>
      <c r="K795" t="s">
        <v>3851</v>
      </c>
      <c r="L795" t="s">
        <v>987</v>
      </c>
      <c r="O795" t="s">
        <v>1343</v>
      </c>
      <c r="AC795">
        <v>278</v>
      </c>
      <c r="AD795">
        <v>406</v>
      </c>
      <c r="AE795">
        <v>561</v>
      </c>
      <c r="AF795">
        <v>1098</v>
      </c>
      <c r="AG795">
        <v>103</v>
      </c>
      <c r="AH795">
        <v>275</v>
      </c>
      <c r="AI795">
        <v>264</v>
      </c>
    </row>
    <row r="796" spans="1:35" x14ac:dyDescent="0.25">
      <c r="A796" s="23">
        <v>795</v>
      </c>
      <c r="B796" t="s">
        <v>1638</v>
      </c>
      <c r="C796" s="1" t="str">
        <f>+VLOOKUP(Tabla1[[#This Row],[Sector]],Sectores[[Sector]:[Columna1]],2,0)</f>
        <v>07 Delincuencia</v>
      </c>
      <c r="D796" s="1" t="str">
        <f>+VLOOKUP(Tabla1[[#This Row],[Contenido]],Hoja2!$F$2:$G$105,2,0)</f>
        <v>07.02 Sentencias Dictadas por Delito</v>
      </c>
      <c r="E796" s="1" t="str">
        <f>+IFERROR(VLOOKUP(Tabla1[[#This Row],[Tema]],Temas[[Tema]:[Columna1]],2,0),"REVISAR")</f>
        <v>07.02.25 Delitos Tributarios</v>
      </c>
      <c r="F796" s="1" t="str">
        <f>+IFERROR(VLOOKUP(Tabla1[[#This Row],[Muestra]],Muestra[[Muestra]:[Columna1]],2,0),"REVISAR")</f>
        <v>07.02.25.07 Delitos Que Contempla el Codigo Tributario</v>
      </c>
      <c r="G796" t="s">
        <v>66</v>
      </c>
      <c r="H796" t="s">
        <v>1340</v>
      </c>
      <c r="I796" t="s">
        <v>1514</v>
      </c>
      <c r="J796" t="s">
        <v>1639</v>
      </c>
      <c r="K796" t="s">
        <v>3851</v>
      </c>
      <c r="L796" t="s">
        <v>987</v>
      </c>
      <c r="O796" t="s">
        <v>1343</v>
      </c>
      <c r="AC796">
        <v>77</v>
      </c>
      <c r="AD796">
        <v>95</v>
      </c>
      <c r="AE796">
        <v>99</v>
      </c>
      <c r="AF796">
        <v>112</v>
      </c>
      <c r="AG796">
        <v>154</v>
      </c>
      <c r="AH796">
        <v>83</v>
      </c>
      <c r="AI796">
        <v>73</v>
      </c>
    </row>
    <row r="797" spans="1:35" x14ac:dyDescent="0.25">
      <c r="A797" s="23">
        <v>796</v>
      </c>
      <c r="B797" t="s">
        <v>1640</v>
      </c>
      <c r="C797" s="1" t="str">
        <f>+VLOOKUP(Tabla1[[#This Row],[Sector]],Sectores[[Sector]:[Columna1]],2,0)</f>
        <v>07 Delincuencia</v>
      </c>
      <c r="D797" s="1" t="str">
        <f>+VLOOKUP(Tabla1[[#This Row],[Contenido]],Hoja2!$F$2:$G$105,2,0)</f>
        <v>07.02 Sentencias Dictadas por Delito</v>
      </c>
      <c r="E797" s="1" t="str">
        <f>+IFERROR(VLOOKUP(Tabla1[[#This Row],[Tema]],Temas[[Tema]:[Columna1]],2,0),"REVISAR")</f>
        <v>07.02.04 Delitos Contra el Estado Civil y la Familia</v>
      </c>
      <c r="F797" s="1" t="str">
        <f>+IFERROR(VLOOKUP(Tabla1[[#This Row],[Muestra]],Muestra[[Muestra]:[Columna1]],2,0),"REVISAR")</f>
        <v>07.02.04.03 Delitos Relativos al Pago de Pensiones Alimenticias</v>
      </c>
      <c r="G797" t="s">
        <v>66</v>
      </c>
      <c r="H797" t="s">
        <v>1340</v>
      </c>
      <c r="I797" t="s">
        <v>1481</v>
      </c>
      <c r="J797" t="s">
        <v>1641</v>
      </c>
      <c r="K797" t="s">
        <v>3851</v>
      </c>
      <c r="L797" t="s">
        <v>987</v>
      </c>
      <c r="O797" t="s">
        <v>1343</v>
      </c>
      <c r="AC797">
        <v>2</v>
      </c>
      <c r="AD797">
        <v>7</v>
      </c>
      <c r="AE797">
        <v>4</v>
      </c>
      <c r="AF797">
        <v>7</v>
      </c>
      <c r="AG797">
        <v>5</v>
      </c>
      <c r="AH797">
        <v>10</v>
      </c>
      <c r="AI797">
        <v>8</v>
      </c>
    </row>
    <row r="798" spans="1:35" x14ac:dyDescent="0.25">
      <c r="A798" s="22">
        <v>797</v>
      </c>
      <c r="B798" s="15" t="s">
        <v>1642</v>
      </c>
      <c r="C798" s="1" t="str">
        <f>+VLOOKUP(Tabla1[[#This Row],[Sector]],Sectores[[Sector]:[Columna1]],2,0)</f>
        <v>07 Delincuencia</v>
      </c>
      <c r="D798" s="1" t="str">
        <f>+VLOOKUP(Tabla1[[#This Row],[Contenido]],Hoja2!$F$2:$G$105,2,0)</f>
        <v>07.02 Sentencias Dictadas por Delito</v>
      </c>
      <c r="E798" s="1" t="str">
        <f>+IFERROR(VLOOKUP(Tabla1[[#This Row],[Tema]],Temas[[Tema]:[Columna1]],2,0),"REVISAR")</f>
        <v>07.02.14 Delitos Contra la Vida, Integridad o Dignidad Personal</v>
      </c>
      <c r="F798" s="1" t="str">
        <f>+IFERROR(VLOOKUP(Tabla1[[#This Row],[Muestra]],Muestra[[Muestra]:[Columna1]],2,0),"REVISAR")</f>
        <v>07.02.14.08 Denegacion de Auxilio</v>
      </c>
      <c r="G798" t="s">
        <v>66</v>
      </c>
      <c r="H798" t="s">
        <v>1340</v>
      </c>
      <c r="I798" t="s">
        <v>1358</v>
      </c>
      <c r="J798" t="s">
        <v>1643</v>
      </c>
      <c r="K798" t="s">
        <v>3851</v>
      </c>
      <c r="L798" t="s">
        <v>987</v>
      </c>
      <c r="O798" t="s">
        <v>1343</v>
      </c>
      <c r="AC798">
        <v>0</v>
      </c>
      <c r="AD798">
        <v>1</v>
      </c>
      <c r="AE798">
        <v>0</v>
      </c>
      <c r="AF798">
        <v>0</v>
      </c>
      <c r="AG798">
        <v>1</v>
      </c>
      <c r="AH798">
        <v>0</v>
      </c>
      <c r="AI798">
        <v>0</v>
      </c>
    </row>
    <row r="799" spans="1:35" x14ac:dyDescent="0.25">
      <c r="A799" s="23">
        <v>798</v>
      </c>
      <c r="B799" t="s">
        <v>1644</v>
      </c>
      <c r="C799" s="1" t="str">
        <f>+VLOOKUP(Tabla1[[#This Row],[Sector]],Sectores[[Sector]:[Columna1]],2,0)</f>
        <v>07 Delincuencia</v>
      </c>
      <c r="D799" s="1" t="str">
        <f>+VLOOKUP(Tabla1[[#This Row],[Contenido]],Hoja2!$F$2:$G$105,2,0)</f>
        <v>07.02 Sentencias Dictadas por Delito</v>
      </c>
      <c r="E799" s="1" t="str">
        <f>+IFERROR(VLOOKUP(Tabla1[[#This Row],[Tema]],Temas[[Tema]:[Columna1]],2,0),"REVISAR")</f>
        <v>07.02.18 Delitos Económicos</v>
      </c>
      <c r="F799" s="1" t="str">
        <f>+IFERROR(VLOOKUP(Tabla1[[#This Row],[Muestra]],Muestra[[Muestra]:[Columna1]],2,0),"REVISAR")</f>
        <v>07.02.18.07 Depositario Alzado</v>
      </c>
      <c r="G799" t="s">
        <v>66</v>
      </c>
      <c r="H799" t="s">
        <v>1340</v>
      </c>
      <c r="I799" t="s">
        <v>1365</v>
      </c>
      <c r="J799" t="s">
        <v>1645</v>
      </c>
      <c r="K799" t="s">
        <v>3851</v>
      </c>
      <c r="L799" t="s">
        <v>987</v>
      </c>
      <c r="O799" t="s">
        <v>1343</v>
      </c>
      <c r="AC799">
        <v>106</v>
      </c>
      <c r="AD799">
        <v>98</v>
      </c>
      <c r="AE799">
        <v>80</v>
      </c>
      <c r="AF799">
        <v>61</v>
      </c>
      <c r="AG799">
        <v>68</v>
      </c>
      <c r="AH799">
        <v>149</v>
      </c>
      <c r="AI799">
        <v>64</v>
      </c>
    </row>
    <row r="800" spans="1:35" x14ac:dyDescent="0.25">
      <c r="A800" s="23">
        <v>799</v>
      </c>
      <c r="B800" t="s">
        <v>1646</v>
      </c>
      <c r="C800" s="1" t="str">
        <f>+VLOOKUP(Tabla1[[#This Row],[Sector]],Sectores[[Sector]:[Columna1]],2,0)</f>
        <v>07 Delincuencia</v>
      </c>
      <c r="D800" s="1" t="str">
        <f>+VLOOKUP(Tabla1[[#This Row],[Contenido]],Hoja2!$F$2:$G$105,2,0)</f>
        <v>07.02 Sentencias Dictadas por Delito</v>
      </c>
      <c r="E800" s="1" t="str">
        <f>+IFERROR(VLOOKUP(Tabla1[[#This Row],[Tema]],Temas[[Tema]:[Columna1]],2,0),"REVISAR")</f>
        <v>07.02.07 Delitos Contra el Orden Público, Funcionarios o Agentes del Estado</v>
      </c>
      <c r="F800" s="1" t="str">
        <f>+IFERROR(VLOOKUP(Tabla1[[#This Row],[Muestra]],Muestra[[Muestra]:[Columna1]],2,0),"REVISAR")</f>
        <v>07.02.07.18 Desacato</v>
      </c>
      <c r="G800" t="s">
        <v>66</v>
      </c>
      <c r="H800" t="s">
        <v>1340</v>
      </c>
      <c r="I800" t="s">
        <v>1411</v>
      </c>
      <c r="J800" t="s">
        <v>1647</v>
      </c>
      <c r="K800" t="s">
        <v>3851</v>
      </c>
      <c r="L800" t="s">
        <v>987</v>
      </c>
      <c r="O800" t="s">
        <v>1343</v>
      </c>
      <c r="AC800">
        <v>5882</v>
      </c>
      <c r="AD800">
        <v>5635</v>
      </c>
      <c r="AE800">
        <v>4998</v>
      </c>
      <c r="AF800">
        <v>5346</v>
      </c>
      <c r="AG800">
        <v>5740</v>
      </c>
      <c r="AH800">
        <v>5989</v>
      </c>
      <c r="AI800">
        <v>6521</v>
      </c>
    </row>
    <row r="801" spans="1:35" x14ac:dyDescent="0.25">
      <c r="A801" s="23">
        <v>800</v>
      </c>
      <c r="B801" t="s">
        <v>1648</v>
      </c>
      <c r="C801" s="1" t="str">
        <f>+VLOOKUP(Tabla1[[#This Row],[Sector]],Sectores[[Sector]:[Columna1]],2,0)</f>
        <v>07 Delincuencia</v>
      </c>
      <c r="D801" s="1" t="str">
        <f>+VLOOKUP(Tabla1[[#This Row],[Contenido]],Hoja2!$F$2:$G$105,2,0)</f>
        <v>07.02 Sentencias Dictadas por Delito</v>
      </c>
      <c r="E801" s="1" t="str">
        <f>+IFERROR(VLOOKUP(Tabla1[[#This Row],[Tema]],Temas[[Tema]:[Columna1]],2,0),"REVISAR")</f>
        <v>07.02.07 Delitos Contra el Orden Público, Funcionarios o Agentes del Estado</v>
      </c>
      <c r="F801" s="1" t="str">
        <f>+IFERROR(VLOOKUP(Tabla1[[#This Row],[Muestra]],Muestra[[Muestra]:[Columna1]],2,0),"REVISAR")</f>
        <v>07.02.07.19 Desatender el Llamado a Reclamo</v>
      </c>
      <c r="G801" t="s">
        <v>66</v>
      </c>
      <c r="H801" t="s">
        <v>1340</v>
      </c>
      <c r="I801" t="s">
        <v>1411</v>
      </c>
      <c r="J801" t="s">
        <v>1649</v>
      </c>
      <c r="K801" t="s">
        <v>3851</v>
      </c>
      <c r="L801" t="s">
        <v>987</v>
      </c>
      <c r="O801" t="s">
        <v>1343</v>
      </c>
      <c r="AC801">
        <v>0</v>
      </c>
      <c r="AD801">
        <v>0</v>
      </c>
      <c r="AE801">
        <v>0</v>
      </c>
      <c r="AF801">
        <v>197</v>
      </c>
      <c r="AG801">
        <v>178</v>
      </c>
      <c r="AH801">
        <v>616</v>
      </c>
      <c r="AI801">
        <v>131</v>
      </c>
    </row>
    <row r="802" spans="1:35" x14ac:dyDescent="0.25">
      <c r="A802" s="23">
        <v>801</v>
      </c>
      <c r="B802" t="s">
        <v>1650</v>
      </c>
      <c r="C802" s="1" t="str">
        <f>+VLOOKUP(Tabla1[[#This Row],[Sector]],Sectores[[Sector]:[Columna1]],2,0)</f>
        <v>07 Delincuencia</v>
      </c>
      <c r="D802" s="1" t="str">
        <f>+VLOOKUP(Tabla1[[#This Row],[Contenido]],Hoja2!$F$2:$G$105,2,0)</f>
        <v>07.02 Sentencias Dictadas por Delito</v>
      </c>
      <c r="E802" s="1" t="str">
        <f>+IFERROR(VLOOKUP(Tabla1[[#This Row],[Tema]],Temas[[Tema]:[Columna1]],2,0),"REVISAR")</f>
        <v>07.02.07 Delitos Contra el Orden Público, Funcionarios o Agentes del Estado</v>
      </c>
      <c r="F802" s="1" t="str">
        <f>+IFERROR(VLOOKUP(Tabla1[[#This Row],[Muestra]],Muestra[[Muestra]:[Columna1]],2,0),"REVISAR")</f>
        <v>07.02.07.20 Desordenes en Espectáculos Públicos</v>
      </c>
      <c r="G802" t="s">
        <v>66</v>
      </c>
      <c r="H802" t="s">
        <v>1340</v>
      </c>
      <c r="I802" t="s">
        <v>1411</v>
      </c>
      <c r="J802" t="s">
        <v>1651</v>
      </c>
      <c r="K802" t="s">
        <v>3851</v>
      </c>
      <c r="L802" t="s">
        <v>987</v>
      </c>
      <c r="O802" t="s">
        <v>1343</v>
      </c>
      <c r="AC802">
        <v>584</v>
      </c>
      <c r="AD802">
        <v>361</v>
      </c>
      <c r="AE802">
        <v>283</v>
      </c>
      <c r="AF802">
        <v>306</v>
      </c>
      <c r="AG802">
        <v>223</v>
      </c>
      <c r="AH802">
        <v>209</v>
      </c>
      <c r="AI802">
        <v>992</v>
      </c>
    </row>
    <row r="803" spans="1:35" x14ac:dyDescent="0.25">
      <c r="A803" s="23">
        <v>802</v>
      </c>
      <c r="B803" t="s">
        <v>1652</v>
      </c>
      <c r="C803" s="1" t="str">
        <f>+VLOOKUP(Tabla1[[#This Row],[Sector]],Sectores[[Sector]:[Columna1]],2,0)</f>
        <v>07 Delincuencia</v>
      </c>
      <c r="D803" s="1" t="str">
        <f>+VLOOKUP(Tabla1[[#This Row],[Contenido]],Hoja2!$F$2:$G$105,2,0)</f>
        <v>07.02 Sentencias Dictadas por Delito</v>
      </c>
      <c r="E803" s="1" t="str">
        <f>+IFERROR(VLOOKUP(Tabla1[[#This Row],[Tema]],Temas[[Tema]:[Columna1]],2,0),"REVISAR")</f>
        <v>07.02.11 Delitos Contra la Propiedad y el Patrimonio</v>
      </c>
      <c r="F803" s="1" t="str">
        <f>+IFERROR(VLOOKUP(Tabla1[[#This Row],[Muestra]],Muestra[[Muestra]:[Columna1]],2,0),"REVISAR")</f>
        <v>07.02.11.19 Destrucción o Alteración de Deslindes</v>
      </c>
      <c r="G803" t="s">
        <v>66</v>
      </c>
      <c r="H803" t="s">
        <v>1340</v>
      </c>
      <c r="I803" t="s">
        <v>1355</v>
      </c>
      <c r="J803" t="s">
        <v>1653</v>
      </c>
      <c r="K803" t="s">
        <v>3851</v>
      </c>
      <c r="L803" t="s">
        <v>987</v>
      </c>
      <c r="O803" t="s">
        <v>1343</v>
      </c>
      <c r="AC803">
        <v>44</v>
      </c>
      <c r="AD803">
        <v>33</v>
      </c>
      <c r="AE803">
        <v>35</v>
      </c>
      <c r="AF803">
        <v>35</v>
      </c>
      <c r="AG803">
        <v>28</v>
      </c>
      <c r="AH803">
        <v>44</v>
      </c>
      <c r="AI803">
        <v>47</v>
      </c>
    </row>
    <row r="804" spans="1:35" x14ac:dyDescent="0.25">
      <c r="A804" s="23">
        <v>803</v>
      </c>
      <c r="B804" t="s">
        <v>1654</v>
      </c>
      <c r="C804" s="1" t="str">
        <f>+VLOOKUP(Tabla1[[#This Row],[Sector]],Sectores[[Sector]:[Columna1]],2,0)</f>
        <v>07 Delincuencia</v>
      </c>
      <c r="D804" s="1" t="str">
        <f>+VLOOKUP(Tabla1[[#This Row],[Contenido]],Hoja2!$F$2:$G$105,2,0)</f>
        <v>07.02 Sentencias Dictadas por Delito</v>
      </c>
      <c r="E804" s="1" t="str">
        <f>+IFERROR(VLOOKUP(Tabla1[[#This Row],[Tema]],Temas[[Tema]:[Columna1]],2,0),"REVISAR")</f>
        <v>07.02.03 Delitos Cometidos por Empleados y Funcionarios Públicos</v>
      </c>
      <c r="F804" s="1" t="str">
        <f>+IFERROR(VLOOKUP(Tabla1[[#This Row],[Muestra]],Muestra[[Muestra]:[Columna1]],2,0),"REVISAR")</f>
        <v>07.02.03.10 Detención, Destierro o Arresto Irregular</v>
      </c>
      <c r="G804" t="s">
        <v>66</v>
      </c>
      <c r="H804" t="s">
        <v>1340</v>
      </c>
      <c r="I804" t="s">
        <v>1385</v>
      </c>
      <c r="J804" t="s">
        <v>1655</v>
      </c>
      <c r="K804" t="s">
        <v>3851</v>
      </c>
      <c r="L804" t="s">
        <v>987</v>
      </c>
      <c r="O804" t="s">
        <v>1343</v>
      </c>
      <c r="AC804">
        <v>73</v>
      </c>
      <c r="AD804">
        <v>55</v>
      </c>
      <c r="AE804">
        <v>45</v>
      </c>
      <c r="AF804">
        <v>42</v>
      </c>
      <c r="AG804">
        <v>39</v>
      </c>
      <c r="AH804">
        <v>49</v>
      </c>
      <c r="AI804">
        <v>85</v>
      </c>
    </row>
    <row r="805" spans="1:35" x14ac:dyDescent="0.25">
      <c r="A805" s="23">
        <v>804</v>
      </c>
      <c r="B805" t="s">
        <v>1656</v>
      </c>
      <c r="C805" s="1" t="str">
        <f>+VLOOKUP(Tabla1[[#This Row],[Sector]],Sectores[[Sector]:[Columna1]],2,0)</f>
        <v>07 Delincuencia</v>
      </c>
      <c r="D805" s="1" t="str">
        <f>+VLOOKUP(Tabla1[[#This Row],[Contenido]],Hoja2!$F$2:$G$105,2,0)</f>
        <v>07.02 Sentencias Dictadas por Delito</v>
      </c>
      <c r="E805" s="1" t="str">
        <f>+IFERROR(VLOOKUP(Tabla1[[#This Row],[Tema]],Temas[[Tema]:[Columna1]],2,0),"REVISAR")</f>
        <v>07.02.18 Delitos Económicos</v>
      </c>
      <c r="F805" s="1" t="str">
        <f>+IFERROR(VLOOKUP(Tabla1[[#This Row],[Muestra]],Muestra[[Muestra]:[Columna1]],2,0),"REVISAR")</f>
        <v>07.02.18.08 Deudor, Gerente, Director, Administrador o Representante Actúen en Perjuicio de Acreedor</v>
      </c>
      <c r="G805" t="s">
        <v>66</v>
      </c>
      <c r="H805" t="s">
        <v>1340</v>
      </c>
      <c r="I805" t="s">
        <v>1365</v>
      </c>
      <c r="J805" t="s">
        <v>1657</v>
      </c>
      <c r="K805" t="s">
        <v>3851</v>
      </c>
      <c r="L805" t="s">
        <v>987</v>
      </c>
      <c r="O805" t="s">
        <v>1343</v>
      </c>
      <c r="AC805">
        <v>0</v>
      </c>
      <c r="AD805">
        <v>0</v>
      </c>
      <c r="AE805">
        <v>4</v>
      </c>
      <c r="AF805">
        <v>1</v>
      </c>
      <c r="AG805">
        <v>10</v>
      </c>
      <c r="AH805">
        <v>17</v>
      </c>
      <c r="AI805">
        <v>32</v>
      </c>
    </row>
    <row r="806" spans="1:35" x14ac:dyDescent="0.25">
      <c r="A806" s="22">
        <v>805</v>
      </c>
      <c r="B806" s="15" t="s">
        <v>1658</v>
      </c>
      <c r="C806" s="1" t="str">
        <f>+VLOOKUP(Tabla1[[#This Row],[Sector]],Sectores[[Sector]:[Columna1]],2,0)</f>
        <v>07 Delincuencia</v>
      </c>
      <c r="D806" s="1" t="str">
        <f>+VLOOKUP(Tabla1[[#This Row],[Contenido]],Hoja2!$F$2:$G$105,2,0)</f>
        <v>07.02 Sentencias Dictadas por Delito</v>
      </c>
      <c r="E806" s="1" t="str">
        <f>+IFERROR(VLOOKUP(Tabla1[[#This Row],[Tema]],Temas[[Tema]:[Columna1]],2,0),"REVISAR")</f>
        <v>07.02.24 Delitos Sexuales</v>
      </c>
      <c r="F806" s="1" t="str">
        <f>+IFERROR(VLOOKUP(Tabla1[[#This Row],[Muestra]],Muestra[[Muestra]:[Columna1]],2,0),"REVISAR")</f>
        <v>07.02.24.14 Difusión de Material Pornográfico</v>
      </c>
      <c r="G806" t="s">
        <v>66</v>
      </c>
      <c r="H806" t="s">
        <v>1340</v>
      </c>
      <c r="I806" t="s">
        <v>1368</v>
      </c>
      <c r="J806" t="s">
        <v>1659</v>
      </c>
      <c r="K806" t="s">
        <v>3851</v>
      </c>
      <c r="L806" t="s">
        <v>987</v>
      </c>
      <c r="O806" t="s">
        <v>1343</v>
      </c>
      <c r="AC806">
        <v>0</v>
      </c>
      <c r="AD806">
        <v>1</v>
      </c>
      <c r="AE806">
        <v>0</v>
      </c>
      <c r="AF806">
        <v>1</v>
      </c>
      <c r="AG806">
        <v>0</v>
      </c>
      <c r="AH806">
        <v>0</v>
      </c>
      <c r="AI806">
        <v>0</v>
      </c>
    </row>
    <row r="807" spans="1:35" x14ac:dyDescent="0.25">
      <c r="A807" s="22">
        <v>806</v>
      </c>
      <c r="B807" s="15" t="s">
        <v>1660</v>
      </c>
      <c r="C807" s="1" t="str">
        <f>+VLOOKUP(Tabla1[[#This Row],[Sector]],Sectores[[Sector]:[Columna1]],2,0)</f>
        <v>07 Delincuencia</v>
      </c>
      <c r="D807" s="1" t="str">
        <f>+VLOOKUP(Tabla1[[#This Row],[Contenido]],Hoja2!$F$2:$G$105,2,0)</f>
        <v>07.02 Sentencias Dictadas por Delito</v>
      </c>
      <c r="E807" s="1" t="str">
        <f>+IFERROR(VLOOKUP(Tabla1[[#This Row],[Tema]],Temas[[Tema]:[Columna1]],2,0),"REVISAR")</f>
        <v>07.02.10 Delitos Contra la Intimidad y la Libertad</v>
      </c>
      <c r="F807" s="1" t="str">
        <f>+IFERROR(VLOOKUP(Tabla1[[#This Row],[Muestra]],Muestra[[Muestra]:[Columna1]],2,0),"REVISAR")</f>
        <v>07.02.10.09 Difusión Indebida Entrevista Videograbada</v>
      </c>
      <c r="G807" t="s">
        <v>66</v>
      </c>
      <c r="H807" t="s">
        <v>1340</v>
      </c>
      <c r="I807" t="s">
        <v>1390</v>
      </c>
      <c r="J807" t="s">
        <v>1661</v>
      </c>
      <c r="K807" t="s">
        <v>3851</v>
      </c>
      <c r="L807" t="s">
        <v>987</v>
      </c>
      <c r="O807" t="s">
        <v>1343</v>
      </c>
      <c r="AC807">
        <v>0</v>
      </c>
      <c r="AD807">
        <v>0</v>
      </c>
      <c r="AE807">
        <v>0</v>
      </c>
      <c r="AF807">
        <v>0</v>
      </c>
      <c r="AG807">
        <v>0</v>
      </c>
      <c r="AH807">
        <v>0</v>
      </c>
      <c r="AI807">
        <v>1</v>
      </c>
    </row>
    <row r="808" spans="1:35" x14ac:dyDescent="0.25">
      <c r="A808" s="23">
        <v>807</v>
      </c>
      <c r="B808" t="s">
        <v>1662</v>
      </c>
      <c r="C808" s="1" t="str">
        <f>+VLOOKUP(Tabla1[[#This Row],[Sector]],Sectores[[Sector]:[Columna1]],2,0)</f>
        <v>07 Delincuencia</v>
      </c>
      <c r="D808" s="1" t="str">
        <f>+VLOOKUP(Tabla1[[#This Row],[Contenido]],Hoja2!$F$2:$G$105,2,0)</f>
        <v>07.02 Sentencias Dictadas por Delito</v>
      </c>
      <c r="E808" s="1" t="str">
        <f>+IFERROR(VLOOKUP(Tabla1[[#This Row],[Tema]],Temas[[Tema]:[Columna1]],2,0),"REVISAR")</f>
        <v>07.02.07 Delitos Contra el Orden Público, Funcionarios o Agentes del Estado</v>
      </c>
      <c r="F808" s="1" t="str">
        <f>+IFERROR(VLOOKUP(Tabla1[[#This Row],[Muestra]],Muestra[[Muestra]:[Columna1]],2,0),"REVISAR")</f>
        <v>07.02.07.21 Dirigir Reuniones Tumultuosas</v>
      </c>
      <c r="G808" t="s">
        <v>66</v>
      </c>
      <c r="H808" t="s">
        <v>1340</v>
      </c>
      <c r="I808" t="s">
        <v>1411</v>
      </c>
      <c r="J808" t="s">
        <v>1663</v>
      </c>
      <c r="K808" t="s">
        <v>3851</v>
      </c>
      <c r="L808" t="s">
        <v>987</v>
      </c>
      <c r="O808" t="s">
        <v>1343</v>
      </c>
      <c r="AC808">
        <v>3</v>
      </c>
      <c r="AD808">
        <v>1</v>
      </c>
      <c r="AE808">
        <v>0</v>
      </c>
      <c r="AF808">
        <v>1</v>
      </c>
      <c r="AG808">
        <v>1</v>
      </c>
      <c r="AH808">
        <v>0</v>
      </c>
      <c r="AI808">
        <v>8</v>
      </c>
    </row>
    <row r="809" spans="1:35" x14ac:dyDescent="0.25">
      <c r="A809" s="23">
        <v>808</v>
      </c>
      <c r="B809" t="s">
        <v>1664</v>
      </c>
      <c r="C809" s="1" t="str">
        <f>+VLOOKUP(Tabla1[[#This Row],[Sector]],Sectores[[Sector]:[Columna1]],2,0)</f>
        <v>07 Delincuencia</v>
      </c>
      <c r="D809" s="1" t="str">
        <f>+VLOOKUP(Tabla1[[#This Row],[Contenido]],Hoja2!$F$2:$G$105,2,0)</f>
        <v>07.02 Sentencias Dictadas por Delito</v>
      </c>
      <c r="E809" s="1" t="str">
        <f>+IFERROR(VLOOKUP(Tabla1[[#This Row],[Tema]],Temas[[Tema]:[Columna1]],2,0),"REVISAR")</f>
        <v>07.02.07 Delitos Contra el Orden Público, Funcionarios o Agentes del Estado</v>
      </c>
      <c r="F809" s="1" t="str">
        <f>+IFERROR(VLOOKUP(Tabla1[[#This Row],[Muestra]],Muestra[[Muestra]:[Columna1]],2,0),"REVISAR")</f>
        <v>07.02.07.22 Disensiones Domésticas</v>
      </c>
      <c r="G809" t="s">
        <v>66</v>
      </c>
      <c r="H809" t="s">
        <v>1340</v>
      </c>
      <c r="I809" t="s">
        <v>1411</v>
      </c>
      <c r="J809" t="s">
        <v>1665</v>
      </c>
      <c r="K809" t="s">
        <v>3851</v>
      </c>
      <c r="L809" t="s">
        <v>987</v>
      </c>
      <c r="O809" t="s">
        <v>1343</v>
      </c>
      <c r="AC809">
        <v>315</v>
      </c>
      <c r="AD809">
        <v>187</v>
      </c>
      <c r="AE809">
        <v>183</v>
      </c>
      <c r="AF809">
        <v>161</v>
      </c>
      <c r="AG809">
        <v>154</v>
      </c>
      <c r="AH809">
        <v>149</v>
      </c>
      <c r="AI809">
        <v>145</v>
      </c>
    </row>
    <row r="810" spans="1:35" x14ac:dyDescent="0.25">
      <c r="A810" s="23">
        <v>809</v>
      </c>
      <c r="B810" t="s">
        <v>1666</v>
      </c>
      <c r="C810" s="1" t="str">
        <f>+VLOOKUP(Tabla1[[#This Row],[Sector]],Sectores[[Sector]:[Columna1]],2,0)</f>
        <v>07 Delincuencia</v>
      </c>
      <c r="D810" s="1" t="str">
        <f>+VLOOKUP(Tabla1[[#This Row],[Contenido]],Hoja2!$F$2:$G$105,2,0)</f>
        <v>07.02 Sentencias Dictadas por Delito</v>
      </c>
      <c r="E810" s="1" t="str">
        <f>+IFERROR(VLOOKUP(Tabla1[[#This Row],[Tema]],Temas[[Tema]:[Columna1]],2,0),"REVISAR")</f>
        <v>07.02.07 Delitos Contra el Orden Público, Funcionarios o Agentes del Estado</v>
      </c>
      <c r="F810" s="1" t="str">
        <f>+IFERROR(VLOOKUP(Tabla1[[#This Row],[Muestra]],Muestra[[Muestra]:[Columna1]],2,0),"REVISAR")</f>
        <v>07.02.07.23 Disparos Injustificados Vía Pública</v>
      </c>
      <c r="G810" t="s">
        <v>66</v>
      </c>
      <c r="H810" t="s">
        <v>1340</v>
      </c>
      <c r="I810" t="s">
        <v>1411</v>
      </c>
      <c r="J810" t="s">
        <v>1667</v>
      </c>
      <c r="K810" t="s">
        <v>3851</v>
      </c>
      <c r="L810" t="s">
        <v>987</v>
      </c>
      <c r="O810" t="s">
        <v>1343</v>
      </c>
      <c r="AC810">
        <v>0</v>
      </c>
      <c r="AD810">
        <v>0</v>
      </c>
      <c r="AE810">
        <v>15</v>
      </c>
      <c r="AF810">
        <v>42</v>
      </c>
      <c r="AG810">
        <v>63</v>
      </c>
      <c r="AH810">
        <v>75</v>
      </c>
      <c r="AI810">
        <v>88</v>
      </c>
    </row>
    <row r="811" spans="1:35" x14ac:dyDescent="0.25">
      <c r="A811" s="22">
        <v>810</v>
      </c>
      <c r="B811" s="15" t="s">
        <v>1668</v>
      </c>
      <c r="C811" s="1" t="str">
        <f>+VLOOKUP(Tabla1[[#This Row],[Sector]],Sectores[[Sector]:[Columna1]],2,0)</f>
        <v>07 Delincuencia</v>
      </c>
      <c r="D811" s="1" t="str">
        <f>+VLOOKUP(Tabla1[[#This Row],[Contenido]],Hoja2!$F$2:$G$105,2,0)</f>
        <v>07.02 Sentencias Dictadas por Delito</v>
      </c>
      <c r="E811" s="1" t="str">
        <f>+IFERROR(VLOOKUP(Tabla1[[#This Row],[Tema]],Temas[[Tema]:[Columna1]],2,0),"REVISAR")</f>
        <v>07.02.10 Delitos Contra la Intimidad y la Libertad</v>
      </c>
      <c r="F811" s="1" t="str">
        <f>+IFERROR(VLOOKUP(Tabla1[[#This Row],[Muestra]],Muestra[[Muestra]:[Columna1]],2,0),"REVISAR")</f>
        <v>07.02.10.10 Divulgación Datos Militante de Partido Pólitico</v>
      </c>
      <c r="G811" t="s">
        <v>66</v>
      </c>
      <c r="H811" t="s">
        <v>1340</v>
      </c>
      <c r="I811" t="s">
        <v>1390</v>
      </c>
      <c r="J811" t="s">
        <v>1669</v>
      </c>
      <c r="K811" t="s">
        <v>3851</v>
      </c>
      <c r="L811" t="s">
        <v>987</v>
      </c>
      <c r="O811" t="s">
        <v>1343</v>
      </c>
      <c r="AC811">
        <v>0</v>
      </c>
      <c r="AD811">
        <v>0</v>
      </c>
      <c r="AE811">
        <v>0</v>
      </c>
      <c r="AF811">
        <v>0</v>
      </c>
      <c r="AG811">
        <v>0</v>
      </c>
      <c r="AH811">
        <v>1</v>
      </c>
      <c r="AI811">
        <v>0</v>
      </c>
    </row>
    <row r="812" spans="1:35" x14ac:dyDescent="0.25">
      <c r="A812" s="23">
        <v>811</v>
      </c>
      <c r="B812" t="s">
        <v>1670</v>
      </c>
      <c r="C812" s="1" t="str">
        <f>+VLOOKUP(Tabla1[[#This Row],[Sector]],Sectores[[Sector]:[Columna1]],2,0)</f>
        <v>07 Delincuencia</v>
      </c>
      <c r="D812" s="1" t="str">
        <f>+VLOOKUP(Tabla1[[#This Row],[Contenido]],Hoja2!$F$2:$G$105,2,0)</f>
        <v>07.02 Sentencias Dictadas por Delito</v>
      </c>
      <c r="E812" s="1" t="str">
        <f>+IFERROR(VLOOKUP(Tabla1[[#This Row],[Tema]],Temas[[Tema]:[Columna1]],2,0),"REVISAR")</f>
        <v>07.02.10 Delitos Contra la Intimidad y la Libertad</v>
      </c>
      <c r="F812" s="1" t="str">
        <f>+IFERROR(VLOOKUP(Tabla1[[#This Row],[Muestra]],Muestra[[Muestra]:[Columna1]],2,0),"REVISAR")</f>
        <v>07.02.10.11 Divulgación Identidad Menores por Medio Comunicación Social</v>
      </c>
      <c r="G812" t="s">
        <v>66</v>
      </c>
      <c r="H812" t="s">
        <v>1340</v>
      </c>
      <c r="I812" t="s">
        <v>1390</v>
      </c>
      <c r="J812" t="s">
        <v>1671</v>
      </c>
      <c r="K812" t="s">
        <v>3851</v>
      </c>
      <c r="L812" t="s">
        <v>987</v>
      </c>
      <c r="O812" t="s">
        <v>1343</v>
      </c>
      <c r="AC812">
        <v>2</v>
      </c>
      <c r="AD812">
        <v>1</v>
      </c>
      <c r="AE812">
        <v>1</v>
      </c>
      <c r="AF812">
        <v>0</v>
      </c>
      <c r="AG812">
        <v>2</v>
      </c>
      <c r="AH812">
        <v>1</v>
      </c>
      <c r="AI812">
        <v>2</v>
      </c>
    </row>
    <row r="813" spans="1:35" x14ac:dyDescent="0.25">
      <c r="A813" s="23">
        <v>812</v>
      </c>
      <c r="B813" t="s">
        <v>1672</v>
      </c>
      <c r="C813" s="1" t="str">
        <f>+VLOOKUP(Tabla1[[#This Row],[Sector]],Sectores[[Sector]:[Columna1]],2,0)</f>
        <v>07 Delincuencia</v>
      </c>
      <c r="D813" s="1" t="str">
        <f>+VLOOKUP(Tabla1[[#This Row],[Contenido]],Hoja2!$F$2:$G$105,2,0)</f>
        <v>07.02 Sentencias Dictadas por Delito</v>
      </c>
      <c r="E813" s="1" t="str">
        <f>+IFERROR(VLOOKUP(Tabla1[[#This Row],[Tema]],Temas[[Tema]:[Columna1]],2,0),"REVISAR")</f>
        <v>07.02.18 Delitos Económicos</v>
      </c>
      <c r="F813" s="1" t="str">
        <f>+IFERROR(VLOOKUP(Tabla1[[#This Row],[Muestra]],Muestra[[Muestra]:[Columna1]],2,0),"REVISAR")</f>
        <v>07.02.18.09 Ejercicio Ilegal de la Profesión</v>
      </c>
      <c r="G813" t="s">
        <v>66</v>
      </c>
      <c r="H813" t="s">
        <v>1340</v>
      </c>
      <c r="I813" t="s">
        <v>1365</v>
      </c>
      <c r="J813" t="s">
        <v>1673</v>
      </c>
      <c r="K813" t="s">
        <v>3851</v>
      </c>
      <c r="L813" t="s">
        <v>987</v>
      </c>
      <c r="O813" t="s">
        <v>1343</v>
      </c>
      <c r="AC813">
        <v>142</v>
      </c>
      <c r="AD813">
        <v>159</v>
      </c>
      <c r="AE813">
        <v>157</v>
      </c>
      <c r="AF813">
        <v>171</v>
      </c>
      <c r="AG813">
        <v>140</v>
      </c>
      <c r="AH813">
        <v>117</v>
      </c>
      <c r="AI813">
        <v>125</v>
      </c>
    </row>
    <row r="814" spans="1:35" x14ac:dyDescent="0.25">
      <c r="A814" s="23">
        <v>813</v>
      </c>
      <c r="B814" t="s">
        <v>1674</v>
      </c>
      <c r="C814" s="1" t="str">
        <f>+VLOOKUP(Tabla1[[#This Row],[Sector]],Sectores[[Sector]:[Columna1]],2,0)</f>
        <v>07 Delincuencia</v>
      </c>
      <c r="D814" s="1" t="str">
        <f>+VLOOKUP(Tabla1[[#This Row],[Contenido]],Hoja2!$F$2:$G$105,2,0)</f>
        <v>07.02 Sentencias Dictadas por Delito</v>
      </c>
      <c r="E814" s="1" t="str">
        <f>+IFERROR(VLOOKUP(Tabla1[[#This Row],[Tema]],Temas[[Tema]:[Columna1]],2,0),"REVISAR")</f>
        <v>07.02.18 Delitos Económicos</v>
      </c>
      <c r="F814" s="1" t="str">
        <f>+IFERROR(VLOOKUP(Tabla1[[#This Row],[Muestra]],Muestra[[Muestra]:[Columna1]],2,0),"REVISAR")</f>
        <v>07.02.18.10 Ejercicio Irregular de Martillero Público</v>
      </c>
      <c r="G814" t="s">
        <v>66</v>
      </c>
      <c r="H814" t="s">
        <v>1340</v>
      </c>
      <c r="I814" t="s">
        <v>1365</v>
      </c>
      <c r="J814" t="s">
        <v>1675</v>
      </c>
      <c r="K814" t="s">
        <v>3851</v>
      </c>
      <c r="L814" t="s">
        <v>987</v>
      </c>
      <c r="O814" t="s">
        <v>1343</v>
      </c>
      <c r="AC814">
        <v>2</v>
      </c>
      <c r="AD814">
        <v>2</v>
      </c>
      <c r="AE814">
        <v>7</v>
      </c>
      <c r="AF814">
        <v>2</v>
      </c>
      <c r="AG814">
        <v>1</v>
      </c>
      <c r="AH814">
        <v>1</v>
      </c>
      <c r="AI814">
        <v>1</v>
      </c>
    </row>
    <row r="815" spans="1:35" x14ac:dyDescent="0.25">
      <c r="A815" s="23">
        <v>814</v>
      </c>
      <c r="B815" t="s">
        <v>1676</v>
      </c>
      <c r="C815" s="1" t="str">
        <f>+VLOOKUP(Tabla1[[#This Row],[Sector]],Sectores[[Sector]:[Columna1]],2,0)</f>
        <v>07 Delincuencia</v>
      </c>
      <c r="D815" s="1" t="str">
        <f>+VLOOKUP(Tabla1[[#This Row],[Contenido]],Hoja2!$F$2:$G$105,2,0)</f>
        <v>07.02 Sentencias Dictadas por Delito</v>
      </c>
      <c r="E815" s="1" t="str">
        <f>+IFERROR(VLOOKUP(Tabla1[[#This Row],[Tema]],Temas[[Tema]:[Columna1]],2,0),"REVISAR")</f>
        <v xml:space="preserve">07.02.28 Drogas </v>
      </c>
      <c r="F815" s="1" t="str">
        <f>+IFERROR(VLOOKUP(Tabla1[[#This Row],[Muestra]],Muestra[[Muestra]:[Columna1]],2,0),"REVISAR")</f>
        <v>07.02.28.07 Elaboración Ilegal de Drogas o Sustancias Sicotrópicas</v>
      </c>
      <c r="G815" t="s">
        <v>66</v>
      </c>
      <c r="H815" t="s">
        <v>1340</v>
      </c>
      <c r="I815" t="s">
        <v>1551</v>
      </c>
      <c r="J815" t="s">
        <v>1677</v>
      </c>
      <c r="K815" t="s">
        <v>3851</v>
      </c>
      <c r="L815" t="s">
        <v>987</v>
      </c>
      <c r="O815" t="s">
        <v>1343</v>
      </c>
      <c r="AC815">
        <v>10</v>
      </c>
      <c r="AD815">
        <v>13</v>
      </c>
      <c r="AE815">
        <v>11</v>
      </c>
      <c r="AF815">
        <v>18</v>
      </c>
      <c r="AG815">
        <v>13</v>
      </c>
      <c r="AH815">
        <v>15</v>
      </c>
      <c r="AI815">
        <v>13</v>
      </c>
    </row>
    <row r="816" spans="1:35" x14ac:dyDescent="0.25">
      <c r="A816" s="23">
        <v>815</v>
      </c>
      <c r="B816" t="s">
        <v>1678</v>
      </c>
      <c r="C816" s="1" t="str">
        <f>+VLOOKUP(Tabla1[[#This Row],[Sector]],Sectores[[Sector]:[Columna1]],2,0)</f>
        <v>07 Delincuencia</v>
      </c>
      <c r="D816" s="1" t="str">
        <f>+VLOOKUP(Tabla1[[#This Row],[Contenido]],Hoja2!$F$2:$G$105,2,0)</f>
        <v>07.02 Sentencias Dictadas por Delito</v>
      </c>
      <c r="E816" s="1" t="str">
        <f>+IFERROR(VLOOKUP(Tabla1[[#This Row],[Tema]],Temas[[Tema]:[Columna1]],2,0),"REVISAR")</f>
        <v>07.02.03 Delitos Cometidos por Empleados y Funcionarios Públicos</v>
      </c>
      <c r="F816" s="1" t="str">
        <f>+IFERROR(VLOOKUP(Tabla1[[#This Row],[Muestra]],Muestra[[Muestra]:[Columna1]],2,0),"REVISAR")</f>
        <v>07.02.03.11 Empleado Público Que Expropie Bienes o Pertenencias</v>
      </c>
      <c r="G816" t="s">
        <v>66</v>
      </c>
      <c r="H816" t="s">
        <v>1340</v>
      </c>
      <c r="I816" t="s">
        <v>1385</v>
      </c>
      <c r="J816" t="s">
        <v>1679</v>
      </c>
      <c r="K816" t="s">
        <v>3851</v>
      </c>
      <c r="L816" t="s">
        <v>987</v>
      </c>
      <c r="O816" t="s">
        <v>1343</v>
      </c>
      <c r="AC816">
        <v>1</v>
      </c>
      <c r="AD816">
        <v>1</v>
      </c>
      <c r="AE816">
        <v>0</v>
      </c>
      <c r="AF816">
        <v>3</v>
      </c>
      <c r="AG816">
        <v>2</v>
      </c>
      <c r="AH816">
        <v>2</v>
      </c>
      <c r="AI816">
        <v>2</v>
      </c>
    </row>
    <row r="817" spans="1:35" x14ac:dyDescent="0.25">
      <c r="A817" s="23">
        <v>816</v>
      </c>
      <c r="B817" t="s">
        <v>1680</v>
      </c>
      <c r="C817" s="1" t="str">
        <f>+VLOOKUP(Tabla1[[#This Row],[Sector]],Sectores[[Sector]:[Columna1]],2,0)</f>
        <v>07 Delincuencia</v>
      </c>
      <c r="D817" s="1" t="str">
        <f>+VLOOKUP(Tabla1[[#This Row],[Contenido]],Hoja2!$F$2:$G$105,2,0)</f>
        <v>07.02 Sentencias Dictadas por Delito</v>
      </c>
      <c r="E817" s="1" t="str">
        <f>+IFERROR(VLOOKUP(Tabla1[[#This Row],[Tema]],Temas[[Tema]:[Columna1]],2,0),"REVISAR")</f>
        <v>07.02.18 Delitos Económicos</v>
      </c>
      <c r="F817" s="1" t="str">
        <f>+IFERROR(VLOOKUP(Tabla1[[#This Row],[Muestra]],Muestra[[Muestra]:[Columna1]],2,0),"REVISAR")</f>
        <v>07.02.18.11 Enriquecimiento Ilícito</v>
      </c>
      <c r="G817" t="s">
        <v>66</v>
      </c>
      <c r="H817" t="s">
        <v>1340</v>
      </c>
      <c r="I817" t="s">
        <v>1365</v>
      </c>
      <c r="J817" t="s">
        <v>1681</v>
      </c>
      <c r="K817" t="s">
        <v>3851</v>
      </c>
      <c r="L817" t="s">
        <v>987</v>
      </c>
      <c r="O817" t="s">
        <v>1343</v>
      </c>
      <c r="AC817">
        <v>2</v>
      </c>
      <c r="AD817">
        <v>1</v>
      </c>
      <c r="AE817">
        <v>3</v>
      </c>
      <c r="AF817">
        <v>2</v>
      </c>
      <c r="AG817">
        <v>8</v>
      </c>
      <c r="AH817">
        <v>3</v>
      </c>
      <c r="AI817">
        <v>3</v>
      </c>
    </row>
    <row r="818" spans="1:35" x14ac:dyDescent="0.25">
      <c r="A818" s="23">
        <v>817</v>
      </c>
      <c r="B818" t="s">
        <v>1682</v>
      </c>
      <c r="C818" s="1" t="str">
        <f>+VLOOKUP(Tabla1[[#This Row],[Sector]],Sectores[[Sector]:[Columna1]],2,0)</f>
        <v>07 Delincuencia</v>
      </c>
      <c r="D818" s="1" t="str">
        <f>+VLOOKUP(Tabla1[[#This Row],[Contenido]],Hoja2!$F$2:$G$105,2,0)</f>
        <v>07.02 Sentencias Dictadas por Delito</v>
      </c>
      <c r="E818" s="1" t="str">
        <f>+IFERROR(VLOOKUP(Tabla1[[#This Row],[Tema]],Temas[[Tema]:[Columna1]],2,0),"REVISAR")</f>
        <v>07.02.13 Delitos Contra la Seguridad</v>
      </c>
      <c r="F818" s="1" t="str">
        <f>+IFERROR(VLOOKUP(Tabla1[[#This Row],[Muestra]],Muestra[[Muestra]:[Columna1]],2,0),"REVISAR")</f>
        <v>07.02.13.01 Enseñanza No Autorizada de Artes Marciales</v>
      </c>
      <c r="G818" t="s">
        <v>66</v>
      </c>
      <c r="H818" t="s">
        <v>1340</v>
      </c>
      <c r="I818" t="s">
        <v>1683</v>
      </c>
      <c r="J818" t="s">
        <v>1684</v>
      </c>
      <c r="K818" t="s">
        <v>3851</v>
      </c>
      <c r="L818" t="s">
        <v>987</v>
      </c>
      <c r="O818" t="s">
        <v>1343</v>
      </c>
      <c r="AC818">
        <v>2</v>
      </c>
      <c r="AD818">
        <v>3</v>
      </c>
      <c r="AE818">
        <v>1</v>
      </c>
      <c r="AF818">
        <v>9</v>
      </c>
      <c r="AG818">
        <v>9</v>
      </c>
      <c r="AH818">
        <v>10</v>
      </c>
      <c r="AI818">
        <v>7</v>
      </c>
    </row>
    <row r="819" spans="1:35" x14ac:dyDescent="0.25">
      <c r="A819" s="22">
        <v>818</v>
      </c>
      <c r="B819" s="15" t="s">
        <v>1685</v>
      </c>
      <c r="C819" s="1" t="str">
        <f>+VLOOKUP(Tabla1[[#This Row],[Sector]],Sectores[[Sector]:[Columna1]],2,0)</f>
        <v>07 Delincuencia</v>
      </c>
      <c r="D819" s="1" t="str">
        <f>+VLOOKUP(Tabla1[[#This Row],[Contenido]],Hoja2!$F$2:$G$105,2,0)</f>
        <v>07.02 Sentencias Dictadas por Delito</v>
      </c>
      <c r="E819" s="1" t="str">
        <f>+IFERROR(VLOOKUP(Tabla1[[#This Row],[Tema]],Temas[[Tema]:[Columna1]],2,0),"REVISAR")</f>
        <v>07.02.16 Delitos de Tenecia y Porte de Armas</v>
      </c>
      <c r="F819" s="1" t="str">
        <f>+IFERROR(VLOOKUP(Tabla1[[#This Row],[Muestra]],Muestra[[Muestra]:[Columna1]],2,0),"REVISAR")</f>
        <v>07.02.16.04 Entrega o Puesta a Disposición Armas a Menores</v>
      </c>
      <c r="G819" t="s">
        <v>66</v>
      </c>
      <c r="H819" t="s">
        <v>1340</v>
      </c>
      <c r="I819" t="s">
        <v>1341</v>
      </c>
      <c r="J819" t="s">
        <v>1686</v>
      </c>
      <c r="K819" t="s">
        <v>3851</v>
      </c>
      <c r="L819" t="s">
        <v>987</v>
      </c>
      <c r="O819" t="s">
        <v>1343</v>
      </c>
      <c r="AC819">
        <v>0</v>
      </c>
      <c r="AD819">
        <v>0</v>
      </c>
      <c r="AE819">
        <v>0</v>
      </c>
      <c r="AF819">
        <v>0</v>
      </c>
      <c r="AG819">
        <v>1</v>
      </c>
      <c r="AH819">
        <v>0</v>
      </c>
      <c r="AI819">
        <v>0</v>
      </c>
    </row>
    <row r="820" spans="1:35" x14ac:dyDescent="0.25">
      <c r="A820" s="23">
        <v>819</v>
      </c>
      <c r="B820" t="s">
        <v>1687</v>
      </c>
      <c r="C820" s="1" t="str">
        <f>+VLOOKUP(Tabla1[[#This Row],[Sector]],Sectores[[Sector]:[Columna1]],2,0)</f>
        <v>07 Delincuencia</v>
      </c>
      <c r="D820" s="1" t="str">
        <f>+VLOOKUP(Tabla1[[#This Row],[Contenido]],Hoja2!$F$2:$G$105,2,0)</f>
        <v>07.02 Sentencias Dictadas por Delito</v>
      </c>
      <c r="E820" s="1" t="str">
        <f>+IFERROR(VLOOKUP(Tabla1[[#This Row],[Tema]],Temas[[Tema]:[Columna1]],2,0),"REVISAR")</f>
        <v>07.02.13 Delitos Contra la Seguridad</v>
      </c>
      <c r="F820" s="1" t="str">
        <f>+IFERROR(VLOOKUP(Tabla1[[#This Row],[Muestra]],Muestra[[Muestra]:[Columna1]],2,0),"REVISAR")</f>
        <v>07.02.13.02 Envío Explosivos, Homicidio, Lesiones y Secuestro Terrorista</v>
      </c>
      <c r="G820" t="s">
        <v>66</v>
      </c>
      <c r="H820" t="s">
        <v>1340</v>
      </c>
      <c r="I820" t="s">
        <v>1683</v>
      </c>
      <c r="J820" t="s">
        <v>1688</v>
      </c>
      <c r="K820" t="s">
        <v>3851</v>
      </c>
      <c r="L820" t="s">
        <v>987</v>
      </c>
      <c r="O820" t="s">
        <v>1343</v>
      </c>
      <c r="AC820">
        <v>1</v>
      </c>
      <c r="AD820">
        <v>0</v>
      </c>
      <c r="AE820">
        <v>0</v>
      </c>
      <c r="AF820">
        <v>0</v>
      </c>
      <c r="AG820">
        <v>3</v>
      </c>
      <c r="AH820">
        <v>4</v>
      </c>
      <c r="AI820">
        <v>4</v>
      </c>
    </row>
    <row r="821" spans="1:35" x14ac:dyDescent="0.25">
      <c r="A821" s="23">
        <v>820</v>
      </c>
      <c r="B821" t="s">
        <v>1689</v>
      </c>
      <c r="C821" s="1" t="str">
        <f>+VLOOKUP(Tabla1[[#This Row],[Sector]],Sectores[[Sector]:[Columna1]],2,0)</f>
        <v>07 Delincuencia</v>
      </c>
      <c r="D821" s="1" t="str">
        <f>+VLOOKUP(Tabla1[[#This Row],[Contenido]],Hoja2!$F$2:$G$105,2,0)</f>
        <v>07.02 Sentencias Dictadas por Delito</v>
      </c>
      <c r="E821" s="1" t="str">
        <f>+IFERROR(VLOOKUP(Tabla1[[#This Row],[Tema]],Temas[[Tema]:[Columna1]],2,0),"REVISAR")</f>
        <v>07.02.13 Delitos Contra la Seguridad</v>
      </c>
      <c r="F821" s="1" t="str">
        <f>+IFERROR(VLOOKUP(Tabla1[[#This Row],[Muestra]],Muestra[[Muestra]:[Columna1]],2,0),"REVISAR")</f>
        <v>07.02.13.03 Espionaje Informático</v>
      </c>
      <c r="G821" t="s">
        <v>66</v>
      </c>
      <c r="H821" t="s">
        <v>1340</v>
      </c>
      <c r="I821" t="s">
        <v>1683</v>
      </c>
      <c r="J821" t="s">
        <v>1690</v>
      </c>
      <c r="K821" t="s">
        <v>3851</v>
      </c>
      <c r="L821" t="s">
        <v>987</v>
      </c>
      <c r="O821" t="s">
        <v>1343</v>
      </c>
      <c r="AC821">
        <v>156</v>
      </c>
      <c r="AD821">
        <v>138</v>
      </c>
      <c r="AE821">
        <v>140</v>
      </c>
      <c r="AF821">
        <v>189</v>
      </c>
      <c r="AG821">
        <v>121</v>
      </c>
      <c r="AH821">
        <v>138</v>
      </c>
      <c r="AI821">
        <v>108</v>
      </c>
    </row>
    <row r="822" spans="1:35" x14ac:dyDescent="0.25">
      <c r="A822" s="23">
        <v>821</v>
      </c>
      <c r="B822" t="s">
        <v>1691</v>
      </c>
      <c r="C822" s="1" t="str">
        <f>+VLOOKUP(Tabla1[[#This Row],[Sector]],Sectores[[Sector]:[Columna1]],2,0)</f>
        <v>07 Delincuencia</v>
      </c>
      <c r="D822" s="1" t="str">
        <f>+VLOOKUP(Tabla1[[#This Row],[Contenido]],Hoja2!$F$2:$G$105,2,0)</f>
        <v>07.02 Sentencias Dictadas por Delito</v>
      </c>
      <c r="E822" s="1" t="str">
        <f>+IFERROR(VLOOKUP(Tabla1[[#This Row],[Tema]],Temas[[Tema]:[Columna1]],2,0),"REVISAR")</f>
        <v>07.02.18 Delitos Económicos</v>
      </c>
      <c r="F822" s="1" t="str">
        <f>+IFERROR(VLOOKUP(Tabla1[[#This Row],[Muestra]],Muestra[[Muestra]:[Columna1]],2,0),"REVISAR")</f>
        <v>07.02.18.12 Estafa (Sólo Crimen)</v>
      </c>
      <c r="G822" t="s">
        <v>66</v>
      </c>
      <c r="H822" t="s">
        <v>1340</v>
      </c>
      <c r="I822" t="s">
        <v>1365</v>
      </c>
      <c r="J822" t="s">
        <v>1692</v>
      </c>
      <c r="K822" t="s">
        <v>3851</v>
      </c>
      <c r="L822" t="s">
        <v>987</v>
      </c>
      <c r="O822" t="s">
        <v>1343</v>
      </c>
      <c r="AC822">
        <v>0</v>
      </c>
      <c r="AD822">
        <v>0</v>
      </c>
      <c r="AE822">
        <v>1</v>
      </c>
      <c r="AF822">
        <v>1</v>
      </c>
      <c r="AG822">
        <v>4</v>
      </c>
      <c r="AH822">
        <v>0</v>
      </c>
      <c r="AI822">
        <v>1</v>
      </c>
    </row>
    <row r="823" spans="1:35" x14ac:dyDescent="0.25">
      <c r="A823" s="23">
        <v>822</v>
      </c>
      <c r="B823" t="s">
        <v>1693</v>
      </c>
      <c r="C823" s="1" t="str">
        <f>+VLOOKUP(Tabla1[[#This Row],[Sector]],Sectores[[Sector]:[Columna1]],2,0)</f>
        <v>07 Delincuencia</v>
      </c>
      <c r="D823" s="1" t="str">
        <f>+VLOOKUP(Tabla1[[#This Row],[Contenido]],Hoja2!$F$2:$G$105,2,0)</f>
        <v>07.02 Sentencias Dictadas por Delito</v>
      </c>
      <c r="E823" s="1" t="str">
        <f>+IFERROR(VLOOKUP(Tabla1[[#This Row],[Tema]],Temas[[Tema]:[Columna1]],2,0),"REVISAR")</f>
        <v>07.02.18 Delitos Económicos</v>
      </c>
      <c r="F823" s="1" t="str">
        <f>+IFERROR(VLOOKUP(Tabla1[[#This Row],[Muestra]],Muestra[[Muestra]:[Columna1]],2,0),"REVISAR")</f>
        <v>07.02.18.13 Estafas y Otras Defraudaciones Contra Particulares</v>
      </c>
      <c r="G823" t="s">
        <v>66</v>
      </c>
      <c r="H823" t="s">
        <v>1340</v>
      </c>
      <c r="I823" t="s">
        <v>1365</v>
      </c>
      <c r="J823" t="s">
        <v>1694</v>
      </c>
      <c r="K823" t="s">
        <v>3851</v>
      </c>
      <c r="L823" t="s">
        <v>987</v>
      </c>
      <c r="O823" t="s">
        <v>1343</v>
      </c>
      <c r="AC823">
        <v>9842</v>
      </c>
      <c r="AD823">
        <v>10356</v>
      </c>
      <c r="AE823">
        <v>10853</v>
      </c>
      <c r="AF823">
        <v>12213</v>
      </c>
      <c r="AG823">
        <v>12254</v>
      </c>
      <c r="AH823">
        <v>15941</v>
      </c>
      <c r="AI823">
        <v>17463</v>
      </c>
    </row>
    <row r="824" spans="1:35" x14ac:dyDescent="0.25">
      <c r="A824" s="23">
        <v>823</v>
      </c>
      <c r="B824" t="s">
        <v>1695</v>
      </c>
      <c r="C824" s="1" t="str">
        <f>+VLOOKUP(Tabla1[[#This Row],[Sector]],Sectores[[Sector]:[Columna1]],2,0)</f>
        <v>07 Delincuencia</v>
      </c>
      <c r="D824" s="1" t="str">
        <f>+VLOOKUP(Tabla1[[#This Row],[Contenido]],Hoja2!$F$2:$G$105,2,0)</f>
        <v>07.02 Sentencias Dictadas por Delito</v>
      </c>
      <c r="E824" s="1" t="str">
        <f>+IFERROR(VLOOKUP(Tabla1[[#This Row],[Tema]],Temas[[Tema]:[Columna1]],2,0),"REVISAR")</f>
        <v>07.02.24 Delitos Sexuales</v>
      </c>
      <c r="F824" s="1" t="str">
        <f>+IFERROR(VLOOKUP(Tabla1[[#This Row],[Muestra]],Muestra[[Muestra]:[Columna1]],2,0),"REVISAR")</f>
        <v>07.02.24.15 Estupro</v>
      </c>
      <c r="G824" t="s">
        <v>66</v>
      </c>
      <c r="H824" t="s">
        <v>1340</v>
      </c>
      <c r="I824" t="s">
        <v>1368</v>
      </c>
      <c r="J824" t="s">
        <v>1696</v>
      </c>
      <c r="K824" t="s">
        <v>3851</v>
      </c>
      <c r="L824" t="s">
        <v>987</v>
      </c>
      <c r="O824" t="s">
        <v>1343</v>
      </c>
      <c r="AC824">
        <v>350</v>
      </c>
      <c r="AD824">
        <v>336</v>
      </c>
      <c r="AE824">
        <v>390</v>
      </c>
      <c r="AF824">
        <v>408</v>
      </c>
      <c r="AG824">
        <v>327</v>
      </c>
      <c r="AH824">
        <v>270</v>
      </c>
      <c r="AI824">
        <v>264</v>
      </c>
    </row>
    <row r="825" spans="1:35" x14ac:dyDescent="0.25">
      <c r="A825" s="23">
        <v>824</v>
      </c>
      <c r="B825" t="s">
        <v>1697</v>
      </c>
      <c r="C825" s="1" t="str">
        <f>+VLOOKUP(Tabla1[[#This Row],[Sector]],Sectores[[Sector]:[Columna1]],2,0)</f>
        <v>07 Delincuencia</v>
      </c>
      <c r="D825" s="1" t="str">
        <f>+VLOOKUP(Tabla1[[#This Row],[Contenido]],Hoja2!$F$2:$G$105,2,0)</f>
        <v>07.02 Sentencias Dictadas por Delito</v>
      </c>
      <c r="E825" s="1" t="str">
        <f>+IFERROR(VLOOKUP(Tabla1[[#This Row],[Tema]],Temas[[Tema]:[Columna1]],2,0),"REVISAR")</f>
        <v>07.02.03 Delitos Cometidos por Empleados y Funcionarios Públicos</v>
      </c>
      <c r="F825" s="1" t="str">
        <f>+IFERROR(VLOOKUP(Tabla1[[#This Row],[Muestra]],Muestra[[Muestra]:[Columna1]],2,0),"REVISAR")</f>
        <v>07.02.03.12 Exacciones Ilegales Cometidas por Funcionario Público</v>
      </c>
      <c r="G825" t="s">
        <v>66</v>
      </c>
      <c r="H825" t="s">
        <v>1340</v>
      </c>
      <c r="I825" t="s">
        <v>1385</v>
      </c>
      <c r="J825" t="s">
        <v>1698</v>
      </c>
      <c r="K825" t="s">
        <v>3851</v>
      </c>
      <c r="L825" t="s">
        <v>987</v>
      </c>
      <c r="O825" t="s">
        <v>1343</v>
      </c>
      <c r="AC825">
        <v>3</v>
      </c>
      <c r="AD825">
        <v>0</v>
      </c>
      <c r="AE825">
        <v>4</v>
      </c>
      <c r="AF825">
        <v>2</v>
      </c>
      <c r="AG825">
        <v>3</v>
      </c>
      <c r="AH825">
        <v>4</v>
      </c>
      <c r="AI825">
        <v>4</v>
      </c>
    </row>
    <row r="826" spans="1:35" x14ac:dyDescent="0.25">
      <c r="A826" s="23">
        <v>825</v>
      </c>
      <c r="B826" t="s">
        <v>1699</v>
      </c>
      <c r="C826" s="1" t="str">
        <f>+VLOOKUP(Tabla1[[#This Row],[Sector]],Sectores[[Sector]:[Columna1]],2,0)</f>
        <v>07 Delincuencia</v>
      </c>
      <c r="D826" s="1" t="str">
        <f>+VLOOKUP(Tabla1[[#This Row],[Contenido]],Hoja2!$F$2:$G$105,2,0)</f>
        <v>07.02 Sentencias Dictadas por Delito</v>
      </c>
      <c r="E826" s="1" t="str">
        <f>+IFERROR(VLOOKUP(Tabla1[[#This Row],[Tema]],Temas[[Tema]:[Columna1]],2,0),"REVISAR")</f>
        <v>07.02.18 Delitos Económicos</v>
      </c>
      <c r="F826" s="1" t="str">
        <f>+IFERROR(VLOOKUP(Tabla1[[#This Row],[Muestra]],Muestra[[Muestra]:[Columna1]],2,0),"REVISAR")</f>
        <v>07.02.18.14 Exacciones Ilegales Cometidas por Particulares</v>
      </c>
      <c r="G826" t="s">
        <v>66</v>
      </c>
      <c r="H826" t="s">
        <v>1340</v>
      </c>
      <c r="I826" t="s">
        <v>1365</v>
      </c>
      <c r="J826" t="s">
        <v>1700</v>
      </c>
      <c r="K826" t="s">
        <v>3851</v>
      </c>
      <c r="L826" t="s">
        <v>987</v>
      </c>
      <c r="O826" t="s">
        <v>1343</v>
      </c>
      <c r="AC826">
        <v>1</v>
      </c>
      <c r="AD826">
        <v>0</v>
      </c>
      <c r="AE826">
        <v>1</v>
      </c>
      <c r="AF826">
        <v>0</v>
      </c>
      <c r="AG826">
        <v>1</v>
      </c>
      <c r="AH826">
        <v>2</v>
      </c>
      <c r="AI826">
        <v>1</v>
      </c>
    </row>
    <row r="827" spans="1:35" x14ac:dyDescent="0.25">
      <c r="A827" s="23">
        <v>826</v>
      </c>
      <c r="B827" t="s">
        <v>1701</v>
      </c>
      <c r="C827" s="1" t="str">
        <f>+VLOOKUP(Tabla1[[#This Row],[Sector]],Sectores[[Sector]:[Columna1]],2,0)</f>
        <v>07 Delincuencia</v>
      </c>
      <c r="D827" s="1" t="str">
        <f>+VLOOKUP(Tabla1[[#This Row],[Contenido]],Hoja2!$F$2:$G$105,2,0)</f>
        <v>07.02 Sentencias Dictadas por Delito</v>
      </c>
      <c r="E827" s="1" t="str">
        <f>+IFERROR(VLOOKUP(Tabla1[[#This Row],[Tema]],Temas[[Tema]:[Columna1]],2,0),"REVISAR")</f>
        <v>07.02.18 Delitos Económicos</v>
      </c>
      <c r="F827" s="1" t="str">
        <f>+IFERROR(VLOOKUP(Tabla1[[#This Row],[Muestra]],Muestra[[Muestra]:[Columna1]],2,0),"REVISAR")</f>
        <v>07.02.18.15 Expendio de Bebidas Alcohólicas a Menores</v>
      </c>
      <c r="G827" t="s">
        <v>66</v>
      </c>
      <c r="H827" t="s">
        <v>1340</v>
      </c>
      <c r="I827" t="s">
        <v>1365</v>
      </c>
      <c r="J827" t="s">
        <v>1702</v>
      </c>
      <c r="K827" t="s">
        <v>3851</v>
      </c>
      <c r="L827" t="s">
        <v>987</v>
      </c>
      <c r="O827" t="s">
        <v>1343</v>
      </c>
      <c r="AC827">
        <v>99</v>
      </c>
      <c r="AD827">
        <v>52</v>
      </c>
      <c r="AE827">
        <v>38</v>
      </c>
      <c r="AF827">
        <v>35</v>
      </c>
      <c r="AG827">
        <v>53</v>
      </c>
      <c r="AH827">
        <v>38</v>
      </c>
      <c r="AI827">
        <v>44</v>
      </c>
    </row>
    <row r="828" spans="1:35" x14ac:dyDescent="0.25">
      <c r="A828" s="23">
        <v>827</v>
      </c>
      <c r="B828" t="s">
        <v>1703</v>
      </c>
      <c r="C828" s="1" t="str">
        <f>+VLOOKUP(Tabla1[[#This Row],[Sector]],Sectores[[Sector]:[Columna1]],2,0)</f>
        <v>07 Delincuencia</v>
      </c>
      <c r="D828" s="1" t="str">
        <f>+VLOOKUP(Tabla1[[#This Row],[Contenido]],Hoja2!$F$2:$G$105,2,0)</f>
        <v>07.02 Sentencias Dictadas por Delito</v>
      </c>
      <c r="E828" s="1" t="str">
        <f>+IFERROR(VLOOKUP(Tabla1[[#This Row],[Tema]],Temas[[Tema]:[Columna1]],2,0),"REVISAR")</f>
        <v>07.02.10 Delitos Contra la Intimidad y la Libertad</v>
      </c>
      <c r="F828" s="1" t="str">
        <f>+IFERROR(VLOOKUP(Tabla1[[#This Row],[Muestra]],Muestra[[Muestra]:[Columna1]],2,0),"REVISAR")</f>
        <v>07.02.10.12 Extorsión</v>
      </c>
      <c r="G828" t="s">
        <v>66</v>
      </c>
      <c r="H828" t="s">
        <v>1340</v>
      </c>
      <c r="I828" t="s">
        <v>1390</v>
      </c>
      <c r="J828" t="s">
        <v>1704</v>
      </c>
      <c r="K828" t="s">
        <v>3851</v>
      </c>
      <c r="L828" t="s">
        <v>987</v>
      </c>
      <c r="O828" t="s">
        <v>1343</v>
      </c>
      <c r="AC828">
        <v>11</v>
      </c>
      <c r="AD828">
        <v>25</v>
      </c>
      <c r="AE828">
        <v>29</v>
      </c>
      <c r="AF828">
        <v>35</v>
      </c>
      <c r="AG828">
        <v>41</v>
      </c>
      <c r="AH828">
        <v>49</v>
      </c>
      <c r="AI828">
        <v>95</v>
      </c>
    </row>
    <row r="829" spans="1:35" x14ac:dyDescent="0.25">
      <c r="A829" s="23">
        <v>828</v>
      </c>
      <c r="B829" t="s">
        <v>1705</v>
      </c>
      <c r="C829" s="1" t="str">
        <f>+VLOOKUP(Tabla1[[#This Row],[Sector]],Sectores[[Sector]:[Columna1]],2,0)</f>
        <v>07 Delincuencia</v>
      </c>
      <c r="D829" s="1" t="str">
        <f>+VLOOKUP(Tabla1[[#This Row],[Contenido]],Hoja2!$F$2:$G$105,2,0)</f>
        <v>07.02 Sentencias Dictadas por Delito</v>
      </c>
      <c r="E829" s="1" t="str">
        <f>+IFERROR(VLOOKUP(Tabla1[[#This Row],[Tema]],Temas[[Tema]:[Columna1]],2,0),"REVISAR")</f>
        <v>07.02.22 Delitos Migratorios</v>
      </c>
      <c r="F829" s="1" t="str">
        <f>+IFERROR(VLOOKUP(Tabla1[[#This Row],[Muestra]],Muestra[[Muestra]:[Columna1]],2,0),"REVISAR")</f>
        <v>07.02.22.02 Extranjeros Que Ingresan o Intentan Egresar c/Documentos Falsificados</v>
      </c>
      <c r="G829" t="s">
        <v>66</v>
      </c>
      <c r="H829" t="s">
        <v>1340</v>
      </c>
      <c r="I829" t="s">
        <v>1611</v>
      </c>
      <c r="J829" t="s">
        <v>1706</v>
      </c>
      <c r="K829" t="s">
        <v>3851</v>
      </c>
      <c r="L829" t="s">
        <v>987</v>
      </c>
      <c r="O829" t="s">
        <v>1343</v>
      </c>
      <c r="AC829">
        <v>27</v>
      </c>
      <c r="AD829">
        <v>27</v>
      </c>
      <c r="AE829">
        <v>20</v>
      </c>
      <c r="AF829">
        <v>30</v>
      </c>
      <c r="AG829">
        <v>26</v>
      </c>
      <c r="AH829">
        <v>23</v>
      </c>
      <c r="AI829">
        <v>35</v>
      </c>
    </row>
    <row r="830" spans="1:35" x14ac:dyDescent="0.25">
      <c r="A830" s="23">
        <v>829</v>
      </c>
      <c r="B830" t="s">
        <v>1707</v>
      </c>
      <c r="C830" s="1" t="str">
        <f>+VLOOKUP(Tabla1[[#This Row],[Sector]],Sectores[[Sector]:[Columna1]],2,0)</f>
        <v>07 Delincuencia</v>
      </c>
      <c r="D830" s="1" t="str">
        <f>+VLOOKUP(Tabla1[[#This Row],[Contenido]],Hoja2!$F$2:$G$105,2,0)</f>
        <v>07.02 Sentencias Dictadas por Delito</v>
      </c>
      <c r="E830" s="1" t="str">
        <f>+IFERROR(VLOOKUP(Tabla1[[#This Row],[Tema]],Temas[[Tema]:[Columna1]],2,0),"REVISAR")</f>
        <v>07.02.22 Delitos Migratorios</v>
      </c>
      <c r="F830" s="1" t="str">
        <f>+IFERROR(VLOOKUP(Tabla1[[#This Row],[Muestra]],Muestra[[Muestra]:[Columna1]],2,0),"REVISAR")</f>
        <v>07.02.22.03 Extranjeros Que Ingresan o Intentan Egresar Clandestinamente</v>
      </c>
      <c r="G830" t="s">
        <v>66</v>
      </c>
      <c r="H830" t="s">
        <v>1340</v>
      </c>
      <c r="I830" t="s">
        <v>1611</v>
      </c>
      <c r="J830" t="s">
        <v>1708</v>
      </c>
      <c r="K830" t="s">
        <v>3851</v>
      </c>
      <c r="L830" t="s">
        <v>987</v>
      </c>
      <c r="O830" t="s">
        <v>1343</v>
      </c>
      <c r="AC830">
        <v>685</v>
      </c>
      <c r="AD830">
        <v>912</v>
      </c>
      <c r="AE830">
        <v>1261</v>
      </c>
      <c r="AF830">
        <v>1452</v>
      </c>
      <c r="AG830">
        <v>1214</v>
      </c>
      <c r="AH830">
        <v>820</v>
      </c>
      <c r="AI830">
        <v>1863</v>
      </c>
    </row>
    <row r="831" spans="1:35" x14ac:dyDescent="0.25">
      <c r="A831" s="23">
        <v>830</v>
      </c>
      <c r="B831" t="s">
        <v>1709</v>
      </c>
      <c r="C831" s="1" t="str">
        <f>+VLOOKUP(Tabla1[[#This Row],[Sector]],Sectores[[Sector]:[Columna1]],2,0)</f>
        <v>07 Delincuencia</v>
      </c>
      <c r="D831" s="1" t="str">
        <f>+VLOOKUP(Tabla1[[#This Row],[Contenido]],Hoja2!$F$2:$G$105,2,0)</f>
        <v>07.02 Sentencias Dictadas por Delito</v>
      </c>
      <c r="E831" s="1" t="str">
        <f>+IFERROR(VLOOKUP(Tabla1[[#This Row],[Tema]],Temas[[Tema]:[Columna1]],2,0),"REVISAR")</f>
        <v>07.02.18 Delitos Económicos</v>
      </c>
      <c r="F831" s="1" t="str">
        <f>+IFERROR(VLOOKUP(Tabla1[[#This Row],[Muestra]],Muestra[[Muestra]:[Columna1]],2,0),"REVISAR")</f>
        <v>07.02.18.16 Fabricación, Acopio o Comercialización de Hilo Curado</v>
      </c>
      <c r="G831" t="s">
        <v>66</v>
      </c>
      <c r="H831" t="s">
        <v>1340</v>
      </c>
      <c r="I831" t="s">
        <v>1365</v>
      </c>
      <c r="J831" t="s">
        <v>1710</v>
      </c>
      <c r="K831" t="s">
        <v>3851</v>
      </c>
      <c r="L831" t="s">
        <v>987</v>
      </c>
      <c r="O831" t="s">
        <v>1343</v>
      </c>
      <c r="AC831">
        <v>0</v>
      </c>
      <c r="AD831">
        <v>11</v>
      </c>
      <c r="AE831">
        <v>13</v>
      </c>
      <c r="AF831">
        <v>7</v>
      </c>
      <c r="AG831">
        <v>3</v>
      </c>
      <c r="AH831">
        <v>9</v>
      </c>
      <c r="AI831">
        <v>6</v>
      </c>
    </row>
    <row r="832" spans="1:35" x14ac:dyDescent="0.25">
      <c r="A832" s="23">
        <v>831</v>
      </c>
      <c r="B832" t="s">
        <v>1711</v>
      </c>
      <c r="C832" s="1" t="str">
        <f>+VLOOKUP(Tabla1[[#This Row],[Sector]],Sectores[[Sector]:[Columna1]],2,0)</f>
        <v>07 Delincuencia</v>
      </c>
      <c r="D832" s="1" t="str">
        <f>+VLOOKUP(Tabla1[[#This Row],[Contenido]],Hoja2!$F$2:$G$105,2,0)</f>
        <v>07.02 Sentencias Dictadas por Delito</v>
      </c>
      <c r="E832" s="1" t="str">
        <f>+IFERROR(VLOOKUP(Tabla1[[#This Row],[Tema]],Temas[[Tema]:[Columna1]],2,0),"REVISAR")</f>
        <v xml:space="preserve">07.02.28 Drogas </v>
      </c>
      <c r="F832" s="1" t="str">
        <f>+IFERROR(VLOOKUP(Tabla1[[#This Row],[Muestra]],Muestra[[Muestra]:[Columna1]],2,0),"REVISAR")</f>
        <v>07.02.28.08 Facilitación de Bienes al Tráfico de Drogas</v>
      </c>
      <c r="G832" t="s">
        <v>66</v>
      </c>
      <c r="H832" t="s">
        <v>1340</v>
      </c>
      <c r="I832" t="s">
        <v>1551</v>
      </c>
      <c r="J832" t="s">
        <v>1712</v>
      </c>
      <c r="K832" t="s">
        <v>3851</v>
      </c>
      <c r="L832" t="s">
        <v>987</v>
      </c>
      <c r="O832" t="s">
        <v>1343</v>
      </c>
      <c r="AC832">
        <v>1</v>
      </c>
      <c r="AD832">
        <v>1</v>
      </c>
      <c r="AE832">
        <v>5</v>
      </c>
      <c r="AF832">
        <v>1</v>
      </c>
      <c r="AG832">
        <v>1</v>
      </c>
      <c r="AH832">
        <v>4</v>
      </c>
      <c r="AI832">
        <v>0</v>
      </c>
    </row>
    <row r="833" spans="1:35" x14ac:dyDescent="0.25">
      <c r="A833" s="23">
        <v>832</v>
      </c>
      <c r="B833" t="s">
        <v>1713</v>
      </c>
      <c r="C833" s="1" t="str">
        <f>+VLOOKUP(Tabla1[[#This Row],[Sector]],Sectores[[Sector]:[Columna1]],2,0)</f>
        <v>07 Delincuencia</v>
      </c>
      <c r="D833" s="1" t="str">
        <f>+VLOOKUP(Tabla1[[#This Row],[Contenido]],Hoja2!$F$2:$G$105,2,0)</f>
        <v>07.02 Sentencias Dictadas por Delito</v>
      </c>
      <c r="E833" s="1" t="str">
        <f>+IFERROR(VLOOKUP(Tabla1[[#This Row],[Tema]],Temas[[Tema]:[Columna1]],2,0),"REVISAR")</f>
        <v>07.02.25 Delitos Tributarios</v>
      </c>
      <c r="F833" s="1" t="str">
        <f>+IFERROR(VLOOKUP(Tabla1[[#This Row],[Muestra]],Muestra[[Muestra]:[Columna1]],2,0),"REVISAR")</f>
        <v>07.02.25.08 Facilitación Facturas Falsas</v>
      </c>
      <c r="G833" t="s">
        <v>66</v>
      </c>
      <c r="H833" t="s">
        <v>1340</v>
      </c>
      <c r="I833" t="s">
        <v>1514</v>
      </c>
      <c r="J833" t="s">
        <v>1714</v>
      </c>
      <c r="K833" t="s">
        <v>3851</v>
      </c>
      <c r="L833" t="s">
        <v>987</v>
      </c>
      <c r="O833" t="s">
        <v>1343</v>
      </c>
      <c r="AC833">
        <v>2</v>
      </c>
      <c r="AD833">
        <v>1</v>
      </c>
      <c r="AE833">
        <v>1</v>
      </c>
      <c r="AF833">
        <v>10</v>
      </c>
      <c r="AG833">
        <v>11</v>
      </c>
      <c r="AH833">
        <v>6</v>
      </c>
      <c r="AI833">
        <v>6</v>
      </c>
    </row>
    <row r="834" spans="1:35" x14ac:dyDescent="0.25">
      <c r="A834" s="23">
        <v>833</v>
      </c>
      <c r="B834" t="s">
        <v>1715</v>
      </c>
      <c r="C834" s="1" t="str">
        <f>+VLOOKUP(Tabla1[[#This Row],[Sector]],Sectores[[Sector]:[Columna1]],2,0)</f>
        <v>07 Delincuencia</v>
      </c>
      <c r="D834" s="1" t="str">
        <f>+VLOOKUP(Tabla1[[#This Row],[Contenido]],Hoja2!$F$2:$G$105,2,0)</f>
        <v>07.02 Sentencias Dictadas por Delito</v>
      </c>
      <c r="E834" s="1" t="str">
        <f>+IFERROR(VLOOKUP(Tabla1[[#This Row],[Tema]],Temas[[Tema]:[Columna1]],2,0),"REVISAR")</f>
        <v>07.02.07 Delitos Contra el Orden Público, Funcionarios o Agentes del Estado</v>
      </c>
      <c r="F834" s="1" t="str">
        <f>+IFERROR(VLOOKUP(Tabla1[[#This Row],[Muestra]],Muestra[[Muestra]:[Columna1]],2,0),"REVISAR")</f>
        <v>07.02.07.24 Falsa Alarma de Incendio, Emergencia o Calamidad Pública</v>
      </c>
      <c r="G834" t="s">
        <v>66</v>
      </c>
      <c r="H834" t="s">
        <v>1340</v>
      </c>
      <c r="I834" t="s">
        <v>1411</v>
      </c>
      <c r="J834" t="s">
        <v>1716</v>
      </c>
      <c r="K834" t="s">
        <v>3851</v>
      </c>
      <c r="L834" t="s">
        <v>987</v>
      </c>
      <c r="O834" t="s">
        <v>1343</v>
      </c>
      <c r="AC834">
        <v>20</v>
      </c>
      <c r="AD834">
        <v>74</v>
      </c>
      <c r="AE834">
        <v>29</v>
      </c>
      <c r="AF834">
        <v>20</v>
      </c>
      <c r="AG834">
        <v>40</v>
      </c>
      <c r="AH834">
        <v>23</v>
      </c>
      <c r="AI834">
        <v>39</v>
      </c>
    </row>
    <row r="835" spans="1:35" x14ac:dyDescent="0.25">
      <c r="A835" s="23">
        <v>834</v>
      </c>
      <c r="B835" t="s">
        <v>1717</v>
      </c>
      <c r="C835" s="1" t="str">
        <f>+VLOOKUP(Tabla1[[#This Row],[Sector]],Sectores[[Sector]:[Columna1]],2,0)</f>
        <v>07 Delincuencia</v>
      </c>
      <c r="D835" s="1" t="str">
        <f>+VLOOKUP(Tabla1[[#This Row],[Contenido]],Hoja2!$F$2:$G$105,2,0)</f>
        <v>07.02 Sentencias Dictadas por Delito</v>
      </c>
      <c r="E835" s="1" t="str">
        <f>+IFERROR(VLOOKUP(Tabla1[[#This Row],[Tema]],Temas[[Tema]:[Columna1]],2,0),"REVISAR")</f>
        <v>07.02.23 Delitos Militares</v>
      </c>
      <c r="F835" s="1" t="str">
        <f>+IFERROR(VLOOKUP(Tabla1[[#This Row],[Muestra]],Muestra[[Muestra]:[Columna1]],2,0),"REVISAR")</f>
        <v>07.02.23.01 Falsedades</v>
      </c>
      <c r="G835" t="s">
        <v>66</v>
      </c>
      <c r="H835" t="s">
        <v>1340</v>
      </c>
      <c r="I835" t="s">
        <v>1718</v>
      </c>
      <c r="J835" t="s">
        <v>1719</v>
      </c>
      <c r="K835" t="s">
        <v>3851</v>
      </c>
      <c r="L835" t="s">
        <v>987</v>
      </c>
      <c r="O835" t="s">
        <v>1343</v>
      </c>
      <c r="AC835">
        <v>1</v>
      </c>
      <c r="AD835">
        <v>3</v>
      </c>
      <c r="AE835">
        <v>1</v>
      </c>
      <c r="AF835">
        <v>1</v>
      </c>
      <c r="AG835">
        <v>2</v>
      </c>
      <c r="AH835">
        <v>3</v>
      </c>
      <c r="AI835">
        <v>7</v>
      </c>
    </row>
    <row r="836" spans="1:35" x14ac:dyDescent="0.25">
      <c r="A836" s="23">
        <v>835</v>
      </c>
      <c r="B836" t="s">
        <v>1720</v>
      </c>
      <c r="C836" s="1" t="str">
        <f>+VLOOKUP(Tabla1[[#This Row],[Sector]],Sectores[[Sector]:[Columna1]],2,0)</f>
        <v>07 Delincuencia</v>
      </c>
      <c r="D836" s="1" t="str">
        <f>+VLOOKUP(Tabla1[[#This Row],[Contenido]],Hoja2!$F$2:$G$105,2,0)</f>
        <v>07.02 Sentencias Dictadas por Delito</v>
      </c>
      <c r="E836" s="1" t="str">
        <f>+IFERROR(VLOOKUP(Tabla1[[#This Row],[Tema]],Temas[[Tema]:[Columna1]],2,0),"REVISAR")</f>
        <v>07.02.09 Delitos Contra la Fé Pública</v>
      </c>
      <c r="F836" s="1" t="str">
        <f>+IFERROR(VLOOKUP(Tabla1[[#This Row],[Muestra]],Muestra[[Muestra]:[Columna1]],2,0),"REVISAR")</f>
        <v>07.02.09.01 Falsificación de Billetes</v>
      </c>
      <c r="G836" t="s">
        <v>66</v>
      </c>
      <c r="H836" t="s">
        <v>1340</v>
      </c>
      <c r="I836" t="s">
        <v>1721</v>
      </c>
      <c r="J836" t="s">
        <v>1722</v>
      </c>
      <c r="K836" t="s">
        <v>3851</v>
      </c>
      <c r="L836" t="s">
        <v>987</v>
      </c>
      <c r="O836" t="s">
        <v>1343</v>
      </c>
      <c r="AC836">
        <v>114</v>
      </c>
      <c r="AD836">
        <v>99</v>
      </c>
      <c r="AE836">
        <v>115</v>
      </c>
      <c r="AF836">
        <v>144</v>
      </c>
      <c r="AG836">
        <v>132</v>
      </c>
      <c r="AH836">
        <v>125</v>
      </c>
      <c r="AI836">
        <v>109</v>
      </c>
    </row>
    <row r="837" spans="1:35" x14ac:dyDescent="0.25">
      <c r="A837" s="23">
        <v>836</v>
      </c>
      <c r="B837" t="s">
        <v>1723</v>
      </c>
      <c r="C837" s="1" t="str">
        <f>+VLOOKUP(Tabla1[[#This Row],[Sector]],Sectores[[Sector]:[Columna1]],2,0)</f>
        <v>07 Delincuencia</v>
      </c>
      <c r="D837" s="1" t="str">
        <f>+VLOOKUP(Tabla1[[#This Row],[Contenido]],Hoja2!$F$2:$G$105,2,0)</f>
        <v>07.02 Sentencias Dictadas por Delito</v>
      </c>
      <c r="E837" s="1" t="str">
        <f>+IFERROR(VLOOKUP(Tabla1[[#This Row],[Tema]],Temas[[Tema]:[Columna1]],2,0),"REVISAR")</f>
        <v>07.02.09 Delitos Contra la Fé Pública</v>
      </c>
      <c r="F837" s="1" t="str">
        <f>+IFERROR(VLOOKUP(Tabla1[[#This Row],[Muestra]],Muestra[[Muestra]:[Columna1]],2,0),"REVISAR")</f>
        <v>07.02.09.02 Falsificación de Licencias Medicas o Pensión</v>
      </c>
      <c r="G837" t="s">
        <v>66</v>
      </c>
      <c r="H837" t="s">
        <v>1340</v>
      </c>
      <c r="I837" t="s">
        <v>1721</v>
      </c>
      <c r="J837" t="s">
        <v>1724</v>
      </c>
      <c r="K837" t="s">
        <v>3851</v>
      </c>
      <c r="L837" t="s">
        <v>987</v>
      </c>
      <c r="O837" t="s">
        <v>1343</v>
      </c>
      <c r="AC837">
        <v>12</v>
      </c>
      <c r="AD837">
        <v>9</v>
      </c>
      <c r="AE837">
        <v>22</v>
      </c>
      <c r="AF837">
        <v>27</v>
      </c>
      <c r="AG837">
        <v>23</v>
      </c>
      <c r="AH837">
        <v>25</v>
      </c>
      <c r="AI837">
        <v>43</v>
      </c>
    </row>
    <row r="838" spans="1:35" x14ac:dyDescent="0.25">
      <c r="A838" s="23">
        <v>837</v>
      </c>
      <c r="B838" t="s">
        <v>1725</v>
      </c>
      <c r="C838" s="1" t="str">
        <f>+VLOOKUP(Tabla1[[#This Row],[Sector]],Sectores[[Sector]:[Columna1]],2,0)</f>
        <v>07 Delincuencia</v>
      </c>
      <c r="D838" s="1" t="str">
        <f>+VLOOKUP(Tabla1[[#This Row],[Contenido]],Hoja2!$F$2:$G$105,2,0)</f>
        <v>07.02 Sentencias Dictadas por Delito</v>
      </c>
      <c r="E838" s="1" t="str">
        <f>+IFERROR(VLOOKUP(Tabla1[[#This Row],[Tema]],Temas[[Tema]:[Columna1]],2,0),"REVISAR")</f>
        <v>07.02.09 Delitos Contra la Fé Pública</v>
      </c>
      <c r="F838" s="1" t="str">
        <f>+IFERROR(VLOOKUP(Tabla1[[#This Row],[Muestra]],Muestra[[Muestra]:[Columna1]],2,0),"REVISAR")</f>
        <v>07.02.09.03 Falsificación de Moneda y Otros</v>
      </c>
      <c r="G838" t="s">
        <v>66</v>
      </c>
      <c r="H838" t="s">
        <v>1340</v>
      </c>
      <c r="I838" t="s">
        <v>1721</v>
      </c>
      <c r="J838" t="s">
        <v>1726</v>
      </c>
      <c r="K838" t="s">
        <v>3851</v>
      </c>
      <c r="L838" t="s">
        <v>987</v>
      </c>
      <c r="O838" t="s">
        <v>1343</v>
      </c>
      <c r="AC838">
        <v>55</v>
      </c>
      <c r="AD838">
        <v>56</v>
      </c>
      <c r="AE838">
        <v>45</v>
      </c>
      <c r="AF838">
        <v>44</v>
      </c>
      <c r="AG838">
        <v>36</v>
      </c>
      <c r="AH838">
        <v>26</v>
      </c>
      <c r="AI838">
        <v>41</v>
      </c>
    </row>
    <row r="839" spans="1:35" x14ac:dyDescent="0.25">
      <c r="A839" s="23">
        <v>838</v>
      </c>
      <c r="B839" t="s">
        <v>1727</v>
      </c>
      <c r="C839" s="1" t="str">
        <f>+VLOOKUP(Tabla1[[#This Row],[Sector]],Sectores[[Sector]:[Columna1]],2,0)</f>
        <v>07 Delincuencia</v>
      </c>
      <c r="D839" s="1" t="str">
        <f>+VLOOKUP(Tabla1[[#This Row],[Contenido]],Hoja2!$F$2:$G$105,2,0)</f>
        <v>07.02 Sentencias Dictadas por Delito</v>
      </c>
      <c r="E839" s="1" t="str">
        <f>+IFERROR(VLOOKUP(Tabla1[[#This Row],[Tema]],Temas[[Tema]:[Columna1]],2,0),"REVISAR")</f>
        <v>07.02.09 Delitos Contra la Fé Pública</v>
      </c>
      <c r="F839" s="1" t="str">
        <f>+IFERROR(VLOOKUP(Tabla1[[#This Row],[Muestra]],Muestra[[Muestra]:[Columna1]],2,0),"REVISAR")</f>
        <v>07.02.09.04 Falsificación de Obras Protegidas por Ley de Propiedad Intelectual</v>
      </c>
      <c r="G839" t="s">
        <v>66</v>
      </c>
      <c r="H839" t="s">
        <v>1340</v>
      </c>
      <c r="I839" t="s">
        <v>1721</v>
      </c>
      <c r="J839" t="s">
        <v>1728</v>
      </c>
      <c r="K839" t="s">
        <v>3851</v>
      </c>
      <c r="L839" t="s">
        <v>987</v>
      </c>
      <c r="O839" t="s">
        <v>1343</v>
      </c>
      <c r="AC839">
        <v>93</v>
      </c>
      <c r="AD839">
        <v>121</v>
      </c>
      <c r="AE839">
        <v>154</v>
      </c>
      <c r="AF839">
        <v>111</v>
      </c>
      <c r="AG839">
        <v>57</v>
      </c>
      <c r="AH839">
        <v>63</v>
      </c>
      <c r="AI839">
        <v>49</v>
      </c>
    </row>
    <row r="840" spans="1:35" x14ac:dyDescent="0.25">
      <c r="A840" s="23">
        <v>839</v>
      </c>
      <c r="B840" t="s">
        <v>1729</v>
      </c>
      <c r="C840" s="1" t="str">
        <f>+VLOOKUP(Tabla1[[#This Row],[Sector]],Sectores[[Sector]:[Columna1]],2,0)</f>
        <v>07 Delincuencia</v>
      </c>
      <c r="D840" s="1" t="str">
        <f>+VLOOKUP(Tabla1[[#This Row],[Contenido]],Hoja2!$F$2:$G$105,2,0)</f>
        <v>07.02 Sentencias Dictadas por Delito</v>
      </c>
      <c r="E840" s="1" t="str">
        <f>+IFERROR(VLOOKUP(Tabla1[[#This Row],[Tema]],Temas[[Tema]:[Columna1]],2,0),"REVISAR")</f>
        <v>07.02.09 Delitos Contra la Fé Pública</v>
      </c>
      <c r="F840" s="1" t="str">
        <f>+IFERROR(VLOOKUP(Tabla1[[#This Row],[Muestra]],Muestra[[Muestra]:[Columna1]],2,0),"REVISAR")</f>
        <v>07.02.09.05 Falsificación de Placas, Tarjetas, Timbres y Sellos de Investigación</v>
      </c>
      <c r="G840" t="s">
        <v>66</v>
      </c>
      <c r="H840" t="s">
        <v>1340</v>
      </c>
      <c r="I840" t="s">
        <v>1721</v>
      </c>
      <c r="J840" t="s">
        <v>1730</v>
      </c>
      <c r="K840" t="s">
        <v>3851</v>
      </c>
      <c r="L840" t="s">
        <v>987</v>
      </c>
      <c r="O840" t="s">
        <v>1343</v>
      </c>
      <c r="AC840">
        <v>12</v>
      </c>
      <c r="AD840">
        <v>18</v>
      </c>
      <c r="AE840">
        <v>17</v>
      </c>
      <c r="AF840">
        <v>21</v>
      </c>
      <c r="AG840">
        <v>20</v>
      </c>
      <c r="AH840">
        <v>22</v>
      </c>
      <c r="AI840">
        <v>30</v>
      </c>
    </row>
    <row r="841" spans="1:35" x14ac:dyDescent="0.25">
      <c r="A841" s="23">
        <v>840</v>
      </c>
      <c r="B841" t="s">
        <v>1731</v>
      </c>
      <c r="C841" s="1" t="str">
        <f>+VLOOKUP(Tabla1[[#This Row],[Sector]],Sectores[[Sector]:[Columna1]],2,0)</f>
        <v>07 Delincuencia</v>
      </c>
      <c r="D841" s="1" t="str">
        <f>+VLOOKUP(Tabla1[[#This Row],[Contenido]],Hoja2!$F$2:$G$105,2,0)</f>
        <v>07.02 Sentencias Dictadas por Delito</v>
      </c>
      <c r="E841" s="1" t="str">
        <f>+IFERROR(VLOOKUP(Tabla1[[#This Row],[Tema]],Temas[[Tema]:[Columna1]],2,0),"REVISAR")</f>
        <v>07.02.09 Delitos Contra la Fé Pública</v>
      </c>
      <c r="F841" s="1" t="str">
        <f>+IFERROR(VLOOKUP(Tabla1[[#This Row],[Muestra]],Muestra[[Muestra]:[Columna1]],2,0),"REVISAR")</f>
        <v>07.02.09.06 Falsificación de Rótulos o Certificados</v>
      </c>
      <c r="G841" t="s">
        <v>66</v>
      </c>
      <c r="H841" t="s">
        <v>1340</v>
      </c>
      <c r="I841" t="s">
        <v>1721</v>
      </c>
      <c r="J841" t="s">
        <v>1732</v>
      </c>
      <c r="K841" t="s">
        <v>3851</v>
      </c>
      <c r="L841" t="s">
        <v>987</v>
      </c>
      <c r="O841" t="s">
        <v>1343</v>
      </c>
      <c r="AC841">
        <v>0</v>
      </c>
      <c r="AD841">
        <v>0</v>
      </c>
      <c r="AE841">
        <v>0</v>
      </c>
      <c r="AF841">
        <v>0</v>
      </c>
      <c r="AG841">
        <v>2</v>
      </c>
      <c r="AH841">
        <v>2</v>
      </c>
      <c r="AI841">
        <v>2</v>
      </c>
    </row>
    <row r="842" spans="1:35" x14ac:dyDescent="0.25">
      <c r="A842" s="23">
        <v>841</v>
      </c>
      <c r="B842" t="s">
        <v>1733</v>
      </c>
      <c r="C842" s="1" t="str">
        <f>+VLOOKUP(Tabla1[[#This Row],[Sector]],Sectores[[Sector]:[Columna1]],2,0)</f>
        <v>07 Delincuencia</v>
      </c>
      <c r="D842" s="1" t="str">
        <f>+VLOOKUP(Tabla1[[#This Row],[Contenido]],Hoja2!$F$2:$G$105,2,0)</f>
        <v>07.02 Sentencias Dictadas por Delito</v>
      </c>
      <c r="E842" s="1" t="str">
        <f>+IFERROR(VLOOKUP(Tabla1[[#This Row],[Tema]],Temas[[Tema]:[Columna1]],2,0),"REVISAR")</f>
        <v>07.02.09 Delitos Contra la Fé Pública</v>
      </c>
      <c r="F842" s="1" t="str">
        <f>+IFERROR(VLOOKUP(Tabla1[[#This Row],[Muestra]],Muestra[[Muestra]:[Columna1]],2,0),"REVISAR")</f>
        <v>07.02.09.07 Falsificación Licencia de Conducir y Otras Falsificaciones</v>
      </c>
      <c r="G842" t="s">
        <v>66</v>
      </c>
      <c r="H842" t="s">
        <v>1340</v>
      </c>
      <c r="I842" t="s">
        <v>1721</v>
      </c>
      <c r="J842" t="s">
        <v>1734</v>
      </c>
      <c r="K842" t="s">
        <v>3851</v>
      </c>
      <c r="L842" t="s">
        <v>987</v>
      </c>
      <c r="O842" t="s">
        <v>1343</v>
      </c>
      <c r="AC842">
        <v>439</v>
      </c>
      <c r="AD842">
        <v>600</v>
      </c>
      <c r="AE842">
        <v>865</v>
      </c>
      <c r="AF842">
        <v>916</v>
      </c>
      <c r="AG842">
        <v>872</v>
      </c>
      <c r="AH842">
        <v>862</v>
      </c>
      <c r="AI842">
        <v>846</v>
      </c>
    </row>
    <row r="843" spans="1:35" x14ac:dyDescent="0.25">
      <c r="A843" s="22">
        <v>842</v>
      </c>
      <c r="B843" s="15" t="s">
        <v>1735</v>
      </c>
      <c r="C843" s="1" t="str">
        <f>+VLOOKUP(Tabla1[[#This Row],[Sector]],Sectores[[Sector]:[Columna1]],2,0)</f>
        <v>07 Delincuencia</v>
      </c>
      <c r="D843" s="1" t="str">
        <f>+VLOOKUP(Tabla1[[#This Row],[Contenido]],Hoja2!$F$2:$G$105,2,0)</f>
        <v>07.02 Sentencias Dictadas por Delito</v>
      </c>
      <c r="E843" s="1" t="str">
        <f>+IFERROR(VLOOKUP(Tabla1[[#This Row],[Tema]],Temas[[Tema]:[Columna1]],2,0),"REVISAR")</f>
        <v>07.02.17 Delitos e Infracciones de Tránsito</v>
      </c>
      <c r="F843" s="1" t="str">
        <f>+IFERROR(VLOOKUP(Tabla1[[#This Row],[Muestra]],Muestra[[Muestra]:[Columna1]],2,0),"REVISAR")</f>
        <v>07.02.17.18 Falsificación Medios de Pago Transporte</v>
      </c>
      <c r="G843" t="s">
        <v>66</v>
      </c>
      <c r="H843" t="s">
        <v>1340</v>
      </c>
      <c r="I843" t="s">
        <v>1507</v>
      </c>
      <c r="J843" t="s">
        <v>1736</v>
      </c>
      <c r="K843" t="s">
        <v>3851</v>
      </c>
      <c r="L843" t="s">
        <v>987</v>
      </c>
      <c r="O843" t="s">
        <v>1343</v>
      </c>
      <c r="AC843">
        <v>0</v>
      </c>
      <c r="AD843">
        <v>0</v>
      </c>
      <c r="AE843">
        <v>0</v>
      </c>
      <c r="AF843">
        <v>0</v>
      </c>
      <c r="AG843">
        <v>0</v>
      </c>
      <c r="AH843">
        <v>0</v>
      </c>
      <c r="AI843">
        <v>3</v>
      </c>
    </row>
    <row r="844" spans="1:35" x14ac:dyDescent="0.25">
      <c r="A844" s="23">
        <v>843</v>
      </c>
      <c r="B844" t="s">
        <v>1737</v>
      </c>
      <c r="C844" s="1" t="str">
        <f>+VLOOKUP(Tabla1[[#This Row],[Sector]],Sectores[[Sector]:[Columna1]],2,0)</f>
        <v>07 Delincuencia</v>
      </c>
      <c r="D844" s="1" t="str">
        <f>+VLOOKUP(Tabla1[[#This Row],[Contenido]],Hoja2!$F$2:$G$105,2,0)</f>
        <v>07.02 Sentencias Dictadas por Delito</v>
      </c>
      <c r="E844" s="1" t="str">
        <f>+IFERROR(VLOOKUP(Tabla1[[#This Row],[Tema]],Temas[[Tema]:[Columna1]],2,0),"REVISAR")</f>
        <v>07.02.09 Delitos Contra la Fé Pública</v>
      </c>
      <c r="F844" s="1" t="str">
        <f>+IFERROR(VLOOKUP(Tabla1[[#This Row],[Muestra]],Muestra[[Muestra]:[Columna1]],2,0),"REVISAR")</f>
        <v>07.02.09.08 Falsificación o Uso de Pasaportes o Permisos para Porte de Armas</v>
      </c>
      <c r="G844" t="s">
        <v>66</v>
      </c>
      <c r="H844" t="s">
        <v>1340</v>
      </c>
      <c r="I844" t="s">
        <v>1721</v>
      </c>
      <c r="J844" t="s">
        <v>1738</v>
      </c>
      <c r="K844" t="s">
        <v>3851</v>
      </c>
      <c r="L844" t="s">
        <v>987</v>
      </c>
      <c r="O844" t="s">
        <v>1343</v>
      </c>
      <c r="AC844">
        <v>2</v>
      </c>
      <c r="AD844">
        <v>3</v>
      </c>
      <c r="AE844">
        <v>2</v>
      </c>
      <c r="AF844">
        <v>5</v>
      </c>
      <c r="AG844">
        <v>8</v>
      </c>
      <c r="AH844">
        <v>5</v>
      </c>
      <c r="AI844">
        <v>6</v>
      </c>
    </row>
    <row r="845" spans="1:35" x14ac:dyDescent="0.25">
      <c r="A845" s="23">
        <v>844</v>
      </c>
      <c r="B845" t="s">
        <v>1739</v>
      </c>
      <c r="C845" s="1" t="str">
        <f>+VLOOKUP(Tabla1[[#This Row],[Sector]],Sectores[[Sector]:[Columna1]],2,0)</f>
        <v>07 Delincuencia</v>
      </c>
      <c r="D845" s="1" t="str">
        <f>+VLOOKUP(Tabla1[[#This Row],[Contenido]],Hoja2!$F$2:$G$105,2,0)</f>
        <v>07.02 Sentencias Dictadas por Delito</v>
      </c>
      <c r="E845" s="1" t="str">
        <f>+IFERROR(VLOOKUP(Tabla1[[#This Row],[Tema]],Temas[[Tema]:[Columna1]],2,0),"REVISAR")</f>
        <v>07.02.09 Delitos Contra la Fé Pública</v>
      </c>
      <c r="F845" s="1" t="str">
        <f>+IFERROR(VLOOKUP(Tabla1[[#This Row],[Muestra]],Muestra[[Muestra]:[Columna1]],2,0),"REVISAR")</f>
        <v>07.02.09.09 Falsificación o Uso Malicioso de Documentos Privados</v>
      </c>
      <c r="G845" t="s">
        <v>66</v>
      </c>
      <c r="H845" t="s">
        <v>1340</v>
      </c>
      <c r="I845" t="s">
        <v>1721</v>
      </c>
      <c r="J845" t="s">
        <v>1740</v>
      </c>
      <c r="K845" t="s">
        <v>3851</v>
      </c>
      <c r="L845" t="s">
        <v>987</v>
      </c>
      <c r="O845" t="s">
        <v>1343</v>
      </c>
      <c r="AC845">
        <v>2207</v>
      </c>
      <c r="AD845">
        <v>2453</v>
      </c>
      <c r="AE845">
        <v>2461</v>
      </c>
      <c r="AF845">
        <v>2272</v>
      </c>
      <c r="AG845">
        <v>2055</v>
      </c>
      <c r="AH845">
        <v>1998</v>
      </c>
      <c r="AI845">
        <v>1931</v>
      </c>
    </row>
    <row r="846" spans="1:35" x14ac:dyDescent="0.25">
      <c r="A846" s="23">
        <v>845</v>
      </c>
      <c r="B846" t="s">
        <v>1741</v>
      </c>
      <c r="C846" s="1" t="str">
        <f>+VLOOKUP(Tabla1[[#This Row],[Sector]],Sectores[[Sector]:[Columna1]],2,0)</f>
        <v>07 Delincuencia</v>
      </c>
      <c r="D846" s="1" t="str">
        <f>+VLOOKUP(Tabla1[[#This Row],[Contenido]],Hoja2!$F$2:$G$105,2,0)</f>
        <v>07.02 Sentencias Dictadas por Delito</v>
      </c>
      <c r="E846" s="1" t="str">
        <f>+IFERROR(VLOOKUP(Tabla1[[#This Row],[Tema]],Temas[[Tema]:[Columna1]],2,0),"REVISAR")</f>
        <v>07.02.09 Delitos Contra la Fé Pública</v>
      </c>
      <c r="F846" s="1" t="str">
        <f>+IFERROR(VLOOKUP(Tabla1[[#This Row],[Muestra]],Muestra[[Muestra]:[Columna1]],2,0),"REVISAR")</f>
        <v>07.02.09.10 Falsificación o Uso Malicioso de Documentos Públicos</v>
      </c>
      <c r="G846" t="s">
        <v>66</v>
      </c>
      <c r="H846" t="s">
        <v>1340</v>
      </c>
      <c r="I846" t="s">
        <v>1721</v>
      </c>
      <c r="J846" t="s">
        <v>1742</v>
      </c>
      <c r="K846" t="s">
        <v>3851</v>
      </c>
      <c r="L846" t="s">
        <v>987</v>
      </c>
      <c r="O846" t="s">
        <v>1343</v>
      </c>
      <c r="AC846">
        <v>993</v>
      </c>
      <c r="AD846">
        <v>1073</v>
      </c>
      <c r="AE846">
        <v>1217</v>
      </c>
      <c r="AF846">
        <v>1287</v>
      </c>
      <c r="AG846">
        <v>1211</v>
      </c>
      <c r="AH846">
        <v>1396</v>
      </c>
      <c r="AI846">
        <v>1384</v>
      </c>
    </row>
    <row r="847" spans="1:35" x14ac:dyDescent="0.25">
      <c r="A847" s="23">
        <v>846</v>
      </c>
      <c r="B847" t="s">
        <v>1743</v>
      </c>
      <c r="C847" s="1" t="str">
        <f>+VLOOKUP(Tabla1[[#This Row],[Sector]],Sectores[[Sector]:[Columna1]],2,0)</f>
        <v>07 Delincuencia</v>
      </c>
      <c r="D847" s="1" t="str">
        <f>+VLOOKUP(Tabla1[[#This Row],[Contenido]],Hoja2!$F$2:$G$105,2,0)</f>
        <v>07.02 Sentencias Dictadas por Delito</v>
      </c>
      <c r="E847" s="1" t="str">
        <f>+IFERROR(VLOOKUP(Tabla1[[#This Row],[Tema]],Temas[[Tema]:[Columna1]],2,0),"REVISAR")</f>
        <v>07.02.09 Delitos Contra la Fé Pública</v>
      </c>
      <c r="F847" s="1" t="str">
        <f>+IFERROR(VLOOKUP(Tabla1[[#This Row],[Muestra]],Muestra[[Muestra]:[Columna1]],2,0),"REVISAR")</f>
        <v>07.02.09.11 Falso testimonio, Perjurio o Denuncia Calumniosa</v>
      </c>
      <c r="G847" t="s">
        <v>66</v>
      </c>
      <c r="H847" t="s">
        <v>1340</v>
      </c>
      <c r="I847" t="s">
        <v>1721</v>
      </c>
      <c r="J847" t="s">
        <v>1744</v>
      </c>
      <c r="K847" t="s">
        <v>3851</v>
      </c>
      <c r="L847" t="s">
        <v>987</v>
      </c>
      <c r="O847" t="s">
        <v>1343</v>
      </c>
      <c r="AC847">
        <v>215</v>
      </c>
      <c r="AD847">
        <v>218</v>
      </c>
      <c r="AE847">
        <v>190</v>
      </c>
      <c r="AF847">
        <v>255</v>
      </c>
      <c r="AG847">
        <v>274</v>
      </c>
      <c r="AH847">
        <v>286</v>
      </c>
      <c r="AI847">
        <v>268</v>
      </c>
    </row>
    <row r="848" spans="1:35" x14ac:dyDescent="0.25">
      <c r="A848" s="23">
        <v>847</v>
      </c>
      <c r="B848" t="s">
        <v>1745</v>
      </c>
      <c r="C848" s="1" t="str">
        <f>+VLOOKUP(Tabla1[[#This Row],[Sector]],Sectores[[Sector]:[Columna1]],2,0)</f>
        <v>07 Delincuencia</v>
      </c>
      <c r="D848" s="1" t="str">
        <f>+VLOOKUP(Tabla1[[#This Row],[Contenido]],Hoja2!$F$2:$G$105,2,0)</f>
        <v>07.02 Sentencias Dictadas por Delito</v>
      </c>
      <c r="E848" s="1" t="str">
        <f>+IFERROR(VLOOKUP(Tabla1[[#This Row],[Tema]],Temas[[Tema]:[Columna1]],2,0),"REVISAR")</f>
        <v>07.02.07 Delitos Contra el Orden Público, Funcionarios o Agentes del Estado</v>
      </c>
      <c r="F848" s="1" t="str">
        <f>+IFERROR(VLOOKUP(Tabla1[[#This Row],[Muestra]],Muestra[[Muestra]:[Columna1]],2,0),"REVISAR")</f>
        <v>07.02.07.25 Falta de Respeto a Autoridad Pública</v>
      </c>
      <c r="G848" t="s">
        <v>66</v>
      </c>
      <c r="H848" t="s">
        <v>1340</v>
      </c>
      <c r="I848" t="s">
        <v>1411</v>
      </c>
      <c r="J848" t="s">
        <v>1746</v>
      </c>
      <c r="K848" t="s">
        <v>3851</v>
      </c>
      <c r="L848" t="s">
        <v>987</v>
      </c>
      <c r="O848" t="s">
        <v>1343</v>
      </c>
      <c r="AC848">
        <v>1300</v>
      </c>
      <c r="AD848">
        <v>1154</v>
      </c>
      <c r="AE848">
        <v>1082</v>
      </c>
      <c r="AF848">
        <v>1053</v>
      </c>
      <c r="AG848">
        <v>1220</v>
      </c>
      <c r="AH848">
        <v>1308</v>
      </c>
      <c r="AI848">
        <v>1314</v>
      </c>
    </row>
    <row r="849" spans="1:35" x14ac:dyDescent="0.25">
      <c r="A849" s="23">
        <v>848</v>
      </c>
      <c r="B849" t="s">
        <v>1747</v>
      </c>
      <c r="C849" s="1" t="str">
        <f>+VLOOKUP(Tabla1[[#This Row],[Sector]],Sectores[[Sector]:[Columna1]],2,0)</f>
        <v>07 Delincuencia</v>
      </c>
      <c r="D849" s="1" t="str">
        <f>+VLOOKUP(Tabla1[[#This Row],[Contenido]],Hoja2!$F$2:$G$105,2,0)</f>
        <v>07.02 Sentencias Dictadas por Delito</v>
      </c>
      <c r="E849" s="1" t="str">
        <f>+IFERROR(VLOOKUP(Tabla1[[#This Row],[Tema]],Temas[[Tema]:[Columna1]],2,0),"REVISAR")</f>
        <v>07.02.07 Delitos Contra el Orden Público, Funcionarios o Agentes del Estado</v>
      </c>
      <c r="F849" s="1" t="str">
        <f>+IFERROR(VLOOKUP(Tabla1[[#This Row],[Muestra]],Muestra[[Muestra]:[Columna1]],2,0),"REVISAR")</f>
        <v>07.02.07.26 Faltas al Régimen Penitenciario</v>
      </c>
      <c r="G849" t="s">
        <v>66</v>
      </c>
      <c r="H849" t="s">
        <v>1340</v>
      </c>
      <c r="I849" t="s">
        <v>1411</v>
      </c>
      <c r="J849" t="s">
        <v>1748</v>
      </c>
      <c r="K849" t="s">
        <v>3851</v>
      </c>
      <c r="L849" t="s">
        <v>987</v>
      </c>
      <c r="O849" t="s">
        <v>1343</v>
      </c>
      <c r="AC849">
        <v>0</v>
      </c>
      <c r="AD849">
        <v>0</v>
      </c>
      <c r="AE849">
        <v>0</v>
      </c>
      <c r="AF849">
        <v>0</v>
      </c>
      <c r="AG849">
        <v>2</v>
      </c>
      <c r="AH849">
        <v>6</v>
      </c>
      <c r="AI849">
        <v>309</v>
      </c>
    </row>
    <row r="850" spans="1:35" x14ac:dyDescent="0.25">
      <c r="A850" s="23">
        <v>849</v>
      </c>
      <c r="B850" t="s">
        <v>1749</v>
      </c>
      <c r="C850" s="1" t="str">
        <f>+VLOOKUP(Tabla1[[#This Row],[Sector]],Sectores[[Sector]:[Columna1]],2,0)</f>
        <v>07 Delincuencia</v>
      </c>
      <c r="D850" s="1" t="str">
        <f>+VLOOKUP(Tabla1[[#This Row],[Contenido]],Hoja2!$F$2:$G$105,2,0)</f>
        <v>07.02 Sentencias Dictadas por Delito</v>
      </c>
      <c r="E850" s="1" t="str">
        <f>+IFERROR(VLOOKUP(Tabla1[[#This Row],[Tema]],Temas[[Tema]:[Columna1]],2,0),"REVISAR")</f>
        <v>07.02.29 Otros</v>
      </c>
      <c r="F850" s="1" t="str">
        <f>+IFERROR(VLOOKUP(Tabla1[[#This Row],[Muestra]],Muestra[[Muestra]:[Columna1]],2,0),"REVISAR")</f>
        <v>07.02.29.02 Faltas Código Penal Conocidas por Juzgados del Crimen</v>
      </c>
      <c r="G850" t="s">
        <v>66</v>
      </c>
      <c r="H850" t="s">
        <v>1340</v>
      </c>
      <c r="I850" t="s">
        <v>181</v>
      </c>
      <c r="J850" t="s">
        <v>1750</v>
      </c>
      <c r="K850" t="s">
        <v>3851</v>
      </c>
      <c r="L850" t="s">
        <v>987</v>
      </c>
      <c r="O850" t="s">
        <v>1343</v>
      </c>
      <c r="AC850">
        <v>2</v>
      </c>
      <c r="AD850">
        <v>0</v>
      </c>
      <c r="AE850">
        <v>1</v>
      </c>
      <c r="AF850">
        <v>1</v>
      </c>
      <c r="AG850">
        <v>0</v>
      </c>
      <c r="AH850">
        <v>1</v>
      </c>
      <c r="AI850">
        <v>0</v>
      </c>
    </row>
    <row r="851" spans="1:35" x14ac:dyDescent="0.25">
      <c r="A851" s="23">
        <v>850</v>
      </c>
      <c r="B851" t="s">
        <v>1751</v>
      </c>
      <c r="C851" s="1" t="str">
        <f>+VLOOKUP(Tabla1[[#This Row],[Sector]],Sectores[[Sector]:[Columna1]],2,0)</f>
        <v>07 Delincuencia</v>
      </c>
      <c r="D851" s="1" t="str">
        <f>+VLOOKUP(Tabla1[[#This Row],[Contenido]],Hoja2!$F$2:$G$105,2,0)</f>
        <v>07.02 Sentencias Dictadas por Delito</v>
      </c>
      <c r="E851" s="1" t="str">
        <f>+IFERROR(VLOOKUP(Tabla1[[#This Row],[Tema]],Temas[[Tema]:[Columna1]],2,0),"REVISAR")</f>
        <v xml:space="preserve">07.02.27 Delitos Violentos </v>
      </c>
      <c r="F851" s="1" t="str">
        <f>+IFERROR(VLOOKUP(Tabla1[[#This Row],[Muestra]],Muestra[[Muestra]:[Columna1]],2,0),"REVISAR")</f>
        <v>07.02.27.06 Femicidio Intimo</v>
      </c>
      <c r="G851" t="s">
        <v>66</v>
      </c>
      <c r="H851" t="s">
        <v>1340</v>
      </c>
      <c r="I851" t="s">
        <v>1393</v>
      </c>
      <c r="J851" t="s">
        <v>994</v>
      </c>
      <c r="K851" t="s">
        <v>3851</v>
      </c>
      <c r="L851" t="s">
        <v>987</v>
      </c>
      <c r="O851" t="s">
        <v>1343</v>
      </c>
      <c r="AC851">
        <v>75</v>
      </c>
      <c r="AD851">
        <v>68</v>
      </c>
      <c r="AE851">
        <v>69</v>
      </c>
      <c r="AF851">
        <v>112</v>
      </c>
      <c r="AG851">
        <v>96</v>
      </c>
      <c r="AH851">
        <v>97</v>
      </c>
      <c r="AI851">
        <v>123</v>
      </c>
    </row>
    <row r="852" spans="1:35" x14ac:dyDescent="0.25">
      <c r="A852" s="22">
        <v>851</v>
      </c>
      <c r="B852" s="15" t="s">
        <v>1752</v>
      </c>
      <c r="C852" s="1" t="str">
        <f>+VLOOKUP(Tabla1[[#This Row],[Sector]],Sectores[[Sector]:[Columna1]],2,0)</f>
        <v>07 Delincuencia</v>
      </c>
      <c r="D852" s="1" t="str">
        <f>+VLOOKUP(Tabla1[[#This Row],[Contenido]],Hoja2!$F$2:$G$105,2,0)</f>
        <v>07.02 Sentencias Dictadas por Delito</v>
      </c>
      <c r="E852" s="1" t="str">
        <f>+IFERROR(VLOOKUP(Tabla1[[#This Row],[Tema]],Temas[[Tema]:[Columna1]],2,0),"REVISAR")</f>
        <v xml:space="preserve">07.02.27 Delitos Violentos </v>
      </c>
      <c r="F852" s="1" t="str">
        <f>+IFERROR(VLOOKUP(Tabla1[[#This Row],[Muestra]],Muestra[[Muestra]:[Columna1]],2,0),"REVISAR")</f>
        <v>07.02.27.07 Femicidio No Íntimo</v>
      </c>
      <c r="G852" t="s">
        <v>66</v>
      </c>
      <c r="H852" t="s">
        <v>1340</v>
      </c>
      <c r="I852" t="s">
        <v>1393</v>
      </c>
      <c r="J852" t="s">
        <v>1753</v>
      </c>
      <c r="K852" t="s">
        <v>3851</v>
      </c>
      <c r="L852" t="s">
        <v>987</v>
      </c>
      <c r="O852" t="s">
        <v>1343</v>
      </c>
      <c r="AC852">
        <v>0</v>
      </c>
      <c r="AD852">
        <v>0</v>
      </c>
      <c r="AE852">
        <v>0</v>
      </c>
      <c r="AF852">
        <v>0</v>
      </c>
      <c r="AG852">
        <v>0</v>
      </c>
      <c r="AH852">
        <v>0</v>
      </c>
      <c r="AI852">
        <v>1</v>
      </c>
    </row>
    <row r="853" spans="1:35" x14ac:dyDescent="0.25">
      <c r="A853" s="23">
        <v>852</v>
      </c>
      <c r="B853" t="s">
        <v>1754</v>
      </c>
      <c r="C853" s="1" t="str">
        <f>+VLOOKUP(Tabla1[[#This Row],[Sector]],Sectores[[Sector]:[Columna1]],2,0)</f>
        <v>07 Delincuencia</v>
      </c>
      <c r="D853" s="1" t="str">
        <f>+VLOOKUP(Tabla1[[#This Row],[Contenido]],Hoja2!$F$2:$G$105,2,0)</f>
        <v>07.02 Sentencias Dictadas por Delito</v>
      </c>
      <c r="E853" s="1" t="str">
        <f>+IFERROR(VLOOKUP(Tabla1[[#This Row],[Tema]],Temas[[Tema]:[Columna1]],2,0),"REVISAR")</f>
        <v>07.02.18 Delitos Económicos</v>
      </c>
      <c r="F853" s="1" t="str">
        <f>+IFERROR(VLOOKUP(Tabla1[[#This Row],[Muestra]],Muestra[[Muestra]:[Columna1]],2,0),"REVISAR")</f>
        <v>07.02.18.17 Fingimiento de Cargos o Profesiones</v>
      </c>
      <c r="G853" t="s">
        <v>66</v>
      </c>
      <c r="H853" t="s">
        <v>1340</v>
      </c>
      <c r="I853" t="s">
        <v>1365</v>
      </c>
      <c r="J853" t="s">
        <v>1755</v>
      </c>
      <c r="K853" t="s">
        <v>3851</v>
      </c>
      <c r="L853" t="s">
        <v>987</v>
      </c>
      <c r="O853" t="s">
        <v>1343</v>
      </c>
      <c r="AC853">
        <v>7</v>
      </c>
      <c r="AD853">
        <v>15</v>
      </c>
      <c r="AE853">
        <v>16</v>
      </c>
      <c r="AF853">
        <v>17</v>
      </c>
      <c r="AG853">
        <v>17</v>
      </c>
      <c r="AH853">
        <v>48</v>
      </c>
      <c r="AI853">
        <v>41</v>
      </c>
    </row>
    <row r="854" spans="1:35" x14ac:dyDescent="0.25">
      <c r="A854" s="23">
        <v>853</v>
      </c>
      <c r="B854" t="s">
        <v>1756</v>
      </c>
      <c r="C854" s="1" t="str">
        <f>+VLOOKUP(Tabla1[[#This Row],[Sector]],Sectores[[Sector]:[Columna1]],2,0)</f>
        <v>07 Delincuencia</v>
      </c>
      <c r="D854" s="1" t="str">
        <f>+VLOOKUP(Tabla1[[#This Row],[Contenido]],Hoja2!$F$2:$G$105,2,0)</f>
        <v>07.02 Sentencias Dictadas por Delito</v>
      </c>
      <c r="E854" s="1" t="str">
        <f>+IFERROR(VLOOKUP(Tabla1[[#This Row],[Tema]],Temas[[Tema]:[Columna1]],2,0),"REVISAR")</f>
        <v>07.02.25 Delitos Tributarios</v>
      </c>
      <c r="F854" s="1" t="str">
        <f>+IFERROR(VLOOKUP(Tabla1[[#This Row],[Muestra]],Muestra[[Muestra]:[Columna1]],2,0),"REVISAR")</f>
        <v>07.02.25.09 Fraude Aduana Infraccción a la Ordenanza Aduanera</v>
      </c>
      <c r="G854" t="s">
        <v>66</v>
      </c>
      <c r="H854" t="s">
        <v>1340</v>
      </c>
      <c r="I854" t="s">
        <v>1514</v>
      </c>
      <c r="J854" t="s">
        <v>1757</v>
      </c>
      <c r="K854" t="s">
        <v>3851</v>
      </c>
      <c r="L854" t="s">
        <v>987</v>
      </c>
      <c r="O854" t="s">
        <v>1343</v>
      </c>
      <c r="AC854">
        <v>0</v>
      </c>
      <c r="AD854">
        <v>0</v>
      </c>
      <c r="AE854">
        <v>1</v>
      </c>
      <c r="AF854">
        <v>19</v>
      </c>
      <c r="AG854">
        <v>26</v>
      </c>
      <c r="AH854">
        <v>26</v>
      </c>
      <c r="AI854">
        <v>144</v>
      </c>
    </row>
    <row r="855" spans="1:35" x14ac:dyDescent="0.25">
      <c r="A855" s="23">
        <v>854</v>
      </c>
      <c r="B855" t="s">
        <v>1758</v>
      </c>
      <c r="C855" s="1" t="str">
        <f>+VLOOKUP(Tabla1[[#This Row],[Sector]],Sectores[[Sector]:[Columna1]],2,0)</f>
        <v>07 Delincuencia</v>
      </c>
      <c r="D855" s="1" t="str">
        <f>+VLOOKUP(Tabla1[[#This Row],[Contenido]],Hoja2!$F$2:$G$105,2,0)</f>
        <v>07.02 Sentencias Dictadas por Delito</v>
      </c>
      <c r="E855" s="1" t="str">
        <f>+IFERROR(VLOOKUP(Tabla1[[#This Row],[Tema]],Temas[[Tema]:[Columna1]],2,0),"REVISAR")</f>
        <v>07.02.18 Delitos Económicos</v>
      </c>
      <c r="F855" s="1" t="str">
        <f>+IFERROR(VLOOKUP(Tabla1[[#This Row],[Muestra]],Muestra[[Muestra]:[Columna1]],2,0),"REVISAR")</f>
        <v>07.02.18.18 Fraude de Subvenciones</v>
      </c>
      <c r="G855" t="s">
        <v>66</v>
      </c>
      <c r="H855" t="s">
        <v>1340</v>
      </c>
      <c r="I855" t="s">
        <v>1365</v>
      </c>
      <c r="J855" t="s">
        <v>1759</v>
      </c>
      <c r="K855" t="s">
        <v>3851</v>
      </c>
      <c r="L855" t="s">
        <v>987</v>
      </c>
      <c r="O855" t="s">
        <v>1343</v>
      </c>
      <c r="AC855">
        <v>53</v>
      </c>
      <c r="AD855">
        <v>38</v>
      </c>
      <c r="AE855">
        <v>111</v>
      </c>
      <c r="AF855">
        <v>113</v>
      </c>
      <c r="AG855">
        <v>68</v>
      </c>
      <c r="AH855">
        <v>59</v>
      </c>
      <c r="AI855">
        <v>70</v>
      </c>
    </row>
    <row r="856" spans="1:35" x14ac:dyDescent="0.25">
      <c r="A856" s="23">
        <v>855</v>
      </c>
      <c r="B856" t="s">
        <v>1760</v>
      </c>
      <c r="C856" s="1" t="str">
        <f>+VLOOKUP(Tabla1[[#This Row],[Sector]],Sectores[[Sector]:[Columna1]],2,0)</f>
        <v>07 Delincuencia</v>
      </c>
      <c r="D856" s="1" t="str">
        <f>+VLOOKUP(Tabla1[[#This Row],[Contenido]],Hoja2!$F$2:$G$105,2,0)</f>
        <v>07.02 Sentencias Dictadas por Delito</v>
      </c>
      <c r="E856" s="1" t="str">
        <f>+IFERROR(VLOOKUP(Tabla1[[#This Row],[Tema]],Temas[[Tema]:[Columna1]],2,0),"REVISAR")</f>
        <v>07.02.18 Delitos Económicos</v>
      </c>
      <c r="F856" s="1" t="str">
        <f>+IFERROR(VLOOKUP(Tabla1[[#This Row],[Muestra]],Muestra[[Muestra]:[Columna1]],2,0),"REVISAR")</f>
        <v>07.02.18.19 Fraudes al Fisco y Organismos del Estado</v>
      </c>
      <c r="G856" t="s">
        <v>66</v>
      </c>
      <c r="H856" t="s">
        <v>1340</v>
      </c>
      <c r="I856" t="s">
        <v>1365</v>
      </c>
      <c r="J856" t="s">
        <v>1761</v>
      </c>
      <c r="K856" t="s">
        <v>3851</v>
      </c>
      <c r="L856" t="s">
        <v>987</v>
      </c>
      <c r="O856" t="s">
        <v>1343</v>
      </c>
      <c r="AC856">
        <v>121</v>
      </c>
      <c r="AD856">
        <v>100</v>
      </c>
      <c r="AE856">
        <v>104</v>
      </c>
      <c r="AF856">
        <v>111</v>
      </c>
      <c r="AG856">
        <v>126</v>
      </c>
      <c r="AH856">
        <v>126</v>
      </c>
      <c r="AI856">
        <v>143</v>
      </c>
    </row>
    <row r="857" spans="1:35" x14ac:dyDescent="0.25">
      <c r="A857" s="22">
        <v>856</v>
      </c>
      <c r="B857" s="15" t="s">
        <v>1762</v>
      </c>
      <c r="C857" s="1" t="str">
        <f>+VLOOKUP(Tabla1[[#This Row],[Sector]],Sectores[[Sector]:[Columna1]],2,0)</f>
        <v>07 Delincuencia</v>
      </c>
      <c r="D857" s="1" t="str">
        <f>+VLOOKUP(Tabla1[[#This Row],[Contenido]],Hoja2!$F$2:$G$105,2,0)</f>
        <v>07.02 Sentencias Dictadas por Delito</v>
      </c>
      <c r="E857" s="1" t="str">
        <f>+IFERROR(VLOOKUP(Tabla1[[#This Row],[Tema]],Temas[[Tema]:[Columna1]],2,0),"REVISAR")</f>
        <v>07.02.09 Delitos Contra la Fé Pública</v>
      </c>
      <c r="F857" s="1" t="str">
        <f>+IFERROR(VLOOKUP(Tabla1[[#This Row],[Muestra]],Muestra[[Muestra]:[Columna1]],2,0),"REVISAR")</f>
        <v>07.02.09.12 Fraudulenta Atribución Calidad de Indígena</v>
      </c>
      <c r="G857" t="s">
        <v>66</v>
      </c>
      <c r="H857" t="s">
        <v>1340</v>
      </c>
      <c r="I857" t="s">
        <v>1721</v>
      </c>
      <c r="J857" t="s">
        <v>1763</v>
      </c>
      <c r="K857" t="s">
        <v>3851</v>
      </c>
      <c r="L857" t="s">
        <v>987</v>
      </c>
      <c r="O857" t="s">
        <v>1343</v>
      </c>
      <c r="AC857">
        <v>2</v>
      </c>
      <c r="AD857">
        <v>0</v>
      </c>
      <c r="AE857">
        <v>0</v>
      </c>
      <c r="AF857">
        <v>0</v>
      </c>
      <c r="AG857">
        <v>0</v>
      </c>
      <c r="AH857">
        <v>0</v>
      </c>
      <c r="AI857">
        <v>0</v>
      </c>
    </row>
    <row r="858" spans="1:35" x14ac:dyDescent="0.25">
      <c r="A858" s="23">
        <v>857</v>
      </c>
      <c r="B858" t="s">
        <v>1764</v>
      </c>
      <c r="C858" s="1" t="str">
        <f>+VLOOKUP(Tabla1[[#This Row],[Sector]],Sectores[[Sector]:[Columna1]],2,0)</f>
        <v>07 Delincuencia</v>
      </c>
      <c r="D858" s="1" t="str">
        <f>+VLOOKUP(Tabla1[[#This Row],[Contenido]],Hoja2!$F$2:$G$105,2,0)</f>
        <v>07.02 Sentencias Dictadas por Delito</v>
      </c>
      <c r="E858" s="1" t="str">
        <f>+IFERROR(VLOOKUP(Tabla1[[#This Row],[Tema]],Temas[[Tema]:[Columna1]],2,0),"REVISAR")</f>
        <v>07.02.07 Delitos Contra el Orden Público, Funcionarios o Agentes del Estado</v>
      </c>
      <c r="F858" s="1" t="str">
        <f>+IFERROR(VLOOKUP(Tabla1[[#This Row],[Muestra]],Muestra[[Muestra]:[Columna1]],2,0),"REVISAR")</f>
        <v>07.02.07.27 Ganado Que Entra a Predio Ajeno Causando Daños</v>
      </c>
      <c r="G858" t="s">
        <v>66</v>
      </c>
      <c r="H858" t="s">
        <v>1340</v>
      </c>
      <c r="I858" t="s">
        <v>1411</v>
      </c>
      <c r="J858" t="s">
        <v>1765</v>
      </c>
      <c r="K858" t="s">
        <v>3851</v>
      </c>
      <c r="L858" t="s">
        <v>987</v>
      </c>
      <c r="O858" t="s">
        <v>1343</v>
      </c>
      <c r="AC858">
        <v>0</v>
      </c>
      <c r="AD858">
        <v>2</v>
      </c>
      <c r="AE858">
        <v>47</v>
      </c>
      <c r="AF858">
        <v>57</v>
      </c>
      <c r="AG858">
        <v>56</v>
      </c>
      <c r="AH858">
        <v>68</v>
      </c>
      <c r="AI858">
        <v>101</v>
      </c>
    </row>
    <row r="859" spans="1:35" x14ac:dyDescent="0.25">
      <c r="A859" s="23">
        <v>858</v>
      </c>
      <c r="B859" t="s">
        <v>1766</v>
      </c>
      <c r="C859" s="1" t="str">
        <f>+VLOOKUP(Tabla1[[#This Row],[Sector]],Sectores[[Sector]:[Columna1]],2,0)</f>
        <v>07 Delincuencia</v>
      </c>
      <c r="D859" s="1" t="str">
        <f>+VLOOKUP(Tabla1[[#This Row],[Contenido]],Hoja2!$F$2:$G$105,2,0)</f>
        <v>07.02 Sentencias Dictadas por Delito</v>
      </c>
      <c r="E859" s="1" t="str">
        <f>+IFERROR(VLOOKUP(Tabla1[[#This Row],[Tema]],Temas[[Tema]:[Columna1]],2,0),"REVISAR")</f>
        <v>07.02.18 Delitos Económicos</v>
      </c>
      <c r="F859" s="1" t="str">
        <f>+IFERROR(VLOOKUP(Tabla1[[#This Row],[Muestra]],Muestra[[Muestra]:[Columna1]],2,0),"REVISAR")</f>
        <v>07.02.18.20 Giro Doloso de Cheques</v>
      </c>
      <c r="G859" t="s">
        <v>66</v>
      </c>
      <c r="H859" t="s">
        <v>1340</v>
      </c>
      <c r="I859" t="s">
        <v>1365</v>
      </c>
      <c r="J859" t="s">
        <v>1767</v>
      </c>
      <c r="K859" t="s">
        <v>3851</v>
      </c>
      <c r="L859" t="s">
        <v>987</v>
      </c>
      <c r="O859" t="s">
        <v>1343</v>
      </c>
      <c r="AC859">
        <v>7</v>
      </c>
      <c r="AD859">
        <v>18</v>
      </c>
      <c r="AE859">
        <v>26</v>
      </c>
      <c r="AF859">
        <v>479</v>
      </c>
      <c r="AG859">
        <v>550</v>
      </c>
      <c r="AH859">
        <v>527</v>
      </c>
      <c r="AI859">
        <v>575</v>
      </c>
    </row>
    <row r="860" spans="1:35" x14ac:dyDescent="0.25">
      <c r="A860" s="23">
        <v>859</v>
      </c>
      <c r="B860" t="s">
        <v>1768</v>
      </c>
      <c r="C860" s="1" t="str">
        <f>+VLOOKUP(Tabla1[[#This Row],[Sector]],Sectores[[Sector]:[Columna1]],2,0)</f>
        <v>07 Delincuencia</v>
      </c>
      <c r="D860" s="1" t="str">
        <f>+VLOOKUP(Tabla1[[#This Row],[Contenido]],Hoja2!$F$2:$G$105,2,0)</f>
        <v>07.02 Sentencias Dictadas por Delito</v>
      </c>
      <c r="E860" s="1" t="str">
        <f>+IFERROR(VLOOKUP(Tabla1[[#This Row],[Tema]],Temas[[Tema]:[Columna1]],2,0),"REVISAR")</f>
        <v>07.02.18 Delitos Económicos</v>
      </c>
      <c r="F860" s="1" t="str">
        <f>+IFERROR(VLOOKUP(Tabla1[[#This Row],[Muestra]],Muestra[[Muestra]:[Columna1]],2,0),"REVISAR")</f>
        <v>07.02.18.21 Giro Doloso de Cheques (Cuenta Cerrada)</v>
      </c>
      <c r="G860" t="s">
        <v>66</v>
      </c>
      <c r="H860" t="s">
        <v>1340</v>
      </c>
      <c r="I860" t="s">
        <v>1365</v>
      </c>
      <c r="J860" t="s">
        <v>1769</v>
      </c>
      <c r="K860" t="s">
        <v>3851</v>
      </c>
      <c r="L860" t="s">
        <v>987</v>
      </c>
      <c r="O860" t="s">
        <v>1343</v>
      </c>
      <c r="AC860">
        <v>1</v>
      </c>
      <c r="AD860">
        <v>4</v>
      </c>
      <c r="AE860">
        <v>2</v>
      </c>
      <c r="AF860">
        <v>337</v>
      </c>
      <c r="AG860">
        <v>302</v>
      </c>
      <c r="AH860">
        <v>227</v>
      </c>
      <c r="AI860">
        <v>228</v>
      </c>
    </row>
    <row r="861" spans="1:35" x14ac:dyDescent="0.25">
      <c r="A861" s="23">
        <v>860</v>
      </c>
      <c r="B861" t="s">
        <v>1770</v>
      </c>
      <c r="C861" s="1" t="str">
        <f>+VLOOKUP(Tabla1[[#This Row],[Sector]],Sectores[[Sector]:[Columna1]],2,0)</f>
        <v>07 Delincuencia</v>
      </c>
      <c r="D861" s="1" t="str">
        <f>+VLOOKUP(Tabla1[[#This Row],[Contenido]],Hoja2!$F$2:$G$105,2,0)</f>
        <v>07.02 Sentencias Dictadas por Delito</v>
      </c>
      <c r="E861" s="1" t="str">
        <f>+IFERROR(VLOOKUP(Tabla1[[#This Row],[Tema]],Temas[[Tema]:[Columna1]],2,0),"REVISAR")</f>
        <v>07.02.18 Delitos Económicos</v>
      </c>
      <c r="F861" s="1" t="str">
        <f>+IFERROR(VLOOKUP(Tabla1[[#This Row],[Muestra]],Muestra[[Muestra]:[Columna1]],2,0),"REVISAR")</f>
        <v>07.02.18.22 Giro Doloso de Cheques (Falta de Fondos)</v>
      </c>
      <c r="G861" t="s">
        <v>66</v>
      </c>
      <c r="H861" t="s">
        <v>1340</v>
      </c>
      <c r="I861" t="s">
        <v>1365</v>
      </c>
      <c r="J861" t="s">
        <v>1771</v>
      </c>
      <c r="K861" t="s">
        <v>3851</v>
      </c>
      <c r="L861" t="s">
        <v>987</v>
      </c>
      <c r="O861" t="s">
        <v>1343</v>
      </c>
      <c r="AC861">
        <v>4</v>
      </c>
      <c r="AD861">
        <v>9</v>
      </c>
      <c r="AE861">
        <v>14</v>
      </c>
      <c r="AF861">
        <v>724</v>
      </c>
      <c r="AG861">
        <v>781</v>
      </c>
      <c r="AH861">
        <v>703</v>
      </c>
      <c r="AI861">
        <v>668</v>
      </c>
    </row>
    <row r="862" spans="1:35" x14ac:dyDescent="0.25">
      <c r="A862" s="23">
        <v>861</v>
      </c>
      <c r="B862" t="s">
        <v>1772</v>
      </c>
      <c r="C862" s="1" t="str">
        <f>+VLOOKUP(Tabla1[[#This Row],[Sector]],Sectores[[Sector]:[Columna1]],2,0)</f>
        <v>07 Delincuencia</v>
      </c>
      <c r="D862" s="1" t="str">
        <f>+VLOOKUP(Tabla1[[#This Row],[Contenido]],Hoja2!$F$2:$G$105,2,0)</f>
        <v>07.02 Sentencias Dictadas por Delito</v>
      </c>
      <c r="E862" s="1" t="str">
        <f>+IFERROR(VLOOKUP(Tabla1[[#This Row],[Tema]],Temas[[Tema]:[Columna1]],2,0),"REVISAR")</f>
        <v>07.02.18 Delitos Económicos</v>
      </c>
      <c r="F862" s="1" t="str">
        <f>+IFERROR(VLOOKUP(Tabla1[[#This Row],[Muestra]],Muestra[[Muestra]:[Columna1]],2,0),"REVISAR")</f>
        <v>07.02.18.23 Giro Doloso de Cheques (Sólo Crimen)</v>
      </c>
      <c r="G862" t="s">
        <v>66</v>
      </c>
      <c r="H862" t="s">
        <v>1340</v>
      </c>
      <c r="I862" t="s">
        <v>1365</v>
      </c>
      <c r="J862" t="s">
        <v>1773</v>
      </c>
      <c r="K862" t="s">
        <v>3851</v>
      </c>
      <c r="L862" t="s">
        <v>987</v>
      </c>
      <c r="O862" t="s">
        <v>1343</v>
      </c>
      <c r="AC862">
        <v>2115</v>
      </c>
      <c r="AD862">
        <v>1970</v>
      </c>
      <c r="AE862">
        <v>1795</v>
      </c>
      <c r="AF862">
        <v>379</v>
      </c>
      <c r="AG862">
        <v>62</v>
      </c>
      <c r="AH862">
        <v>8</v>
      </c>
      <c r="AI862">
        <v>15</v>
      </c>
    </row>
    <row r="863" spans="1:35" x14ac:dyDescent="0.25">
      <c r="A863" s="23">
        <v>862</v>
      </c>
      <c r="B863" t="s">
        <v>1774</v>
      </c>
      <c r="C863" s="1" t="str">
        <f>+VLOOKUP(Tabla1[[#This Row],[Sector]],Sectores[[Sector]:[Columna1]],2,0)</f>
        <v>07 Delincuencia</v>
      </c>
      <c r="D863" s="1" t="str">
        <f>+VLOOKUP(Tabla1[[#This Row],[Contenido]],Hoja2!$F$2:$G$105,2,0)</f>
        <v>07.02 Sentencias Dictadas por Delito</v>
      </c>
      <c r="E863" s="1" t="str">
        <f>+IFERROR(VLOOKUP(Tabla1[[#This Row],[Tema]],Temas[[Tema]:[Columna1]],2,0),"REVISAR")</f>
        <v xml:space="preserve">07.02.28 Drogas </v>
      </c>
      <c r="F863" s="1" t="str">
        <f>+IFERROR(VLOOKUP(Tabla1[[#This Row],[Muestra]],Muestra[[Muestra]:[Columna1]],2,0),"REVISAR")</f>
        <v>07.02.28.09 Hallazgo de Drogas</v>
      </c>
      <c r="G863" t="s">
        <v>66</v>
      </c>
      <c r="H863" t="s">
        <v>1340</v>
      </c>
      <c r="I863" t="s">
        <v>1551</v>
      </c>
      <c r="J863" t="s">
        <v>1775</v>
      </c>
      <c r="K863" t="s">
        <v>3851</v>
      </c>
      <c r="L863" t="s">
        <v>987</v>
      </c>
      <c r="O863" t="s">
        <v>1343</v>
      </c>
      <c r="AC863">
        <v>262</v>
      </c>
      <c r="AD863">
        <v>439</v>
      </c>
      <c r="AE863">
        <v>417</v>
      </c>
      <c r="AF863">
        <v>395</v>
      </c>
      <c r="AG863">
        <v>277</v>
      </c>
      <c r="AH863">
        <v>288</v>
      </c>
      <c r="AI863">
        <v>357</v>
      </c>
    </row>
    <row r="864" spans="1:35" x14ac:dyDescent="0.25">
      <c r="A864" s="23">
        <v>863</v>
      </c>
      <c r="B864" t="s">
        <v>1776</v>
      </c>
      <c r="C864" s="1" t="str">
        <f>+VLOOKUP(Tabla1[[#This Row],[Sector]],Sectores[[Sector]:[Columna1]],2,0)</f>
        <v>07 Delincuencia</v>
      </c>
      <c r="D864" s="1" t="str">
        <f>+VLOOKUP(Tabla1[[#This Row],[Contenido]],Hoja2!$F$2:$G$105,2,0)</f>
        <v>07.02 Sentencias Dictadas por Delito</v>
      </c>
      <c r="E864" s="1" t="str">
        <f>+IFERROR(VLOOKUP(Tabla1[[#This Row],[Tema]],Temas[[Tema]:[Columna1]],2,0),"REVISAR")</f>
        <v>07.02.18 Delitos Económicos</v>
      </c>
      <c r="F864" s="1" t="str">
        <f>+IFERROR(VLOOKUP(Tabla1[[#This Row],[Muestra]],Muestra[[Muestra]:[Columna1]],2,0),"REVISAR")</f>
        <v>07.02.18.24 Hallazgo de Vehículo</v>
      </c>
      <c r="G864" t="s">
        <v>66</v>
      </c>
      <c r="H864" t="s">
        <v>1340</v>
      </c>
      <c r="I864" t="s">
        <v>1365</v>
      </c>
      <c r="J864" t="s">
        <v>1777</v>
      </c>
      <c r="K864" t="s">
        <v>3851</v>
      </c>
      <c r="L864" t="s">
        <v>987</v>
      </c>
      <c r="O864" t="s">
        <v>1343</v>
      </c>
      <c r="AC864">
        <v>1182</v>
      </c>
      <c r="AD864">
        <v>763</v>
      </c>
      <c r="AE864">
        <v>989</v>
      </c>
      <c r="AF864">
        <v>714</v>
      </c>
      <c r="AG864">
        <v>955</v>
      </c>
      <c r="AH864">
        <v>817</v>
      </c>
      <c r="AI864">
        <v>782</v>
      </c>
    </row>
    <row r="865" spans="1:35" x14ac:dyDescent="0.25">
      <c r="A865" s="23">
        <v>864</v>
      </c>
      <c r="B865" t="s">
        <v>1778</v>
      </c>
      <c r="C865" s="1" t="str">
        <f>+VLOOKUP(Tabla1[[#This Row],[Sector]],Sectores[[Sector]:[Columna1]],2,0)</f>
        <v>07 Delincuencia</v>
      </c>
      <c r="D865" s="1" t="str">
        <f>+VLOOKUP(Tabla1[[#This Row],[Contenido]],Hoja2!$F$2:$G$105,2,0)</f>
        <v>07.02 Sentencias Dictadas por Delito</v>
      </c>
      <c r="E865" s="1" t="str">
        <f>+IFERROR(VLOOKUP(Tabla1[[#This Row],[Tema]],Temas[[Tema]:[Columna1]],2,0),"REVISAR")</f>
        <v xml:space="preserve">07.02.27 Delitos Violentos </v>
      </c>
      <c r="F865" s="1" t="str">
        <f>+IFERROR(VLOOKUP(Tabla1[[#This Row],[Muestra]],Muestra[[Muestra]:[Columna1]],2,0),"REVISAR")</f>
        <v>07.02.27.08 Homicidio</v>
      </c>
      <c r="G865" t="s">
        <v>66</v>
      </c>
      <c r="H865" t="s">
        <v>1340</v>
      </c>
      <c r="I865" t="s">
        <v>1393</v>
      </c>
      <c r="J865" t="s">
        <v>1779</v>
      </c>
      <c r="K865" t="s">
        <v>3851</v>
      </c>
      <c r="L865" t="s">
        <v>987</v>
      </c>
      <c r="O865" t="s">
        <v>1343</v>
      </c>
      <c r="AC865">
        <v>1111</v>
      </c>
      <c r="AD865">
        <v>1240</v>
      </c>
      <c r="AE865">
        <v>1173</v>
      </c>
      <c r="AF865">
        <v>1281</v>
      </c>
      <c r="AG865">
        <v>1178</v>
      </c>
      <c r="AH865">
        <v>1253</v>
      </c>
      <c r="AI865">
        <v>1340</v>
      </c>
    </row>
    <row r="866" spans="1:35" x14ac:dyDescent="0.25">
      <c r="A866" s="23">
        <v>865</v>
      </c>
      <c r="B866" t="s">
        <v>1780</v>
      </c>
      <c r="C866" s="1" t="str">
        <f>+VLOOKUP(Tabla1[[#This Row],[Sector]],Sectores[[Sector]:[Columna1]],2,0)</f>
        <v>07 Delincuencia</v>
      </c>
      <c r="D866" s="1" t="str">
        <f>+VLOOKUP(Tabla1[[#This Row],[Contenido]],Hoja2!$F$2:$G$105,2,0)</f>
        <v>07.02 Sentencias Dictadas por Delito</v>
      </c>
      <c r="E866" s="1" t="str">
        <f>+IFERROR(VLOOKUP(Tabla1[[#This Row],[Tema]],Temas[[Tema]:[Columna1]],2,0),"REVISAR")</f>
        <v xml:space="preserve">07.02.27 Delitos Violentos </v>
      </c>
      <c r="F866" s="1" t="str">
        <f>+IFERROR(VLOOKUP(Tabla1[[#This Row],[Muestra]],Muestra[[Muestra]:[Columna1]],2,0),"REVISAR")</f>
        <v>07.02.27.09 Homicidio Calificado</v>
      </c>
      <c r="G866" t="s">
        <v>66</v>
      </c>
      <c r="H866" t="s">
        <v>1340</v>
      </c>
      <c r="I866" t="s">
        <v>1393</v>
      </c>
      <c r="J866" t="s">
        <v>1781</v>
      </c>
      <c r="K866" t="s">
        <v>3851</v>
      </c>
      <c r="L866" t="s">
        <v>987</v>
      </c>
      <c r="O866" t="s">
        <v>1343</v>
      </c>
      <c r="AC866">
        <v>108</v>
      </c>
      <c r="AD866">
        <v>105</v>
      </c>
      <c r="AE866">
        <v>94</v>
      </c>
      <c r="AF866">
        <v>116</v>
      </c>
      <c r="AG866">
        <v>115</v>
      </c>
      <c r="AH866">
        <v>115</v>
      </c>
      <c r="AI866">
        <v>123</v>
      </c>
    </row>
    <row r="867" spans="1:35" x14ac:dyDescent="0.25">
      <c r="A867" s="22">
        <v>866</v>
      </c>
      <c r="B867" s="15" t="s">
        <v>1782</v>
      </c>
      <c r="C867" s="1" t="str">
        <f>+VLOOKUP(Tabla1[[#This Row],[Sector]],Sectores[[Sector]:[Columna1]],2,0)</f>
        <v>07 Delincuencia</v>
      </c>
      <c r="D867" s="1" t="str">
        <f>+VLOOKUP(Tabla1[[#This Row],[Contenido]],Hoja2!$F$2:$G$105,2,0)</f>
        <v>07.02 Sentencias Dictadas por Delito</v>
      </c>
      <c r="E867" s="1" t="str">
        <f>+IFERROR(VLOOKUP(Tabla1[[#This Row],[Tema]],Temas[[Tema]:[Columna1]],2,0),"REVISAR")</f>
        <v xml:space="preserve">07.02.27 Delitos Violentos </v>
      </c>
      <c r="F867" s="1" t="str">
        <f>+IFERROR(VLOOKUP(Tabla1[[#This Row],[Muestra]],Muestra[[Muestra]:[Columna1]],2,0),"REVISAR")</f>
        <v>07.02.27.10 Homicidio de Fiscales o Defensores en Desempeño de Funciones</v>
      </c>
      <c r="G867" t="s">
        <v>66</v>
      </c>
      <c r="H867" t="s">
        <v>1340</v>
      </c>
      <c r="I867" t="s">
        <v>1393</v>
      </c>
      <c r="J867" t="s">
        <v>1783</v>
      </c>
      <c r="K867" t="s">
        <v>3851</v>
      </c>
      <c r="L867" t="s">
        <v>987</v>
      </c>
      <c r="O867" t="s">
        <v>1343</v>
      </c>
      <c r="AC867">
        <v>0</v>
      </c>
      <c r="AD867">
        <v>0</v>
      </c>
      <c r="AE867">
        <v>1</v>
      </c>
      <c r="AF867">
        <v>0</v>
      </c>
      <c r="AG867">
        <v>0</v>
      </c>
      <c r="AH867">
        <v>0</v>
      </c>
      <c r="AI867">
        <v>0</v>
      </c>
    </row>
    <row r="868" spans="1:35" x14ac:dyDescent="0.25">
      <c r="A868" s="23">
        <v>867</v>
      </c>
      <c r="B868" t="s">
        <v>1784</v>
      </c>
      <c r="C868" s="1" t="str">
        <f>+VLOOKUP(Tabla1[[#This Row],[Sector]],Sectores[[Sector]:[Columna1]],2,0)</f>
        <v>07 Delincuencia</v>
      </c>
      <c r="D868" s="1" t="str">
        <f>+VLOOKUP(Tabla1[[#This Row],[Contenido]],Hoja2!$F$2:$G$105,2,0)</f>
        <v>07.02 Sentencias Dictadas por Delito</v>
      </c>
      <c r="E868" s="1" t="str">
        <f>+IFERROR(VLOOKUP(Tabla1[[#This Row],[Tema]],Temas[[Tema]:[Columna1]],2,0),"REVISAR")</f>
        <v xml:space="preserve">07.02.27 Delitos Violentos </v>
      </c>
      <c r="F868" s="1" t="str">
        <f>+IFERROR(VLOOKUP(Tabla1[[#This Row],[Muestra]],Muestra[[Muestra]:[Columna1]],2,0),"REVISAR")</f>
        <v>07.02.27.11 Homicidio de Gendarme en el Desempeño de sus Funciones</v>
      </c>
      <c r="G868" t="s">
        <v>66</v>
      </c>
      <c r="H868" t="s">
        <v>1340</v>
      </c>
      <c r="I868" t="s">
        <v>1393</v>
      </c>
      <c r="J868" t="s">
        <v>1785</v>
      </c>
      <c r="K868" t="s">
        <v>3851</v>
      </c>
      <c r="L868" t="s">
        <v>987</v>
      </c>
      <c r="O868" t="s">
        <v>1343</v>
      </c>
      <c r="AC868">
        <v>3</v>
      </c>
      <c r="AD868">
        <v>2</v>
      </c>
      <c r="AE868">
        <v>1</v>
      </c>
      <c r="AF868">
        <v>0</v>
      </c>
      <c r="AG868">
        <v>3</v>
      </c>
      <c r="AH868">
        <v>2</v>
      </c>
      <c r="AI868">
        <v>1</v>
      </c>
    </row>
    <row r="869" spans="1:35" x14ac:dyDescent="0.25">
      <c r="A869" s="23">
        <v>868</v>
      </c>
      <c r="B869" t="s">
        <v>1786</v>
      </c>
      <c r="C869" s="1" t="str">
        <f>+VLOOKUP(Tabla1[[#This Row],[Sector]],Sectores[[Sector]:[Columna1]],2,0)</f>
        <v>07 Delincuencia</v>
      </c>
      <c r="D869" s="1" t="str">
        <f>+VLOOKUP(Tabla1[[#This Row],[Contenido]],Hoja2!$F$2:$G$105,2,0)</f>
        <v>07.02 Sentencias Dictadas por Delito</v>
      </c>
      <c r="E869" s="1" t="str">
        <f>+IFERROR(VLOOKUP(Tabla1[[#This Row],[Tema]],Temas[[Tema]:[Columna1]],2,0),"REVISAR")</f>
        <v xml:space="preserve">07.02.27 Delitos Violentos </v>
      </c>
      <c r="F869" s="1" t="str">
        <f>+IFERROR(VLOOKUP(Tabla1[[#This Row],[Muestra]],Muestra[[Muestra]:[Columna1]],2,0),"REVISAR")</f>
        <v>07.02.27.12 Homicidio en Riña o Pelea</v>
      </c>
      <c r="G869" t="s">
        <v>66</v>
      </c>
      <c r="H869" t="s">
        <v>1340</v>
      </c>
      <c r="I869" t="s">
        <v>1393</v>
      </c>
      <c r="J869" t="s">
        <v>1787</v>
      </c>
      <c r="K869" t="s">
        <v>3851</v>
      </c>
      <c r="L869" t="s">
        <v>987</v>
      </c>
      <c r="O869" t="s">
        <v>1343</v>
      </c>
      <c r="AC869">
        <v>20</v>
      </c>
      <c r="AD869">
        <v>14</v>
      </c>
      <c r="AE869">
        <v>11</v>
      </c>
      <c r="AF869">
        <v>13</v>
      </c>
      <c r="AG869">
        <v>12</v>
      </c>
      <c r="AH869">
        <v>17</v>
      </c>
      <c r="AI869">
        <v>18</v>
      </c>
    </row>
    <row r="870" spans="1:35" x14ac:dyDescent="0.25">
      <c r="A870" s="23">
        <v>869</v>
      </c>
      <c r="B870" t="s">
        <v>1788</v>
      </c>
      <c r="C870" s="1" t="str">
        <f>+VLOOKUP(Tabla1[[#This Row],[Sector]],Sectores[[Sector]:[Columna1]],2,0)</f>
        <v>07 Delincuencia</v>
      </c>
      <c r="D870" s="1" t="str">
        <f>+VLOOKUP(Tabla1[[#This Row],[Contenido]],Hoja2!$F$2:$G$105,2,0)</f>
        <v>07.02 Sentencias Dictadas por Delito</v>
      </c>
      <c r="E870" s="1" t="str">
        <f>+IFERROR(VLOOKUP(Tabla1[[#This Row],[Tema]],Temas[[Tema]:[Columna1]],2,0),"REVISAR")</f>
        <v xml:space="preserve">07.02.27 Delitos Violentos </v>
      </c>
      <c r="F870" s="1" t="str">
        <f>+IFERROR(VLOOKUP(Tabla1[[#This Row],[Muestra]],Muestra[[Muestra]:[Columna1]],2,0),"REVISAR")</f>
        <v>07.02.27.13 Homicidio Simple</v>
      </c>
      <c r="G870" t="s">
        <v>66</v>
      </c>
      <c r="H870" t="s">
        <v>1340</v>
      </c>
      <c r="I870" t="s">
        <v>1393</v>
      </c>
      <c r="J870" t="s">
        <v>1789</v>
      </c>
      <c r="K870" t="s">
        <v>3851</v>
      </c>
      <c r="L870" t="s">
        <v>987</v>
      </c>
      <c r="O870" t="s">
        <v>1343</v>
      </c>
      <c r="AC870">
        <v>32</v>
      </c>
      <c r="AD870">
        <v>39</v>
      </c>
      <c r="AE870">
        <v>22</v>
      </c>
      <c r="AF870">
        <v>2</v>
      </c>
      <c r="AG870">
        <v>3</v>
      </c>
      <c r="AH870">
        <v>1</v>
      </c>
      <c r="AI870">
        <v>4</v>
      </c>
    </row>
    <row r="871" spans="1:35" x14ac:dyDescent="0.25">
      <c r="A871" s="22">
        <v>870</v>
      </c>
      <c r="B871" s="15" t="s">
        <v>1790</v>
      </c>
      <c r="C871" s="1" t="str">
        <f>+VLOOKUP(Tabla1[[#This Row],[Sector]],Sectores[[Sector]:[Columna1]],2,0)</f>
        <v>07 Delincuencia</v>
      </c>
      <c r="D871" s="1" t="str">
        <f>+VLOOKUP(Tabla1[[#This Row],[Contenido]],Hoja2!$F$2:$G$105,2,0)</f>
        <v>07.02 Sentencias Dictadas por Delito</v>
      </c>
      <c r="E871" s="1" t="str">
        <f>+IFERROR(VLOOKUP(Tabla1[[#This Row],[Tema]],Temas[[Tema]:[Columna1]],2,0),"REVISAR")</f>
        <v>07.02.18 Delitos Económicos</v>
      </c>
      <c r="F871" s="1" t="str">
        <f>+IFERROR(VLOOKUP(Tabla1[[#This Row],[Muestra]],Muestra[[Muestra]:[Columna1]],2,0),"REVISAR")</f>
        <v>07.02.18.25 Hurto (Sólo Crimen)</v>
      </c>
      <c r="G871" t="s">
        <v>66</v>
      </c>
      <c r="H871" t="s">
        <v>1340</v>
      </c>
      <c r="I871" t="s">
        <v>1365</v>
      </c>
      <c r="J871" t="s">
        <v>1791</v>
      </c>
      <c r="K871" t="s">
        <v>3851</v>
      </c>
      <c r="L871" t="s">
        <v>987</v>
      </c>
      <c r="O871" t="s">
        <v>1343</v>
      </c>
      <c r="AC871">
        <v>0</v>
      </c>
      <c r="AD871">
        <v>0</v>
      </c>
      <c r="AE871">
        <v>0</v>
      </c>
      <c r="AF871">
        <v>1</v>
      </c>
      <c r="AG871">
        <v>0</v>
      </c>
      <c r="AH871">
        <v>0</v>
      </c>
      <c r="AI871">
        <v>0</v>
      </c>
    </row>
    <row r="872" spans="1:35" x14ac:dyDescent="0.25">
      <c r="A872" s="23">
        <v>871</v>
      </c>
      <c r="B872" t="s">
        <v>1792</v>
      </c>
      <c r="C872" s="1" t="str">
        <f>+VLOOKUP(Tabla1[[#This Row],[Sector]],Sectores[[Sector]:[Columna1]],2,0)</f>
        <v>07 Delincuencia</v>
      </c>
      <c r="D872" s="1" t="str">
        <f>+VLOOKUP(Tabla1[[#This Row],[Contenido]],Hoja2!$F$2:$G$105,2,0)</f>
        <v>07.02 Sentencias Dictadas por Delito</v>
      </c>
      <c r="E872" s="1" t="str">
        <f>+IFERROR(VLOOKUP(Tabla1[[#This Row],[Tema]],Temas[[Tema]:[Columna1]],2,0),"REVISAR")</f>
        <v>07.02.18 Delitos Económicos</v>
      </c>
      <c r="F872" s="1" t="str">
        <f>+IFERROR(VLOOKUP(Tabla1[[#This Row],[Muestra]],Muestra[[Muestra]:[Columna1]],2,0),"REVISAR")</f>
        <v>07.02.18.26 Hurto Agravado</v>
      </c>
      <c r="G872" t="s">
        <v>66</v>
      </c>
      <c r="H872" t="s">
        <v>1340</v>
      </c>
      <c r="I872" t="s">
        <v>1365</v>
      </c>
      <c r="J872" t="s">
        <v>1793</v>
      </c>
      <c r="K872" t="s">
        <v>3851</v>
      </c>
      <c r="L872" t="s">
        <v>987</v>
      </c>
      <c r="O872" t="s">
        <v>1343</v>
      </c>
      <c r="AC872">
        <v>1146</v>
      </c>
      <c r="AD872">
        <v>1052</v>
      </c>
      <c r="AE872">
        <v>1033</v>
      </c>
      <c r="AF872">
        <v>1109</v>
      </c>
      <c r="AG872">
        <v>1121</v>
      </c>
      <c r="AH872">
        <v>968</v>
      </c>
      <c r="AI872">
        <v>871</v>
      </c>
    </row>
    <row r="873" spans="1:35" x14ac:dyDescent="0.25">
      <c r="A873" s="23">
        <v>872</v>
      </c>
      <c r="B873" t="s">
        <v>1794</v>
      </c>
      <c r="C873" s="1" t="str">
        <f>+VLOOKUP(Tabla1[[#This Row],[Sector]],Sectores[[Sector]:[Columna1]],2,0)</f>
        <v>07 Delincuencia</v>
      </c>
      <c r="D873" s="1" t="str">
        <f>+VLOOKUP(Tabla1[[#This Row],[Contenido]],Hoja2!$F$2:$G$105,2,0)</f>
        <v>07.02 Sentencias Dictadas por Delito</v>
      </c>
      <c r="E873" s="1" t="str">
        <f>+IFERROR(VLOOKUP(Tabla1[[#This Row],[Tema]],Temas[[Tema]:[Columna1]],2,0),"REVISAR")</f>
        <v>07.02.18 Delitos Económicos</v>
      </c>
      <c r="F873" s="1" t="str">
        <f>+IFERROR(VLOOKUP(Tabla1[[#This Row],[Muestra]],Muestra[[Muestra]:[Columna1]],2,0),"REVISAR")</f>
        <v>07.02.18.27 Hurto de Bienes Pertenecientes a Redes de Suministro Público</v>
      </c>
      <c r="G873" t="s">
        <v>66</v>
      </c>
      <c r="H873" t="s">
        <v>1340</v>
      </c>
      <c r="I873" t="s">
        <v>1365</v>
      </c>
      <c r="J873" t="s">
        <v>1795</v>
      </c>
      <c r="K873" t="s">
        <v>3851</v>
      </c>
      <c r="L873" t="s">
        <v>987</v>
      </c>
      <c r="O873" t="s">
        <v>1343</v>
      </c>
      <c r="AC873">
        <v>303</v>
      </c>
      <c r="AD873">
        <v>562</v>
      </c>
      <c r="AE873">
        <v>508</v>
      </c>
      <c r="AF873">
        <v>448</v>
      </c>
      <c r="AG873">
        <v>241</v>
      </c>
      <c r="AH873">
        <v>252</v>
      </c>
      <c r="AI873">
        <v>244</v>
      </c>
    </row>
    <row r="874" spans="1:35" x14ac:dyDescent="0.25">
      <c r="A874" s="23">
        <v>873</v>
      </c>
      <c r="B874" t="s">
        <v>1796</v>
      </c>
      <c r="C874" s="1" t="str">
        <f>+VLOOKUP(Tabla1[[#This Row],[Sector]],Sectores[[Sector]:[Columna1]],2,0)</f>
        <v>07 Delincuencia</v>
      </c>
      <c r="D874" s="1" t="str">
        <f>+VLOOKUP(Tabla1[[#This Row],[Contenido]],Hoja2!$F$2:$G$105,2,0)</f>
        <v>07.02 Sentencias Dictadas por Delito</v>
      </c>
      <c r="E874" s="1" t="str">
        <f>+IFERROR(VLOOKUP(Tabla1[[#This Row],[Tema]],Temas[[Tema]:[Columna1]],2,0),"REVISAR")</f>
        <v>07.02.18 Delitos Económicos</v>
      </c>
      <c r="F874" s="1" t="str">
        <f>+IFERROR(VLOOKUP(Tabla1[[#This Row],[Muestra]],Muestra[[Muestra]:[Columna1]],2,0),"REVISAR")</f>
        <v>07.02.18.28 Hurto de Hallazgo</v>
      </c>
      <c r="G874" t="s">
        <v>66</v>
      </c>
      <c r="H874" t="s">
        <v>1340</v>
      </c>
      <c r="I874" t="s">
        <v>1365</v>
      </c>
      <c r="J874" t="s">
        <v>1797</v>
      </c>
      <c r="K874" t="s">
        <v>3851</v>
      </c>
      <c r="L874" t="s">
        <v>987</v>
      </c>
      <c r="O874" t="s">
        <v>1343</v>
      </c>
      <c r="AC874">
        <v>328</v>
      </c>
      <c r="AD874">
        <v>344</v>
      </c>
      <c r="AE874">
        <v>365</v>
      </c>
      <c r="AF874">
        <v>361</v>
      </c>
      <c r="AG874">
        <v>417</v>
      </c>
      <c r="AH874">
        <v>414</v>
      </c>
      <c r="AI874">
        <v>451</v>
      </c>
    </row>
    <row r="875" spans="1:35" x14ac:dyDescent="0.25">
      <c r="A875" s="23">
        <v>874</v>
      </c>
      <c r="B875" t="s">
        <v>1798</v>
      </c>
      <c r="C875" s="1" t="str">
        <f>+VLOOKUP(Tabla1[[#This Row],[Sector]],Sectores[[Sector]:[Columna1]],2,0)</f>
        <v>07 Delincuencia</v>
      </c>
      <c r="D875" s="1" t="str">
        <f>+VLOOKUP(Tabla1[[#This Row],[Contenido]],Hoja2!$F$2:$G$105,2,0)</f>
        <v>07.02 Sentencias Dictadas por Delito</v>
      </c>
      <c r="E875" s="1" t="str">
        <f>+IFERROR(VLOOKUP(Tabla1[[#This Row],[Tema]],Temas[[Tema]:[Columna1]],2,0),"REVISAR")</f>
        <v>07.02.18 Delitos Económicos</v>
      </c>
      <c r="F875" s="1" t="str">
        <f>+IFERROR(VLOOKUP(Tabla1[[#This Row],[Muestra]],Muestra[[Muestra]:[Columna1]],2,0),"REVISAR")</f>
        <v>07.02.18.29 Hurto Falta</v>
      </c>
      <c r="G875" t="s">
        <v>66</v>
      </c>
      <c r="H875" t="s">
        <v>1340</v>
      </c>
      <c r="I875" t="s">
        <v>1365</v>
      </c>
      <c r="J875" t="s">
        <v>1799</v>
      </c>
      <c r="K875" t="s">
        <v>3851</v>
      </c>
      <c r="L875" t="s">
        <v>987</v>
      </c>
      <c r="O875" t="s">
        <v>1343</v>
      </c>
      <c r="AC875">
        <v>36082</v>
      </c>
      <c r="AD875">
        <v>34601</v>
      </c>
      <c r="AE875">
        <v>31731</v>
      </c>
      <c r="AF875">
        <v>29268</v>
      </c>
      <c r="AG875">
        <v>29387</v>
      </c>
      <c r="AH875">
        <v>29109</v>
      </c>
      <c r="AI875">
        <v>26765</v>
      </c>
    </row>
    <row r="876" spans="1:35" x14ac:dyDescent="0.25">
      <c r="A876" s="23">
        <v>875</v>
      </c>
      <c r="B876" t="s">
        <v>1800</v>
      </c>
      <c r="C876" s="1" t="str">
        <f>+VLOOKUP(Tabla1[[#This Row],[Sector]],Sectores[[Sector]:[Columna1]],2,0)</f>
        <v>07 Delincuencia</v>
      </c>
      <c r="D876" s="1" t="str">
        <f>+VLOOKUP(Tabla1[[#This Row],[Contenido]],Hoja2!$F$2:$G$105,2,0)</f>
        <v>07.02 Sentencias Dictadas por Delito</v>
      </c>
      <c r="E876" s="1" t="str">
        <f>+IFERROR(VLOOKUP(Tabla1[[#This Row],[Tema]],Temas[[Tema]:[Columna1]],2,0),"REVISAR")</f>
        <v>07.02.18 Delitos Económicos</v>
      </c>
      <c r="F876" s="1" t="str">
        <f>+IFERROR(VLOOKUP(Tabla1[[#This Row],[Muestra]],Muestra[[Muestra]:[Columna1]],2,0),"REVISAR")</f>
        <v>07.02.18.30 Hurto Simple</v>
      </c>
      <c r="G876" t="s">
        <v>66</v>
      </c>
      <c r="H876" t="s">
        <v>1340</v>
      </c>
      <c r="I876" t="s">
        <v>1365</v>
      </c>
      <c r="J876" t="s">
        <v>1801</v>
      </c>
      <c r="K876" t="s">
        <v>3851</v>
      </c>
      <c r="L876" t="s">
        <v>987</v>
      </c>
      <c r="O876" t="s">
        <v>1343</v>
      </c>
      <c r="AC876">
        <v>4726</v>
      </c>
      <c r="AD876">
        <v>5550</v>
      </c>
      <c r="AE876">
        <v>5618</v>
      </c>
      <c r="AF876">
        <v>4586</v>
      </c>
      <c r="AG876">
        <v>2863</v>
      </c>
      <c r="AH876">
        <v>1825</v>
      </c>
      <c r="AI876">
        <v>1179</v>
      </c>
    </row>
    <row r="877" spans="1:35" x14ac:dyDescent="0.25">
      <c r="A877" s="23">
        <v>876</v>
      </c>
      <c r="B877" t="s">
        <v>1802</v>
      </c>
      <c r="C877" s="1" t="str">
        <f>+VLOOKUP(Tabla1[[#This Row],[Sector]],Sectores[[Sector]:[Columna1]],2,0)</f>
        <v>07 Delincuencia</v>
      </c>
      <c r="D877" s="1" t="str">
        <f>+VLOOKUP(Tabla1[[#This Row],[Contenido]],Hoja2!$F$2:$G$105,2,0)</f>
        <v>07.02 Sentencias Dictadas por Delito</v>
      </c>
      <c r="E877" s="1" t="str">
        <f>+IFERROR(VLOOKUP(Tabla1[[#This Row],[Tema]],Temas[[Tema]:[Columna1]],2,0),"REVISAR")</f>
        <v>07.02.18 Delitos Económicos</v>
      </c>
      <c r="F877" s="1" t="str">
        <f>+IFERROR(VLOOKUP(Tabla1[[#This Row],[Muestra]],Muestra[[Muestra]:[Columna1]],2,0),"REVISAR")</f>
        <v>07.02.18.31 Hurto Simple por Un Valor de 4 a 40 Utm</v>
      </c>
      <c r="G877" t="s">
        <v>66</v>
      </c>
      <c r="H877" t="s">
        <v>1340</v>
      </c>
      <c r="I877" t="s">
        <v>1365</v>
      </c>
      <c r="J877" t="s">
        <v>1803</v>
      </c>
      <c r="K877" t="s">
        <v>3851</v>
      </c>
      <c r="L877" t="s">
        <v>987</v>
      </c>
      <c r="O877" t="s">
        <v>1343</v>
      </c>
      <c r="AC877">
        <v>7285</v>
      </c>
      <c r="AD877">
        <v>8460</v>
      </c>
      <c r="AE877">
        <v>7991</v>
      </c>
      <c r="AF877">
        <v>8079</v>
      </c>
      <c r="AG877">
        <v>8456</v>
      </c>
      <c r="AH877">
        <v>8294</v>
      </c>
      <c r="AI877">
        <v>7338</v>
      </c>
    </row>
    <row r="878" spans="1:35" x14ac:dyDescent="0.25">
      <c r="A878" s="23">
        <v>877</v>
      </c>
      <c r="B878" t="s">
        <v>1804</v>
      </c>
      <c r="C878" s="1" t="str">
        <f>+VLOOKUP(Tabla1[[#This Row],[Sector]],Sectores[[Sector]:[Columna1]],2,0)</f>
        <v>07 Delincuencia</v>
      </c>
      <c r="D878" s="1" t="str">
        <f>+VLOOKUP(Tabla1[[#This Row],[Contenido]],Hoja2!$F$2:$G$105,2,0)</f>
        <v>07.02 Sentencias Dictadas por Delito</v>
      </c>
      <c r="E878" s="1" t="str">
        <f>+IFERROR(VLOOKUP(Tabla1[[#This Row],[Tema]],Temas[[Tema]:[Columna1]],2,0),"REVISAR")</f>
        <v>07.02.18 Delitos Económicos</v>
      </c>
      <c r="F878" s="1" t="str">
        <f>+IFERROR(VLOOKUP(Tabla1[[#This Row],[Muestra]],Muestra[[Muestra]:[Columna1]],2,0),"REVISAR")</f>
        <v>07.02.18.32 Hurto Simple por Un Valor de Media a Menos de a 4 Utm</v>
      </c>
      <c r="G878" t="s">
        <v>66</v>
      </c>
      <c r="H878" t="s">
        <v>1340</v>
      </c>
      <c r="I878" t="s">
        <v>1365</v>
      </c>
      <c r="J878" t="s">
        <v>1805</v>
      </c>
      <c r="K878" t="s">
        <v>3851</v>
      </c>
      <c r="L878" t="s">
        <v>987</v>
      </c>
      <c r="O878" t="s">
        <v>1343</v>
      </c>
      <c r="AC878">
        <v>36545</v>
      </c>
      <c r="AD878">
        <v>43373</v>
      </c>
      <c r="AE878">
        <v>40876</v>
      </c>
      <c r="AF878">
        <v>40720</v>
      </c>
      <c r="AG878">
        <v>41799</v>
      </c>
      <c r="AH878">
        <v>42255</v>
      </c>
      <c r="AI878">
        <v>38402</v>
      </c>
    </row>
    <row r="879" spans="1:35" x14ac:dyDescent="0.25">
      <c r="A879" s="23">
        <v>878</v>
      </c>
      <c r="B879" t="s">
        <v>1806</v>
      </c>
      <c r="C879" s="1" t="str">
        <f>+VLOOKUP(Tabla1[[#This Row],[Sector]],Sectores[[Sector]:[Columna1]],2,0)</f>
        <v>07 Delincuencia</v>
      </c>
      <c r="D879" s="1" t="str">
        <f>+VLOOKUP(Tabla1[[#This Row],[Contenido]],Hoja2!$F$2:$G$105,2,0)</f>
        <v>07.02 Sentencias Dictadas por Delito</v>
      </c>
      <c r="E879" s="1" t="str">
        <f>+IFERROR(VLOOKUP(Tabla1[[#This Row],[Tema]],Temas[[Tema]:[Columna1]],2,0),"REVISAR")</f>
        <v>07.02.18 Delitos Económicos</v>
      </c>
      <c r="F879" s="1" t="str">
        <f>+IFERROR(VLOOKUP(Tabla1[[#This Row],[Muestra]],Muestra[[Muestra]:[Columna1]],2,0),"REVISAR")</f>
        <v>07.02.18.33 Hurto Simple por Un Valor Sobre 40 Utm</v>
      </c>
      <c r="G879" t="s">
        <v>66</v>
      </c>
      <c r="H879" t="s">
        <v>1340</v>
      </c>
      <c r="I879" t="s">
        <v>1365</v>
      </c>
      <c r="J879" t="s">
        <v>1807</v>
      </c>
      <c r="K879" t="s">
        <v>3851</v>
      </c>
      <c r="L879" t="s">
        <v>987</v>
      </c>
      <c r="O879" t="s">
        <v>1343</v>
      </c>
      <c r="AC879">
        <v>980</v>
      </c>
      <c r="AD879">
        <v>970</v>
      </c>
      <c r="AE879">
        <v>1121</v>
      </c>
      <c r="AF879">
        <v>1291</v>
      </c>
      <c r="AG879">
        <v>1532</v>
      </c>
      <c r="AH879">
        <v>1395</v>
      </c>
      <c r="AI879">
        <v>1527</v>
      </c>
    </row>
    <row r="880" spans="1:35" x14ac:dyDescent="0.25">
      <c r="A880" s="23">
        <v>879</v>
      </c>
      <c r="B880" t="s">
        <v>1808</v>
      </c>
      <c r="C880" s="1" t="str">
        <f>+VLOOKUP(Tabla1[[#This Row],[Sector]],Sectores[[Sector]:[Columna1]],2,0)</f>
        <v>07 Delincuencia</v>
      </c>
      <c r="D880" s="1" t="str">
        <f>+VLOOKUP(Tabla1[[#This Row],[Contenido]],Hoja2!$F$2:$G$105,2,0)</f>
        <v>07.02 Sentencias Dictadas por Delito</v>
      </c>
      <c r="E880" s="1" t="str">
        <f>+IFERROR(VLOOKUP(Tabla1[[#This Row],[Tema]],Temas[[Tema]:[Columna1]],2,0),"REVISAR")</f>
        <v>07.02.07 Delitos Contra el Orden Público, Funcionarios o Agentes del Estado</v>
      </c>
      <c r="F880" s="1" t="str">
        <f>+IFERROR(VLOOKUP(Tabla1[[#This Row],[Muestra]],Muestra[[Muestra]:[Columna1]],2,0),"REVISAR")</f>
        <v>07.02.07.28 Impedir Ejercicio de Funciones a Inspectores Municipales</v>
      </c>
      <c r="G880" t="s">
        <v>66</v>
      </c>
      <c r="H880" t="s">
        <v>1340</v>
      </c>
      <c r="I880" t="s">
        <v>1411</v>
      </c>
      <c r="J880" t="s">
        <v>1809</v>
      </c>
      <c r="K880" t="s">
        <v>3851</v>
      </c>
      <c r="L880" t="s">
        <v>987</v>
      </c>
      <c r="O880" t="s">
        <v>1343</v>
      </c>
      <c r="AC880">
        <v>0</v>
      </c>
      <c r="AD880">
        <v>0</v>
      </c>
      <c r="AE880">
        <v>1</v>
      </c>
      <c r="AF880">
        <v>1</v>
      </c>
      <c r="AG880">
        <v>6</v>
      </c>
      <c r="AH880">
        <v>5</v>
      </c>
      <c r="AI880">
        <v>11</v>
      </c>
    </row>
    <row r="881" spans="1:35" x14ac:dyDescent="0.25">
      <c r="A881" s="23">
        <v>880</v>
      </c>
      <c r="B881" t="s">
        <v>1810</v>
      </c>
      <c r="C881" s="1" t="str">
        <f>+VLOOKUP(Tabla1[[#This Row],[Sector]],Sectores[[Sector]:[Columna1]],2,0)</f>
        <v>07 Delincuencia</v>
      </c>
      <c r="D881" s="1" t="str">
        <f>+VLOOKUP(Tabla1[[#This Row],[Contenido]],Hoja2!$F$2:$G$105,2,0)</f>
        <v>07.02 Sentencias Dictadas por Delito</v>
      </c>
      <c r="E881" s="1" t="str">
        <f>+IFERROR(VLOOKUP(Tabla1[[#This Row],[Tema]],Temas[[Tema]:[Columna1]],2,0),"REVISAR")</f>
        <v>07.02.06 Delitos Contra el Medioambientales y Seres Vivos</v>
      </c>
      <c r="F881" s="1" t="str">
        <f>+IFERROR(VLOOKUP(Tabla1[[#This Row],[Muestra]],Muestra[[Muestra]:[Columna1]],2,0),"REVISAR")</f>
        <v>07.02.06.08 Incendio</v>
      </c>
      <c r="G881" t="s">
        <v>66</v>
      </c>
      <c r="H881" t="s">
        <v>1340</v>
      </c>
      <c r="I881" t="s">
        <v>1352</v>
      </c>
      <c r="J881" t="s">
        <v>1811</v>
      </c>
      <c r="K881" t="s">
        <v>3851</v>
      </c>
      <c r="L881" t="s">
        <v>987</v>
      </c>
      <c r="O881" t="s">
        <v>1343</v>
      </c>
      <c r="AC881">
        <v>21</v>
      </c>
      <c r="AD881">
        <v>8</v>
      </c>
      <c r="AE881">
        <v>7</v>
      </c>
      <c r="AF881">
        <v>10</v>
      </c>
      <c r="AG881">
        <v>12</v>
      </c>
      <c r="AH881">
        <v>11</v>
      </c>
      <c r="AI881">
        <v>4</v>
      </c>
    </row>
    <row r="882" spans="1:35" x14ac:dyDescent="0.25">
      <c r="A882" s="23">
        <v>881</v>
      </c>
      <c r="B882" t="s">
        <v>1812</v>
      </c>
      <c r="C882" s="1" t="str">
        <f>+VLOOKUP(Tabla1[[#This Row],[Sector]],Sectores[[Sector]:[Columna1]],2,0)</f>
        <v>07 Delincuencia</v>
      </c>
      <c r="D882" s="1" t="str">
        <f>+VLOOKUP(Tabla1[[#This Row],[Contenido]],Hoja2!$F$2:$G$105,2,0)</f>
        <v>07.02 Sentencias Dictadas por Delito</v>
      </c>
      <c r="E882" s="1" t="str">
        <f>+IFERROR(VLOOKUP(Tabla1[[#This Row],[Tema]],Temas[[Tema]:[Columna1]],2,0),"REVISAR")</f>
        <v>07.02.06 Delitos Contra el Medioambientales y Seres Vivos</v>
      </c>
      <c r="F882" s="1" t="str">
        <f>+IFERROR(VLOOKUP(Tabla1[[#This Row],[Muestra]],Muestra[[Muestra]:[Columna1]],2,0),"REVISAR")</f>
        <v>07.02.06.09 Incendio c/Peligro para Las Personas</v>
      </c>
      <c r="G882" t="s">
        <v>66</v>
      </c>
      <c r="H882" t="s">
        <v>1340</v>
      </c>
      <c r="I882" t="s">
        <v>1352</v>
      </c>
      <c r="J882" t="s">
        <v>1813</v>
      </c>
      <c r="K882" t="s">
        <v>3851</v>
      </c>
      <c r="L882" t="s">
        <v>987</v>
      </c>
      <c r="O882" t="s">
        <v>1343</v>
      </c>
      <c r="AC882">
        <v>387</v>
      </c>
      <c r="AD882">
        <v>353</v>
      </c>
      <c r="AE882">
        <v>380</v>
      </c>
      <c r="AF882">
        <v>400</v>
      </c>
      <c r="AG882">
        <v>313</v>
      </c>
      <c r="AH882">
        <v>324</v>
      </c>
      <c r="AI882">
        <v>542</v>
      </c>
    </row>
    <row r="883" spans="1:35" x14ac:dyDescent="0.25">
      <c r="A883" s="23">
        <v>882</v>
      </c>
      <c r="B883" t="s">
        <v>1814</v>
      </c>
      <c r="C883" s="1" t="str">
        <f>+VLOOKUP(Tabla1[[#This Row],[Sector]],Sectores[[Sector]:[Columna1]],2,0)</f>
        <v>07 Delincuencia</v>
      </c>
      <c r="D883" s="1" t="str">
        <f>+VLOOKUP(Tabla1[[#This Row],[Contenido]],Hoja2!$F$2:$G$105,2,0)</f>
        <v>07.02 Sentencias Dictadas por Delito</v>
      </c>
      <c r="E883" s="1" t="str">
        <f>+IFERROR(VLOOKUP(Tabla1[[#This Row],[Tema]],Temas[[Tema]:[Columna1]],2,0),"REVISAR")</f>
        <v>07.02.06 Delitos Contra el Medioambientales y Seres Vivos</v>
      </c>
      <c r="F883" s="1" t="str">
        <f>+IFERROR(VLOOKUP(Tabla1[[#This Row],[Muestra]],Muestra[[Muestra]:[Columna1]],2,0),"REVISAR")</f>
        <v>07.02.06.10 Incendio con Resultado de Muerte y/o Lesiones</v>
      </c>
      <c r="G883" t="s">
        <v>66</v>
      </c>
      <c r="H883" t="s">
        <v>1340</v>
      </c>
      <c r="I883" t="s">
        <v>1352</v>
      </c>
      <c r="J883" t="s">
        <v>1815</v>
      </c>
      <c r="K883" t="s">
        <v>3851</v>
      </c>
      <c r="L883" t="s">
        <v>987</v>
      </c>
      <c r="O883" t="s">
        <v>1343</v>
      </c>
      <c r="AC883">
        <v>169</v>
      </c>
      <c r="AD883">
        <v>188</v>
      </c>
      <c r="AE883">
        <v>166</v>
      </c>
      <c r="AF883">
        <v>183</v>
      </c>
      <c r="AG883">
        <v>167</v>
      </c>
      <c r="AH883">
        <v>161</v>
      </c>
      <c r="AI883">
        <v>162</v>
      </c>
    </row>
    <row r="884" spans="1:35" x14ac:dyDescent="0.25">
      <c r="A884" s="23">
        <v>883</v>
      </c>
      <c r="B884" t="s">
        <v>1816</v>
      </c>
      <c r="C884" s="1" t="str">
        <f>+VLOOKUP(Tabla1[[#This Row],[Sector]],Sectores[[Sector]:[Columna1]],2,0)</f>
        <v>07 Delincuencia</v>
      </c>
      <c r="D884" s="1" t="str">
        <f>+VLOOKUP(Tabla1[[#This Row],[Contenido]],Hoja2!$F$2:$G$105,2,0)</f>
        <v>07.02 Sentencias Dictadas por Delito</v>
      </c>
      <c r="E884" s="1" t="str">
        <f>+IFERROR(VLOOKUP(Tabla1[[#This Row],[Tema]],Temas[[Tema]:[Columna1]],2,0),"REVISAR")</f>
        <v>07.02.06 Delitos Contra el Medioambientales y Seres Vivos</v>
      </c>
      <c r="F884" s="1" t="str">
        <f>+IFERROR(VLOOKUP(Tabla1[[#This Row],[Muestra]],Muestra[[Muestra]:[Columna1]],2,0),"REVISAR")</f>
        <v>07.02.06.11 Incendio de Bosques</v>
      </c>
      <c r="G884" t="s">
        <v>66</v>
      </c>
      <c r="H884" t="s">
        <v>1340</v>
      </c>
      <c r="I884" t="s">
        <v>1352</v>
      </c>
      <c r="J884" t="s">
        <v>1817</v>
      </c>
      <c r="K884" t="s">
        <v>3851</v>
      </c>
      <c r="L884" t="s">
        <v>987</v>
      </c>
      <c r="O884" t="s">
        <v>1343</v>
      </c>
      <c r="AC884">
        <v>73</v>
      </c>
      <c r="AD884">
        <v>84</v>
      </c>
      <c r="AE884">
        <v>118</v>
      </c>
      <c r="AF884">
        <v>106</v>
      </c>
      <c r="AG884">
        <v>166</v>
      </c>
      <c r="AH884">
        <v>103</v>
      </c>
      <c r="AI884">
        <v>170</v>
      </c>
    </row>
    <row r="885" spans="1:35" x14ac:dyDescent="0.25">
      <c r="A885" s="23">
        <v>884</v>
      </c>
      <c r="B885" t="s">
        <v>1818</v>
      </c>
      <c r="C885" s="1" t="str">
        <f>+VLOOKUP(Tabla1[[#This Row],[Sector]],Sectores[[Sector]:[Columna1]],2,0)</f>
        <v>07 Delincuencia</v>
      </c>
      <c r="D885" s="1" t="str">
        <f>+VLOOKUP(Tabla1[[#This Row],[Contenido]],Hoja2!$F$2:$G$105,2,0)</f>
        <v>07.02 Sentencias Dictadas por Delito</v>
      </c>
      <c r="E885" s="1" t="str">
        <f>+IFERROR(VLOOKUP(Tabla1[[#This Row],[Tema]],Temas[[Tema]:[Columna1]],2,0),"REVISAR")</f>
        <v>07.02.06 Delitos Contra el Medioambientales y Seres Vivos</v>
      </c>
      <c r="F885" s="1" t="str">
        <f>+IFERROR(VLOOKUP(Tabla1[[#This Row],[Muestra]],Muestra[[Muestra]:[Columna1]],2,0),"REVISAR")</f>
        <v>07.02.06.12 Incendio Solo c/Daños o Sin Peligro Propagación</v>
      </c>
      <c r="G885" t="s">
        <v>66</v>
      </c>
      <c r="H885" t="s">
        <v>1340</v>
      </c>
      <c r="I885" t="s">
        <v>1352</v>
      </c>
      <c r="J885" t="s">
        <v>1819</v>
      </c>
      <c r="K885" t="s">
        <v>3851</v>
      </c>
      <c r="L885" t="s">
        <v>987</v>
      </c>
      <c r="O885" t="s">
        <v>1343</v>
      </c>
      <c r="AC885">
        <v>1631</v>
      </c>
      <c r="AD885">
        <v>1761</v>
      </c>
      <c r="AE885">
        <v>1759</v>
      </c>
      <c r="AF885">
        <v>1869</v>
      </c>
      <c r="AG885">
        <v>1759</v>
      </c>
      <c r="AH885">
        <v>1750</v>
      </c>
      <c r="AI885">
        <v>1929</v>
      </c>
    </row>
    <row r="886" spans="1:35" x14ac:dyDescent="0.25">
      <c r="A886" s="23">
        <v>885</v>
      </c>
      <c r="B886" t="s">
        <v>1820</v>
      </c>
      <c r="C886" s="1" t="str">
        <f>+VLOOKUP(Tabla1[[#This Row],[Sector]],Sectores[[Sector]:[Columna1]],2,0)</f>
        <v>07 Delincuencia</v>
      </c>
      <c r="D886" s="1" t="str">
        <f>+VLOOKUP(Tabla1[[#This Row],[Contenido]],Hoja2!$F$2:$G$105,2,0)</f>
        <v>07.02 Sentencias Dictadas por Delito</v>
      </c>
      <c r="E886" s="1" t="str">
        <f>+IFERROR(VLOOKUP(Tabla1[[#This Row],[Tema]],Temas[[Tema]:[Columna1]],2,0),"REVISAR")</f>
        <v>07.02.24 Delitos Sexuales</v>
      </c>
      <c r="F886" s="1" t="str">
        <f>+IFERROR(VLOOKUP(Tabla1[[#This Row],[Muestra]],Muestra[[Muestra]:[Columna1]],2,0),"REVISAR")</f>
        <v>07.02.24.16 Incesto</v>
      </c>
      <c r="G886" t="s">
        <v>66</v>
      </c>
      <c r="H886" t="s">
        <v>1340</v>
      </c>
      <c r="I886" t="s">
        <v>1368</v>
      </c>
      <c r="J886" t="s">
        <v>1821</v>
      </c>
      <c r="K886" t="s">
        <v>3851</v>
      </c>
      <c r="L886" t="s">
        <v>987</v>
      </c>
      <c r="O886" t="s">
        <v>1343</v>
      </c>
      <c r="AC886">
        <v>11</v>
      </c>
      <c r="AD886">
        <v>13</v>
      </c>
      <c r="AE886">
        <v>9</v>
      </c>
      <c r="AF886">
        <v>10</v>
      </c>
      <c r="AG886">
        <v>12</v>
      </c>
      <c r="AH886">
        <v>6</v>
      </c>
      <c r="AI886">
        <v>8</v>
      </c>
    </row>
    <row r="887" spans="1:35" x14ac:dyDescent="0.25">
      <c r="A887" s="23">
        <v>886</v>
      </c>
      <c r="B887" t="s">
        <v>1822</v>
      </c>
      <c r="C887" s="1" t="str">
        <f>+VLOOKUP(Tabla1[[#This Row],[Sector]],Sectores[[Sector]:[Columna1]],2,0)</f>
        <v>07 Delincuencia</v>
      </c>
      <c r="D887" s="1" t="str">
        <f>+VLOOKUP(Tabla1[[#This Row],[Contenido]],Hoja2!$F$2:$G$105,2,0)</f>
        <v>07.02 Sentencias Dictadas por Delito</v>
      </c>
      <c r="E887" s="1" t="str">
        <f>+IFERROR(VLOOKUP(Tabla1[[#This Row],[Tema]],Temas[[Tema]:[Columna1]],2,0),"REVISAR")</f>
        <v>07.02.04 Delitos Contra el Estado Civil y la Familia</v>
      </c>
      <c r="F887" s="1" t="str">
        <f>+IFERROR(VLOOKUP(Tabla1[[#This Row],[Muestra]],Muestra[[Muestra]:[Columna1]],2,0),"REVISAR")</f>
        <v>07.02.04.04 Inducir a Un Menor a Abandonar el Hogar</v>
      </c>
      <c r="G887" t="s">
        <v>66</v>
      </c>
      <c r="H887" t="s">
        <v>1340</v>
      </c>
      <c r="I887" t="s">
        <v>1481</v>
      </c>
      <c r="J887" t="s">
        <v>1823</v>
      </c>
      <c r="K887" t="s">
        <v>3851</v>
      </c>
      <c r="L887" t="s">
        <v>987</v>
      </c>
      <c r="O887" t="s">
        <v>1343</v>
      </c>
      <c r="AC887">
        <v>67</v>
      </c>
      <c r="AD887">
        <v>54</v>
      </c>
      <c r="AE887">
        <v>34</v>
      </c>
      <c r="AF887">
        <v>24</v>
      </c>
      <c r="AG887">
        <v>22</v>
      </c>
      <c r="AH887">
        <v>17</v>
      </c>
      <c r="AI887">
        <v>25</v>
      </c>
    </row>
    <row r="888" spans="1:35" x14ac:dyDescent="0.25">
      <c r="A888" s="22">
        <v>887</v>
      </c>
      <c r="B888" s="15" t="s">
        <v>1824</v>
      </c>
      <c r="C888" s="1" t="str">
        <f>+VLOOKUP(Tabla1[[#This Row],[Sector]],Sectores[[Sector]:[Columna1]],2,0)</f>
        <v>07 Delincuencia</v>
      </c>
      <c r="D888" s="1" t="str">
        <f>+VLOOKUP(Tabla1[[#This Row],[Contenido]],Hoja2!$F$2:$G$105,2,0)</f>
        <v>07.02 Sentencias Dictadas por Delito</v>
      </c>
      <c r="E888" s="1" t="str">
        <f>+IFERROR(VLOOKUP(Tabla1[[#This Row],[Tema]],Temas[[Tema]:[Columna1]],2,0),"REVISAR")</f>
        <v>07.02.11 Delitos Contra la Propiedad y el Patrimonio</v>
      </c>
      <c r="F888" s="1" t="str">
        <f>+IFERROR(VLOOKUP(Tabla1[[#This Row],[Muestra]],Muestra[[Muestra]:[Columna1]],2,0),"REVISAR")</f>
        <v>07.02.11.20 Inducir, Permitir, Facilitar, Ocultar Infraccción Derechos Autor/Conexos</v>
      </c>
      <c r="G888" t="s">
        <v>66</v>
      </c>
      <c r="H888" t="s">
        <v>1340</v>
      </c>
      <c r="I888" t="s">
        <v>1355</v>
      </c>
      <c r="J888" t="s">
        <v>1825</v>
      </c>
      <c r="K888" t="s">
        <v>3851</v>
      </c>
      <c r="L888" t="s">
        <v>987</v>
      </c>
      <c r="O888" t="s">
        <v>1343</v>
      </c>
      <c r="AC888">
        <v>0</v>
      </c>
      <c r="AD888">
        <v>3</v>
      </c>
      <c r="AE888">
        <v>0</v>
      </c>
      <c r="AF888">
        <v>0</v>
      </c>
      <c r="AG888">
        <v>0</v>
      </c>
      <c r="AH888">
        <v>0</v>
      </c>
      <c r="AI888">
        <v>0</v>
      </c>
    </row>
    <row r="889" spans="1:35" x14ac:dyDescent="0.25">
      <c r="A889" s="23">
        <v>888</v>
      </c>
      <c r="B889" t="s">
        <v>1826</v>
      </c>
      <c r="C889" s="1" t="str">
        <f>+VLOOKUP(Tabla1[[#This Row],[Sector]],Sectores[[Sector]:[Columna1]],2,0)</f>
        <v>07 Delincuencia</v>
      </c>
      <c r="D889" s="1" t="str">
        <f>+VLOOKUP(Tabla1[[#This Row],[Contenido]],Hoja2!$F$2:$G$105,2,0)</f>
        <v>07.02 Sentencias Dictadas por Delito</v>
      </c>
      <c r="E889" s="1" t="str">
        <f>+IFERROR(VLOOKUP(Tabla1[[#This Row],[Tema]],Temas[[Tema]:[Columna1]],2,0),"REVISAR")</f>
        <v xml:space="preserve">07.02.27 Delitos Violentos </v>
      </c>
      <c r="F889" s="1" t="str">
        <f>+IFERROR(VLOOKUP(Tabla1[[#This Row],[Muestra]],Muestra[[Muestra]:[Columna1]],2,0),"REVISAR")</f>
        <v>07.02.27.14 Infanticidio</v>
      </c>
      <c r="G889" t="s">
        <v>66</v>
      </c>
      <c r="H889" t="s">
        <v>1340</v>
      </c>
      <c r="I889" t="s">
        <v>1393</v>
      </c>
      <c r="J889" t="s">
        <v>1827</v>
      </c>
      <c r="K889" t="s">
        <v>3851</v>
      </c>
      <c r="L889" t="s">
        <v>987</v>
      </c>
      <c r="O889" t="s">
        <v>1343</v>
      </c>
      <c r="AC889">
        <v>7</v>
      </c>
      <c r="AD889">
        <v>4</v>
      </c>
      <c r="AE889">
        <v>6</v>
      </c>
      <c r="AF889">
        <v>7</v>
      </c>
      <c r="AG889">
        <v>9</v>
      </c>
      <c r="AH889">
        <v>4</v>
      </c>
      <c r="AI889">
        <v>0</v>
      </c>
    </row>
    <row r="890" spans="1:35" x14ac:dyDescent="0.25">
      <c r="A890" s="23">
        <v>889</v>
      </c>
      <c r="B890" t="s">
        <v>1828</v>
      </c>
      <c r="C890" s="1" t="str">
        <f>+VLOOKUP(Tabla1[[#This Row],[Sector]],Sectores[[Sector]:[Columna1]],2,0)</f>
        <v>07 Delincuencia</v>
      </c>
      <c r="D890" s="1" t="str">
        <f>+VLOOKUP(Tabla1[[#This Row],[Contenido]],Hoja2!$F$2:$G$105,2,0)</f>
        <v>07.02 Sentencias Dictadas por Delito</v>
      </c>
      <c r="E890" s="1" t="str">
        <f>+IFERROR(VLOOKUP(Tabla1[[#This Row],[Tema]],Temas[[Tema]:[Columna1]],2,0),"REVISAR")</f>
        <v>07.02.03 Delitos Cometidos por Empleados y Funcionarios Públicos</v>
      </c>
      <c r="F890" s="1" t="str">
        <f>+IFERROR(VLOOKUP(Tabla1[[#This Row],[Muestra]],Muestra[[Muestra]:[Columna1]],2,0),"REVISAR")</f>
        <v>07.02.03.13 Infidelidad en la Custodia de Documentos</v>
      </c>
      <c r="G890" t="s">
        <v>66</v>
      </c>
      <c r="H890" t="s">
        <v>1340</v>
      </c>
      <c r="I890" t="s">
        <v>1385</v>
      </c>
      <c r="J890" t="s">
        <v>1829</v>
      </c>
      <c r="K890" t="s">
        <v>3851</v>
      </c>
      <c r="L890" t="s">
        <v>987</v>
      </c>
      <c r="O890" t="s">
        <v>1343</v>
      </c>
      <c r="AC890">
        <v>4</v>
      </c>
      <c r="AD890">
        <v>4</v>
      </c>
      <c r="AE890">
        <v>4</v>
      </c>
      <c r="AF890">
        <v>6</v>
      </c>
      <c r="AG890">
        <v>8</v>
      </c>
      <c r="AH890">
        <v>5</v>
      </c>
      <c r="AI890">
        <v>5</v>
      </c>
    </row>
    <row r="891" spans="1:35" x14ac:dyDescent="0.25">
      <c r="A891" s="22">
        <v>890</v>
      </c>
      <c r="B891" s="15" t="s">
        <v>1830</v>
      </c>
      <c r="C891" s="1" t="str">
        <f>+VLOOKUP(Tabla1[[#This Row],[Sector]],Sectores[[Sector]:[Columna1]],2,0)</f>
        <v>07 Delincuencia</v>
      </c>
      <c r="D891" s="1" t="str">
        <f>+VLOOKUP(Tabla1[[#This Row],[Contenido]],Hoja2!$F$2:$G$105,2,0)</f>
        <v>07.02 Sentencias Dictadas por Delito</v>
      </c>
      <c r="E891" s="1" t="str">
        <f>+IFERROR(VLOOKUP(Tabla1[[#This Row],[Tema]],Temas[[Tema]:[Columna1]],2,0),"REVISAR")</f>
        <v>07.02.18 Delitos Económicos</v>
      </c>
      <c r="F891" s="1" t="str">
        <f>+IFERROR(VLOOKUP(Tabla1[[#This Row],[Muestra]],Muestra[[Muestra]:[Columna1]],2,0),"REVISAR")</f>
        <v>07.02.18.34 Infracción a la Ley 19.496 de Protección al Consumidor</v>
      </c>
      <c r="G891" t="s">
        <v>66</v>
      </c>
      <c r="H891" t="s">
        <v>1340</v>
      </c>
      <c r="I891" t="s">
        <v>1365</v>
      </c>
      <c r="J891" t="s">
        <v>1831</v>
      </c>
      <c r="K891" t="s">
        <v>3851</v>
      </c>
      <c r="L891" t="s">
        <v>987</v>
      </c>
      <c r="O891" t="s">
        <v>1343</v>
      </c>
      <c r="AC891">
        <v>0</v>
      </c>
      <c r="AD891">
        <v>0</v>
      </c>
      <c r="AE891">
        <v>0</v>
      </c>
      <c r="AF891">
        <v>0</v>
      </c>
      <c r="AG891">
        <v>0</v>
      </c>
      <c r="AH891">
        <v>0</v>
      </c>
      <c r="AI891">
        <v>1</v>
      </c>
    </row>
    <row r="892" spans="1:35" x14ac:dyDescent="0.25">
      <c r="A892" s="22">
        <v>891</v>
      </c>
      <c r="B892" s="15" t="s">
        <v>1832</v>
      </c>
      <c r="C892" s="1" t="str">
        <f>+VLOOKUP(Tabla1[[#This Row],[Sector]],Sectores[[Sector]:[Columna1]],2,0)</f>
        <v>07 Delincuencia</v>
      </c>
      <c r="D892" s="1" t="str">
        <f>+VLOOKUP(Tabla1[[#This Row],[Contenido]],Hoja2!$F$2:$G$105,2,0)</f>
        <v>07.02 Sentencias Dictadas por Delito</v>
      </c>
      <c r="E892" s="1" t="str">
        <f>+IFERROR(VLOOKUP(Tabla1[[#This Row],[Tema]],Temas[[Tema]:[Columna1]],2,0),"REVISAR")</f>
        <v>07.02.29 Otros</v>
      </c>
      <c r="F892" s="1" t="str">
        <f>+IFERROR(VLOOKUP(Tabla1[[#This Row],[Muestra]],Muestra[[Muestra]:[Columna1]],2,0),"REVISAR")</f>
        <v>07.02.29.03 Infracción a la Ley de Administración Provicional de Sostenedores Educacionales</v>
      </c>
      <c r="G892" t="s">
        <v>66</v>
      </c>
      <c r="H892" t="s">
        <v>1340</v>
      </c>
      <c r="I892" t="s">
        <v>181</v>
      </c>
      <c r="J892" t="s">
        <v>1833</v>
      </c>
      <c r="K892" t="s">
        <v>3851</v>
      </c>
      <c r="L892" t="s">
        <v>987</v>
      </c>
      <c r="O892" t="s">
        <v>1343</v>
      </c>
      <c r="AC892">
        <v>0</v>
      </c>
      <c r="AD892">
        <v>0</v>
      </c>
      <c r="AE892">
        <v>0</v>
      </c>
      <c r="AF892">
        <v>0</v>
      </c>
      <c r="AG892">
        <v>0</v>
      </c>
      <c r="AH892">
        <v>1</v>
      </c>
      <c r="AI892">
        <v>1</v>
      </c>
    </row>
    <row r="893" spans="1:35" x14ac:dyDescent="0.25">
      <c r="A893" s="23">
        <v>892</v>
      </c>
      <c r="B893" t="s">
        <v>1834</v>
      </c>
      <c r="C893" s="1" t="str">
        <f>+VLOOKUP(Tabla1[[#This Row],[Sector]],Sectores[[Sector]:[Columna1]],2,0)</f>
        <v>07 Delincuencia</v>
      </c>
      <c r="D893" s="1" t="str">
        <f>+VLOOKUP(Tabla1[[#This Row],[Contenido]],Hoja2!$F$2:$G$105,2,0)</f>
        <v>07.02 Sentencias Dictadas por Delito</v>
      </c>
      <c r="E893" s="1" t="str">
        <f>+IFERROR(VLOOKUP(Tabla1[[#This Row],[Tema]],Temas[[Tema]:[Columna1]],2,0),"REVISAR")</f>
        <v>07.02.19 Delitos Electorales</v>
      </c>
      <c r="F893" s="1" t="str">
        <f>+IFERROR(VLOOKUP(Tabla1[[#This Row],[Muestra]],Muestra[[Muestra]:[Columna1]],2,0),"REVISAR")</f>
        <v>07.02.19.01 Infracción a la Ley Electoral</v>
      </c>
      <c r="G893" t="s">
        <v>66</v>
      </c>
      <c r="H893" t="s">
        <v>1340</v>
      </c>
      <c r="I893" t="s">
        <v>1835</v>
      </c>
      <c r="J893" t="s">
        <v>1836</v>
      </c>
      <c r="K893" t="s">
        <v>3851</v>
      </c>
      <c r="L893" t="s">
        <v>987</v>
      </c>
      <c r="O893" t="s">
        <v>1343</v>
      </c>
      <c r="AC893">
        <v>10</v>
      </c>
      <c r="AD893">
        <v>10</v>
      </c>
      <c r="AE893">
        <v>1</v>
      </c>
      <c r="AF893">
        <v>24</v>
      </c>
      <c r="AG893">
        <v>233</v>
      </c>
      <c r="AH893">
        <v>16</v>
      </c>
      <c r="AI893">
        <v>2</v>
      </c>
    </row>
    <row r="894" spans="1:35" x14ac:dyDescent="0.25">
      <c r="A894" s="23">
        <v>893</v>
      </c>
      <c r="B894" t="s">
        <v>1837</v>
      </c>
      <c r="C894" s="1" t="str">
        <f>+VLOOKUP(Tabla1[[#This Row],[Sector]],Sectores[[Sector]:[Columna1]],2,0)</f>
        <v>07 Delincuencia</v>
      </c>
      <c r="D894" s="1" t="str">
        <f>+VLOOKUP(Tabla1[[#This Row],[Contenido]],Hoja2!$F$2:$G$105,2,0)</f>
        <v>07.02 Sentencias Dictadas por Delito</v>
      </c>
      <c r="E894" s="1" t="str">
        <f>+IFERROR(VLOOKUP(Tabla1[[#This Row],[Tema]],Temas[[Tema]:[Columna1]],2,0),"REVISAR")</f>
        <v>07.02.18 Delitos Económicos</v>
      </c>
      <c r="F894" s="1" t="str">
        <f>+IFERROR(VLOOKUP(Tabla1[[#This Row],[Muestra]],Muestra[[Muestra]:[Columna1]],2,0),"REVISAR")</f>
        <v>07.02.18.35 Infracción a la Ley Mercado de Valores</v>
      </c>
      <c r="G894" t="s">
        <v>66</v>
      </c>
      <c r="H894" t="s">
        <v>1340</v>
      </c>
      <c r="I894" t="s">
        <v>1365</v>
      </c>
      <c r="J894" t="s">
        <v>1838</v>
      </c>
      <c r="K894" t="s">
        <v>3851</v>
      </c>
      <c r="L894" t="s">
        <v>987</v>
      </c>
      <c r="O894" t="s">
        <v>1343</v>
      </c>
      <c r="AC894">
        <v>6</v>
      </c>
      <c r="AD894">
        <v>6</v>
      </c>
      <c r="AE894">
        <v>5</v>
      </c>
      <c r="AF894">
        <v>10</v>
      </c>
      <c r="AG894">
        <v>10</v>
      </c>
      <c r="AH894">
        <v>7</v>
      </c>
      <c r="AI894">
        <v>2</v>
      </c>
    </row>
    <row r="895" spans="1:35" x14ac:dyDescent="0.25">
      <c r="A895" s="23">
        <v>894</v>
      </c>
      <c r="B895" t="s">
        <v>1839</v>
      </c>
      <c r="C895" s="1" t="str">
        <f>+VLOOKUP(Tabla1[[#This Row],[Sector]],Sectores[[Sector]:[Columna1]],2,0)</f>
        <v>07 Delincuencia</v>
      </c>
      <c r="D895" s="1" t="str">
        <f>+VLOOKUP(Tabla1[[#This Row],[Contenido]],Hoja2!$F$2:$G$105,2,0)</f>
        <v>07.02 Sentencias Dictadas por Delito</v>
      </c>
      <c r="E895" s="1" t="str">
        <f>+IFERROR(VLOOKUP(Tabla1[[#This Row],[Tema]],Temas[[Tema]:[Columna1]],2,0),"REVISAR")</f>
        <v>07.02.06 Delitos Contra el Medioambientales y Seres Vivos</v>
      </c>
      <c r="F895" s="1" t="str">
        <f>+IFERROR(VLOOKUP(Tabla1[[#This Row],[Muestra]],Muestra[[Muestra]:[Columna1]],2,0),"REVISAR")</f>
        <v>07.02.06.13 Infracción a Ley 11.564 de Mataderos Clandestinos</v>
      </c>
      <c r="G895" t="s">
        <v>66</v>
      </c>
      <c r="H895" t="s">
        <v>1340</v>
      </c>
      <c r="I895" t="s">
        <v>1352</v>
      </c>
      <c r="J895" t="s">
        <v>1840</v>
      </c>
      <c r="K895" t="s">
        <v>3851</v>
      </c>
      <c r="L895" t="s">
        <v>987</v>
      </c>
      <c r="O895" t="s">
        <v>1343</v>
      </c>
      <c r="AC895">
        <v>52</v>
      </c>
      <c r="AD895">
        <v>56</v>
      </c>
      <c r="AE895">
        <v>39</v>
      </c>
      <c r="AF895">
        <v>32</v>
      </c>
      <c r="AG895">
        <v>24</v>
      </c>
      <c r="AH895">
        <v>16</v>
      </c>
      <c r="AI895">
        <v>28</v>
      </c>
    </row>
    <row r="896" spans="1:35" x14ac:dyDescent="0.25">
      <c r="A896" s="23">
        <v>895</v>
      </c>
      <c r="B896" t="s">
        <v>1841</v>
      </c>
      <c r="C896" s="1" t="str">
        <f>+VLOOKUP(Tabla1[[#This Row],[Sector]],Sectores[[Sector]:[Columna1]],2,0)</f>
        <v>07 Delincuencia</v>
      </c>
      <c r="D896" s="1" t="str">
        <f>+VLOOKUP(Tabla1[[#This Row],[Contenido]],Hoja2!$F$2:$G$105,2,0)</f>
        <v>07.02 Sentencias Dictadas por Delito</v>
      </c>
      <c r="E896" s="1" t="str">
        <f>+IFERROR(VLOOKUP(Tabla1[[#This Row],[Tema]],Temas[[Tema]:[Columna1]],2,0),"REVISAR")</f>
        <v>07.02.29 Otros</v>
      </c>
      <c r="F896" s="1" t="str">
        <f>+IFERROR(VLOOKUP(Tabla1[[#This Row],[Muestra]],Muestra[[Muestra]:[Columna1]],2,0),"REVISAR")</f>
        <v>07.02.29.04 Infracción al Artículo 454 del Código Penal</v>
      </c>
      <c r="G896" t="s">
        <v>66</v>
      </c>
      <c r="H896" t="s">
        <v>1340</v>
      </c>
      <c r="I896" t="s">
        <v>181</v>
      </c>
      <c r="J896" t="s">
        <v>1842</v>
      </c>
      <c r="K896" t="s">
        <v>3851</v>
      </c>
      <c r="L896" t="s">
        <v>987</v>
      </c>
      <c r="O896" t="s">
        <v>1343</v>
      </c>
      <c r="AC896">
        <v>47</v>
      </c>
      <c r="AD896">
        <v>43</v>
      </c>
      <c r="AE896">
        <v>48</v>
      </c>
      <c r="AF896">
        <v>81</v>
      </c>
      <c r="AG896">
        <v>71</v>
      </c>
      <c r="AH896">
        <v>66</v>
      </c>
      <c r="AI896">
        <v>71</v>
      </c>
    </row>
    <row r="897" spans="1:35" x14ac:dyDescent="0.25">
      <c r="A897" s="23">
        <v>896</v>
      </c>
      <c r="B897" t="s">
        <v>1843</v>
      </c>
      <c r="C897" s="1" t="str">
        <f>+VLOOKUP(Tabla1[[#This Row],[Sector]],Sectores[[Sector]:[Columna1]],2,0)</f>
        <v>07 Delincuencia</v>
      </c>
      <c r="D897" s="1" t="str">
        <f>+VLOOKUP(Tabla1[[#This Row],[Contenido]],Hoja2!$F$2:$G$105,2,0)</f>
        <v>07.02 Sentencias Dictadas por Delito</v>
      </c>
      <c r="E897" s="1" t="str">
        <f>+IFERROR(VLOOKUP(Tabla1[[#This Row],[Tema]],Temas[[Tema]:[Columna1]],2,0),"REVISAR")</f>
        <v>07.02.29 Otros</v>
      </c>
      <c r="F897" s="1" t="str">
        <f>+IFERROR(VLOOKUP(Tabla1[[#This Row],[Muestra]],Muestra[[Muestra]:[Columna1]],2,0),"REVISAR")</f>
        <v>07.02.29.05 Infracción al Artículo 9 del Decreto Ley 2.695</v>
      </c>
      <c r="G897" t="s">
        <v>66</v>
      </c>
      <c r="H897" t="s">
        <v>1340</v>
      </c>
      <c r="I897" t="s">
        <v>181</v>
      </c>
      <c r="J897" t="s">
        <v>1844</v>
      </c>
      <c r="K897" t="s">
        <v>3851</v>
      </c>
      <c r="L897" t="s">
        <v>987</v>
      </c>
      <c r="O897" t="s">
        <v>1343</v>
      </c>
      <c r="AC897">
        <v>38</v>
      </c>
      <c r="AD897">
        <v>38</v>
      </c>
      <c r="AE897">
        <v>50</v>
      </c>
      <c r="AF897">
        <v>55</v>
      </c>
      <c r="AG897">
        <v>48</v>
      </c>
      <c r="AH897">
        <v>40</v>
      </c>
      <c r="AI897">
        <v>48</v>
      </c>
    </row>
    <row r="898" spans="1:35" x14ac:dyDescent="0.25">
      <c r="A898" s="23">
        <v>897</v>
      </c>
      <c r="B898" t="s">
        <v>1845</v>
      </c>
      <c r="C898" s="1" t="str">
        <f>+VLOOKUP(Tabla1[[#This Row],[Sector]],Sectores[[Sector]:[Columna1]],2,0)</f>
        <v>07 Delincuencia</v>
      </c>
      <c r="D898" s="1" t="str">
        <f>+VLOOKUP(Tabla1[[#This Row],[Contenido]],Hoja2!$F$2:$G$105,2,0)</f>
        <v>07.02 Sentencias Dictadas por Delito</v>
      </c>
      <c r="E898" s="1" t="str">
        <f>+IFERROR(VLOOKUP(Tabla1[[#This Row],[Tema]],Temas[[Tema]:[Columna1]],2,0),"REVISAR")</f>
        <v>07.02.18 Delitos Económicos</v>
      </c>
      <c r="F898" s="1" t="str">
        <f>+IFERROR(VLOOKUP(Tabla1[[#This Row],[Muestra]],Muestra[[Muestra]:[Columna1]],2,0),"REVISAR")</f>
        <v>07.02.18.36 Infracción al Deber de Información de la Ley 19.913</v>
      </c>
      <c r="G898" t="s">
        <v>66</v>
      </c>
      <c r="H898" t="s">
        <v>1340</v>
      </c>
      <c r="I898" t="s">
        <v>1365</v>
      </c>
      <c r="J898" t="s">
        <v>1846</v>
      </c>
      <c r="K898" t="s">
        <v>3851</v>
      </c>
      <c r="L898" t="s">
        <v>987</v>
      </c>
      <c r="O898" t="s">
        <v>1343</v>
      </c>
      <c r="AC898">
        <v>0</v>
      </c>
      <c r="AD898">
        <v>0</v>
      </c>
      <c r="AE898">
        <v>0</v>
      </c>
      <c r="AF898">
        <v>1</v>
      </c>
      <c r="AG898">
        <v>2</v>
      </c>
      <c r="AH898">
        <v>1</v>
      </c>
      <c r="AI898">
        <v>1</v>
      </c>
    </row>
    <row r="899" spans="1:35" x14ac:dyDescent="0.25">
      <c r="A899" s="22">
        <v>898</v>
      </c>
      <c r="B899" s="15" t="s">
        <v>1847</v>
      </c>
      <c r="C899" s="1" t="str">
        <f>+VLOOKUP(Tabla1[[#This Row],[Sector]],Sectores[[Sector]:[Columna1]],2,0)</f>
        <v>07 Delincuencia</v>
      </c>
      <c r="D899" s="1" t="str">
        <f>+VLOOKUP(Tabla1[[#This Row],[Contenido]],Hoja2!$F$2:$G$105,2,0)</f>
        <v>07.02 Sentencias Dictadas por Delito</v>
      </c>
      <c r="E899" s="1" t="str">
        <f>+IFERROR(VLOOKUP(Tabla1[[#This Row],[Tema]],Temas[[Tema]:[Columna1]],2,0),"REVISAR")</f>
        <v>07.02.21 Delitos Laborales</v>
      </c>
      <c r="F899" s="1" t="str">
        <f>+IFERROR(VLOOKUP(Tabla1[[#This Row],[Muestra]],Muestra[[Muestra]:[Columna1]],2,0),"REVISAR")</f>
        <v>07.02.21.01 Infracción al Estatuto de Capacitación y Empleo</v>
      </c>
      <c r="G899" t="s">
        <v>66</v>
      </c>
      <c r="H899" t="s">
        <v>1340</v>
      </c>
      <c r="I899" t="s">
        <v>1848</v>
      </c>
      <c r="J899" t="s">
        <v>1849</v>
      </c>
      <c r="K899" t="s">
        <v>3851</v>
      </c>
      <c r="L899" t="s">
        <v>987</v>
      </c>
      <c r="O899" t="s">
        <v>1343</v>
      </c>
      <c r="AC899">
        <v>0</v>
      </c>
      <c r="AD899">
        <v>1</v>
      </c>
      <c r="AE899">
        <v>0</v>
      </c>
      <c r="AF899">
        <v>0</v>
      </c>
      <c r="AG899">
        <v>0</v>
      </c>
      <c r="AH899">
        <v>1</v>
      </c>
      <c r="AI899">
        <v>0</v>
      </c>
    </row>
    <row r="900" spans="1:35" x14ac:dyDescent="0.25">
      <c r="A900" s="23">
        <v>899</v>
      </c>
      <c r="B900" t="s">
        <v>1850</v>
      </c>
      <c r="C900" s="1" t="str">
        <f>+VLOOKUP(Tabla1[[#This Row],[Sector]],Sectores[[Sector]:[Columna1]],2,0)</f>
        <v>07 Delincuencia</v>
      </c>
      <c r="D900" s="1" t="str">
        <f>+VLOOKUP(Tabla1[[#This Row],[Contenido]],Hoja2!$F$2:$G$105,2,0)</f>
        <v>07.02 Sentencias Dictadas por Delito</v>
      </c>
      <c r="E900" s="1" t="str">
        <f>+IFERROR(VLOOKUP(Tabla1[[#This Row],[Tema]],Temas[[Tema]:[Columna1]],2,0),"REVISAR")</f>
        <v>07.02.21 Delitos Laborales</v>
      </c>
      <c r="F900" s="1" t="str">
        <f>+IFERROR(VLOOKUP(Tabla1[[#This Row],[Muestra]],Muestra[[Muestra]:[Columna1]],2,0),"REVISAR")</f>
        <v>07.02.21.02 Infracción en el Otorgamiento Prestaciones de Isapre</v>
      </c>
      <c r="G900" t="s">
        <v>66</v>
      </c>
      <c r="H900" t="s">
        <v>1340</v>
      </c>
      <c r="I900" t="s">
        <v>1848</v>
      </c>
      <c r="J900" t="s">
        <v>1851</v>
      </c>
      <c r="K900" t="s">
        <v>3851</v>
      </c>
      <c r="L900" t="s">
        <v>987</v>
      </c>
      <c r="O900" t="s">
        <v>1343</v>
      </c>
      <c r="AC900">
        <v>6</v>
      </c>
      <c r="AD900">
        <v>3</v>
      </c>
      <c r="AE900">
        <v>11</v>
      </c>
      <c r="AF900">
        <v>7</v>
      </c>
      <c r="AG900">
        <v>6</v>
      </c>
      <c r="AH900">
        <v>6</v>
      </c>
      <c r="AI900">
        <v>7</v>
      </c>
    </row>
    <row r="901" spans="1:35" x14ac:dyDescent="0.25">
      <c r="A901" s="23">
        <v>900</v>
      </c>
      <c r="B901" t="s">
        <v>1852</v>
      </c>
      <c r="C901" s="1" t="str">
        <f>+VLOOKUP(Tabla1[[#This Row],[Sector]],Sectores[[Sector]:[Columna1]],2,0)</f>
        <v>07 Delincuencia</v>
      </c>
      <c r="D901" s="1" t="str">
        <f>+VLOOKUP(Tabla1[[#This Row],[Contenido]],Hoja2!$F$2:$G$105,2,0)</f>
        <v>07.02 Sentencias Dictadas por Delito</v>
      </c>
      <c r="E901" s="1" t="str">
        <f>+IFERROR(VLOOKUP(Tabla1[[#This Row],[Tema]],Temas[[Tema]:[Columna1]],2,0),"REVISAR")</f>
        <v>07.02.18 Delitos Económicos</v>
      </c>
      <c r="F901" s="1" t="str">
        <f>+IFERROR(VLOOKUP(Tabla1[[#This Row],[Muestra]],Muestra[[Muestra]:[Columna1]],2,0),"REVISAR")</f>
        <v>07.02.18.37 Infracción Inversión Extranjera Directa en Chile</v>
      </c>
      <c r="G901" t="s">
        <v>66</v>
      </c>
      <c r="H901" t="s">
        <v>1340</v>
      </c>
      <c r="I901" t="s">
        <v>1365</v>
      </c>
      <c r="J901" t="s">
        <v>1853</v>
      </c>
      <c r="K901" t="s">
        <v>3851</v>
      </c>
      <c r="L901" t="s">
        <v>987</v>
      </c>
      <c r="O901" t="s">
        <v>1343</v>
      </c>
      <c r="AC901">
        <v>0</v>
      </c>
      <c r="AD901">
        <v>0</v>
      </c>
      <c r="AE901">
        <v>0</v>
      </c>
      <c r="AF901">
        <v>0</v>
      </c>
      <c r="AG901">
        <v>2</v>
      </c>
      <c r="AH901">
        <v>2</v>
      </c>
      <c r="AI901">
        <v>2</v>
      </c>
    </row>
    <row r="902" spans="1:35" x14ac:dyDescent="0.25">
      <c r="A902" s="23">
        <v>901</v>
      </c>
      <c r="B902" t="s">
        <v>1854</v>
      </c>
      <c r="C902" s="1" t="str">
        <f>+VLOOKUP(Tabla1[[#This Row],[Sector]],Sectores[[Sector]:[Columna1]],2,0)</f>
        <v>07 Delincuencia</v>
      </c>
      <c r="D902" s="1" t="str">
        <f>+VLOOKUP(Tabla1[[#This Row],[Contenido]],Hoja2!$F$2:$G$105,2,0)</f>
        <v>07.02 Sentencias Dictadas por Delito</v>
      </c>
      <c r="E902" s="1" t="str">
        <f>+IFERROR(VLOOKUP(Tabla1[[#This Row],[Tema]],Temas[[Tema]:[Columna1]],2,0),"REVISAR")</f>
        <v>07.02.18 Delitos Económicos</v>
      </c>
      <c r="F902" s="1" t="str">
        <f>+IFERROR(VLOOKUP(Tabla1[[#This Row],[Muestra]],Muestra[[Muestra]:[Columna1]],2,0),"REVISAR")</f>
        <v>07.02.18.38 Infracción L.O.C del Banco Central</v>
      </c>
      <c r="G902" t="s">
        <v>66</v>
      </c>
      <c r="H902" t="s">
        <v>1340</v>
      </c>
      <c r="I902" t="s">
        <v>1365</v>
      </c>
      <c r="J902" t="s">
        <v>1855</v>
      </c>
      <c r="K902" t="s">
        <v>3851</v>
      </c>
      <c r="L902" t="s">
        <v>987</v>
      </c>
      <c r="O902" t="s">
        <v>1343</v>
      </c>
      <c r="AC902">
        <v>0</v>
      </c>
      <c r="AD902">
        <v>2</v>
      </c>
      <c r="AE902">
        <v>3</v>
      </c>
      <c r="AF902">
        <v>1</v>
      </c>
      <c r="AG902">
        <v>1</v>
      </c>
      <c r="AH902">
        <v>1</v>
      </c>
      <c r="AI902">
        <v>0</v>
      </c>
    </row>
    <row r="903" spans="1:35" x14ac:dyDescent="0.25">
      <c r="A903" s="23">
        <v>902</v>
      </c>
      <c r="B903" t="s">
        <v>1856</v>
      </c>
      <c r="C903" s="1" t="str">
        <f>+VLOOKUP(Tabla1[[#This Row],[Sector]],Sectores[[Sector]:[Columna1]],2,0)</f>
        <v>07 Delincuencia</v>
      </c>
      <c r="D903" s="1" t="str">
        <f>+VLOOKUP(Tabla1[[#This Row],[Contenido]],Hoja2!$F$2:$G$105,2,0)</f>
        <v>07.02 Sentencias Dictadas por Delito</v>
      </c>
      <c r="E903" s="1" t="str">
        <f>+IFERROR(VLOOKUP(Tabla1[[#This Row],[Tema]],Temas[[Tema]:[Columna1]],2,0),"REVISAR")</f>
        <v>07.02.18 Delitos Económicos</v>
      </c>
      <c r="F903" s="1" t="str">
        <f>+IFERROR(VLOOKUP(Tabla1[[#This Row],[Muestra]],Muestra[[Muestra]:[Columna1]],2,0),"REVISAR")</f>
        <v>07.02.18.39 Infracción Ley 18.175 de Quiebras</v>
      </c>
      <c r="G903" t="s">
        <v>66</v>
      </c>
      <c r="H903" t="s">
        <v>1340</v>
      </c>
      <c r="I903" t="s">
        <v>1365</v>
      </c>
      <c r="J903" t="s">
        <v>1857</v>
      </c>
      <c r="K903" t="s">
        <v>3851</v>
      </c>
      <c r="L903" t="s">
        <v>987</v>
      </c>
      <c r="O903" t="s">
        <v>1343</v>
      </c>
      <c r="AC903">
        <v>15</v>
      </c>
      <c r="AD903">
        <v>11</v>
      </c>
      <c r="AE903">
        <v>4</v>
      </c>
      <c r="AF903">
        <v>2</v>
      </c>
      <c r="AG903">
        <v>1</v>
      </c>
      <c r="AH903">
        <v>1</v>
      </c>
      <c r="AI903">
        <v>0</v>
      </c>
    </row>
    <row r="904" spans="1:35" x14ac:dyDescent="0.25">
      <c r="A904" s="23">
        <v>903</v>
      </c>
      <c r="B904" t="s">
        <v>1858</v>
      </c>
      <c r="C904" s="1" t="str">
        <f>+VLOOKUP(Tabla1[[#This Row],[Sector]],Sectores[[Sector]:[Columna1]],2,0)</f>
        <v>07 Delincuencia</v>
      </c>
      <c r="D904" s="1" t="str">
        <f>+VLOOKUP(Tabla1[[#This Row],[Contenido]],Hoja2!$F$2:$G$105,2,0)</f>
        <v>07.02 Sentencias Dictadas por Delito</v>
      </c>
      <c r="E904" s="1" t="str">
        <f>+IFERROR(VLOOKUP(Tabla1[[#This Row],[Tema]],Temas[[Tema]:[Columna1]],2,0),"REVISAR")</f>
        <v>07.02.06 Delitos Contra el Medioambientales y Seres Vivos</v>
      </c>
      <c r="F904" s="1" t="str">
        <f>+IFERROR(VLOOKUP(Tabla1[[#This Row],[Muestra]],Muestra[[Muestra]:[Columna1]],2,0),"REVISAR")</f>
        <v>07.02.06.14 Infracción Ley 18.892 de Pesca</v>
      </c>
      <c r="G904" t="s">
        <v>66</v>
      </c>
      <c r="H904" t="s">
        <v>1340</v>
      </c>
      <c r="I904" t="s">
        <v>1352</v>
      </c>
      <c r="J904" t="s">
        <v>1859</v>
      </c>
      <c r="K904" t="s">
        <v>3851</v>
      </c>
      <c r="L904" t="s">
        <v>987</v>
      </c>
      <c r="O904" t="s">
        <v>1343</v>
      </c>
      <c r="AC904">
        <v>35</v>
      </c>
      <c r="AD904">
        <v>33</v>
      </c>
      <c r="AE904">
        <v>12</v>
      </c>
      <c r="AF904">
        <v>0</v>
      </c>
      <c r="AG904">
        <v>1</v>
      </c>
      <c r="AH904">
        <v>0</v>
      </c>
      <c r="AI904">
        <v>0</v>
      </c>
    </row>
    <row r="905" spans="1:35" x14ac:dyDescent="0.25">
      <c r="A905" s="23">
        <v>904</v>
      </c>
      <c r="B905" t="s">
        <v>1860</v>
      </c>
      <c r="C905" s="1" t="str">
        <f>+VLOOKUP(Tabla1[[#This Row],[Sector]],Sectores[[Sector]:[Columna1]],2,0)</f>
        <v>07 Delincuencia</v>
      </c>
      <c r="D905" s="1" t="str">
        <f>+VLOOKUP(Tabla1[[#This Row],[Contenido]],Hoja2!$F$2:$G$105,2,0)</f>
        <v>07.02 Sentencias Dictadas por Delito</v>
      </c>
      <c r="E905" s="1" t="str">
        <f>+IFERROR(VLOOKUP(Tabla1[[#This Row],[Tema]],Temas[[Tema]:[Columna1]],2,0),"REVISAR")</f>
        <v>07.02.20 Delitos Informáticos</v>
      </c>
      <c r="F905" s="1" t="str">
        <f>+IFERROR(VLOOKUP(Tabla1[[#This Row],[Muestra]],Muestra[[Muestra]:[Columna1]],2,0),"REVISAR")</f>
        <v>07.02.20.02 Infracción Ley General Telecomunicaciones</v>
      </c>
      <c r="G905" t="s">
        <v>66</v>
      </c>
      <c r="H905" t="s">
        <v>1340</v>
      </c>
      <c r="I905" t="s">
        <v>1634</v>
      </c>
      <c r="J905" t="s">
        <v>1861</v>
      </c>
      <c r="K905" t="s">
        <v>3851</v>
      </c>
      <c r="L905" t="s">
        <v>987</v>
      </c>
      <c r="O905" t="s">
        <v>1343</v>
      </c>
      <c r="AC905">
        <v>31</v>
      </c>
      <c r="AD905">
        <v>28</v>
      </c>
      <c r="AE905">
        <v>31</v>
      </c>
      <c r="AF905">
        <v>39</v>
      </c>
      <c r="AG905">
        <v>51</v>
      </c>
      <c r="AH905">
        <v>115</v>
      </c>
      <c r="AI905">
        <v>38</v>
      </c>
    </row>
    <row r="906" spans="1:35" x14ac:dyDescent="0.25">
      <c r="A906" s="23">
        <v>905</v>
      </c>
      <c r="B906" t="s">
        <v>1862</v>
      </c>
      <c r="C906" s="1" t="str">
        <f>+VLOOKUP(Tabla1[[#This Row],[Sector]],Sectores[[Sector]:[Columna1]],2,0)</f>
        <v>07 Delincuencia</v>
      </c>
      <c r="D906" s="1" t="str">
        <f>+VLOOKUP(Tabla1[[#This Row],[Contenido]],Hoja2!$F$2:$G$105,2,0)</f>
        <v>07.02 Sentencias Dictadas por Delito</v>
      </c>
      <c r="E906" s="1" t="str">
        <f>+IFERROR(VLOOKUP(Tabla1[[#This Row],[Tema]],Temas[[Tema]:[Columna1]],2,0),"REVISAR")</f>
        <v>07.02.29 Otros</v>
      </c>
      <c r="F906" s="1" t="str">
        <f>+IFERROR(VLOOKUP(Tabla1[[#This Row],[Muestra]],Muestra[[Muestra]:[Columna1]],2,0),"REVISAR")</f>
        <v>07.02.29.06 Infracción Normas Inhumaciones y Exhumaciones</v>
      </c>
      <c r="G906" t="s">
        <v>66</v>
      </c>
      <c r="H906" t="s">
        <v>1340</v>
      </c>
      <c r="I906" t="s">
        <v>181</v>
      </c>
      <c r="J906" t="s">
        <v>1863</v>
      </c>
      <c r="K906" t="s">
        <v>3851</v>
      </c>
      <c r="L906" t="s">
        <v>987</v>
      </c>
      <c r="O906" t="s">
        <v>1343</v>
      </c>
      <c r="AC906">
        <v>7</v>
      </c>
      <c r="AD906">
        <v>12</v>
      </c>
      <c r="AE906">
        <v>5</v>
      </c>
      <c r="AF906">
        <v>6</v>
      </c>
      <c r="AG906">
        <v>23</v>
      </c>
      <c r="AH906">
        <v>13</v>
      </c>
      <c r="AI906">
        <v>15</v>
      </c>
    </row>
    <row r="907" spans="1:35" x14ac:dyDescent="0.25">
      <c r="A907" s="23">
        <v>906</v>
      </c>
      <c r="B907" t="s">
        <v>1864</v>
      </c>
      <c r="C907" s="1" t="str">
        <f>+VLOOKUP(Tabla1[[#This Row],[Sector]],Sectores[[Sector]:[Columna1]],2,0)</f>
        <v>07 Delincuencia</v>
      </c>
      <c r="D907" s="1" t="str">
        <f>+VLOOKUP(Tabla1[[#This Row],[Contenido]],Hoja2!$F$2:$G$105,2,0)</f>
        <v>07.02 Sentencias Dictadas por Delito</v>
      </c>
      <c r="E907" s="1" t="str">
        <f>+IFERROR(VLOOKUP(Tabla1[[#This Row],[Tema]],Temas[[Tema]:[Columna1]],2,0),"REVISAR")</f>
        <v>07.02.25 Delitos Tributarios</v>
      </c>
      <c r="F907" s="1" t="str">
        <f>+IFERROR(VLOOKUP(Tabla1[[#This Row],[Muestra]],Muestra[[Muestra]:[Columna1]],2,0),"REVISAR")</f>
        <v>07.02.25.10 Infracción Ordenanza Aduanas (Fraude y Contrabando)</v>
      </c>
      <c r="G907" t="s">
        <v>66</v>
      </c>
      <c r="H907" t="s">
        <v>1340</v>
      </c>
      <c r="I907" t="s">
        <v>1514</v>
      </c>
      <c r="J907" t="s">
        <v>1865</v>
      </c>
      <c r="K907" t="s">
        <v>3851</v>
      </c>
      <c r="L907" t="s">
        <v>987</v>
      </c>
      <c r="O907" t="s">
        <v>1343</v>
      </c>
      <c r="AC907">
        <v>965</v>
      </c>
      <c r="AD907">
        <v>954</v>
      </c>
      <c r="AE907">
        <v>967</v>
      </c>
      <c r="AF907">
        <v>532</v>
      </c>
      <c r="AG907">
        <v>271</v>
      </c>
      <c r="AH907">
        <v>136</v>
      </c>
      <c r="AI907">
        <v>41</v>
      </c>
    </row>
    <row r="908" spans="1:35" x14ac:dyDescent="0.25">
      <c r="A908" s="23">
        <v>907</v>
      </c>
      <c r="B908" t="s">
        <v>1866</v>
      </c>
      <c r="C908" s="1" t="str">
        <f>+VLOOKUP(Tabla1[[#This Row],[Sector]],Sectores[[Sector]:[Columna1]],2,0)</f>
        <v>07 Delincuencia</v>
      </c>
      <c r="D908" s="1" t="str">
        <f>+VLOOKUP(Tabla1[[#This Row],[Contenido]],Hoja2!$F$2:$G$105,2,0)</f>
        <v>07.02 Sentencias Dictadas por Delito</v>
      </c>
      <c r="E908" s="1" t="str">
        <f>+IFERROR(VLOOKUP(Tabla1[[#This Row],[Tema]],Temas[[Tema]:[Columna1]],2,0),"REVISAR")</f>
        <v>07.02.06 Delitos Contra el Medioambientales y Seres Vivos</v>
      </c>
      <c r="F908" s="1" t="str">
        <f>+IFERROR(VLOOKUP(Tabla1[[#This Row],[Muestra]],Muestra[[Muestra]:[Columna1]],2,0),"REVISAR")</f>
        <v>07.02.06.15 Infracción por Contaminación</v>
      </c>
      <c r="G908" t="s">
        <v>66</v>
      </c>
      <c r="H908" t="s">
        <v>1340</v>
      </c>
      <c r="I908" t="s">
        <v>1352</v>
      </c>
      <c r="J908" t="s">
        <v>1867</v>
      </c>
      <c r="K908" t="s">
        <v>3851</v>
      </c>
      <c r="L908" t="s">
        <v>987</v>
      </c>
      <c r="O908" t="s">
        <v>1343</v>
      </c>
      <c r="AC908">
        <v>0</v>
      </c>
      <c r="AD908">
        <v>1</v>
      </c>
      <c r="AE908">
        <v>1</v>
      </c>
      <c r="AF908">
        <v>10</v>
      </c>
      <c r="AG908">
        <v>13</v>
      </c>
      <c r="AH908">
        <v>6</v>
      </c>
      <c r="AI908">
        <v>9</v>
      </c>
    </row>
    <row r="909" spans="1:35" x14ac:dyDescent="0.25">
      <c r="A909" s="23">
        <v>908</v>
      </c>
      <c r="B909" t="s">
        <v>1868</v>
      </c>
      <c r="C909" s="1" t="str">
        <f>+VLOOKUP(Tabla1[[#This Row],[Sector]],Sectores[[Sector]:[Columna1]],2,0)</f>
        <v>07 Delincuencia</v>
      </c>
      <c r="D909" s="1" t="str">
        <f>+VLOOKUP(Tabla1[[#This Row],[Contenido]],Hoja2!$F$2:$G$105,2,0)</f>
        <v>07.02 Sentencias Dictadas por Delito</v>
      </c>
      <c r="E909" s="1" t="str">
        <f>+IFERROR(VLOOKUP(Tabla1[[#This Row],[Tema]],Temas[[Tema]:[Columna1]],2,0),"REVISAR")</f>
        <v>07.02.10 Delitos Contra la Intimidad y la Libertad</v>
      </c>
      <c r="F909" s="1" t="str">
        <f>+IFERROR(VLOOKUP(Tabla1[[#This Row],[Muestra]],Muestra[[Muestra]:[Columna1]],2,0),"REVISAR")</f>
        <v>07.02.10.13 Infracciones a la Ley de Identidad de Género</v>
      </c>
      <c r="G909" t="s">
        <v>66</v>
      </c>
      <c r="H909" t="s">
        <v>1340</v>
      </c>
      <c r="I909" t="s">
        <v>1390</v>
      </c>
      <c r="J909" t="s">
        <v>1869</v>
      </c>
      <c r="K909" t="s">
        <v>3851</v>
      </c>
      <c r="L909" t="s">
        <v>987</v>
      </c>
      <c r="O909" t="s">
        <v>1343</v>
      </c>
      <c r="AC909">
        <v>0</v>
      </c>
      <c r="AD909">
        <v>0</v>
      </c>
      <c r="AE909">
        <v>0</v>
      </c>
      <c r="AF909">
        <v>0</v>
      </c>
      <c r="AG909">
        <v>0</v>
      </c>
      <c r="AH909">
        <v>0</v>
      </c>
      <c r="AI909">
        <v>2</v>
      </c>
    </row>
    <row r="910" spans="1:35" x14ac:dyDescent="0.25">
      <c r="A910" s="23">
        <v>909</v>
      </c>
      <c r="B910" t="s">
        <v>1870</v>
      </c>
      <c r="C910" s="1" t="str">
        <f>+VLOOKUP(Tabla1[[#This Row],[Sector]],Sectores[[Sector]:[Columna1]],2,0)</f>
        <v>07 Delincuencia</v>
      </c>
      <c r="D910" s="1" t="str">
        <f>+VLOOKUP(Tabla1[[#This Row],[Contenido]],Hoja2!$F$2:$G$105,2,0)</f>
        <v>07.02 Sentencias Dictadas por Delito</v>
      </c>
      <c r="E910" s="1" t="str">
        <f>+IFERROR(VLOOKUP(Tabla1[[#This Row],[Tema]],Temas[[Tema]:[Columna1]],2,0),"REVISAR")</f>
        <v>07.02.13 Delitos Contra la Seguridad</v>
      </c>
      <c r="F910" s="1" t="str">
        <f>+IFERROR(VLOOKUP(Tabla1[[#This Row],[Muestra]],Muestra[[Muestra]:[Columna1]],2,0),"REVISAR")</f>
        <v>07.02.13.04 Infracciones a la Ley de Seguridad Nuclear</v>
      </c>
      <c r="G910" t="s">
        <v>66</v>
      </c>
      <c r="H910" t="s">
        <v>1340</v>
      </c>
      <c r="I910" t="s">
        <v>1683</v>
      </c>
      <c r="J910" t="s">
        <v>1871</v>
      </c>
      <c r="K910" t="s">
        <v>3851</v>
      </c>
      <c r="L910" t="s">
        <v>987</v>
      </c>
      <c r="O910" t="s">
        <v>1343</v>
      </c>
      <c r="AC910">
        <v>0</v>
      </c>
      <c r="AD910">
        <v>0</v>
      </c>
      <c r="AE910">
        <v>0</v>
      </c>
      <c r="AF910">
        <v>1</v>
      </c>
      <c r="AG910">
        <v>0</v>
      </c>
      <c r="AH910">
        <v>0</v>
      </c>
      <c r="AI910">
        <v>0</v>
      </c>
    </row>
    <row r="911" spans="1:35" x14ac:dyDescent="0.25">
      <c r="A911" s="23">
        <v>910</v>
      </c>
      <c r="B911" t="s">
        <v>10070</v>
      </c>
      <c r="C911" s="1" t="str">
        <f>+VLOOKUP(Tabla1[[#This Row],[Sector]],Sectores[[Sector]:[Columna1]],2,0)</f>
        <v>07 Delincuencia</v>
      </c>
      <c r="D911" s="1" t="str">
        <f>+VLOOKUP(Tabla1[[#This Row],[Contenido]],Hoja2!$F$2:$G$105,2,0)</f>
        <v>07.02 Sentencias Dictadas por Delito</v>
      </c>
      <c r="E911" s="1" t="str">
        <f>+IFERROR(VLOOKUP(Tabla1[[#This Row],[Tema]],Temas[[Tema]:[Columna1]],2,0),"REVISAR")</f>
        <v>07.02.19 Delitos Electorales</v>
      </c>
      <c r="F911" s="1" t="str">
        <f>+IFERROR(VLOOKUP(Tabla1[[#This Row],[Muestra]],Muestra[[Muestra]:[Columna1]],2,0),"REVISAR")</f>
        <v>07.02.19.02 Infracciones a la Ley Orgánica Constitucional Sobre Votación</v>
      </c>
      <c r="G911" t="s">
        <v>66</v>
      </c>
      <c r="H911" t="s">
        <v>1340</v>
      </c>
      <c r="I911" t="s">
        <v>1835</v>
      </c>
      <c r="J911" t="s">
        <v>1872</v>
      </c>
      <c r="K911" t="s">
        <v>3851</v>
      </c>
      <c r="L911" t="s">
        <v>987</v>
      </c>
      <c r="O911" t="s">
        <v>1343</v>
      </c>
      <c r="AC911">
        <v>16</v>
      </c>
      <c r="AD911">
        <v>5</v>
      </c>
      <c r="AE911">
        <v>2</v>
      </c>
      <c r="AF911">
        <v>16</v>
      </c>
      <c r="AG911">
        <v>27</v>
      </c>
      <c r="AH911">
        <v>9</v>
      </c>
      <c r="AI911">
        <v>2</v>
      </c>
    </row>
    <row r="912" spans="1:35" x14ac:dyDescent="0.25">
      <c r="A912" s="23">
        <v>911</v>
      </c>
      <c r="B912" t="s">
        <v>1873</v>
      </c>
      <c r="C912" s="1" t="str">
        <f>+VLOOKUP(Tabla1[[#This Row],[Sector]],Sectores[[Sector]:[Columna1]],2,0)</f>
        <v>07 Delincuencia</v>
      </c>
      <c r="D912" s="1" t="str">
        <f>+VLOOKUP(Tabla1[[#This Row],[Contenido]],Hoja2!$F$2:$G$105,2,0)</f>
        <v>07.02 Sentencias Dictadas por Delito</v>
      </c>
      <c r="E912" s="1" t="str">
        <f>+IFERROR(VLOOKUP(Tabla1[[#This Row],[Tema]],Temas[[Tema]:[Columna1]],2,0),"REVISAR")</f>
        <v>07.02.21 Delitos Laborales</v>
      </c>
      <c r="F912" s="1" t="str">
        <f>+IFERROR(VLOOKUP(Tabla1[[#This Row],[Muestra]],Muestra[[Muestra]:[Columna1]],2,0),"REVISAR")</f>
        <v>07.02.21.03 Infracciones a la Seguridad Social</v>
      </c>
      <c r="G912" t="s">
        <v>66</v>
      </c>
      <c r="H912" t="s">
        <v>1340</v>
      </c>
      <c r="I912" t="s">
        <v>1848</v>
      </c>
      <c r="J912" t="s">
        <v>1874</v>
      </c>
      <c r="K912" t="s">
        <v>3851</v>
      </c>
      <c r="L912" t="s">
        <v>987</v>
      </c>
      <c r="O912" t="s">
        <v>1343</v>
      </c>
      <c r="AC912">
        <v>3</v>
      </c>
      <c r="AD912">
        <v>3</v>
      </c>
      <c r="AE912">
        <v>7</v>
      </c>
      <c r="AF912">
        <v>6</v>
      </c>
      <c r="AG912">
        <v>3</v>
      </c>
      <c r="AH912">
        <v>6</v>
      </c>
      <c r="AI912">
        <v>7</v>
      </c>
    </row>
    <row r="913" spans="1:35" x14ac:dyDescent="0.25">
      <c r="A913" s="23">
        <v>912</v>
      </c>
      <c r="B913" t="s">
        <v>1875</v>
      </c>
      <c r="C913" s="1" t="str">
        <f>+VLOOKUP(Tabla1[[#This Row],[Sector]],Sectores[[Sector]:[Columna1]],2,0)</f>
        <v>07 Delincuencia</v>
      </c>
      <c r="D913" s="1" t="str">
        <f>+VLOOKUP(Tabla1[[#This Row],[Contenido]],Hoja2!$F$2:$G$105,2,0)</f>
        <v>07.02 Sentencias Dictadas por Delito</v>
      </c>
      <c r="E913" s="1" t="str">
        <f>+IFERROR(VLOOKUP(Tabla1[[#This Row],[Tema]],Temas[[Tema]:[Columna1]],2,0),"REVISAR")</f>
        <v>07.02.29 Otros</v>
      </c>
      <c r="F913" s="1" t="str">
        <f>+IFERROR(VLOOKUP(Tabla1[[#This Row],[Muestra]],Muestra[[Muestra]:[Columna1]],2,0),"REVISAR")</f>
        <v>07.02.29.07 Infracciones al Código Aeronáutico</v>
      </c>
      <c r="G913" t="s">
        <v>66</v>
      </c>
      <c r="H913" t="s">
        <v>1340</v>
      </c>
      <c r="I913" t="s">
        <v>181</v>
      </c>
      <c r="J913" t="s">
        <v>1876</v>
      </c>
      <c r="K913" t="s">
        <v>3851</v>
      </c>
      <c r="L913" t="s">
        <v>987</v>
      </c>
      <c r="O913" t="s">
        <v>1343</v>
      </c>
      <c r="AC913">
        <v>20</v>
      </c>
      <c r="AD913">
        <v>21</v>
      </c>
      <c r="AE913">
        <v>19</v>
      </c>
      <c r="AF913">
        <v>17</v>
      </c>
      <c r="AG913">
        <v>22</v>
      </c>
      <c r="AH913">
        <v>18</v>
      </c>
      <c r="AI913">
        <v>34</v>
      </c>
    </row>
    <row r="914" spans="1:35" x14ac:dyDescent="0.25">
      <c r="A914" s="23">
        <v>913</v>
      </c>
      <c r="B914" t="s">
        <v>1877</v>
      </c>
      <c r="C914" s="1" t="str">
        <f>+VLOOKUP(Tabla1[[#This Row],[Sector]],Sectores[[Sector]:[Columna1]],2,0)</f>
        <v>07 Delincuencia</v>
      </c>
      <c r="D914" s="1" t="str">
        <f>+VLOOKUP(Tabla1[[#This Row],[Contenido]],Hoja2!$F$2:$G$105,2,0)</f>
        <v>07.02 Sentencias Dictadas por Delito</v>
      </c>
      <c r="E914" s="1" t="str">
        <f>+IFERROR(VLOOKUP(Tabla1[[#This Row],[Tema]],Temas[[Tema]:[Columna1]],2,0),"REVISAR")</f>
        <v>07.02.18 Delitos Económicos</v>
      </c>
      <c r="F914" s="1" t="str">
        <f>+IFERROR(VLOOKUP(Tabla1[[#This Row],[Muestra]],Muestra[[Muestra]:[Columna1]],2,0),"REVISAR")</f>
        <v>07.02.18.40 Infracciones Tributarias Contempladas en Otras Leyes</v>
      </c>
      <c r="G914" t="s">
        <v>66</v>
      </c>
      <c r="H914" t="s">
        <v>1340</v>
      </c>
      <c r="I914" t="s">
        <v>1365</v>
      </c>
      <c r="J914" t="s">
        <v>1878</v>
      </c>
      <c r="K914" t="s">
        <v>3851</v>
      </c>
      <c r="L914" t="s">
        <v>987</v>
      </c>
      <c r="O914" t="s">
        <v>1343</v>
      </c>
      <c r="AC914">
        <v>10</v>
      </c>
      <c r="AD914">
        <v>19</v>
      </c>
      <c r="AE914">
        <v>18</v>
      </c>
      <c r="AF914">
        <v>23</v>
      </c>
      <c r="AG914">
        <v>5</v>
      </c>
      <c r="AH914">
        <v>2</v>
      </c>
      <c r="AI914">
        <v>11</v>
      </c>
    </row>
    <row r="915" spans="1:35" x14ac:dyDescent="0.25">
      <c r="A915" s="23">
        <v>914</v>
      </c>
      <c r="B915" t="s">
        <v>1879</v>
      </c>
      <c r="C915" s="1" t="str">
        <f>+VLOOKUP(Tabla1[[#This Row],[Sector]],Sectores[[Sector]:[Columna1]],2,0)</f>
        <v>07 Delincuencia</v>
      </c>
      <c r="D915" s="1" t="str">
        <f>+VLOOKUP(Tabla1[[#This Row],[Contenido]],Hoja2!$F$2:$G$105,2,0)</f>
        <v>07.02 Sentencias Dictadas por Delito</v>
      </c>
      <c r="E915" s="1" t="str">
        <f>+IFERROR(VLOOKUP(Tabla1[[#This Row],[Tema]],Temas[[Tema]:[Columna1]],2,0),"REVISAR")</f>
        <v>07.02.12 Delitos Contra la Salud Pública</v>
      </c>
      <c r="F915" s="1" t="str">
        <f>+IFERROR(VLOOKUP(Tabla1[[#This Row],[Muestra]],Muestra[[Muestra]:[Columna1]],2,0),"REVISAR")</f>
        <v>07.02.12.03 Infringir Normas Higiénicas y de Salubridad</v>
      </c>
      <c r="G915" t="s">
        <v>66</v>
      </c>
      <c r="H915" t="s">
        <v>1340</v>
      </c>
      <c r="I915" t="s">
        <v>1562</v>
      </c>
      <c r="J915" t="s">
        <v>1880</v>
      </c>
      <c r="K915" t="s">
        <v>3851</v>
      </c>
      <c r="L915" t="s">
        <v>987</v>
      </c>
      <c r="O915" t="s">
        <v>1343</v>
      </c>
      <c r="AC915">
        <v>0</v>
      </c>
      <c r="AD915">
        <v>0</v>
      </c>
      <c r="AE915">
        <v>0</v>
      </c>
      <c r="AF915">
        <v>1</v>
      </c>
      <c r="AG915">
        <v>0</v>
      </c>
      <c r="AH915">
        <v>2</v>
      </c>
      <c r="AI915">
        <v>15</v>
      </c>
    </row>
    <row r="916" spans="1:35" x14ac:dyDescent="0.25">
      <c r="A916" s="23">
        <v>915</v>
      </c>
      <c r="B916" t="s">
        <v>10071</v>
      </c>
      <c r="C916" s="1" t="str">
        <f>+VLOOKUP(Tabla1[[#This Row],[Sector]],Sectores[[Sector]:[Columna1]],2,0)</f>
        <v>07 Delincuencia</v>
      </c>
      <c r="D916" s="1" t="str">
        <f>+VLOOKUP(Tabla1[[#This Row],[Contenido]],Hoja2!$F$2:$G$105,2,0)</f>
        <v>07.02 Sentencias Dictadas por Delito</v>
      </c>
      <c r="E916" s="1" t="str">
        <f>+IFERROR(VLOOKUP(Tabla1[[#This Row],[Tema]],Temas[[Tema]:[Columna1]],2,0),"REVISAR")</f>
        <v>07.02.05 Delitos Contra el Honor</v>
      </c>
      <c r="F916" s="1" t="str">
        <f>+IFERROR(VLOOKUP(Tabla1[[#This Row],[Muestra]],Muestra[[Muestra]:[Columna1]],2,0),"REVISAR")</f>
        <v>07.02.05.02 Injuria (Accion Privada)</v>
      </c>
      <c r="G916" t="s">
        <v>66</v>
      </c>
      <c r="H916" t="s">
        <v>1340</v>
      </c>
      <c r="I916" t="s">
        <v>1484</v>
      </c>
      <c r="J916" t="s">
        <v>1881</v>
      </c>
      <c r="K916" t="s">
        <v>3851</v>
      </c>
      <c r="L916" t="s">
        <v>987</v>
      </c>
      <c r="O916" t="s">
        <v>1343</v>
      </c>
      <c r="AC916">
        <v>412</v>
      </c>
      <c r="AD916">
        <v>390</v>
      </c>
      <c r="AE916">
        <v>434</v>
      </c>
      <c r="AF916">
        <v>444</v>
      </c>
      <c r="AG916">
        <v>403</v>
      </c>
      <c r="AH916">
        <v>473</v>
      </c>
      <c r="AI916">
        <v>592</v>
      </c>
    </row>
    <row r="917" spans="1:35" x14ac:dyDescent="0.25">
      <c r="A917" s="23">
        <v>916</v>
      </c>
      <c r="B917" t="s">
        <v>10072</v>
      </c>
      <c r="C917" s="1" t="str">
        <f>+VLOOKUP(Tabla1[[#This Row],[Sector]],Sectores[[Sector]:[Columna1]],2,0)</f>
        <v>07 Delincuencia</v>
      </c>
      <c r="D917" s="1" t="str">
        <f>+VLOOKUP(Tabla1[[#This Row],[Contenido]],Hoja2!$F$2:$G$105,2,0)</f>
        <v>07.02 Sentencias Dictadas por Delito</v>
      </c>
      <c r="E917" s="1" t="str">
        <f>+IFERROR(VLOOKUP(Tabla1[[#This Row],[Tema]],Temas[[Tema]:[Columna1]],2,0),"REVISAR")</f>
        <v>07.02.05 Delitos Contra el Honor</v>
      </c>
      <c r="F917" s="1" t="str">
        <f>+IFERROR(VLOOKUP(Tabla1[[#This Row],[Muestra]],Muestra[[Muestra]:[Columna1]],2,0),"REVISAR")</f>
        <v>07.02.05.03 Injurias y Calumnias por Medios de Comunicacion Social</v>
      </c>
      <c r="G917" t="s">
        <v>66</v>
      </c>
      <c r="H917" t="s">
        <v>1340</v>
      </c>
      <c r="I917" t="s">
        <v>1484</v>
      </c>
      <c r="J917" t="s">
        <v>1882</v>
      </c>
      <c r="K917" t="s">
        <v>3851</v>
      </c>
      <c r="L917" t="s">
        <v>987</v>
      </c>
      <c r="O917" t="s">
        <v>1343</v>
      </c>
      <c r="AC917">
        <v>188</v>
      </c>
      <c r="AD917">
        <v>164</v>
      </c>
      <c r="AE917">
        <v>201</v>
      </c>
      <c r="AF917">
        <v>244</v>
      </c>
      <c r="AG917">
        <v>296</v>
      </c>
      <c r="AH917">
        <v>344</v>
      </c>
      <c r="AI917">
        <v>460</v>
      </c>
    </row>
    <row r="918" spans="1:35" x14ac:dyDescent="0.25">
      <c r="A918" s="23">
        <v>917</v>
      </c>
      <c r="B918" t="s">
        <v>1883</v>
      </c>
      <c r="C918" s="1" t="str">
        <f>+VLOOKUP(Tabla1[[#This Row],[Sector]],Sectores[[Sector]:[Columna1]],2,0)</f>
        <v>07 Delincuencia</v>
      </c>
      <c r="D918" s="1" t="str">
        <f>+VLOOKUP(Tabla1[[#This Row],[Contenido]],Hoja2!$F$2:$G$105,2,0)</f>
        <v>07.02 Sentencias Dictadas por Delito</v>
      </c>
      <c r="E918" s="1" t="str">
        <f>+IFERROR(VLOOKUP(Tabla1[[#This Row],[Tema]],Temas[[Tema]:[Columna1]],2,0),"REVISAR")</f>
        <v>07.02.18 Delitos Económicos</v>
      </c>
      <c r="F918" s="1" t="str">
        <f>+IFERROR(VLOOKUP(Tabla1[[#This Row],[Muestra]],Muestra[[Muestra]:[Columna1]],2,0),"REVISAR")</f>
        <v>07.02.18.41 Insolvencia Punible (Alzamiento de Bienes)</v>
      </c>
      <c r="G918" t="s">
        <v>66</v>
      </c>
      <c r="H918" t="s">
        <v>1340</v>
      </c>
      <c r="I918" t="s">
        <v>1365</v>
      </c>
      <c r="J918" t="s">
        <v>1884</v>
      </c>
      <c r="K918" t="s">
        <v>3851</v>
      </c>
      <c r="L918" t="s">
        <v>987</v>
      </c>
      <c r="O918" t="s">
        <v>1343</v>
      </c>
      <c r="AC918">
        <v>14</v>
      </c>
      <c r="AD918">
        <v>2</v>
      </c>
      <c r="AE918">
        <v>7</v>
      </c>
      <c r="AF918">
        <v>13</v>
      </c>
      <c r="AG918">
        <v>13</v>
      </c>
      <c r="AH918">
        <v>6</v>
      </c>
      <c r="AI918">
        <v>9</v>
      </c>
    </row>
    <row r="919" spans="1:35" x14ac:dyDescent="0.25">
      <c r="A919" s="23">
        <v>918</v>
      </c>
      <c r="B919" t="s">
        <v>1885</v>
      </c>
      <c r="C919" s="1" t="str">
        <f>+VLOOKUP(Tabla1[[#This Row],[Sector]],Sectores[[Sector]:[Columna1]],2,0)</f>
        <v>07 Delincuencia</v>
      </c>
      <c r="D919" s="1" t="str">
        <f>+VLOOKUP(Tabla1[[#This Row],[Contenido]],Hoja2!$F$2:$G$105,2,0)</f>
        <v>07.02 Sentencias Dictadas por Delito</v>
      </c>
      <c r="E919" s="1" t="str">
        <f>+IFERROR(VLOOKUP(Tabla1[[#This Row],[Tema]],Temas[[Tema]:[Columna1]],2,0),"REVISAR")</f>
        <v>07.02.17 Delitos e Infracciones de Tránsito</v>
      </c>
      <c r="F919" s="1" t="str">
        <f>+IFERROR(VLOOKUP(Tabla1[[#This Row],[Muestra]],Muestra[[Muestra]:[Columna1]],2,0),"REVISAR")</f>
        <v>07.02.17.19 Instalación Indebida de Señales del Tránsito o Barreras</v>
      </c>
      <c r="G919" t="s">
        <v>66</v>
      </c>
      <c r="H919" t="s">
        <v>1340</v>
      </c>
      <c r="I919" t="s">
        <v>1507</v>
      </c>
      <c r="J919" t="s">
        <v>1886</v>
      </c>
      <c r="K919" t="s">
        <v>3851</v>
      </c>
      <c r="L919" t="s">
        <v>987</v>
      </c>
      <c r="O919" t="s">
        <v>1343</v>
      </c>
      <c r="AC919">
        <v>0</v>
      </c>
      <c r="AD919">
        <v>1</v>
      </c>
      <c r="AE919">
        <v>0</v>
      </c>
      <c r="AF919">
        <v>0</v>
      </c>
      <c r="AG919">
        <v>2</v>
      </c>
      <c r="AH919">
        <v>0</v>
      </c>
      <c r="AI919">
        <v>0</v>
      </c>
    </row>
    <row r="920" spans="1:35" x14ac:dyDescent="0.25">
      <c r="A920" s="23">
        <v>919</v>
      </c>
      <c r="B920" t="s">
        <v>1887</v>
      </c>
      <c r="C920" s="1" t="str">
        <f>+VLOOKUP(Tabla1[[#This Row],[Sector]],Sectores[[Sector]:[Columna1]],2,0)</f>
        <v>07 Delincuencia</v>
      </c>
      <c r="D920" s="1" t="str">
        <f>+VLOOKUP(Tabla1[[#This Row],[Contenido]],Hoja2!$F$2:$G$105,2,0)</f>
        <v>07.02 Sentencias Dictadas por Delito</v>
      </c>
      <c r="E920" s="1" t="str">
        <f>+IFERROR(VLOOKUP(Tabla1[[#This Row],[Tema]],Temas[[Tema]:[Columna1]],2,0),"REVISAR")</f>
        <v>07.02.07 Delitos Contra el Orden Público, Funcionarios o Agentes del Estado</v>
      </c>
      <c r="F920" s="1" t="str">
        <f>+IFERROR(VLOOKUP(Tabla1[[#This Row],[Muestra]],Muestra[[Muestra]:[Columna1]],2,0),"REVISAR")</f>
        <v>07.02.07.29 Interrupción de Servicio Eléctrico</v>
      </c>
      <c r="G920" t="s">
        <v>66</v>
      </c>
      <c r="H920" t="s">
        <v>1340</v>
      </c>
      <c r="I920" t="s">
        <v>1411</v>
      </c>
      <c r="J920" t="s">
        <v>1888</v>
      </c>
      <c r="K920" t="s">
        <v>3851</v>
      </c>
      <c r="L920" t="s">
        <v>987</v>
      </c>
      <c r="O920" t="s">
        <v>1343</v>
      </c>
      <c r="AC920">
        <v>39</v>
      </c>
      <c r="AD920">
        <v>29</v>
      </c>
      <c r="AE920">
        <v>4</v>
      </c>
      <c r="AF920">
        <v>8</v>
      </c>
      <c r="AG920">
        <v>1</v>
      </c>
      <c r="AH920">
        <v>5</v>
      </c>
      <c r="AI920">
        <v>3</v>
      </c>
    </row>
    <row r="921" spans="1:35" x14ac:dyDescent="0.25">
      <c r="A921" s="23">
        <v>920</v>
      </c>
      <c r="B921" t="s">
        <v>1889</v>
      </c>
      <c r="C921" s="1" t="str">
        <f>+VLOOKUP(Tabla1[[#This Row],[Sector]],Sectores[[Sector]:[Columna1]],2,0)</f>
        <v>07 Delincuencia</v>
      </c>
      <c r="D921" s="1" t="str">
        <f>+VLOOKUP(Tabla1[[#This Row],[Contenido]],Hoja2!$F$2:$G$105,2,0)</f>
        <v>07.02 Sentencias Dictadas por Delito</v>
      </c>
      <c r="E921" s="1" t="str">
        <f>+IFERROR(VLOOKUP(Tabla1[[#This Row],[Tema]],Temas[[Tema]:[Columna1]],2,0),"REVISAR")</f>
        <v>07.02.07 Delitos Contra el Orden Público, Funcionarios o Agentes del Estado</v>
      </c>
      <c r="F921" s="1" t="str">
        <f>+IFERROR(VLOOKUP(Tabla1[[#This Row],[Muestra]],Muestra[[Muestra]:[Columna1]],2,0),"REVISAR")</f>
        <v>07.02.07.30 Inutilización de Dispositivos de Monitoreo Telemático</v>
      </c>
      <c r="G921" t="s">
        <v>66</v>
      </c>
      <c r="H921" t="s">
        <v>1340</v>
      </c>
      <c r="I921" t="s">
        <v>1411</v>
      </c>
      <c r="J921" t="s">
        <v>1890</v>
      </c>
      <c r="K921" t="s">
        <v>3851</v>
      </c>
      <c r="L921" t="s">
        <v>987</v>
      </c>
      <c r="O921" t="s">
        <v>1343</v>
      </c>
      <c r="AC921">
        <v>0</v>
      </c>
      <c r="AD921">
        <v>0</v>
      </c>
      <c r="AE921">
        <v>0</v>
      </c>
      <c r="AF921">
        <v>0</v>
      </c>
      <c r="AG921">
        <v>2</v>
      </c>
      <c r="AH921">
        <v>2</v>
      </c>
      <c r="AI921">
        <v>1</v>
      </c>
    </row>
    <row r="922" spans="1:35" x14ac:dyDescent="0.25">
      <c r="A922" s="23">
        <v>921</v>
      </c>
      <c r="B922" t="s">
        <v>1891</v>
      </c>
      <c r="C922" s="1" t="str">
        <f>+VLOOKUP(Tabla1[[#This Row],[Sector]],Sectores[[Sector]:[Columna1]],2,0)</f>
        <v>07 Delincuencia</v>
      </c>
      <c r="D922" s="1" t="str">
        <f>+VLOOKUP(Tabla1[[#This Row],[Contenido]],Hoja2!$F$2:$G$105,2,0)</f>
        <v>07.02 Sentencias Dictadas por Delito</v>
      </c>
      <c r="E922" s="1" t="str">
        <f>+IFERROR(VLOOKUP(Tabla1[[#This Row],[Tema]],Temas[[Tema]:[Columna1]],2,0),"REVISAR")</f>
        <v>07.02.11 Delitos Contra la Propiedad y el Patrimonio</v>
      </c>
      <c r="F922" s="1" t="str">
        <f>+IFERROR(VLOOKUP(Tabla1[[#This Row],[Muestra]],Muestra[[Muestra]:[Columna1]],2,0),"REVISAR")</f>
        <v>07.02.11.21 Invasión de Derechos Ajenos</v>
      </c>
      <c r="G922" t="s">
        <v>66</v>
      </c>
      <c r="H922" t="s">
        <v>1340</v>
      </c>
      <c r="I922" t="s">
        <v>1355</v>
      </c>
      <c r="J922" t="s">
        <v>1892</v>
      </c>
      <c r="K922" t="s">
        <v>3851</v>
      </c>
      <c r="L922" t="s">
        <v>987</v>
      </c>
      <c r="O922" t="s">
        <v>1343</v>
      </c>
      <c r="AC922">
        <v>0</v>
      </c>
      <c r="AD922">
        <v>3</v>
      </c>
      <c r="AE922">
        <v>0</v>
      </c>
      <c r="AF922">
        <v>2</v>
      </c>
      <c r="AG922">
        <v>2</v>
      </c>
      <c r="AH922">
        <v>4</v>
      </c>
      <c r="AI922">
        <v>6</v>
      </c>
    </row>
    <row r="923" spans="1:35" x14ac:dyDescent="0.25">
      <c r="A923" s="23">
        <v>922</v>
      </c>
      <c r="B923" t="s">
        <v>1893</v>
      </c>
      <c r="C923" s="1" t="str">
        <f>+VLOOKUP(Tabla1[[#This Row],[Sector]],Sectores[[Sector]:[Columna1]],2,0)</f>
        <v>07 Delincuencia</v>
      </c>
      <c r="D923" s="1" t="str">
        <f>+VLOOKUP(Tabla1[[#This Row],[Contenido]],Hoja2!$F$2:$G$105,2,0)</f>
        <v>07.02 Sentencias Dictadas por Delito</v>
      </c>
      <c r="E923" s="1" t="str">
        <f>+IFERROR(VLOOKUP(Tabla1[[#This Row],[Tema]],Temas[[Tema]:[Columna1]],2,0),"REVISAR")</f>
        <v>07.02.17 Delitos e Infracciones de Tránsito</v>
      </c>
      <c r="F923" s="1" t="str">
        <f>+IFERROR(VLOOKUP(Tabla1[[#This Row],[Muestra]],Muestra[[Muestra]:[Columna1]],2,0),"REVISAR")</f>
        <v>07.02.17.20 Lanzar Objeto a Vía Pública con Muerte o Lesiones</v>
      </c>
      <c r="G923" t="s">
        <v>66</v>
      </c>
      <c r="H923" t="s">
        <v>1340</v>
      </c>
      <c r="I923" t="s">
        <v>1507</v>
      </c>
      <c r="J923" t="s">
        <v>1894</v>
      </c>
      <c r="K923" t="s">
        <v>3851</v>
      </c>
      <c r="L923" t="s">
        <v>987</v>
      </c>
      <c r="O923" t="s">
        <v>1343</v>
      </c>
      <c r="AC923">
        <v>0</v>
      </c>
      <c r="AD923">
        <v>0</v>
      </c>
      <c r="AE923">
        <v>0</v>
      </c>
      <c r="AF923">
        <v>0</v>
      </c>
      <c r="AG923">
        <v>0</v>
      </c>
      <c r="AH923">
        <v>0</v>
      </c>
      <c r="AI923">
        <v>1</v>
      </c>
    </row>
    <row r="924" spans="1:35" x14ac:dyDescent="0.25">
      <c r="A924" s="23">
        <v>923</v>
      </c>
      <c r="B924" t="s">
        <v>1895</v>
      </c>
      <c r="C924" s="1" t="str">
        <f>+VLOOKUP(Tabla1[[#This Row],[Sector]],Sectores[[Sector]:[Columna1]],2,0)</f>
        <v>07 Delincuencia</v>
      </c>
      <c r="D924" s="1" t="str">
        <f>+VLOOKUP(Tabla1[[#This Row],[Contenido]],Hoja2!$F$2:$G$105,2,0)</f>
        <v>07.02 Sentencias Dictadas por Delito</v>
      </c>
      <c r="E924" s="1" t="str">
        <f>+IFERROR(VLOOKUP(Tabla1[[#This Row],[Tema]],Temas[[Tema]:[Columna1]],2,0),"REVISAR")</f>
        <v>07.02.02 Crimen Organizado y Lavado de Dinero</v>
      </c>
      <c r="F924" s="1" t="str">
        <f>+IFERROR(VLOOKUP(Tabla1[[#This Row],[Muestra]],Muestra[[Muestra]:[Columna1]],2,0),"REVISAR")</f>
        <v>07.02.02.05 Lavado de Dinero Persona Jurídica</v>
      </c>
      <c r="G924" t="s">
        <v>66</v>
      </c>
      <c r="H924" t="s">
        <v>1340</v>
      </c>
      <c r="I924" t="s">
        <v>1462</v>
      </c>
      <c r="J924" t="s">
        <v>1896</v>
      </c>
      <c r="K924" t="s">
        <v>3851</v>
      </c>
      <c r="L924" t="s">
        <v>987</v>
      </c>
      <c r="O924" t="s">
        <v>1343</v>
      </c>
      <c r="AC924">
        <v>1</v>
      </c>
      <c r="AD924">
        <v>0</v>
      </c>
      <c r="AE924">
        <v>10</v>
      </c>
      <c r="AF924">
        <v>18</v>
      </c>
      <c r="AG924">
        <v>11</v>
      </c>
      <c r="AH924">
        <v>16</v>
      </c>
      <c r="AI924">
        <v>18</v>
      </c>
    </row>
    <row r="925" spans="1:35" x14ac:dyDescent="0.25">
      <c r="A925" s="23">
        <v>924</v>
      </c>
      <c r="B925" t="s">
        <v>1897</v>
      </c>
      <c r="C925" s="1" t="str">
        <f>+VLOOKUP(Tabla1[[#This Row],[Sector]],Sectores[[Sector]:[Columna1]],2,0)</f>
        <v>07 Delincuencia</v>
      </c>
      <c r="D925" s="1" t="str">
        <f>+VLOOKUP(Tabla1[[#This Row],[Contenido]],Hoja2!$F$2:$G$105,2,0)</f>
        <v>07.02 Sentencias Dictadas por Delito</v>
      </c>
      <c r="E925" s="1" t="str">
        <f>+IFERROR(VLOOKUP(Tabla1[[#This Row],[Tema]],Temas[[Tema]:[Columna1]],2,0),"REVISAR")</f>
        <v>07.02.02 Crimen Organizado y Lavado de Dinero</v>
      </c>
      <c r="F925" s="1" t="str">
        <f>+IFERROR(VLOOKUP(Tabla1[[#This Row],[Muestra]],Muestra[[Muestra]:[Columna1]],2,0),"REVISAR")</f>
        <v>07.02.02.06 Lavado de Dinero Persona Natural</v>
      </c>
      <c r="G925" t="s">
        <v>66</v>
      </c>
      <c r="H925" t="s">
        <v>1340</v>
      </c>
      <c r="I925" t="s">
        <v>1462</v>
      </c>
      <c r="J925" t="s">
        <v>1898</v>
      </c>
      <c r="K925" t="s">
        <v>3851</v>
      </c>
      <c r="L925" t="s">
        <v>987</v>
      </c>
      <c r="O925" t="s">
        <v>1343</v>
      </c>
      <c r="AC925">
        <v>23</v>
      </c>
      <c r="AD925">
        <v>23</v>
      </c>
      <c r="AE925">
        <v>20</v>
      </c>
      <c r="AF925">
        <v>32</v>
      </c>
      <c r="AG925">
        <v>34</v>
      </c>
      <c r="AH925">
        <v>43</v>
      </c>
      <c r="AI925">
        <v>71</v>
      </c>
    </row>
    <row r="926" spans="1:35" x14ac:dyDescent="0.25">
      <c r="A926" s="23">
        <v>925</v>
      </c>
      <c r="B926" t="s">
        <v>1899</v>
      </c>
      <c r="C926" s="1" t="str">
        <f>+VLOOKUP(Tabla1[[#This Row],[Sector]],Sectores[[Sector]:[Columna1]],2,0)</f>
        <v>07 Delincuencia</v>
      </c>
      <c r="D926" s="1" t="str">
        <f>+VLOOKUP(Tabla1[[#This Row],[Contenido]],Hoja2!$F$2:$G$105,2,0)</f>
        <v>07.02 Sentencias Dictadas por Delito</v>
      </c>
      <c r="E926" s="1" t="str">
        <f>+IFERROR(VLOOKUP(Tabla1[[#This Row],[Tema]],Temas[[Tema]:[Columna1]],2,0),"REVISAR")</f>
        <v>07.02.07 Delitos Contra el Orden Público, Funcionarios o Agentes del Estado</v>
      </c>
      <c r="F926" s="1" t="str">
        <f>+IFERROR(VLOOKUP(Tabla1[[#This Row],[Muestra]],Muestra[[Muestra]:[Columna1]],2,0),"REVISAR")</f>
        <v>07.02.07.31 Lesionar o Amenazar Fiscalizador Transporte</v>
      </c>
      <c r="G926" t="s">
        <v>66</v>
      </c>
      <c r="H926" t="s">
        <v>1340</v>
      </c>
      <c r="I926" t="s">
        <v>1411</v>
      </c>
      <c r="J926" t="s">
        <v>1900</v>
      </c>
      <c r="K926" t="s">
        <v>3851</v>
      </c>
      <c r="L926" t="s">
        <v>987</v>
      </c>
      <c r="O926" t="s">
        <v>1343</v>
      </c>
      <c r="AC926">
        <v>0</v>
      </c>
      <c r="AD926">
        <v>0</v>
      </c>
      <c r="AE926">
        <v>0</v>
      </c>
      <c r="AF926">
        <v>0</v>
      </c>
      <c r="AG926">
        <v>0</v>
      </c>
      <c r="AH926">
        <v>0</v>
      </c>
      <c r="AI926">
        <v>1</v>
      </c>
    </row>
    <row r="927" spans="1:35" x14ac:dyDescent="0.25">
      <c r="A927" s="23">
        <v>926</v>
      </c>
      <c r="B927" t="s">
        <v>1901</v>
      </c>
      <c r="C927" s="1" t="str">
        <f>+VLOOKUP(Tabla1[[#This Row],[Sector]],Sectores[[Sector]:[Columna1]],2,0)</f>
        <v>07 Delincuencia</v>
      </c>
      <c r="D927" s="1" t="str">
        <f>+VLOOKUP(Tabla1[[#This Row],[Contenido]],Hoja2!$F$2:$G$105,2,0)</f>
        <v>07.02 Sentencias Dictadas por Delito</v>
      </c>
      <c r="E927" s="1" t="str">
        <f>+IFERROR(VLOOKUP(Tabla1[[#This Row],[Tema]],Temas[[Tema]:[Columna1]],2,0),"REVISAR")</f>
        <v xml:space="preserve">07.02.27 Delitos Violentos </v>
      </c>
      <c r="F927" s="1" t="str">
        <f>+IFERROR(VLOOKUP(Tabla1[[#This Row],[Muestra]],Muestra[[Muestra]:[Columna1]],2,0),"REVISAR")</f>
        <v>07.02.27.15 Lesiones (Sólo Crimen)</v>
      </c>
      <c r="G927" t="s">
        <v>66</v>
      </c>
      <c r="H927" t="s">
        <v>1340</v>
      </c>
      <c r="I927" t="s">
        <v>1393</v>
      </c>
      <c r="J927" t="s">
        <v>1902</v>
      </c>
      <c r="K927" t="s">
        <v>3851</v>
      </c>
      <c r="L927" t="s">
        <v>987</v>
      </c>
      <c r="O927" t="s">
        <v>1343</v>
      </c>
      <c r="AC927">
        <v>0</v>
      </c>
      <c r="AD927">
        <v>0</v>
      </c>
      <c r="AE927">
        <v>0</v>
      </c>
      <c r="AF927">
        <v>1</v>
      </c>
      <c r="AG927">
        <v>0</v>
      </c>
      <c r="AH927">
        <v>0</v>
      </c>
      <c r="AI927">
        <v>0</v>
      </c>
    </row>
    <row r="928" spans="1:35" x14ac:dyDescent="0.25">
      <c r="A928" s="23">
        <v>927</v>
      </c>
      <c r="B928" t="s">
        <v>1903</v>
      </c>
      <c r="C928" s="1" t="str">
        <f>+VLOOKUP(Tabla1[[#This Row],[Sector]],Sectores[[Sector]:[Columna1]],2,0)</f>
        <v>07 Delincuencia</v>
      </c>
      <c r="D928" s="1" t="str">
        <f>+VLOOKUP(Tabla1[[#This Row],[Contenido]],Hoja2!$F$2:$G$105,2,0)</f>
        <v>07.02 Sentencias Dictadas por Delito</v>
      </c>
      <c r="E928" s="1" t="str">
        <f>+IFERROR(VLOOKUP(Tabla1[[#This Row],[Tema]],Temas[[Tema]:[Columna1]],2,0),"REVISAR")</f>
        <v xml:space="preserve">07.02.27 Delitos Violentos </v>
      </c>
      <c r="F928" s="1" t="str">
        <f>+IFERROR(VLOOKUP(Tabla1[[#This Row],[Muestra]],Muestra[[Muestra]:[Columna1]],2,0),"REVISAR")</f>
        <v>07.02.27.16 Lesiones Corporales</v>
      </c>
      <c r="G928" t="s">
        <v>66</v>
      </c>
      <c r="H928" t="s">
        <v>1340</v>
      </c>
      <c r="I928" t="s">
        <v>1393</v>
      </c>
      <c r="J928" t="s">
        <v>1904</v>
      </c>
      <c r="K928" t="s">
        <v>3851</v>
      </c>
      <c r="L928" t="s">
        <v>987</v>
      </c>
      <c r="O928" t="s">
        <v>1343</v>
      </c>
      <c r="AC928">
        <v>1</v>
      </c>
      <c r="AD928">
        <v>1</v>
      </c>
      <c r="AE928">
        <v>2</v>
      </c>
      <c r="AF928">
        <v>0</v>
      </c>
      <c r="AG928">
        <v>0</v>
      </c>
      <c r="AH928">
        <v>0</v>
      </c>
      <c r="AI928">
        <v>0</v>
      </c>
    </row>
    <row r="929" spans="1:35" x14ac:dyDescent="0.25">
      <c r="A929" s="23">
        <v>928</v>
      </c>
      <c r="B929" t="s">
        <v>10073</v>
      </c>
      <c r="C929" s="1" t="str">
        <f>+VLOOKUP(Tabla1[[#This Row],[Sector]],Sectores[[Sector]:[Columna1]],2,0)</f>
        <v>07 Delincuencia</v>
      </c>
      <c r="D929" s="1" t="str">
        <f>+VLOOKUP(Tabla1[[#This Row],[Contenido]],Hoja2!$F$2:$G$105,2,0)</f>
        <v>07.02 Sentencias Dictadas por Delito</v>
      </c>
      <c r="E929" s="1" t="str">
        <f>+IFERROR(VLOOKUP(Tabla1[[#This Row],[Tema]],Temas[[Tema]:[Columna1]],2,0),"REVISAR")</f>
        <v xml:space="preserve">07.02.27 Delitos Violentos </v>
      </c>
      <c r="F929" s="1" t="str">
        <f>+IFERROR(VLOOKUP(Tabla1[[#This Row],[Muestra]],Muestra[[Muestra]:[Columna1]],2,0),"REVISAR")</f>
        <v>07.02.27.17 Lesiones Daño con Motivo de Espectáculo de Fútbol Profesional</v>
      </c>
      <c r="G929" t="s">
        <v>66</v>
      </c>
      <c r="H929" t="s">
        <v>1340</v>
      </c>
      <c r="I929" t="s">
        <v>1393</v>
      </c>
      <c r="J929" t="s">
        <v>1905</v>
      </c>
      <c r="K929" t="s">
        <v>3851</v>
      </c>
      <c r="L929" t="s">
        <v>987</v>
      </c>
      <c r="O929" t="s">
        <v>1343</v>
      </c>
      <c r="AC929">
        <v>0</v>
      </c>
      <c r="AD929">
        <v>0</v>
      </c>
      <c r="AE929">
        <v>1</v>
      </c>
      <c r="AF929">
        <v>3</v>
      </c>
      <c r="AG929">
        <v>6</v>
      </c>
      <c r="AH929">
        <v>5</v>
      </c>
      <c r="AI929">
        <v>2</v>
      </c>
    </row>
    <row r="930" spans="1:35" x14ac:dyDescent="0.25">
      <c r="A930" s="23">
        <v>929</v>
      </c>
      <c r="B930" t="s">
        <v>1906</v>
      </c>
      <c r="C930" s="1" t="str">
        <f>+VLOOKUP(Tabla1[[#This Row],[Sector]],Sectores[[Sector]:[Columna1]],2,0)</f>
        <v>07 Delincuencia</v>
      </c>
      <c r="D930" s="1" t="str">
        <f>+VLOOKUP(Tabla1[[#This Row],[Contenido]],Hoja2!$F$2:$G$105,2,0)</f>
        <v>07.02 Sentencias Dictadas por Delito</v>
      </c>
      <c r="E930" s="1" t="str">
        <f>+IFERROR(VLOOKUP(Tabla1[[#This Row],[Tema]],Temas[[Tema]:[Columna1]],2,0),"REVISAR")</f>
        <v xml:space="preserve">07.02.27 Delitos Violentos </v>
      </c>
      <c r="F930" s="1" t="str">
        <f>+IFERROR(VLOOKUP(Tabla1[[#This Row],[Muestra]],Muestra[[Muestra]:[Columna1]],2,0),"REVISAR")</f>
        <v>07.02.27.18 Lesiones Graves</v>
      </c>
      <c r="G930" t="s">
        <v>66</v>
      </c>
      <c r="H930" t="s">
        <v>1340</v>
      </c>
      <c r="I930" t="s">
        <v>1393</v>
      </c>
      <c r="J930" t="s">
        <v>1907</v>
      </c>
      <c r="K930" t="s">
        <v>3851</v>
      </c>
      <c r="L930" t="s">
        <v>987</v>
      </c>
      <c r="O930" t="s">
        <v>1343</v>
      </c>
      <c r="AC930">
        <v>3785</v>
      </c>
      <c r="AD930">
        <v>3802</v>
      </c>
      <c r="AE930">
        <v>3263</v>
      </c>
      <c r="AF930">
        <v>3332</v>
      </c>
      <c r="AG930">
        <v>3111</v>
      </c>
      <c r="AH930">
        <v>3209</v>
      </c>
      <c r="AI930">
        <v>3318</v>
      </c>
    </row>
    <row r="931" spans="1:35" x14ac:dyDescent="0.25">
      <c r="A931" s="23">
        <v>930</v>
      </c>
      <c r="B931" t="s">
        <v>1908</v>
      </c>
      <c r="C931" s="1" t="str">
        <f>+VLOOKUP(Tabla1[[#This Row],[Sector]],Sectores[[Sector]:[Columna1]],2,0)</f>
        <v>07 Delincuencia</v>
      </c>
      <c r="D931" s="1" t="str">
        <f>+VLOOKUP(Tabla1[[#This Row],[Contenido]],Hoja2!$F$2:$G$105,2,0)</f>
        <v>07.02 Sentencias Dictadas por Delito</v>
      </c>
      <c r="E931" s="1" t="str">
        <f>+IFERROR(VLOOKUP(Tabla1[[#This Row],[Tema]],Temas[[Tema]:[Columna1]],2,0),"REVISAR")</f>
        <v xml:space="preserve">07.02.27 Delitos Violentos </v>
      </c>
      <c r="F931" s="1" t="str">
        <f>+IFERROR(VLOOKUP(Tabla1[[#This Row],[Muestra]],Muestra[[Muestra]:[Columna1]],2,0),"REVISAR")</f>
        <v>07.02.27.19 Lesiones Graves Gravísimas</v>
      </c>
      <c r="G931" t="s">
        <v>66</v>
      </c>
      <c r="H931" t="s">
        <v>1340</v>
      </c>
      <c r="I931" t="s">
        <v>1393</v>
      </c>
      <c r="J931" t="s">
        <v>1909</v>
      </c>
      <c r="K931" t="s">
        <v>3851</v>
      </c>
      <c r="L931" t="s">
        <v>987</v>
      </c>
      <c r="O931" t="s">
        <v>1343</v>
      </c>
      <c r="AC931">
        <v>163</v>
      </c>
      <c r="AD931">
        <v>140</v>
      </c>
      <c r="AE931">
        <v>132</v>
      </c>
      <c r="AF931">
        <v>147</v>
      </c>
      <c r="AG931">
        <v>195</v>
      </c>
      <c r="AH931">
        <v>155</v>
      </c>
      <c r="AI931">
        <v>169</v>
      </c>
    </row>
    <row r="932" spans="1:35" x14ac:dyDescent="0.25">
      <c r="A932" s="23">
        <v>931</v>
      </c>
      <c r="B932" t="s">
        <v>1910</v>
      </c>
      <c r="C932" s="1" t="str">
        <f>+VLOOKUP(Tabla1[[#This Row],[Sector]],Sectores[[Sector]:[Columna1]],2,0)</f>
        <v>07 Delincuencia</v>
      </c>
      <c r="D932" s="1" t="str">
        <f>+VLOOKUP(Tabla1[[#This Row],[Contenido]],Hoja2!$F$2:$G$105,2,0)</f>
        <v>07.02 Sentencias Dictadas por Delito</v>
      </c>
      <c r="E932" s="1" t="str">
        <f>+IFERROR(VLOOKUP(Tabla1[[#This Row],[Tema]],Temas[[Tema]:[Columna1]],2,0),"REVISAR")</f>
        <v xml:space="preserve">07.02.27 Delitos Violentos </v>
      </c>
      <c r="F932" s="1" t="str">
        <f>+IFERROR(VLOOKUP(Tabla1[[#This Row],[Muestra]],Muestra[[Muestra]:[Columna1]],2,0),"REVISAR")</f>
        <v>07.02.27.20 Lesiones Leves</v>
      </c>
      <c r="G932" t="s">
        <v>66</v>
      </c>
      <c r="H932" t="s">
        <v>1340</v>
      </c>
      <c r="I932" t="s">
        <v>1393</v>
      </c>
      <c r="J932" t="s">
        <v>1911</v>
      </c>
      <c r="K932" t="s">
        <v>3851</v>
      </c>
      <c r="L932" t="s">
        <v>987</v>
      </c>
      <c r="O932" t="s">
        <v>1343</v>
      </c>
      <c r="AC932">
        <v>44196</v>
      </c>
      <c r="AD932">
        <v>41851</v>
      </c>
      <c r="AE932">
        <v>38801</v>
      </c>
      <c r="AF932">
        <v>36598</v>
      </c>
      <c r="AG932">
        <v>34513</v>
      </c>
      <c r="AH932">
        <v>33185</v>
      </c>
      <c r="AI932">
        <v>34161</v>
      </c>
    </row>
    <row r="933" spans="1:35" x14ac:dyDescent="0.25">
      <c r="A933" s="23">
        <v>932</v>
      </c>
      <c r="B933" t="s">
        <v>1912</v>
      </c>
      <c r="C933" s="1" t="str">
        <f>+VLOOKUP(Tabla1[[#This Row],[Sector]],Sectores[[Sector]:[Columna1]],2,0)</f>
        <v>07 Delincuencia</v>
      </c>
      <c r="D933" s="1" t="str">
        <f>+VLOOKUP(Tabla1[[#This Row],[Contenido]],Hoja2!$F$2:$G$105,2,0)</f>
        <v>07.02 Sentencias Dictadas por Delito</v>
      </c>
      <c r="E933" s="1" t="str">
        <f>+IFERROR(VLOOKUP(Tabla1[[#This Row],[Tema]],Temas[[Tema]:[Columna1]],2,0),"REVISAR")</f>
        <v xml:space="preserve">07.02.27 Delitos Violentos </v>
      </c>
      <c r="F933" s="1" t="str">
        <f>+IFERROR(VLOOKUP(Tabla1[[#This Row],[Muestra]],Muestra[[Muestra]:[Columna1]],2,0),"REVISAR")</f>
        <v>07.02.27.21 Lesiones Menos Graves</v>
      </c>
      <c r="G933" t="s">
        <v>66</v>
      </c>
      <c r="H933" t="s">
        <v>1340</v>
      </c>
      <c r="I933" t="s">
        <v>1393</v>
      </c>
      <c r="J933" t="s">
        <v>1913</v>
      </c>
      <c r="K933" t="s">
        <v>3851</v>
      </c>
      <c r="L933" t="s">
        <v>987</v>
      </c>
      <c r="O933" t="s">
        <v>1343</v>
      </c>
      <c r="AC933">
        <v>36346</v>
      </c>
      <c r="AD933">
        <v>35785</v>
      </c>
      <c r="AE933">
        <v>34693</v>
      </c>
      <c r="AF933">
        <v>32580</v>
      </c>
      <c r="AG933">
        <v>31955</v>
      </c>
      <c r="AH933">
        <v>31584</v>
      </c>
      <c r="AI933">
        <v>34173</v>
      </c>
    </row>
    <row r="934" spans="1:35" x14ac:dyDescent="0.25">
      <c r="A934" s="23">
        <v>933</v>
      </c>
      <c r="B934" t="s">
        <v>1914</v>
      </c>
      <c r="C934" s="1" t="str">
        <f>+VLOOKUP(Tabla1[[#This Row],[Sector]],Sectores[[Sector]:[Columna1]],2,0)</f>
        <v>07 Delincuencia</v>
      </c>
      <c r="D934" s="1" t="str">
        <f>+VLOOKUP(Tabla1[[#This Row],[Contenido]],Hoja2!$F$2:$G$105,2,0)</f>
        <v>07.02 Sentencias Dictadas por Delito</v>
      </c>
      <c r="E934" s="1" t="str">
        <f>+IFERROR(VLOOKUP(Tabla1[[#This Row],[Tema]],Temas[[Tema]:[Columna1]],2,0),"REVISAR")</f>
        <v>07.02.13 Delitos Contra la Seguridad</v>
      </c>
      <c r="F934" s="1" t="str">
        <f>+IFERROR(VLOOKUP(Tabla1[[#This Row],[Muestra]],Muestra[[Muestra]:[Columna1]],2,0),"REVISAR")</f>
        <v>07.02.13.05 Ley 8.314 de Conductas Terroristas</v>
      </c>
      <c r="G934" t="s">
        <v>66</v>
      </c>
      <c r="H934" t="s">
        <v>1340</v>
      </c>
      <c r="I934" t="s">
        <v>1683</v>
      </c>
      <c r="J934" t="s">
        <v>1915</v>
      </c>
      <c r="K934" t="s">
        <v>3851</v>
      </c>
      <c r="L934" t="s">
        <v>987</v>
      </c>
      <c r="O934" t="s">
        <v>1343</v>
      </c>
      <c r="AC934">
        <v>2</v>
      </c>
      <c r="AD934">
        <v>0</v>
      </c>
      <c r="AE934">
        <v>1</v>
      </c>
      <c r="AF934">
        <v>0</v>
      </c>
      <c r="AG934">
        <v>0</v>
      </c>
      <c r="AH934">
        <v>0</v>
      </c>
      <c r="AI934">
        <v>0</v>
      </c>
    </row>
    <row r="935" spans="1:35" x14ac:dyDescent="0.25">
      <c r="A935" s="23">
        <v>934</v>
      </c>
      <c r="B935" t="s">
        <v>1916</v>
      </c>
      <c r="C935" s="1" t="str">
        <f>+VLOOKUP(Tabla1[[#This Row],[Sector]],Sectores[[Sector]:[Columna1]],2,0)</f>
        <v>07 Delincuencia</v>
      </c>
      <c r="D935" s="1" t="str">
        <f>+VLOOKUP(Tabla1[[#This Row],[Contenido]],Hoja2!$F$2:$G$105,2,0)</f>
        <v>07.02 Sentencias Dictadas por Delito</v>
      </c>
      <c r="E935" s="1" t="str">
        <f>+IFERROR(VLOOKUP(Tabla1[[#This Row],[Tema]],Temas[[Tema]:[Columna1]],2,0),"REVISAR")</f>
        <v>07.02.18 Delitos Económicos</v>
      </c>
      <c r="F935" s="1" t="str">
        <f>+IFERROR(VLOOKUP(Tabla1[[#This Row],[Muestra]],Muestra[[Muestra]:[Columna1]],2,0),"REVISAR")</f>
        <v>07.02.18.42 Ley Responsabilidad Penal Personas Jurídicas</v>
      </c>
      <c r="G935" t="s">
        <v>66</v>
      </c>
      <c r="H935" t="s">
        <v>1340</v>
      </c>
      <c r="I935" t="s">
        <v>1365</v>
      </c>
      <c r="J935" t="s">
        <v>1917</v>
      </c>
      <c r="K935" t="s">
        <v>3851</v>
      </c>
      <c r="L935" t="s">
        <v>987</v>
      </c>
      <c r="O935" t="s">
        <v>1343</v>
      </c>
      <c r="AC935">
        <v>1</v>
      </c>
      <c r="AD935">
        <v>3</v>
      </c>
      <c r="AE935">
        <v>0</v>
      </c>
      <c r="AF935">
        <v>1</v>
      </c>
      <c r="AG935">
        <v>0</v>
      </c>
      <c r="AH935">
        <v>0</v>
      </c>
      <c r="AI935">
        <v>0</v>
      </c>
    </row>
    <row r="936" spans="1:35" x14ac:dyDescent="0.25">
      <c r="A936" s="23">
        <v>935</v>
      </c>
      <c r="B936" t="s">
        <v>1918</v>
      </c>
      <c r="C936" s="1" t="str">
        <f>+VLOOKUP(Tabla1[[#This Row],[Sector]],Sectores[[Sector]:[Columna1]],2,0)</f>
        <v>07 Delincuencia</v>
      </c>
      <c r="D936" s="1" t="str">
        <f>+VLOOKUP(Tabla1[[#This Row],[Contenido]],Hoja2!$F$2:$G$105,2,0)</f>
        <v>07.02 Sentencias Dictadas por Delito</v>
      </c>
      <c r="E936" s="1" t="str">
        <f>+IFERROR(VLOOKUP(Tabla1[[#This Row],[Tema]],Temas[[Tema]:[Columna1]],2,0),"REVISAR")</f>
        <v>07.02.26 Delitos Urbanísticos y de Servicios Públicos</v>
      </c>
      <c r="F936" s="1" t="str">
        <f>+IFERROR(VLOOKUP(Tabla1[[#This Row],[Muestra]],Muestra[[Muestra]:[Columna1]],2,0),"REVISAR")</f>
        <v>07.02.26.01 Loteos Irregulares</v>
      </c>
      <c r="G936" t="s">
        <v>66</v>
      </c>
      <c r="H936" t="s">
        <v>1340</v>
      </c>
      <c r="I936" t="s">
        <v>1919</v>
      </c>
      <c r="J936" t="s">
        <v>1920</v>
      </c>
      <c r="K936" t="s">
        <v>3851</v>
      </c>
      <c r="L936" t="s">
        <v>987</v>
      </c>
      <c r="O936" t="s">
        <v>1343</v>
      </c>
      <c r="AC936">
        <v>4</v>
      </c>
      <c r="AD936">
        <v>5</v>
      </c>
      <c r="AE936">
        <v>8</v>
      </c>
      <c r="AF936">
        <v>4</v>
      </c>
      <c r="AG936">
        <v>8</v>
      </c>
      <c r="AH936">
        <v>17</v>
      </c>
      <c r="AI936">
        <v>8</v>
      </c>
    </row>
    <row r="937" spans="1:35" x14ac:dyDescent="0.25">
      <c r="A937" s="23">
        <v>936</v>
      </c>
      <c r="B937" t="s">
        <v>1921</v>
      </c>
      <c r="C937" s="1" t="str">
        <f>+VLOOKUP(Tabla1[[#This Row],[Sector]],Sectores[[Sector]:[Columna1]],2,0)</f>
        <v>07 Delincuencia</v>
      </c>
      <c r="D937" s="1" t="str">
        <f>+VLOOKUP(Tabla1[[#This Row],[Contenido]],Hoja2!$F$2:$G$105,2,0)</f>
        <v>07.02 Sentencias Dictadas por Delito</v>
      </c>
      <c r="E937" s="1" t="str">
        <f>+IFERROR(VLOOKUP(Tabla1[[#This Row],[Tema]],Temas[[Tema]:[Columna1]],2,0),"REVISAR")</f>
        <v>07.02.26 Delitos Urbanísticos y de Servicios Públicos</v>
      </c>
      <c r="F937" s="1" t="str">
        <f>+IFERROR(VLOOKUP(Tabla1[[#This Row],[Muestra]],Muestra[[Muestra]:[Columna1]],2,0),"REVISAR")</f>
        <v>07.02.26.02 Lotería Ilegal, Casas de Juego y Prestamos Sobre Prenda</v>
      </c>
      <c r="G937" t="s">
        <v>66</v>
      </c>
      <c r="H937" t="s">
        <v>1340</v>
      </c>
      <c r="I937" t="s">
        <v>1919</v>
      </c>
      <c r="J937" t="s">
        <v>1922</v>
      </c>
      <c r="K937" t="s">
        <v>3851</v>
      </c>
      <c r="L937" t="s">
        <v>987</v>
      </c>
      <c r="O937" t="s">
        <v>1343</v>
      </c>
      <c r="AC937">
        <v>38</v>
      </c>
      <c r="AD937">
        <v>16</v>
      </c>
      <c r="AE937">
        <v>29</v>
      </c>
      <c r="AF937">
        <v>9</v>
      </c>
      <c r="AG937">
        <v>22</v>
      </c>
      <c r="AH937">
        <v>32</v>
      </c>
      <c r="AI937">
        <v>52</v>
      </c>
    </row>
    <row r="938" spans="1:35" x14ac:dyDescent="0.25">
      <c r="A938" s="23">
        <v>937</v>
      </c>
      <c r="B938" t="s">
        <v>1923</v>
      </c>
      <c r="C938" s="1" t="str">
        <f>+VLOOKUP(Tabla1[[#This Row],[Sector]],Sectores[[Sector]:[Columna1]],2,0)</f>
        <v>07 Delincuencia</v>
      </c>
      <c r="D938" s="1" t="str">
        <f>+VLOOKUP(Tabla1[[#This Row],[Contenido]],Hoja2!$F$2:$G$105,2,0)</f>
        <v>07.02 Sentencias Dictadas por Delito</v>
      </c>
      <c r="E938" s="1" t="str">
        <f>+IFERROR(VLOOKUP(Tabla1[[#This Row],[Tema]],Temas[[Tema]:[Columna1]],2,0),"REVISAR")</f>
        <v>07.02.17 Delitos e Infracciones de Tránsito</v>
      </c>
      <c r="F938" s="1" t="str">
        <f>+IFERROR(VLOOKUP(Tabla1[[#This Row],[Muestra]],Muestra[[Muestra]:[Columna1]],2,0),"REVISAR")</f>
        <v>07.02.17.21 Mal Uso de Información de Medio Tecnológico de Acceso a Transporte Público</v>
      </c>
      <c r="G938" t="s">
        <v>66</v>
      </c>
      <c r="H938" t="s">
        <v>1340</v>
      </c>
      <c r="I938" t="s">
        <v>1507</v>
      </c>
      <c r="J938" t="s">
        <v>1924</v>
      </c>
      <c r="K938" t="s">
        <v>3851</v>
      </c>
      <c r="L938" t="s">
        <v>987</v>
      </c>
      <c r="O938" t="s">
        <v>1343</v>
      </c>
      <c r="AC938">
        <v>0</v>
      </c>
      <c r="AD938">
        <v>0</v>
      </c>
      <c r="AE938">
        <v>0</v>
      </c>
      <c r="AF938">
        <v>0</v>
      </c>
      <c r="AG938">
        <v>0</v>
      </c>
      <c r="AH938">
        <v>1</v>
      </c>
      <c r="AI938">
        <v>4</v>
      </c>
    </row>
    <row r="939" spans="1:35" x14ac:dyDescent="0.25">
      <c r="A939" s="23">
        <v>938</v>
      </c>
      <c r="B939" t="s">
        <v>1925</v>
      </c>
      <c r="C939" s="1" t="str">
        <f>+VLOOKUP(Tabla1[[#This Row],[Sector]],Sectores[[Sector]:[Columna1]],2,0)</f>
        <v>07 Delincuencia</v>
      </c>
      <c r="D939" s="1" t="str">
        <f>+VLOOKUP(Tabla1[[#This Row],[Contenido]],Hoja2!$F$2:$G$105,2,0)</f>
        <v>07.02 Sentencias Dictadas por Delito</v>
      </c>
      <c r="E939" s="1" t="str">
        <f>+IFERROR(VLOOKUP(Tabla1[[#This Row],[Tema]],Temas[[Tema]:[Columna1]],2,0),"REVISAR")</f>
        <v xml:space="preserve">07.02.27 Delitos Violentos </v>
      </c>
      <c r="F939" s="1" t="str">
        <f>+IFERROR(VLOOKUP(Tabla1[[#This Row],[Muestra]],Muestra[[Muestra]:[Columna1]],2,0),"REVISAR")</f>
        <v>07.02.27.22 Maltrato Cometido por Persona con Deber Especial de Cuidado</v>
      </c>
      <c r="G939" t="s">
        <v>66</v>
      </c>
      <c r="H939" t="s">
        <v>1340</v>
      </c>
      <c r="I939" t="s">
        <v>1393</v>
      </c>
      <c r="J939" t="s">
        <v>1926</v>
      </c>
      <c r="K939" t="s">
        <v>3851</v>
      </c>
      <c r="L939" t="s">
        <v>987</v>
      </c>
      <c r="O939" t="s">
        <v>1343</v>
      </c>
      <c r="AC939">
        <v>0</v>
      </c>
      <c r="AD939">
        <v>0</v>
      </c>
      <c r="AE939">
        <v>0</v>
      </c>
      <c r="AF939">
        <v>0</v>
      </c>
      <c r="AG939">
        <v>42</v>
      </c>
      <c r="AH939">
        <v>130</v>
      </c>
      <c r="AI939">
        <v>191</v>
      </c>
    </row>
    <row r="940" spans="1:35" x14ac:dyDescent="0.25">
      <c r="A940" s="23">
        <v>939</v>
      </c>
      <c r="B940" t="s">
        <v>1927</v>
      </c>
      <c r="C940" s="1" t="str">
        <f>+VLOOKUP(Tabla1[[#This Row],[Sector]],Sectores[[Sector]:[Columna1]],2,0)</f>
        <v>07 Delincuencia</v>
      </c>
      <c r="D940" s="1" t="str">
        <f>+VLOOKUP(Tabla1[[#This Row],[Contenido]],Hoja2!$F$2:$G$105,2,0)</f>
        <v>07.02 Sentencias Dictadas por Delito</v>
      </c>
      <c r="E940" s="1" t="str">
        <f>+IFERROR(VLOOKUP(Tabla1[[#This Row],[Tema]],Temas[[Tema]:[Columna1]],2,0),"REVISAR")</f>
        <v xml:space="preserve">07.02.27 Delitos Violentos </v>
      </c>
      <c r="F940" s="1" t="str">
        <f>+IFERROR(VLOOKUP(Tabla1[[#This Row],[Muestra]],Muestra[[Muestra]:[Columna1]],2,0),"REVISAR")</f>
        <v>07.02.27.23 Maltrato Corporal a Menores o Personas Vulnerables</v>
      </c>
      <c r="G940" t="s">
        <v>66</v>
      </c>
      <c r="H940" t="s">
        <v>1340</v>
      </c>
      <c r="I940" t="s">
        <v>1393</v>
      </c>
      <c r="J940" t="s">
        <v>1928</v>
      </c>
      <c r="K940" t="s">
        <v>3851</v>
      </c>
      <c r="L940" t="s">
        <v>987</v>
      </c>
      <c r="O940" t="s">
        <v>1343</v>
      </c>
      <c r="AC940">
        <v>0</v>
      </c>
      <c r="AD940">
        <v>0</v>
      </c>
      <c r="AE940">
        <v>0</v>
      </c>
      <c r="AF940">
        <v>0</v>
      </c>
      <c r="AG940">
        <v>112</v>
      </c>
      <c r="AH940">
        <v>400</v>
      </c>
      <c r="AI940">
        <v>675</v>
      </c>
    </row>
    <row r="941" spans="1:35" x14ac:dyDescent="0.25">
      <c r="A941" s="23">
        <v>940</v>
      </c>
      <c r="B941" t="s">
        <v>1929</v>
      </c>
      <c r="C941" s="1" t="str">
        <f>+VLOOKUP(Tabla1[[#This Row],[Sector]],Sectores[[Sector]:[Columna1]],2,0)</f>
        <v>07 Delincuencia</v>
      </c>
      <c r="D941" s="1" t="str">
        <f>+VLOOKUP(Tabla1[[#This Row],[Contenido]],Hoja2!$F$2:$G$105,2,0)</f>
        <v>07.02 Sentencias Dictadas por Delito</v>
      </c>
      <c r="E941" s="1" t="str">
        <f>+IFERROR(VLOOKUP(Tabla1[[#This Row],[Tema]],Temas[[Tema]:[Columna1]],2,0),"REVISAR")</f>
        <v>07.02.07 Delitos Contra el Orden Público, Funcionarios o Agentes del Estado</v>
      </c>
      <c r="F941" s="1" t="str">
        <f>+IFERROR(VLOOKUP(Tabla1[[#This Row],[Muestra]],Muestra[[Muestra]:[Columna1]],2,0),"REVISAR")</f>
        <v>07.02.07.32 Maltrato de Obra a Gendarme en el Desempeño de sus Funciones</v>
      </c>
      <c r="G941" t="s">
        <v>66</v>
      </c>
      <c r="H941" t="s">
        <v>1340</v>
      </c>
      <c r="I941" t="s">
        <v>1411</v>
      </c>
      <c r="J941" t="s">
        <v>1930</v>
      </c>
      <c r="K941" t="s">
        <v>3851</v>
      </c>
      <c r="L941" t="s">
        <v>987</v>
      </c>
      <c r="O941" t="s">
        <v>1343</v>
      </c>
      <c r="AC941">
        <v>113</v>
      </c>
      <c r="AD941">
        <v>138</v>
      </c>
      <c r="AE941">
        <v>170</v>
      </c>
      <c r="AF941">
        <v>200</v>
      </c>
      <c r="AG941">
        <v>178</v>
      </c>
      <c r="AH941">
        <v>181</v>
      </c>
      <c r="AI941">
        <v>170</v>
      </c>
    </row>
    <row r="942" spans="1:35" x14ac:dyDescent="0.25">
      <c r="A942" s="23">
        <v>941</v>
      </c>
      <c r="B942" t="s">
        <v>1931</v>
      </c>
      <c r="C942" s="1" t="str">
        <f>+VLOOKUP(Tabla1[[#This Row],[Sector]],Sectores[[Sector]:[Columna1]],2,0)</f>
        <v>07 Delincuencia</v>
      </c>
      <c r="D942" s="1" t="str">
        <f>+VLOOKUP(Tabla1[[#This Row],[Contenido]],Hoja2!$F$2:$G$105,2,0)</f>
        <v>07.02 Sentencias Dictadas por Delito</v>
      </c>
      <c r="E942" s="1" t="str">
        <f>+IFERROR(VLOOKUP(Tabla1[[#This Row],[Tema]],Temas[[Tema]:[Columna1]],2,0),"REVISAR")</f>
        <v>07.02.07 Delitos Contra el Orden Público, Funcionarios o Agentes del Estado</v>
      </c>
      <c r="F942" s="1" t="str">
        <f>+IFERROR(VLOOKUP(Tabla1[[#This Row],[Muestra]],Muestra[[Muestra]:[Columna1]],2,0),"REVISAR")</f>
        <v>07.02.07.33 Maltrato de Obra Personal Investigaciones con o Sin Lesiones</v>
      </c>
      <c r="G942" t="s">
        <v>66</v>
      </c>
      <c r="H942" t="s">
        <v>1340</v>
      </c>
      <c r="I942" t="s">
        <v>1411</v>
      </c>
      <c r="J942" t="s">
        <v>1932</v>
      </c>
      <c r="K942" t="s">
        <v>3851</v>
      </c>
      <c r="L942" t="s">
        <v>987</v>
      </c>
      <c r="O942" t="s">
        <v>1343</v>
      </c>
      <c r="AC942">
        <v>161</v>
      </c>
      <c r="AD942">
        <v>161</v>
      </c>
      <c r="AE942">
        <v>161</v>
      </c>
      <c r="AF942">
        <v>167</v>
      </c>
      <c r="AG942">
        <v>118</v>
      </c>
      <c r="AH942">
        <v>136</v>
      </c>
      <c r="AI942">
        <v>117</v>
      </c>
    </row>
    <row r="943" spans="1:35" x14ac:dyDescent="0.25">
      <c r="A943" s="23">
        <v>942</v>
      </c>
      <c r="B943" t="s">
        <v>1933</v>
      </c>
      <c r="C943" s="1" t="str">
        <f>+VLOOKUP(Tabla1[[#This Row],[Sector]],Sectores[[Sector]:[Columna1]],2,0)</f>
        <v>07 Delincuencia</v>
      </c>
      <c r="D943" s="1" t="str">
        <f>+VLOOKUP(Tabla1[[#This Row],[Contenido]],Hoja2!$F$2:$G$105,2,0)</f>
        <v>07.02 Sentencias Dictadas por Delito</v>
      </c>
      <c r="E943" s="1" t="str">
        <f>+IFERROR(VLOOKUP(Tabla1[[#This Row],[Tema]],Temas[[Tema]:[Columna1]],2,0),"REVISAR")</f>
        <v>07.02.04 Delitos Contra el Estado Civil y la Familia</v>
      </c>
      <c r="F943" s="1" t="str">
        <f>+IFERROR(VLOOKUP(Tabla1[[#This Row],[Muestra]],Muestra[[Muestra]:[Columna1]],2,0),"REVISAR")</f>
        <v>07.02.04.05 Maltrato Habitual (Violencia Intrafamiliar)</v>
      </c>
      <c r="G943" t="s">
        <v>66</v>
      </c>
      <c r="H943" t="s">
        <v>1340</v>
      </c>
      <c r="I943" t="s">
        <v>1481</v>
      </c>
      <c r="J943" t="s">
        <v>996</v>
      </c>
      <c r="K943" t="s">
        <v>3851</v>
      </c>
      <c r="L943" t="s">
        <v>987</v>
      </c>
      <c r="O943" t="s">
        <v>1343</v>
      </c>
      <c r="AC943">
        <v>2632</v>
      </c>
      <c r="AD943">
        <v>3614</v>
      </c>
      <c r="AE943">
        <v>4905</v>
      </c>
      <c r="AF943">
        <v>5491</v>
      </c>
      <c r="AG943">
        <v>4119</v>
      </c>
      <c r="AH943">
        <v>3474</v>
      </c>
      <c r="AI943">
        <v>3701</v>
      </c>
    </row>
    <row r="944" spans="1:35" x14ac:dyDescent="0.25">
      <c r="A944" s="23">
        <v>943</v>
      </c>
      <c r="B944" t="s">
        <v>1934</v>
      </c>
      <c r="C944" s="1" t="str">
        <f>+VLOOKUP(Tabla1[[#This Row],[Sector]],Sectores[[Sector]:[Columna1]],2,0)</f>
        <v>07 Delincuencia</v>
      </c>
      <c r="D944" s="1" t="str">
        <f>+VLOOKUP(Tabla1[[#This Row],[Contenido]],Hoja2!$F$2:$G$105,2,0)</f>
        <v>07.02 Sentencias Dictadas por Delito</v>
      </c>
      <c r="E944" s="1" t="str">
        <f>+IFERROR(VLOOKUP(Tabla1[[#This Row],[Tema]],Temas[[Tema]:[Columna1]],2,0),"REVISAR")</f>
        <v>07.02.07 Delitos Contra el Orden Público, Funcionarios o Agentes del Estado</v>
      </c>
      <c r="F944" s="1" t="str">
        <f>+IFERROR(VLOOKUP(Tabla1[[#This Row],[Muestra]],Muestra[[Muestra]:[Columna1]],2,0),"REVISAR")</f>
        <v>07.02.07.34 Maltrato Obra a Carabineros</v>
      </c>
      <c r="G944" t="s">
        <v>66</v>
      </c>
      <c r="H944" t="s">
        <v>1340</v>
      </c>
      <c r="I944" t="s">
        <v>1411</v>
      </c>
      <c r="J944" t="s">
        <v>1935</v>
      </c>
      <c r="K944" t="s">
        <v>3851</v>
      </c>
      <c r="L944" t="s">
        <v>987</v>
      </c>
      <c r="O944" t="s">
        <v>1343</v>
      </c>
      <c r="AC944">
        <v>1902</v>
      </c>
      <c r="AD944">
        <v>1733</v>
      </c>
      <c r="AE944">
        <v>1748</v>
      </c>
      <c r="AF944">
        <v>1883</v>
      </c>
      <c r="AG944">
        <v>1895</v>
      </c>
      <c r="AH944">
        <v>1942</v>
      </c>
      <c r="AI944">
        <v>2328</v>
      </c>
    </row>
    <row r="945" spans="1:35" x14ac:dyDescent="0.25">
      <c r="A945" s="23">
        <v>944</v>
      </c>
      <c r="B945" t="s">
        <v>1936</v>
      </c>
      <c r="C945" s="1" t="str">
        <f>+VLOOKUP(Tabla1[[#This Row],[Sector]],Sectores[[Sector]:[Columna1]],2,0)</f>
        <v>07 Delincuencia</v>
      </c>
      <c r="D945" s="1" t="str">
        <f>+VLOOKUP(Tabla1[[#This Row],[Contenido]],Hoja2!$F$2:$G$105,2,0)</f>
        <v>07.02 Sentencias Dictadas por Delito</v>
      </c>
      <c r="E945" s="1" t="str">
        <f>+IFERROR(VLOOKUP(Tabla1[[#This Row],[Tema]],Temas[[Tema]:[Columna1]],2,0),"REVISAR")</f>
        <v>07.02.07 Delitos Contra el Orden Público, Funcionarios o Agentes del Estado</v>
      </c>
      <c r="F945" s="1" t="str">
        <f>+IFERROR(VLOOKUP(Tabla1[[#This Row],[Muestra]],Muestra[[Muestra]:[Columna1]],2,0),"REVISAR")</f>
        <v>07.02.07.35 Maltrato Obra a Fiscales o Defensores en Desempeño Funciones</v>
      </c>
      <c r="G945" t="s">
        <v>66</v>
      </c>
      <c r="H945" t="s">
        <v>1340</v>
      </c>
      <c r="I945" t="s">
        <v>1411</v>
      </c>
      <c r="J945" t="s">
        <v>1937</v>
      </c>
      <c r="K945" t="s">
        <v>3851</v>
      </c>
      <c r="L945" t="s">
        <v>987</v>
      </c>
      <c r="O945" t="s">
        <v>1343</v>
      </c>
      <c r="AC945">
        <v>5</v>
      </c>
      <c r="AD945">
        <v>6</v>
      </c>
      <c r="AE945">
        <v>8</v>
      </c>
      <c r="AF945">
        <v>4</v>
      </c>
      <c r="AG945">
        <v>4</v>
      </c>
      <c r="AH945">
        <v>4</v>
      </c>
      <c r="AI945">
        <v>1</v>
      </c>
    </row>
    <row r="946" spans="1:35" x14ac:dyDescent="0.25">
      <c r="A946" s="23">
        <v>945</v>
      </c>
      <c r="B946" t="s">
        <v>10074</v>
      </c>
      <c r="C946" s="1" t="str">
        <f>+VLOOKUP(Tabla1[[#This Row],[Sector]],Sectores[[Sector]:[Columna1]],2,0)</f>
        <v>07 Delincuencia</v>
      </c>
      <c r="D946" s="1" t="str">
        <f>+VLOOKUP(Tabla1[[#This Row],[Contenido]],Hoja2!$F$2:$G$105,2,0)</f>
        <v>07.02 Sentencias Dictadas por Delito</v>
      </c>
      <c r="E946" s="1" t="str">
        <f>+IFERROR(VLOOKUP(Tabla1[[#This Row],[Tema]],Temas[[Tema]:[Columna1]],2,0),"REVISAR")</f>
        <v>07.02.06 Delitos Contra el Medioambientales y Seres Vivos</v>
      </c>
      <c r="F946" s="1" t="str">
        <f>+IFERROR(VLOOKUP(Tabla1[[#This Row],[Muestra]],Muestra[[Muestra]:[Columna1]],2,0),"REVISAR")</f>
        <v>07.02.06.16 Malversación de Caudales Publicos</v>
      </c>
      <c r="G946" t="s">
        <v>66</v>
      </c>
      <c r="H946" t="s">
        <v>1340</v>
      </c>
      <c r="I946" t="s">
        <v>1352</v>
      </c>
      <c r="J946" t="s">
        <v>1938</v>
      </c>
      <c r="K946" t="s">
        <v>3851</v>
      </c>
      <c r="L946" t="s">
        <v>987</v>
      </c>
      <c r="O946" t="s">
        <v>1343</v>
      </c>
      <c r="AC946">
        <v>101</v>
      </c>
      <c r="AD946">
        <v>96</v>
      </c>
      <c r="AE946">
        <v>80</v>
      </c>
      <c r="AF946">
        <v>79</v>
      </c>
      <c r="AG946">
        <v>128</v>
      </c>
      <c r="AH946">
        <v>82</v>
      </c>
      <c r="AI946">
        <v>110</v>
      </c>
    </row>
    <row r="947" spans="1:35" x14ac:dyDescent="0.25">
      <c r="A947" s="23">
        <v>946</v>
      </c>
      <c r="B947" t="s">
        <v>1939</v>
      </c>
      <c r="C947" s="1" t="str">
        <f>+VLOOKUP(Tabla1[[#This Row],[Sector]],Sectores[[Sector]:[Columna1]],2,0)</f>
        <v>07 Delincuencia</v>
      </c>
      <c r="D947" s="1" t="str">
        <f>+VLOOKUP(Tabla1[[#This Row],[Contenido]],Hoja2!$F$2:$G$105,2,0)</f>
        <v>07.02 Sentencias Dictadas por Delito</v>
      </c>
      <c r="E947" s="1" t="str">
        <f>+IFERROR(VLOOKUP(Tabla1[[#This Row],[Tema]],Temas[[Tema]:[Columna1]],2,0),"REVISAR")</f>
        <v>07.02.06 Delitos Contra el Medioambientales y Seres Vivos</v>
      </c>
      <c r="F947" s="1" t="str">
        <f>+IFERROR(VLOOKUP(Tabla1[[#This Row],[Muestra]],Muestra[[Muestra]:[Columna1]],2,0),"REVISAR")</f>
        <v>07.02.06.17 Malversación, Defraudación E Incendio por Menos de 1 Utm</v>
      </c>
      <c r="G947" t="s">
        <v>66</v>
      </c>
      <c r="H947" t="s">
        <v>1340</v>
      </c>
      <c r="I947" t="s">
        <v>1352</v>
      </c>
      <c r="J947" t="s">
        <v>1940</v>
      </c>
      <c r="K947" t="s">
        <v>3851</v>
      </c>
      <c r="L947" t="s">
        <v>987</v>
      </c>
      <c r="O947" t="s">
        <v>1343</v>
      </c>
      <c r="AC947">
        <v>4</v>
      </c>
      <c r="AD947">
        <v>4</v>
      </c>
      <c r="AE947">
        <v>6</v>
      </c>
      <c r="AF947">
        <v>3</v>
      </c>
      <c r="AG947">
        <v>6</v>
      </c>
      <c r="AH947">
        <v>7</v>
      </c>
      <c r="AI947">
        <v>11</v>
      </c>
    </row>
    <row r="948" spans="1:35" x14ac:dyDescent="0.25">
      <c r="A948" s="23">
        <v>947</v>
      </c>
      <c r="B948" t="s">
        <v>1941</v>
      </c>
      <c r="C948" s="1" t="str">
        <f>+VLOOKUP(Tabla1[[#This Row],[Sector]],Sectores[[Sector]:[Columna1]],2,0)</f>
        <v>07 Delincuencia</v>
      </c>
      <c r="D948" s="1" t="str">
        <f>+VLOOKUP(Tabla1[[#This Row],[Contenido]],Hoja2!$F$2:$G$105,2,0)</f>
        <v>07.02 Sentencias Dictadas por Delito</v>
      </c>
      <c r="E948" s="1" t="str">
        <f>+IFERROR(VLOOKUP(Tabla1[[#This Row],[Tema]],Temas[[Tema]:[Columna1]],2,0),"REVISAR")</f>
        <v>07.02.17 Delitos e Infracciones de Tránsito</v>
      </c>
      <c r="F948" s="1" t="str">
        <f>+IFERROR(VLOOKUP(Tabla1[[#This Row],[Muestra]],Muestra[[Muestra]:[Columna1]],2,0),"REVISAR")</f>
        <v>07.02.17.22 Manejo en Estado de Ebriedad (Sólo Crimen)</v>
      </c>
      <c r="G948" t="s">
        <v>66</v>
      </c>
      <c r="H948" t="s">
        <v>1340</v>
      </c>
      <c r="I948" t="s">
        <v>1507</v>
      </c>
      <c r="J948" t="s">
        <v>1942</v>
      </c>
      <c r="K948" t="s">
        <v>3851</v>
      </c>
      <c r="L948" t="s">
        <v>987</v>
      </c>
      <c r="O948" t="s">
        <v>1343</v>
      </c>
      <c r="AC948">
        <v>0</v>
      </c>
      <c r="AD948">
        <v>0</v>
      </c>
      <c r="AE948">
        <v>1</v>
      </c>
      <c r="AF948">
        <v>1</v>
      </c>
      <c r="AG948">
        <v>6</v>
      </c>
      <c r="AH948">
        <v>0</v>
      </c>
      <c r="AI948">
        <v>0</v>
      </c>
    </row>
    <row r="949" spans="1:35" x14ac:dyDescent="0.25">
      <c r="A949" s="23">
        <v>948</v>
      </c>
      <c r="B949" t="s">
        <v>1943</v>
      </c>
      <c r="C949" s="1" t="str">
        <f>+VLOOKUP(Tabla1[[#This Row],[Sector]],Sectores[[Sector]:[Columna1]],2,0)</f>
        <v>07 Delincuencia</v>
      </c>
      <c r="D949" s="1" t="str">
        <f>+VLOOKUP(Tabla1[[#This Row],[Contenido]],Hoja2!$F$2:$G$105,2,0)</f>
        <v>07.02 Sentencias Dictadas por Delito</v>
      </c>
      <c r="E949" s="1" t="str">
        <f>+IFERROR(VLOOKUP(Tabla1[[#This Row],[Tema]],Temas[[Tema]:[Columna1]],2,0),"REVISAR")</f>
        <v>07.02.17 Delitos e Infracciones de Tránsito</v>
      </c>
      <c r="F949" s="1" t="str">
        <f>+IFERROR(VLOOKUP(Tabla1[[#This Row],[Muestra]],Muestra[[Muestra]:[Columna1]],2,0),"REVISAR")</f>
        <v>07.02.17.23 Marcha del Sitio del Suceso Sin Prestar Auxilio a la Víctima</v>
      </c>
      <c r="G949" t="s">
        <v>66</v>
      </c>
      <c r="H949" t="s">
        <v>1340</v>
      </c>
      <c r="I949" t="s">
        <v>1507</v>
      </c>
      <c r="J949" t="s">
        <v>1944</v>
      </c>
      <c r="K949" t="s">
        <v>3851</v>
      </c>
      <c r="L949" t="s">
        <v>987</v>
      </c>
      <c r="O949" t="s">
        <v>1343</v>
      </c>
      <c r="AC949">
        <v>0</v>
      </c>
      <c r="AD949">
        <v>3</v>
      </c>
      <c r="AE949">
        <v>43</v>
      </c>
      <c r="AF949">
        <v>80</v>
      </c>
      <c r="AG949">
        <v>113</v>
      </c>
      <c r="AH949">
        <v>144</v>
      </c>
      <c r="AI949">
        <v>158</v>
      </c>
    </row>
    <row r="950" spans="1:35" x14ac:dyDescent="0.25">
      <c r="A950" s="23">
        <v>949</v>
      </c>
      <c r="B950" t="s">
        <v>1945</v>
      </c>
      <c r="C950" s="1" t="str">
        <f>+VLOOKUP(Tabla1[[#This Row],[Sector]],Sectores[[Sector]:[Columna1]],2,0)</f>
        <v>07 Delincuencia</v>
      </c>
      <c r="D950" s="1" t="str">
        <f>+VLOOKUP(Tabla1[[#This Row],[Contenido]],Hoja2!$F$2:$G$105,2,0)</f>
        <v>07.02 Sentencias Dictadas por Delito</v>
      </c>
      <c r="E950" s="1" t="str">
        <f>+IFERROR(VLOOKUP(Tabla1[[#This Row],[Tema]],Temas[[Tema]:[Columna1]],2,0),"REVISAR")</f>
        <v>07.02.07 Delitos Contra el Orden Público, Funcionarios o Agentes del Estado</v>
      </c>
      <c r="F950" s="1" t="str">
        <f>+IFERROR(VLOOKUP(Tabla1[[#This Row],[Muestra]],Muestra[[Muestra]:[Columna1]],2,0),"REVISAR")</f>
        <v>07.02.07.36 Matar a Carabinero en Ejercicio de Funciones</v>
      </c>
      <c r="G950" t="s">
        <v>66</v>
      </c>
      <c r="H950" t="s">
        <v>1340</v>
      </c>
      <c r="I950" t="s">
        <v>1411</v>
      </c>
      <c r="J950" t="s">
        <v>1946</v>
      </c>
      <c r="K950" t="s">
        <v>3851</v>
      </c>
      <c r="L950" t="s">
        <v>987</v>
      </c>
      <c r="O950" t="s">
        <v>1343</v>
      </c>
      <c r="AC950">
        <v>17</v>
      </c>
      <c r="AD950">
        <v>20</v>
      </c>
      <c r="AE950">
        <v>18</v>
      </c>
      <c r="AF950">
        <v>10</v>
      </c>
      <c r="AG950">
        <v>21</v>
      </c>
      <c r="AH950">
        <v>20</v>
      </c>
      <c r="AI950">
        <v>14</v>
      </c>
    </row>
    <row r="951" spans="1:35" x14ac:dyDescent="0.25">
      <c r="A951" s="23">
        <v>950</v>
      </c>
      <c r="B951" t="s">
        <v>10075</v>
      </c>
      <c r="C951" s="1" t="str">
        <f>+VLOOKUP(Tabla1[[#This Row],[Sector]],Sectores[[Sector]:[Columna1]],2,0)</f>
        <v>07 Delincuencia</v>
      </c>
      <c r="D951" s="1" t="str">
        <f>+VLOOKUP(Tabla1[[#This Row],[Contenido]],Hoja2!$F$2:$G$105,2,0)</f>
        <v>07.02 Sentencias Dictadas por Delito</v>
      </c>
      <c r="E951" s="1" t="str">
        <f>+IFERROR(VLOOKUP(Tabla1[[#This Row],[Tema]],Temas[[Tema]:[Columna1]],2,0),"REVISAR")</f>
        <v>07.02.14 Delitos Contra la Vida, Integridad o Dignidad Personal</v>
      </c>
      <c r="F951" s="1" t="str">
        <f>+IFERROR(VLOOKUP(Tabla1[[#This Row],[Muestra]],Muestra[[Muestra]:[Columna1]],2,0),"REVISAR")</f>
        <v>07.02.14.09 Muertes y Hallazgo de Cadaver</v>
      </c>
      <c r="G951" t="s">
        <v>66</v>
      </c>
      <c r="H951" t="s">
        <v>1340</v>
      </c>
      <c r="I951" t="s">
        <v>1358</v>
      </c>
      <c r="J951" t="s">
        <v>1947</v>
      </c>
      <c r="K951" t="s">
        <v>3851</v>
      </c>
      <c r="L951" t="s">
        <v>987</v>
      </c>
      <c r="O951" t="s">
        <v>1343</v>
      </c>
      <c r="AC951">
        <v>6126</v>
      </c>
      <c r="AD951">
        <v>6148</v>
      </c>
      <c r="AE951">
        <v>6412</v>
      </c>
      <c r="AF951">
        <v>6527</v>
      </c>
      <c r="AG951">
        <v>6268</v>
      </c>
      <c r="AH951">
        <v>6126</v>
      </c>
      <c r="AI951">
        <v>6509</v>
      </c>
    </row>
    <row r="952" spans="1:35" x14ac:dyDescent="0.25">
      <c r="A952" s="23">
        <v>951</v>
      </c>
      <c r="B952" t="s">
        <v>10076</v>
      </c>
      <c r="C952" s="1" t="str">
        <f>+VLOOKUP(Tabla1[[#This Row],[Sector]],Sectores[[Sector]:[Columna1]],2,0)</f>
        <v>07 Delincuencia</v>
      </c>
      <c r="D952" s="1" t="str">
        <f>+VLOOKUP(Tabla1[[#This Row],[Contenido]],Hoja2!$F$2:$G$105,2,0)</f>
        <v>07.02 Sentencias Dictadas por Delito</v>
      </c>
      <c r="E952" s="1" t="str">
        <f>+IFERROR(VLOOKUP(Tabla1[[#This Row],[Tema]],Temas[[Tema]:[Columna1]],2,0),"REVISAR")</f>
        <v>07.02.29 Otros</v>
      </c>
      <c r="F952" s="1" t="str">
        <f>+IFERROR(VLOOKUP(Tabla1[[#This Row],[Muestra]],Muestra[[Muestra]:[Columna1]],2,0),"REVISAR")</f>
        <v>07.02.29.08 NA</v>
      </c>
      <c r="G952" t="s">
        <v>66</v>
      </c>
      <c r="H952" t="s">
        <v>1340</v>
      </c>
      <c r="I952" t="s">
        <v>181</v>
      </c>
      <c r="J952" t="s">
        <v>1948</v>
      </c>
      <c r="K952" t="s">
        <v>3851</v>
      </c>
      <c r="L952" t="s">
        <v>987</v>
      </c>
      <c r="O952" t="s">
        <v>1343</v>
      </c>
      <c r="AC952">
        <v>0</v>
      </c>
      <c r="AD952">
        <v>0</v>
      </c>
      <c r="AE952">
        <v>0</v>
      </c>
      <c r="AF952">
        <v>0</v>
      </c>
      <c r="AG952">
        <v>0</v>
      </c>
      <c r="AH952">
        <v>0</v>
      </c>
      <c r="AI952">
        <v>2</v>
      </c>
    </row>
    <row r="953" spans="1:35" x14ac:dyDescent="0.25">
      <c r="A953" s="23">
        <v>952</v>
      </c>
      <c r="B953" t="s">
        <v>1949</v>
      </c>
      <c r="C953" s="1" t="str">
        <f>+VLOOKUP(Tabla1[[#This Row],[Sector]],Sectores[[Sector]:[Columna1]],2,0)</f>
        <v>07 Delincuencia</v>
      </c>
      <c r="D953" s="1" t="str">
        <f>+VLOOKUP(Tabla1[[#This Row],[Contenido]],Hoja2!$F$2:$G$105,2,0)</f>
        <v>07.02 Sentencias Dictadas por Delito</v>
      </c>
      <c r="E953" s="1" t="str">
        <f>+IFERROR(VLOOKUP(Tabla1[[#This Row],[Tema]],Temas[[Tema]:[Columna1]],2,0),"REVISAR")</f>
        <v>07.02.17 Delitos e Infracciones de Tránsito</v>
      </c>
      <c r="F953" s="1" t="str">
        <f>+IFERROR(VLOOKUP(Tabla1[[#This Row],[Muestra]],Muestra[[Muestra]:[Columna1]],2,0),"REVISAR")</f>
        <v>07.02.17.24 Negativa a Efectuarse Examen</v>
      </c>
      <c r="G953" t="s">
        <v>66</v>
      </c>
      <c r="H953" t="s">
        <v>1340</v>
      </c>
      <c r="I953" t="s">
        <v>1507</v>
      </c>
      <c r="J953" t="s">
        <v>1950</v>
      </c>
      <c r="K953" t="s">
        <v>3851</v>
      </c>
      <c r="L953" t="s">
        <v>987</v>
      </c>
      <c r="O953" t="s">
        <v>1343</v>
      </c>
      <c r="AC953">
        <v>3</v>
      </c>
      <c r="AD953">
        <v>84</v>
      </c>
      <c r="AE953">
        <v>749</v>
      </c>
      <c r="AF953">
        <v>800</v>
      </c>
      <c r="AG953">
        <v>751</v>
      </c>
      <c r="AH953">
        <v>754</v>
      </c>
      <c r="AI953">
        <v>742</v>
      </c>
    </row>
    <row r="954" spans="1:35" x14ac:dyDescent="0.25">
      <c r="A954" s="23">
        <v>953</v>
      </c>
      <c r="B954" t="s">
        <v>1951</v>
      </c>
      <c r="C954" s="1" t="str">
        <f>+VLOOKUP(Tabla1[[#This Row],[Sector]],Sectores[[Sector]:[Columna1]],2,0)</f>
        <v>07 Delincuencia</v>
      </c>
      <c r="D954" s="1" t="str">
        <f>+VLOOKUP(Tabla1[[#This Row],[Contenido]],Hoja2!$F$2:$G$105,2,0)</f>
        <v>07.02 Sentencias Dictadas por Delito</v>
      </c>
      <c r="E954" s="1" t="str">
        <f>+IFERROR(VLOOKUP(Tabla1[[#This Row],[Tema]],Temas[[Tema]:[Columna1]],2,0),"REVISAR")</f>
        <v>07.02.12 Delitos Contra la Salud Pública</v>
      </c>
      <c r="F954" s="1" t="str">
        <f>+IFERROR(VLOOKUP(Tabla1[[#This Row],[Muestra]],Muestra[[Muestra]:[Columna1]],2,0),"REVISAR")</f>
        <v>07.02.12.04 Negligencia Médica</v>
      </c>
      <c r="G954" t="s">
        <v>66</v>
      </c>
      <c r="H954" t="s">
        <v>1340</v>
      </c>
      <c r="I954" t="s">
        <v>1562</v>
      </c>
      <c r="J954" t="s">
        <v>1952</v>
      </c>
      <c r="K954" t="s">
        <v>3851</v>
      </c>
      <c r="L954" t="s">
        <v>987</v>
      </c>
      <c r="O954" t="s">
        <v>1343</v>
      </c>
      <c r="AC954">
        <v>1</v>
      </c>
      <c r="AD954">
        <v>1</v>
      </c>
      <c r="AE954">
        <v>0</v>
      </c>
      <c r="AF954">
        <v>0</v>
      </c>
      <c r="AG954">
        <v>0</v>
      </c>
      <c r="AH954">
        <v>0</v>
      </c>
      <c r="AI954">
        <v>0</v>
      </c>
    </row>
    <row r="955" spans="1:35" x14ac:dyDescent="0.25">
      <c r="A955" s="23">
        <v>954</v>
      </c>
      <c r="B955" t="s">
        <v>1953</v>
      </c>
      <c r="C955" s="1" t="str">
        <f>+VLOOKUP(Tabla1[[#This Row],[Sector]],Sectores[[Sector]:[Columna1]],2,0)</f>
        <v>07 Delincuencia</v>
      </c>
      <c r="D955" s="1" t="str">
        <f>+VLOOKUP(Tabla1[[#This Row],[Contenido]],Hoja2!$F$2:$G$105,2,0)</f>
        <v>07.02 Sentencias Dictadas por Delito</v>
      </c>
      <c r="E955" s="1" t="str">
        <f>+IFERROR(VLOOKUP(Tabla1[[#This Row],[Tema]],Temas[[Tema]:[Columna1]],2,0),"REVISAR")</f>
        <v>07.02.01 Corrupción</v>
      </c>
      <c r="F955" s="1" t="str">
        <f>+IFERROR(VLOOKUP(Tabla1[[#This Row],[Muestra]],Muestra[[Muestra]:[Columna1]],2,0),"REVISAR")</f>
        <v>07.02.01.03 Negociación Incompatible</v>
      </c>
      <c r="G955" t="s">
        <v>66</v>
      </c>
      <c r="H955" t="s">
        <v>1340</v>
      </c>
      <c r="I955" t="s">
        <v>1398</v>
      </c>
      <c r="J955" t="s">
        <v>1954</v>
      </c>
      <c r="K955" t="s">
        <v>3851</v>
      </c>
      <c r="L955" t="s">
        <v>987</v>
      </c>
      <c r="O955" t="s">
        <v>1343</v>
      </c>
      <c r="AC955">
        <v>12</v>
      </c>
      <c r="AD955">
        <v>13</v>
      </c>
      <c r="AE955">
        <v>7</v>
      </c>
      <c r="AF955">
        <v>17</v>
      </c>
      <c r="AG955">
        <v>17</v>
      </c>
      <c r="AH955">
        <v>15</v>
      </c>
      <c r="AI955">
        <v>21</v>
      </c>
    </row>
    <row r="956" spans="1:35" x14ac:dyDescent="0.25">
      <c r="A956" s="23">
        <v>955</v>
      </c>
      <c r="B956" t="s">
        <v>1955</v>
      </c>
      <c r="C956" s="1" t="str">
        <f>+VLOOKUP(Tabla1[[#This Row],[Sector]],Sectores[[Sector]:[Columna1]],2,0)</f>
        <v>07 Delincuencia</v>
      </c>
      <c r="D956" s="1" t="str">
        <f>+VLOOKUP(Tabla1[[#This Row],[Contenido]],Hoja2!$F$2:$G$105,2,0)</f>
        <v>07.02 Sentencias Dictadas por Delito</v>
      </c>
      <c r="E956" s="1" t="str">
        <f>+IFERROR(VLOOKUP(Tabla1[[#This Row],[Tema]],Temas[[Tema]:[Columna1]],2,0),"REVISAR")</f>
        <v>07.02.17 Delitos e Infracciones de Tránsito</v>
      </c>
      <c r="F956" s="1" t="str">
        <f>+IFERROR(VLOOKUP(Tabla1[[#This Row],[Muestra]],Muestra[[Muestra]:[Columna1]],2,0),"REVISAR")</f>
        <v>07.02.17.25 No Dar Cuenta de Accidente de Tránsito</v>
      </c>
      <c r="G956" t="s">
        <v>66</v>
      </c>
      <c r="H956" t="s">
        <v>1340</v>
      </c>
      <c r="I956" t="s">
        <v>1507</v>
      </c>
      <c r="J956" t="s">
        <v>1956</v>
      </c>
      <c r="K956" t="s">
        <v>3851</v>
      </c>
      <c r="L956" t="s">
        <v>987</v>
      </c>
      <c r="O956" t="s">
        <v>1343</v>
      </c>
      <c r="AC956">
        <v>159</v>
      </c>
      <c r="AD956">
        <v>196</v>
      </c>
      <c r="AE956">
        <v>499</v>
      </c>
      <c r="AF956">
        <v>663</v>
      </c>
      <c r="AG956">
        <v>876</v>
      </c>
      <c r="AH956">
        <v>828</v>
      </c>
      <c r="AI956">
        <v>827</v>
      </c>
    </row>
    <row r="957" spans="1:35" x14ac:dyDescent="0.25">
      <c r="A957" s="23">
        <v>956</v>
      </c>
      <c r="B957" t="s">
        <v>1957</v>
      </c>
      <c r="C957" s="1" t="str">
        <f>+VLOOKUP(Tabla1[[#This Row],[Sector]],Sectores[[Sector]:[Columna1]],2,0)</f>
        <v>07 Delincuencia</v>
      </c>
      <c r="D957" s="1" t="str">
        <f>+VLOOKUP(Tabla1[[#This Row],[Contenido]],Hoja2!$F$2:$G$105,2,0)</f>
        <v>07.02 Sentencias Dictadas por Delito</v>
      </c>
      <c r="E957" s="1" t="str">
        <f>+IFERROR(VLOOKUP(Tabla1[[#This Row],[Tema]],Temas[[Tema]:[Columna1]],2,0),"REVISAR")</f>
        <v>07.02.29 Otros</v>
      </c>
      <c r="F957" s="1" t="str">
        <f>+IFERROR(VLOOKUP(Tabla1[[#This Row],[Muestra]],Muestra[[Muestra]:[Columna1]],2,0),"REVISAR")</f>
        <v>07.02.29.09 No Existen Resultados para la Consulta Seleccionada</v>
      </c>
      <c r="G957" t="s">
        <v>66</v>
      </c>
      <c r="H957" t="s">
        <v>1340</v>
      </c>
      <c r="I957" t="s">
        <v>181</v>
      </c>
      <c r="J957" t="s">
        <v>1958</v>
      </c>
      <c r="K957" t="s">
        <v>3851</v>
      </c>
      <c r="L957" t="s">
        <v>987</v>
      </c>
      <c r="O957" t="s">
        <v>1343</v>
      </c>
      <c r="AC957">
        <v>0</v>
      </c>
      <c r="AD957">
        <v>0</v>
      </c>
      <c r="AE957">
        <v>0</v>
      </c>
      <c r="AF957">
        <v>0</v>
      </c>
      <c r="AG957">
        <v>0</v>
      </c>
      <c r="AH957">
        <v>0</v>
      </c>
      <c r="AI957">
        <v>0</v>
      </c>
    </row>
    <row r="958" spans="1:35" x14ac:dyDescent="0.25">
      <c r="A958" s="23">
        <v>957</v>
      </c>
      <c r="B958" t="s">
        <v>1959</v>
      </c>
      <c r="C958" s="1" t="str">
        <f>+VLOOKUP(Tabla1[[#This Row],[Sector]],Sectores[[Sector]:[Columna1]],2,0)</f>
        <v>07 Delincuencia</v>
      </c>
      <c r="D958" s="1" t="str">
        <f>+VLOOKUP(Tabla1[[#This Row],[Contenido]],Hoja2!$F$2:$G$105,2,0)</f>
        <v>07.02 Sentencias Dictadas por Delito</v>
      </c>
      <c r="E958" s="1" t="str">
        <f>+IFERROR(VLOOKUP(Tabla1[[#This Row],[Tema]],Temas[[Tema]:[Columna1]],2,0),"REVISAR")</f>
        <v>07.02.03 Delitos Cometidos por Empleados y Funcionarios Públicos</v>
      </c>
      <c r="F958" s="1" t="str">
        <f>+IFERROR(VLOOKUP(Tabla1[[#This Row],[Muestra]],Muestra[[Muestra]:[Columna1]],2,0),"REVISAR")</f>
        <v>07.02.03.14 Nombramientos Ilegales</v>
      </c>
      <c r="G958" t="s">
        <v>66</v>
      </c>
      <c r="H958" t="s">
        <v>1340</v>
      </c>
      <c r="I958" t="s">
        <v>1385</v>
      </c>
      <c r="J958" t="s">
        <v>1960</v>
      </c>
      <c r="K958" t="s">
        <v>3851</v>
      </c>
      <c r="L958" t="s">
        <v>987</v>
      </c>
      <c r="O958" t="s">
        <v>1343</v>
      </c>
      <c r="AC958">
        <v>3</v>
      </c>
      <c r="AD958">
        <v>1</v>
      </c>
      <c r="AE958">
        <v>1</v>
      </c>
      <c r="AF958">
        <v>3</v>
      </c>
      <c r="AG958">
        <v>0</v>
      </c>
      <c r="AH958">
        <v>5</v>
      </c>
      <c r="AI958">
        <v>2</v>
      </c>
    </row>
    <row r="959" spans="1:35" x14ac:dyDescent="0.25">
      <c r="A959" s="23">
        <v>958</v>
      </c>
      <c r="B959" t="s">
        <v>1961</v>
      </c>
      <c r="C959" s="1" t="str">
        <f>+VLOOKUP(Tabla1[[#This Row],[Sector]],Sectores[[Sector]:[Columna1]],2,0)</f>
        <v>07 Delincuencia</v>
      </c>
      <c r="D959" s="1" t="str">
        <f>+VLOOKUP(Tabla1[[#This Row],[Contenido]],Hoja2!$F$2:$G$105,2,0)</f>
        <v>07.02 Sentencias Dictadas por Delito</v>
      </c>
      <c r="E959" s="1" t="str">
        <f>+IFERROR(VLOOKUP(Tabla1[[#This Row],[Tema]],Temas[[Tema]:[Columna1]],2,0),"REVISAR")</f>
        <v>07.02.08 Delitos Contra la Administración de la Justicia</v>
      </c>
      <c r="F959" s="1" t="str">
        <f>+IFERROR(VLOOKUP(Tabla1[[#This Row],[Muestra]],Muestra[[Muestra]:[Columna1]],2,0),"REVISAR")</f>
        <v>07.02.08.01 Obstrucción a la Investigación</v>
      </c>
      <c r="G959" t="s">
        <v>66</v>
      </c>
      <c r="H959" t="s">
        <v>1340</v>
      </c>
      <c r="I959" t="s">
        <v>1962</v>
      </c>
      <c r="J959" t="s">
        <v>1963</v>
      </c>
      <c r="K959" t="s">
        <v>3851</v>
      </c>
      <c r="L959" t="s">
        <v>987</v>
      </c>
      <c r="O959" t="s">
        <v>1343</v>
      </c>
      <c r="AC959">
        <v>135</v>
      </c>
      <c r="AD959">
        <v>122</v>
      </c>
      <c r="AE959">
        <v>123</v>
      </c>
      <c r="AF959">
        <v>117</v>
      </c>
      <c r="AG959">
        <v>119</v>
      </c>
      <c r="AH959">
        <v>172</v>
      </c>
      <c r="AI959">
        <v>164</v>
      </c>
    </row>
    <row r="960" spans="1:35" x14ac:dyDescent="0.25">
      <c r="A960" s="23">
        <v>959</v>
      </c>
      <c r="B960" t="s">
        <v>1964</v>
      </c>
      <c r="C960" s="1" t="str">
        <f>+VLOOKUP(Tabla1[[#This Row],[Sector]],Sectores[[Sector]:[Columna1]],2,0)</f>
        <v>07 Delincuencia</v>
      </c>
      <c r="D960" s="1" t="str">
        <f>+VLOOKUP(Tabla1[[#This Row],[Contenido]],Hoja2!$F$2:$G$105,2,0)</f>
        <v>07.02 Sentencias Dictadas por Delito</v>
      </c>
      <c r="E960" s="1" t="str">
        <f>+IFERROR(VLOOKUP(Tabla1[[#This Row],[Tema]],Temas[[Tema]:[Columna1]],2,0),"REVISAR")</f>
        <v>07.02.08 Delitos Contra la Administración de la Justicia</v>
      </c>
      <c r="F960" s="1" t="str">
        <f>+IFERROR(VLOOKUP(Tabla1[[#This Row],[Muestra]],Muestra[[Muestra]:[Columna1]],2,0),"REVISAR")</f>
        <v>07.02.08.02 Obstrucción a la Justicia con Ocasión de Tratamiento de ADN</v>
      </c>
      <c r="G960" t="s">
        <v>66</v>
      </c>
      <c r="H960" t="s">
        <v>1340</v>
      </c>
      <c r="I960" t="s">
        <v>1962</v>
      </c>
      <c r="J960" t="s">
        <v>1965</v>
      </c>
      <c r="K960" t="s">
        <v>3851</v>
      </c>
      <c r="L960" t="s">
        <v>987</v>
      </c>
      <c r="O960" t="s">
        <v>1343</v>
      </c>
      <c r="AC960">
        <v>1</v>
      </c>
      <c r="AD960">
        <v>5</v>
      </c>
      <c r="AE960">
        <v>2</v>
      </c>
      <c r="AF960">
        <v>5</v>
      </c>
      <c r="AG960">
        <v>1</v>
      </c>
      <c r="AH960">
        <v>7</v>
      </c>
      <c r="AI960">
        <v>5</v>
      </c>
    </row>
    <row r="961" spans="1:35" x14ac:dyDescent="0.25">
      <c r="A961" s="23">
        <v>960</v>
      </c>
      <c r="B961" t="s">
        <v>1966</v>
      </c>
      <c r="C961" s="1" t="str">
        <f>+VLOOKUP(Tabla1[[#This Row],[Sector]],Sectores[[Sector]:[Columna1]],2,0)</f>
        <v>07 Delincuencia</v>
      </c>
      <c r="D961" s="1" t="str">
        <f>+VLOOKUP(Tabla1[[#This Row],[Contenido]],Hoja2!$F$2:$G$105,2,0)</f>
        <v>07.02 Sentencias Dictadas por Delito</v>
      </c>
      <c r="E961" s="1" t="str">
        <f>+IFERROR(VLOOKUP(Tabla1[[#This Row],[Tema]],Temas[[Tema]:[Columna1]],2,0),"REVISAR")</f>
        <v>07.02.08 Delitos Contra la Administración de la Justicia</v>
      </c>
      <c r="F961" s="1" t="str">
        <f>+IFERROR(VLOOKUP(Tabla1[[#This Row],[Muestra]],Muestra[[Muestra]:[Columna1]],2,0),"REVISAR")</f>
        <v>07.02.08.03 Obstrucción a la Justicia por Fiscal o Asistente de Fiscal del Ministerio Público</v>
      </c>
      <c r="G961" t="s">
        <v>66</v>
      </c>
      <c r="H961" t="s">
        <v>1340</v>
      </c>
      <c r="I961" t="s">
        <v>1962</v>
      </c>
      <c r="J961" t="s">
        <v>1967</v>
      </c>
      <c r="K961" t="s">
        <v>3851</v>
      </c>
      <c r="L961" t="s">
        <v>987</v>
      </c>
      <c r="O961" t="s">
        <v>1343</v>
      </c>
      <c r="AC961">
        <v>18</v>
      </c>
      <c r="AD961">
        <v>7</v>
      </c>
      <c r="AE961">
        <v>10</v>
      </c>
      <c r="AF961">
        <v>13</v>
      </c>
      <c r="AG961">
        <v>13</v>
      </c>
      <c r="AH961">
        <v>20</v>
      </c>
      <c r="AI961">
        <v>21</v>
      </c>
    </row>
    <row r="962" spans="1:35" x14ac:dyDescent="0.25">
      <c r="A962" s="23">
        <v>961</v>
      </c>
      <c r="B962" t="s">
        <v>1968</v>
      </c>
      <c r="C962" s="1" t="str">
        <f>+VLOOKUP(Tabla1[[#This Row],[Sector]],Sectores[[Sector]:[Columna1]],2,0)</f>
        <v>07 Delincuencia</v>
      </c>
      <c r="D962" s="1" t="str">
        <f>+VLOOKUP(Tabla1[[#This Row],[Contenido]],Hoja2!$F$2:$G$105,2,0)</f>
        <v>07.02 Sentencias Dictadas por Delito</v>
      </c>
      <c r="E962" s="1" t="str">
        <f>+IFERROR(VLOOKUP(Tabla1[[#This Row],[Tema]],Temas[[Tema]:[Columna1]],2,0),"REVISAR")</f>
        <v>07.02.07 Delitos Contra el Orden Público, Funcionarios o Agentes del Estado</v>
      </c>
      <c r="F962" s="1" t="str">
        <f>+IFERROR(VLOOKUP(Tabla1[[#This Row],[Muestra]],Muestra[[Muestra]:[Columna1]],2,0),"REVISAR")</f>
        <v>07.02.07.37 Obstrucción o Infracción Ley de Violencia en Los Estadios</v>
      </c>
      <c r="G962" t="s">
        <v>66</v>
      </c>
      <c r="H962" t="s">
        <v>1340</v>
      </c>
      <c r="I962" t="s">
        <v>1411</v>
      </c>
      <c r="J962" t="s">
        <v>1969</v>
      </c>
      <c r="K962" t="s">
        <v>3851</v>
      </c>
      <c r="L962" t="s">
        <v>987</v>
      </c>
      <c r="O962" t="s">
        <v>1343</v>
      </c>
      <c r="AC962">
        <v>0</v>
      </c>
      <c r="AD962">
        <v>0</v>
      </c>
      <c r="AE962">
        <v>0</v>
      </c>
      <c r="AF962">
        <v>5</v>
      </c>
      <c r="AG962">
        <v>7</v>
      </c>
      <c r="AH962">
        <v>8</v>
      </c>
      <c r="AI962">
        <v>7</v>
      </c>
    </row>
    <row r="963" spans="1:35" x14ac:dyDescent="0.25">
      <c r="A963" s="23">
        <v>962</v>
      </c>
      <c r="B963" t="s">
        <v>1970</v>
      </c>
      <c r="C963" s="1" t="str">
        <f>+VLOOKUP(Tabla1[[#This Row],[Sector]],Sectores[[Sector]:[Columna1]],2,0)</f>
        <v>07 Delincuencia</v>
      </c>
      <c r="D963" s="1" t="str">
        <f>+VLOOKUP(Tabla1[[#This Row],[Contenido]],Hoja2!$F$2:$G$105,2,0)</f>
        <v>07.02 Sentencias Dictadas por Delito</v>
      </c>
      <c r="E963" s="1" t="str">
        <f>+IFERROR(VLOOKUP(Tabla1[[#This Row],[Tema]],Temas[[Tema]:[Columna1]],2,0),"REVISAR")</f>
        <v>07.02.08 Delitos Contra la Administración de la Justicia</v>
      </c>
      <c r="F963" s="1" t="str">
        <f>+IFERROR(VLOOKUP(Tabla1[[#This Row],[Muestra]],Muestra[[Muestra]:[Columna1]],2,0),"REVISAR")</f>
        <v>07.02.08.04 Obtención de Declaraciones Forzadas</v>
      </c>
      <c r="G963" t="s">
        <v>66</v>
      </c>
      <c r="H963" t="s">
        <v>1340</v>
      </c>
      <c r="I963" t="s">
        <v>1962</v>
      </c>
      <c r="J963" t="s">
        <v>1971</v>
      </c>
      <c r="K963" t="s">
        <v>3851</v>
      </c>
      <c r="L963" t="s">
        <v>987</v>
      </c>
      <c r="O963" t="s">
        <v>1343</v>
      </c>
      <c r="AC963">
        <v>1</v>
      </c>
      <c r="AD963">
        <v>1</v>
      </c>
      <c r="AE963">
        <v>0</v>
      </c>
      <c r="AF963">
        <v>4</v>
      </c>
      <c r="AG963">
        <v>0</v>
      </c>
      <c r="AH963">
        <v>1</v>
      </c>
      <c r="AI963">
        <v>1</v>
      </c>
    </row>
    <row r="964" spans="1:35" x14ac:dyDescent="0.25">
      <c r="A964" s="23">
        <v>963</v>
      </c>
      <c r="B964" t="s">
        <v>1972</v>
      </c>
      <c r="C964" s="1" t="str">
        <f>+VLOOKUP(Tabla1[[#This Row],[Sector]],Sectores[[Sector]:[Columna1]],2,0)</f>
        <v>07 Delincuencia</v>
      </c>
      <c r="D964" s="1" t="str">
        <f>+VLOOKUP(Tabla1[[#This Row],[Contenido]],Hoja2!$F$2:$G$105,2,0)</f>
        <v>07.02 Sentencias Dictadas por Delito</v>
      </c>
      <c r="E964" s="1" t="str">
        <f>+IFERROR(VLOOKUP(Tabla1[[#This Row],[Tema]],Temas[[Tema]:[Columna1]],2,0),"REVISAR")</f>
        <v>07.02.24 Delitos Sexuales</v>
      </c>
      <c r="F964" s="1" t="str">
        <f>+IFERROR(VLOOKUP(Tabla1[[#This Row],[Muestra]],Muestra[[Muestra]:[Columna1]],2,0),"REVISAR")</f>
        <v>07.02.24.17 Obtención de Servicios Sexuales de Menores</v>
      </c>
      <c r="G964" t="s">
        <v>66</v>
      </c>
      <c r="H964" t="s">
        <v>1340</v>
      </c>
      <c r="I964" t="s">
        <v>1368</v>
      </c>
      <c r="J964" t="s">
        <v>1973</v>
      </c>
      <c r="K964" t="s">
        <v>3851</v>
      </c>
      <c r="L964" t="s">
        <v>987</v>
      </c>
      <c r="O964" t="s">
        <v>1343</v>
      </c>
      <c r="AC964">
        <v>12</v>
      </c>
      <c r="AD964">
        <v>15</v>
      </c>
      <c r="AE964">
        <v>14</v>
      </c>
      <c r="AF964">
        <v>9</v>
      </c>
      <c r="AG964">
        <v>7</v>
      </c>
      <c r="AH964">
        <v>9</v>
      </c>
      <c r="AI964">
        <v>9</v>
      </c>
    </row>
    <row r="965" spans="1:35" x14ac:dyDescent="0.25">
      <c r="A965" s="23">
        <v>964</v>
      </c>
      <c r="B965" t="s">
        <v>1974</v>
      </c>
      <c r="C965" s="1" t="str">
        <f>+VLOOKUP(Tabla1[[#This Row],[Sector]],Sectores[[Sector]:[Columna1]],2,0)</f>
        <v>07 Delincuencia</v>
      </c>
      <c r="D965" s="1" t="str">
        <f>+VLOOKUP(Tabla1[[#This Row],[Contenido]],Hoja2!$F$2:$G$105,2,0)</f>
        <v>07.02 Sentencias Dictadas por Delito</v>
      </c>
      <c r="E965" s="1" t="str">
        <f>+IFERROR(VLOOKUP(Tabla1[[#This Row],[Tema]],Temas[[Tema]:[Columna1]],2,0),"REVISAR")</f>
        <v>07.02.18 Delitos Económicos</v>
      </c>
      <c r="F965" s="1" t="str">
        <f>+IFERROR(VLOOKUP(Tabla1[[#This Row],[Muestra]],Muestra[[Muestra]:[Columna1]],2,0),"REVISAR")</f>
        <v>07.02.18.43 Obtención Fraudulenta de Créditos</v>
      </c>
      <c r="G965" t="s">
        <v>66</v>
      </c>
      <c r="H965" t="s">
        <v>1340</v>
      </c>
      <c r="I965" t="s">
        <v>1365</v>
      </c>
      <c r="J965" t="s">
        <v>1975</v>
      </c>
      <c r="K965" t="s">
        <v>3851</v>
      </c>
      <c r="L965" t="s">
        <v>987</v>
      </c>
      <c r="O965" t="s">
        <v>1343</v>
      </c>
      <c r="AC965">
        <v>52</v>
      </c>
      <c r="AD965">
        <v>63</v>
      </c>
      <c r="AE965">
        <v>32</v>
      </c>
      <c r="AF965">
        <v>37</v>
      </c>
      <c r="AG965">
        <v>13</v>
      </c>
      <c r="AH965">
        <v>27</v>
      </c>
      <c r="AI965">
        <v>21</v>
      </c>
    </row>
    <row r="966" spans="1:35" x14ac:dyDescent="0.25">
      <c r="A966" s="23">
        <v>965</v>
      </c>
      <c r="B966" t="s">
        <v>1976</v>
      </c>
      <c r="C966" s="1" t="str">
        <f>+VLOOKUP(Tabla1[[#This Row],[Sector]],Sectores[[Sector]:[Columna1]],2,0)</f>
        <v>07 Delincuencia</v>
      </c>
      <c r="D966" s="1" t="str">
        <f>+VLOOKUP(Tabla1[[#This Row],[Contenido]],Hoja2!$F$2:$G$105,2,0)</f>
        <v>07.02 Sentencias Dictadas por Delito</v>
      </c>
      <c r="E966" s="1" t="str">
        <f>+IFERROR(VLOOKUP(Tabla1[[#This Row],[Tema]],Temas[[Tema]:[Columna1]],2,0),"REVISAR")</f>
        <v>07.02.25 Delitos Tributarios</v>
      </c>
      <c r="F966" s="1" t="str">
        <f>+IFERROR(VLOOKUP(Tabla1[[#This Row],[Muestra]],Muestra[[Muestra]:[Columna1]],2,0),"REVISAR")</f>
        <v>07.02.25.11 Obtención Indebida de Devolución de Impuestos</v>
      </c>
      <c r="G966" t="s">
        <v>66</v>
      </c>
      <c r="H966" t="s">
        <v>1340</v>
      </c>
      <c r="I966" t="s">
        <v>1514</v>
      </c>
      <c r="J966" t="s">
        <v>1977</v>
      </c>
      <c r="K966" t="s">
        <v>3851</v>
      </c>
      <c r="L966" t="s">
        <v>987</v>
      </c>
      <c r="O966" t="s">
        <v>1343</v>
      </c>
      <c r="AC966">
        <v>0</v>
      </c>
      <c r="AD966">
        <v>0</v>
      </c>
      <c r="AE966">
        <v>7</v>
      </c>
      <c r="AF966">
        <v>8</v>
      </c>
      <c r="AG966">
        <v>2</v>
      </c>
      <c r="AH966">
        <v>4</v>
      </c>
      <c r="AI966">
        <v>6</v>
      </c>
    </row>
    <row r="967" spans="1:35" x14ac:dyDescent="0.25">
      <c r="A967" s="23">
        <v>966</v>
      </c>
      <c r="B967" t="s">
        <v>1978</v>
      </c>
      <c r="C967" s="1" t="str">
        <f>+VLOOKUP(Tabla1[[#This Row],[Sector]],Sectores[[Sector]:[Columna1]],2,0)</f>
        <v>07 Delincuencia</v>
      </c>
      <c r="D967" s="1" t="str">
        <f>+VLOOKUP(Tabla1[[#This Row],[Contenido]],Hoja2!$F$2:$G$105,2,0)</f>
        <v>07.02 Sentencias Dictadas por Delito</v>
      </c>
      <c r="E967" s="1" t="str">
        <f>+IFERROR(VLOOKUP(Tabla1[[#This Row],[Tema]],Temas[[Tema]:[Columna1]],2,0),"REVISAR")</f>
        <v>07.02.08 Delitos Contra la Administración de la Justicia</v>
      </c>
      <c r="F967" s="1" t="str">
        <f>+IFERROR(VLOOKUP(Tabla1[[#This Row],[Muestra]],Muestra[[Muestra]:[Columna1]],2,0),"REVISAR")</f>
        <v>07.02.08.05 Ocultación de Identidad</v>
      </c>
      <c r="G967" t="s">
        <v>66</v>
      </c>
      <c r="H967" t="s">
        <v>1340</v>
      </c>
      <c r="I967" t="s">
        <v>1962</v>
      </c>
      <c r="J967" t="s">
        <v>1979</v>
      </c>
      <c r="K967" t="s">
        <v>3851</v>
      </c>
      <c r="L967" t="s">
        <v>987</v>
      </c>
      <c r="O967" t="s">
        <v>1343</v>
      </c>
      <c r="AC967">
        <v>1570</v>
      </c>
      <c r="AD967">
        <v>1635</v>
      </c>
      <c r="AE967">
        <v>1649</v>
      </c>
      <c r="AF967">
        <v>1686</v>
      </c>
      <c r="AG967">
        <v>442</v>
      </c>
      <c r="AH967">
        <v>45</v>
      </c>
      <c r="AI967">
        <v>73</v>
      </c>
    </row>
    <row r="968" spans="1:35" x14ac:dyDescent="0.25">
      <c r="A968" s="23">
        <v>967</v>
      </c>
      <c r="B968" t="s">
        <v>1980</v>
      </c>
      <c r="C968" s="1" t="str">
        <f>+VLOOKUP(Tabla1[[#This Row],[Sector]],Sectores[[Sector]:[Columna1]],2,0)</f>
        <v>07 Delincuencia</v>
      </c>
      <c r="D968" s="1" t="str">
        <f>+VLOOKUP(Tabla1[[#This Row],[Contenido]],Hoja2!$F$2:$G$105,2,0)</f>
        <v>07.02 Sentencias Dictadas por Delito</v>
      </c>
      <c r="E968" s="1" t="str">
        <f>+IFERROR(VLOOKUP(Tabla1[[#This Row],[Tema]],Temas[[Tema]:[Columna1]],2,0),"REVISAR")</f>
        <v>07.02.08 Delitos Contra la Administración de la Justicia</v>
      </c>
      <c r="F968" s="1" t="str">
        <f>+IFERROR(VLOOKUP(Tabla1[[#This Row],[Muestra]],Muestra[[Muestra]:[Columna1]],2,0),"REVISAR")</f>
        <v>07.02.08.06 Ocultación de Identidad en Control Investigación</v>
      </c>
      <c r="G968" t="s">
        <v>66</v>
      </c>
      <c r="H968" t="s">
        <v>1340</v>
      </c>
      <c r="I968" t="s">
        <v>1962</v>
      </c>
      <c r="J968" t="s">
        <v>1981</v>
      </c>
      <c r="K968" t="s">
        <v>3851</v>
      </c>
      <c r="L968" t="s">
        <v>987</v>
      </c>
      <c r="O968" t="s">
        <v>1343</v>
      </c>
      <c r="AC968">
        <v>1</v>
      </c>
      <c r="AD968">
        <v>4</v>
      </c>
      <c r="AE968">
        <v>8</v>
      </c>
      <c r="AF968">
        <v>52</v>
      </c>
      <c r="AG968">
        <v>566</v>
      </c>
      <c r="AH968">
        <v>861</v>
      </c>
      <c r="AI968">
        <v>830</v>
      </c>
    </row>
    <row r="969" spans="1:35" x14ac:dyDescent="0.25">
      <c r="A969" s="23">
        <v>968</v>
      </c>
      <c r="B969" t="s">
        <v>1982</v>
      </c>
      <c r="C969" s="1" t="str">
        <f>+VLOOKUP(Tabla1[[#This Row],[Sector]],Sectores[[Sector]:[Columna1]],2,0)</f>
        <v>07 Delincuencia</v>
      </c>
      <c r="D969" s="1" t="str">
        <f>+VLOOKUP(Tabla1[[#This Row],[Contenido]],Hoja2!$F$2:$G$105,2,0)</f>
        <v>07.02 Sentencias Dictadas por Delito</v>
      </c>
      <c r="E969" s="1" t="str">
        <f>+IFERROR(VLOOKUP(Tabla1[[#This Row],[Tema]],Temas[[Tema]:[Columna1]],2,0),"REVISAR")</f>
        <v>07.02.08 Delitos Contra la Administración de la Justicia</v>
      </c>
      <c r="F969" s="1" t="str">
        <f>+IFERROR(VLOOKUP(Tabla1[[#This Row],[Muestra]],Muestra[[Muestra]:[Columna1]],2,0),"REVISAR")</f>
        <v>07.02.08.07 Ocultación de Identidad en Control Preventivo</v>
      </c>
      <c r="G969" t="s">
        <v>66</v>
      </c>
      <c r="H969" t="s">
        <v>1340</v>
      </c>
      <c r="I969" t="s">
        <v>1962</v>
      </c>
      <c r="J969" t="s">
        <v>1983</v>
      </c>
      <c r="K969" t="s">
        <v>3851</v>
      </c>
      <c r="L969" t="s">
        <v>987</v>
      </c>
      <c r="O969" t="s">
        <v>1343</v>
      </c>
      <c r="AC969">
        <v>0</v>
      </c>
      <c r="AD969">
        <v>1</v>
      </c>
      <c r="AE969">
        <v>8</v>
      </c>
      <c r="AF969">
        <v>36</v>
      </c>
      <c r="AG969">
        <v>1098</v>
      </c>
      <c r="AH969">
        <v>1665</v>
      </c>
      <c r="AI969">
        <v>1669</v>
      </c>
    </row>
    <row r="970" spans="1:35" x14ac:dyDescent="0.25">
      <c r="A970" s="23">
        <v>969</v>
      </c>
      <c r="B970" t="s">
        <v>1984</v>
      </c>
      <c r="C970" s="1" t="str">
        <f>+VLOOKUP(Tabla1[[#This Row],[Sector]],Sectores[[Sector]:[Columna1]],2,0)</f>
        <v>07 Delincuencia</v>
      </c>
      <c r="D970" s="1" t="str">
        <f>+VLOOKUP(Tabla1[[#This Row],[Contenido]],Hoja2!$F$2:$G$105,2,0)</f>
        <v>07.02 Sentencias Dictadas por Delito</v>
      </c>
      <c r="E970" s="1" t="str">
        <f>+IFERROR(VLOOKUP(Tabla1[[#This Row],[Tema]],Temas[[Tema]:[Columna1]],2,0),"REVISAR")</f>
        <v>07.02.08 Delitos Contra la Administración de la Justicia</v>
      </c>
      <c r="F970" s="1" t="str">
        <f>+IFERROR(VLOOKUP(Tabla1[[#This Row],[Muestra]],Muestra[[Muestra]:[Columna1]],2,0),"REVISAR")</f>
        <v>07.02.08.08 Ocultación o Entrega de Información Falsa a Fiscal Nacional Económico</v>
      </c>
      <c r="G970" t="s">
        <v>66</v>
      </c>
      <c r="H970" t="s">
        <v>1340</v>
      </c>
      <c r="I970" t="s">
        <v>1962</v>
      </c>
      <c r="J970" t="s">
        <v>1985</v>
      </c>
      <c r="K970" t="s">
        <v>3851</v>
      </c>
      <c r="L970" t="s">
        <v>987</v>
      </c>
      <c r="O970" t="s">
        <v>1343</v>
      </c>
      <c r="AC970">
        <v>0</v>
      </c>
      <c r="AD970">
        <v>0</v>
      </c>
      <c r="AE970">
        <v>0</v>
      </c>
      <c r="AF970">
        <v>1</v>
      </c>
      <c r="AG970">
        <v>13</v>
      </c>
      <c r="AH970">
        <v>4</v>
      </c>
      <c r="AI970">
        <v>12</v>
      </c>
    </row>
    <row r="971" spans="1:35" x14ac:dyDescent="0.25">
      <c r="A971" s="23">
        <v>970</v>
      </c>
      <c r="B971" t="s">
        <v>1986</v>
      </c>
      <c r="C971" s="1" t="str">
        <f>+VLOOKUP(Tabla1[[#This Row],[Sector]],Sectores[[Sector]:[Columna1]],2,0)</f>
        <v>07 Delincuencia</v>
      </c>
      <c r="D971" s="1" t="str">
        <f>+VLOOKUP(Tabla1[[#This Row],[Contenido]],Hoja2!$F$2:$G$105,2,0)</f>
        <v>07.02 Sentencias Dictadas por Delito</v>
      </c>
      <c r="E971" s="1" t="str">
        <f>+IFERROR(VLOOKUP(Tabla1[[#This Row],[Tema]],Temas[[Tema]:[Columna1]],2,0),"REVISAR")</f>
        <v>07.02.17 Delitos e Infracciones de Tránsito</v>
      </c>
      <c r="F971" s="1" t="str">
        <f>+IFERROR(VLOOKUP(Tabla1[[#This Row],[Muestra]],Muestra[[Muestra]:[Columna1]],2,0),"REVISAR")</f>
        <v>07.02.17.26 Ocultamiento de Placa Patente</v>
      </c>
      <c r="G971" t="s">
        <v>66</v>
      </c>
      <c r="H971" t="s">
        <v>1340</v>
      </c>
      <c r="I971" t="s">
        <v>1507</v>
      </c>
      <c r="J971" t="s">
        <v>1987</v>
      </c>
      <c r="K971" t="s">
        <v>3851</v>
      </c>
      <c r="L971" t="s">
        <v>987</v>
      </c>
      <c r="O971" t="s">
        <v>1343</v>
      </c>
      <c r="AC971">
        <v>1</v>
      </c>
      <c r="AD971">
        <v>1</v>
      </c>
      <c r="AE971">
        <v>6</v>
      </c>
      <c r="AF971">
        <v>19</v>
      </c>
      <c r="AG971">
        <v>118</v>
      </c>
      <c r="AH971">
        <v>582</v>
      </c>
      <c r="AI971">
        <v>573</v>
      </c>
    </row>
    <row r="972" spans="1:35" x14ac:dyDescent="0.25">
      <c r="A972" s="23">
        <v>971</v>
      </c>
      <c r="B972" t="s">
        <v>1988</v>
      </c>
      <c r="C972" s="1" t="str">
        <f>+VLOOKUP(Tabla1[[#This Row],[Sector]],Sectores[[Sector]:[Columna1]],2,0)</f>
        <v>07 Delincuencia</v>
      </c>
      <c r="D972" s="1" t="str">
        <f>+VLOOKUP(Tabla1[[#This Row],[Contenido]],Hoja2!$F$2:$G$105,2,0)</f>
        <v>07.02 Sentencias Dictadas por Delito</v>
      </c>
      <c r="E972" s="1" t="str">
        <f>+IFERROR(VLOOKUP(Tabla1[[#This Row],[Tema]],Temas[[Tema]:[Columna1]],2,0),"REVISAR")</f>
        <v>07.02.07 Delitos Contra el Orden Público, Funcionarios o Agentes del Estado</v>
      </c>
      <c r="F972" s="1" t="str">
        <f>+IFERROR(VLOOKUP(Tabla1[[#This Row],[Muestra]],Muestra[[Muestra]:[Columna1]],2,0),"REVISAR")</f>
        <v>07.02.07.38 Ofensas al Pudor</v>
      </c>
      <c r="G972" t="s">
        <v>66</v>
      </c>
      <c r="H972" t="s">
        <v>1340</v>
      </c>
      <c r="I972" t="s">
        <v>1411</v>
      </c>
      <c r="J972" t="s">
        <v>1989</v>
      </c>
      <c r="K972" t="s">
        <v>3851</v>
      </c>
      <c r="L972" t="s">
        <v>987</v>
      </c>
      <c r="O972" t="s">
        <v>1343</v>
      </c>
      <c r="AC972">
        <v>756</v>
      </c>
      <c r="AD972">
        <v>717</v>
      </c>
      <c r="AE972">
        <v>699</v>
      </c>
      <c r="AF972">
        <v>617</v>
      </c>
      <c r="AG972">
        <v>680</v>
      </c>
      <c r="AH972">
        <v>644</v>
      </c>
      <c r="AI972">
        <v>586</v>
      </c>
    </row>
    <row r="973" spans="1:35" x14ac:dyDescent="0.25">
      <c r="A973" s="23">
        <v>972</v>
      </c>
      <c r="B973" t="s">
        <v>1990</v>
      </c>
      <c r="C973" s="1" t="str">
        <f>+VLOOKUP(Tabla1[[#This Row],[Sector]],Sectores[[Sector]:[Columna1]],2,0)</f>
        <v>07 Delincuencia</v>
      </c>
      <c r="D973" s="1" t="str">
        <f>+VLOOKUP(Tabla1[[#This Row],[Contenido]],Hoja2!$F$2:$G$105,2,0)</f>
        <v>07.02 Sentencias Dictadas por Delito</v>
      </c>
      <c r="E973" s="1" t="str">
        <f>+IFERROR(VLOOKUP(Tabla1[[#This Row],[Tema]],Temas[[Tema]:[Columna1]],2,0),"REVISAR")</f>
        <v>07.02.03 Delitos Cometidos por Empleados y Funcionarios Públicos</v>
      </c>
      <c r="F973" s="1" t="str">
        <f>+IFERROR(VLOOKUP(Tabla1[[#This Row],[Muestra]],Muestra[[Muestra]:[Columna1]],2,0),"REVISAR")</f>
        <v>07.02.03.15 Omisión de Denunciar por Funcionario Público</v>
      </c>
      <c r="G973" t="s">
        <v>66</v>
      </c>
      <c r="H973" t="s">
        <v>1340</v>
      </c>
      <c r="I973" t="s">
        <v>1385</v>
      </c>
      <c r="J973" t="s">
        <v>1991</v>
      </c>
      <c r="K973" t="s">
        <v>3851</v>
      </c>
      <c r="L973" t="s">
        <v>987</v>
      </c>
      <c r="O973" t="s">
        <v>1343</v>
      </c>
      <c r="AC973">
        <v>0</v>
      </c>
      <c r="AD973">
        <v>0</v>
      </c>
      <c r="AE973">
        <v>0</v>
      </c>
      <c r="AF973">
        <v>0</v>
      </c>
      <c r="AG973">
        <v>0</v>
      </c>
      <c r="AH973">
        <v>1</v>
      </c>
      <c r="AI973">
        <v>6</v>
      </c>
    </row>
    <row r="974" spans="1:35" x14ac:dyDescent="0.25">
      <c r="A974" s="23">
        <v>973</v>
      </c>
      <c r="B974" t="s">
        <v>1992</v>
      </c>
      <c r="C974" s="1" t="str">
        <f>+VLOOKUP(Tabla1[[#This Row],[Sector]],Sectores[[Sector]:[Columna1]],2,0)</f>
        <v>07 Delincuencia</v>
      </c>
      <c r="D974" s="1" t="str">
        <f>+VLOOKUP(Tabla1[[#This Row],[Contenido]],Hoja2!$F$2:$G$105,2,0)</f>
        <v>07.02 Sentencias Dictadas por Delito</v>
      </c>
      <c r="E974" s="1" t="str">
        <f>+IFERROR(VLOOKUP(Tabla1[[#This Row],[Tema]],Temas[[Tema]:[Columna1]],2,0),"REVISAR")</f>
        <v>07.02.07 Delitos Contra el Orden Público, Funcionarios o Agentes del Estado</v>
      </c>
      <c r="F974" s="1" t="str">
        <f>+IFERROR(VLOOKUP(Tabla1[[#This Row],[Muestra]],Muestra[[Muestra]:[Columna1]],2,0),"REVISAR")</f>
        <v>07.02.07.39 Oponerse a la Acción de la Autoridad Pública o sus Agentes</v>
      </c>
      <c r="G974" t="s">
        <v>66</v>
      </c>
      <c r="H974" t="s">
        <v>1340</v>
      </c>
      <c r="I974" t="s">
        <v>1411</v>
      </c>
      <c r="J974" t="s">
        <v>1993</v>
      </c>
      <c r="K974" t="s">
        <v>3851</v>
      </c>
      <c r="L974" t="s">
        <v>987</v>
      </c>
      <c r="O974" t="s">
        <v>1343</v>
      </c>
      <c r="AC974">
        <v>566</v>
      </c>
      <c r="AD974">
        <v>514</v>
      </c>
      <c r="AE974">
        <v>511</v>
      </c>
      <c r="AF974">
        <v>458</v>
      </c>
      <c r="AG974">
        <v>515</v>
      </c>
      <c r="AH974">
        <v>685</v>
      </c>
      <c r="AI974">
        <v>660</v>
      </c>
    </row>
    <row r="975" spans="1:35" x14ac:dyDescent="0.25">
      <c r="A975" s="23">
        <v>974</v>
      </c>
      <c r="B975" t="s">
        <v>1994</v>
      </c>
      <c r="C975" s="1" t="str">
        <f>+VLOOKUP(Tabla1[[#This Row],[Sector]],Sectores[[Sector]:[Columna1]],2,0)</f>
        <v>07 Delincuencia</v>
      </c>
      <c r="D975" s="1" t="str">
        <f>+VLOOKUP(Tabla1[[#This Row],[Contenido]],Hoja2!$F$2:$G$105,2,0)</f>
        <v>07.02 Sentencias Dictadas por Delito</v>
      </c>
      <c r="E975" s="1" t="str">
        <f>+IFERROR(VLOOKUP(Tabla1[[#This Row],[Tema]],Temas[[Tema]:[Columna1]],2,0),"REVISAR")</f>
        <v>07.02.18 Delitos Económicos</v>
      </c>
      <c r="F975" s="1" t="str">
        <f>+IFERROR(VLOOKUP(Tabla1[[#This Row],[Muestra]],Muestra[[Muestra]:[Columna1]],2,0),"REVISAR")</f>
        <v>07.02.18.44 Otorgamiento de Patentes de Alcoholes</v>
      </c>
      <c r="G975" t="s">
        <v>66</v>
      </c>
      <c r="H975" t="s">
        <v>1340</v>
      </c>
      <c r="I975" t="s">
        <v>1365</v>
      </c>
      <c r="J975" t="s">
        <v>1995</v>
      </c>
      <c r="K975" t="s">
        <v>3851</v>
      </c>
      <c r="L975" t="s">
        <v>987</v>
      </c>
      <c r="O975" t="s">
        <v>1343</v>
      </c>
      <c r="AC975">
        <v>2</v>
      </c>
      <c r="AD975">
        <v>2</v>
      </c>
      <c r="AE975">
        <v>0</v>
      </c>
      <c r="AF975">
        <v>2</v>
      </c>
      <c r="AG975">
        <v>0</v>
      </c>
      <c r="AH975">
        <v>1</v>
      </c>
      <c r="AI975">
        <v>0</v>
      </c>
    </row>
    <row r="976" spans="1:35" x14ac:dyDescent="0.25">
      <c r="A976" s="23">
        <v>975</v>
      </c>
      <c r="B976" t="s">
        <v>1996</v>
      </c>
      <c r="C976" s="1" t="str">
        <f>+VLOOKUP(Tabla1[[#This Row],[Sector]],Sectores[[Sector]:[Columna1]],2,0)</f>
        <v>07 Delincuencia</v>
      </c>
      <c r="D976" s="1" t="str">
        <f>+VLOOKUP(Tabla1[[#This Row],[Contenido]],Hoja2!$F$2:$G$105,2,0)</f>
        <v>07.02 Sentencias Dictadas por Delito</v>
      </c>
      <c r="E976" s="1" t="str">
        <f>+IFERROR(VLOOKUP(Tabla1[[#This Row],[Tema]],Temas[[Tema]:[Columna1]],2,0),"REVISAR")</f>
        <v>07.02.17 Delitos e Infracciones de Tránsito</v>
      </c>
      <c r="F976" s="1" t="str">
        <f>+IFERROR(VLOOKUP(Tabla1[[#This Row],[Muestra]],Muestra[[Muestra]:[Columna1]],2,0),"REVISAR")</f>
        <v>07.02.17.27 Otorgamiento Irregular de Documentos</v>
      </c>
      <c r="G976" t="s">
        <v>66</v>
      </c>
      <c r="H976" t="s">
        <v>1340</v>
      </c>
      <c r="I976" t="s">
        <v>1507</v>
      </c>
      <c r="J976" t="s">
        <v>1997</v>
      </c>
      <c r="K976" t="s">
        <v>3851</v>
      </c>
      <c r="L976" t="s">
        <v>987</v>
      </c>
      <c r="O976" t="s">
        <v>1343</v>
      </c>
      <c r="AC976">
        <v>7</v>
      </c>
      <c r="AD976">
        <v>11</v>
      </c>
      <c r="AE976">
        <v>18</v>
      </c>
      <c r="AF976">
        <v>14</v>
      </c>
      <c r="AG976">
        <v>5</v>
      </c>
      <c r="AH976">
        <v>9</v>
      </c>
      <c r="AI976">
        <v>6</v>
      </c>
    </row>
    <row r="977" spans="1:35" x14ac:dyDescent="0.25">
      <c r="A977" s="23">
        <v>976</v>
      </c>
      <c r="B977" t="s">
        <v>1998</v>
      </c>
      <c r="C977" s="1" t="str">
        <f>+VLOOKUP(Tabla1[[#This Row],[Sector]],Sectores[[Sector]:[Columna1]],2,0)</f>
        <v>07 Delincuencia</v>
      </c>
      <c r="D977" s="1" t="str">
        <f>+VLOOKUP(Tabla1[[#This Row],[Contenido]],Hoja2!$F$2:$G$105,2,0)</f>
        <v>07.02 Sentencias Dictadas por Delito</v>
      </c>
      <c r="E977" s="1" t="str">
        <f>+IFERROR(VLOOKUP(Tabla1[[#This Row],[Tema]],Temas[[Tema]:[Columna1]],2,0),"REVISAR")</f>
        <v>07.02.29 Otros</v>
      </c>
      <c r="F977" s="1" t="str">
        <f>+IFERROR(VLOOKUP(Tabla1[[#This Row],[Muestra]],Muestra[[Muestra]:[Columna1]],2,0),"REVISAR")</f>
        <v>07.02.29.10 Otras Faltas Código Penal</v>
      </c>
      <c r="G977" t="s">
        <v>66</v>
      </c>
      <c r="H977" t="s">
        <v>1340</v>
      </c>
      <c r="I977" t="s">
        <v>181</v>
      </c>
      <c r="J977" t="s">
        <v>1999</v>
      </c>
      <c r="K977" t="s">
        <v>3851</v>
      </c>
      <c r="L977" t="s">
        <v>987</v>
      </c>
      <c r="O977" t="s">
        <v>1343</v>
      </c>
      <c r="AC977">
        <v>5079</v>
      </c>
      <c r="AD977">
        <v>5501</v>
      </c>
      <c r="AE977">
        <v>5594</v>
      </c>
      <c r="AF977">
        <v>5298</v>
      </c>
      <c r="AG977">
        <v>5653</v>
      </c>
      <c r="AH977">
        <v>5859</v>
      </c>
      <c r="AI977">
        <v>9691</v>
      </c>
    </row>
    <row r="978" spans="1:35" x14ac:dyDescent="0.25">
      <c r="A978" s="23">
        <v>977</v>
      </c>
      <c r="B978" t="s">
        <v>2000</v>
      </c>
      <c r="C978" s="1" t="str">
        <f>+VLOOKUP(Tabla1[[#This Row],[Sector]],Sectores[[Sector]:[Columna1]],2,0)</f>
        <v>07 Delincuencia</v>
      </c>
      <c r="D978" s="1" t="str">
        <f>+VLOOKUP(Tabla1[[#This Row],[Contenido]],Hoja2!$F$2:$G$105,2,0)</f>
        <v>07.02 Sentencias Dictadas por Delito</v>
      </c>
      <c r="E978" s="1" t="str">
        <f>+IFERROR(VLOOKUP(Tabla1[[#This Row],[Tema]],Temas[[Tema]:[Columna1]],2,0),"REVISAR")</f>
        <v>07.02.29 Otros</v>
      </c>
      <c r="F978" s="1" t="str">
        <f>+IFERROR(VLOOKUP(Tabla1[[#This Row],[Muestra]],Muestra[[Muestra]:[Columna1]],2,0),"REVISAR")</f>
        <v>07.02.29.11 Otras Faltas Leyes Especiales</v>
      </c>
      <c r="G978" t="s">
        <v>66</v>
      </c>
      <c r="H978" t="s">
        <v>1340</v>
      </c>
      <c r="I978" t="s">
        <v>181</v>
      </c>
      <c r="J978" t="s">
        <v>2001</v>
      </c>
      <c r="K978" t="s">
        <v>3851</v>
      </c>
      <c r="L978" t="s">
        <v>987</v>
      </c>
      <c r="O978" t="s">
        <v>1343</v>
      </c>
      <c r="AC978">
        <v>5</v>
      </c>
      <c r="AD978">
        <v>3</v>
      </c>
      <c r="AE978">
        <v>3</v>
      </c>
      <c r="AF978">
        <v>1</v>
      </c>
      <c r="AG978">
        <v>2</v>
      </c>
      <c r="AH978">
        <v>1</v>
      </c>
      <c r="AI978">
        <v>1</v>
      </c>
    </row>
    <row r="979" spans="1:35" x14ac:dyDescent="0.25">
      <c r="A979" s="23">
        <v>978</v>
      </c>
      <c r="B979" t="s">
        <v>2002</v>
      </c>
      <c r="C979" s="1" t="str">
        <f>+VLOOKUP(Tabla1[[#This Row],[Sector]],Sectores[[Sector]:[Columna1]],2,0)</f>
        <v>07 Delincuencia</v>
      </c>
      <c r="D979" s="1" t="str">
        <f>+VLOOKUP(Tabla1[[#This Row],[Contenido]],Hoja2!$F$2:$G$105,2,0)</f>
        <v>07.02 Sentencias Dictadas por Delito</v>
      </c>
      <c r="E979" s="1" t="str">
        <f>+IFERROR(VLOOKUP(Tabla1[[#This Row],[Tema]],Temas[[Tema]:[Columna1]],2,0),"REVISAR")</f>
        <v>07.02.29 Otros</v>
      </c>
      <c r="F979" s="1" t="str">
        <f>+IFERROR(VLOOKUP(Tabla1[[#This Row],[Muestra]],Muestra[[Muestra]:[Columna1]],2,0),"REVISAR")</f>
        <v>07.02.29.12 Otras Faltas y Delitos de la Ley 19.733</v>
      </c>
      <c r="G979" t="s">
        <v>66</v>
      </c>
      <c r="H979" t="s">
        <v>1340</v>
      </c>
      <c r="I979" t="s">
        <v>181</v>
      </c>
      <c r="J979" t="s">
        <v>2003</v>
      </c>
      <c r="K979" t="s">
        <v>3851</v>
      </c>
      <c r="L979" t="s">
        <v>987</v>
      </c>
      <c r="O979" t="s">
        <v>1343</v>
      </c>
      <c r="AC979">
        <v>8</v>
      </c>
      <c r="AD979">
        <v>4</v>
      </c>
      <c r="AE979">
        <v>11</v>
      </c>
      <c r="AF979">
        <v>10</v>
      </c>
      <c r="AG979">
        <v>6</v>
      </c>
      <c r="AH979">
        <v>13</v>
      </c>
      <c r="AI979">
        <v>11</v>
      </c>
    </row>
    <row r="980" spans="1:35" x14ac:dyDescent="0.25">
      <c r="A980" s="23">
        <v>979</v>
      </c>
      <c r="B980" t="s">
        <v>10077</v>
      </c>
      <c r="C980" s="1" t="str">
        <f>+VLOOKUP(Tabla1[[#This Row],[Sector]],Sectores[[Sector]:[Columna1]],2,0)</f>
        <v>07 Delincuencia</v>
      </c>
      <c r="D980" s="1" t="str">
        <f>+VLOOKUP(Tabla1[[#This Row],[Contenido]],Hoja2!$F$2:$G$105,2,0)</f>
        <v>07.02 Sentencias Dictadas por Delito</v>
      </c>
      <c r="E980" s="1" t="str">
        <f>+IFERROR(VLOOKUP(Tabla1[[#This Row],[Tema]],Temas[[Tema]:[Columna1]],2,0),"REVISAR")</f>
        <v>07.02.25 Delitos Tributarios</v>
      </c>
      <c r="F980" s="1" t="str">
        <f>+IFERROR(VLOOKUP(Tabla1[[#This Row],[Muestra]],Muestra[[Muestra]:[Columna1]],2,0),"REVISAR")</f>
        <v>07.02.25.12 Otras Infraccciones a la Ordenanza Aduanas</v>
      </c>
      <c r="G980" t="s">
        <v>66</v>
      </c>
      <c r="H980" t="s">
        <v>1340</v>
      </c>
      <c r="I980" t="s">
        <v>1514</v>
      </c>
      <c r="J980" t="s">
        <v>2004</v>
      </c>
      <c r="K980" t="s">
        <v>3851</v>
      </c>
      <c r="L980" t="s">
        <v>987</v>
      </c>
      <c r="O980" t="s">
        <v>1343</v>
      </c>
      <c r="AC980">
        <v>0</v>
      </c>
      <c r="AD980">
        <v>0</v>
      </c>
      <c r="AE980">
        <v>7</v>
      </c>
      <c r="AF980">
        <v>107</v>
      </c>
      <c r="AG980">
        <v>126</v>
      </c>
      <c r="AH980">
        <v>137</v>
      </c>
      <c r="AI980">
        <v>119</v>
      </c>
    </row>
    <row r="981" spans="1:35" x14ac:dyDescent="0.25">
      <c r="A981" s="23">
        <v>980</v>
      </c>
      <c r="B981" t="s">
        <v>2005</v>
      </c>
      <c r="C981" s="1" t="str">
        <f>+VLOOKUP(Tabla1[[#This Row],[Sector]],Sectores[[Sector]:[Columna1]],2,0)</f>
        <v>07 Delincuencia</v>
      </c>
      <c r="D981" s="1" t="str">
        <f>+VLOOKUP(Tabla1[[#This Row],[Contenido]],Hoja2!$F$2:$G$105,2,0)</f>
        <v>07.02 Sentencias Dictadas por Delito</v>
      </c>
      <c r="E981" s="1" t="str">
        <f>+IFERROR(VLOOKUP(Tabla1[[#This Row],[Tema]],Temas[[Tema]:[Columna1]],2,0),"REVISAR")</f>
        <v>07.02.29 Otros</v>
      </c>
      <c r="F981" s="1" t="str">
        <f>+IFERROR(VLOOKUP(Tabla1[[#This Row],[Muestra]],Muestra[[Muestra]:[Columna1]],2,0),"REVISAR")</f>
        <v>07.02.29.13 Otras Infracciones a la Ley 19.913</v>
      </c>
      <c r="G981" t="s">
        <v>66</v>
      </c>
      <c r="H981" t="s">
        <v>1340</v>
      </c>
      <c r="I981" t="s">
        <v>181</v>
      </c>
      <c r="J981" t="s">
        <v>2006</v>
      </c>
      <c r="K981" t="s">
        <v>3851</v>
      </c>
      <c r="L981" t="s">
        <v>987</v>
      </c>
      <c r="O981" t="s">
        <v>1343</v>
      </c>
      <c r="AC981">
        <v>4</v>
      </c>
      <c r="AD981">
        <v>3</v>
      </c>
      <c r="AE981">
        <v>4</v>
      </c>
      <c r="AF981">
        <v>2</v>
      </c>
      <c r="AG981">
        <v>3</v>
      </c>
      <c r="AH981">
        <v>3</v>
      </c>
      <c r="AI981">
        <v>5</v>
      </c>
    </row>
    <row r="982" spans="1:35" x14ac:dyDescent="0.25">
      <c r="A982" s="23">
        <v>981</v>
      </c>
      <c r="B982" t="s">
        <v>2007</v>
      </c>
      <c r="C982" s="1" t="str">
        <f>+VLOOKUP(Tabla1[[#This Row],[Sector]],Sectores[[Sector]:[Columna1]],2,0)</f>
        <v>07 Delincuencia</v>
      </c>
      <c r="D982" s="1" t="str">
        <f>+VLOOKUP(Tabla1[[#This Row],[Contenido]],Hoja2!$F$2:$G$105,2,0)</f>
        <v>07.02 Sentencias Dictadas por Delito</v>
      </c>
      <c r="E982" s="1" t="str">
        <f>+IFERROR(VLOOKUP(Tabla1[[#This Row],[Tema]],Temas[[Tema]:[Columna1]],2,0),"REVISAR")</f>
        <v>07.02.18 Delitos Económicos</v>
      </c>
      <c r="F982" s="1" t="str">
        <f>+IFERROR(VLOOKUP(Tabla1[[#This Row],[Muestra]],Muestra[[Muestra]:[Columna1]],2,0),"REVISAR")</f>
        <v>07.02.18.45 Otras Infracciones a la Ley del Banco Central</v>
      </c>
      <c r="G982" t="s">
        <v>66</v>
      </c>
      <c r="H982" t="s">
        <v>1340</v>
      </c>
      <c r="I982" t="s">
        <v>1365</v>
      </c>
      <c r="J982" t="s">
        <v>2008</v>
      </c>
      <c r="K982" t="s">
        <v>3851</v>
      </c>
      <c r="L982" t="s">
        <v>987</v>
      </c>
      <c r="O982" t="s">
        <v>1343</v>
      </c>
      <c r="AC982">
        <v>21</v>
      </c>
      <c r="AD982">
        <v>24</v>
      </c>
      <c r="AE982">
        <v>33</v>
      </c>
      <c r="AF982">
        <v>30</v>
      </c>
      <c r="AG982">
        <v>22</v>
      </c>
      <c r="AH982">
        <v>13</v>
      </c>
      <c r="AI982">
        <v>19</v>
      </c>
    </row>
    <row r="983" spans="1:35" x14ac:dyDescent="0.25">
      <c r="A983" s="23">
        <v>982</v>
      </c>
      <c r="B983" t="s">
        <v>2009</v>
      </c>
      <c r="C983" s="1" t="str">
        <f>+VLOOKUP(Tabla1[[#This Row],[Sector]],Sectores[[Sector]:[Columna1]],2,0)</f>
        <v>07 Delincuencia</v>
      </c>
      <c r="D983" s="1" t="str">
        <f>+VLOOKUP(Tabla1[[#This Row],[Contenido]],Hoja2!$F$2:$G$105,2,0)</f>
        <v>07.02 Sentencias Dictadas por Delito</v>
      </c>
      <c r="E983" s="1" t="str">
        <f>+IFERROR(VLOOKUP(Tabla1[[#This Row],[Tema]],Temas[[Tema]:[Columna1]],2,0),"REVISAR")</f>
        <v>07.02.23 Delitos Militares</v>
      </c>
      <c r="F983" s="1" t="str">
        <f>+IFERROR(VLOOKUP(Tabla1[[#This Row],[Muestra]],Muestra[[Muestra]:[Columna1]],2,0),"REVISAR")</f>
        <v>07.02.23.02 Otras Infracciones al Código de Justicia Militar</v>
      </c>
      <c r="G983" t="s">
        <v>66</v>
      </c>
      <c r="H983" t="s">
        <v>1340</v>
      </c>
      <c r="I983" t="s">
        <v>1718</v>
      </c>
      <c r="J983" t="s">
        <v>2010</v>
      </c>
      <c r="K983" t="s">
        <v>3851</v>
      </c>
      <c r="L983" t="s">
        <v>987</v>
      </c>
      <c r="O983" t="s">
        <v>1343</v>
      </c>
      <c r="AC983">
        <v>17</v>
      </c>
      <c r="AD983">
        <v>34</v>
      </c>
      <c r="AE983">
        <v>30</v>
      </c>
      <c r="AF983">
        <v>58</v>
      </c>
      <c r="AG983">
        <v>57</v>
      </c>
      <c r="AH983">
        <v>62</v>
      </c>
      <c r="AI983">
        <v>155</v>
      </c>
    </row>
    <row r="984" spans="1:35" x14ac:dyDescent="0.25">
      <c r="A984" s="23">
        <v>983</v>
      </c>
      <c r="B984" t="s">
        <v>2011</v>
      </c>
      <c r="C984" s="1" t="str">
        <f>+VLOOKUP(Tabla1[[#This Row],[Sector]],Sectores[[Sector]:[Columna1]],2,0)</f>
        <v>07 Delincuencia</v>
      </c>
      <c r="D984" s="1" t="str">
        <f>+VLOOKUP(Tabla1[[#This Row],[Contenido]],Hoja2!$F$2:$G$105,2,0)</f>
        <v>07.02 Sentencias Dictadas por Delito</v>
      </c>
      <c r="E984" s="1" t="str">
        <f>+IFERROR(VLOOKUP(Tabla1[[#This Row],[Tema]],Temas[[Tema]:[Columna1]],2,0),"REVISAR")</f>
        <v>07.02.06 Delitos Contra el Medioambientales y Seres Vivos</v>
      </c>
      <c r="F984" s="1" t="str">
        <f>+IFERROR(VLOOKUP(Tabla1[[#This Row],[Muestra]],Muestra[[Muestra]:[Columna1]],2,0),"REVISAR")</f>
        <v>07.02.06.18 Otras Infracciones Ley 18.892 de Pesca</v>
      </c>
      <c r="G984" t="s">
        <v>66</v>
      </c>
      <c r="H984" t="s">
        <v>1340</v>
      </c>
      <c r="I984" t="s">
        <v>1352</v>
      </c>
      <c r="J984" t="s">
        <v>2012</v>
      </c>
      <c r="K984" t="s">
        <v>3851</v>
      </c>
      <c r="L984" t="s">
        <v>987</v>
      </c>
      <c r="O984" t="s">
        <v>1343</v>
      </c>
      <c r="AC984">
        <v>1</v>
      </c>
      <c r="AD984">
        <v>1</v>
      </c>
      <c r="AE984">
        <v>34</v>
      </c>
      <c r="AF984">
        <v>19</v>
      </c>
      <c r="AG984">
        <v>10</v>
      </c>
      <c r="AH984">
        <v>27</v>
      </c>
      <c r="AI984">
        <v>29</v>
      </c>
    </row>
    <row r="985" spans="1:35" x14ac:dyDescent="0.25">
      <c r="A985" s="23">
        <v>984</v>
      </c>
      <c r="B985" t="s">
        <v>2013</v>
      </c>
      <c r="C985" s="1" t="str">
        <f>+VLOOKUP(Tabla1[[#This Row],[Sector]],Sectores[[Sector]:[Columna1]],2,0)</f>
        <v>07 Delincuencia</v>
      </c>
      <c r="D985" s="1" t="str">
        <f>+VLOOKUP(Tabla1[[#This Row],[Contenido]],Hoja2!$F$2:$G$105,2,0)</f>
        <v>07.02 Sentencias Dictadas por Delito</v>
      </c>
      <c r="E985" s="1" t="str">
        <f>+IFERROR(VLOOKUP(Tabla1[[#This Row],[Tema]],Temas[[Tema]:[Columna1]],2,0),"REVISAR")</f>
        <v>07.02.29 Otros</v>
      </c>
      <c r="F985" s="1" t="str">
        <f>+IFERROR(VLOOKUP(Tabla1[[#This Row],[Muestra]],Muestra[[Muestra]:[Columna1]],2,0),"REVISAR")</f>
        <v>07.02.29.14 Otros de Los Cuasidelitos</v>
      </c>
      <c r="G985" t="s">
        <v>66</v>
      </c>
      <c r="H985" t="s">
        <v>1340</v>
      </c>
      <c r="I985" t="s">
        <v>181</v>
      </c>
      <c r="J985" t="s">
        <v>2014</v>
      </c>
      <c r="K985" t="s">
        <v>3851</v>
      </c>
      <c r="L985" t="s">
        <v>987</v>
      </c>
      <c r="O985" t="s">
        <v>1343</v>
      </c>
      <c r="AC985">
        <v>98</v>
      </c>
      <c r="AD985">
        <v>105</v>
      </c>
      <c r="AE985">
        <v>97</v>
      </c>
      <c r="AF985">
        <v>113</v>
      </c>
      <c r="AG985">
        <v>77</v>
      </c>
      <c r="AH985">
        <v>90</v>
      </c>
      <c r="AI985">
        <v>72</v>
      </c>
    </row>
    <row r="986" spans="1:35" x14ac:dyDescent="0.25">
      <c r="A986" s="23">
        <v>985</v>
      </c>
      <c r="B986" t="s">
        <v>2015</v>
      </c>
      <c r="C986" s="1" t="str">
        <f>+VLOOKUP(Tabla1[[#This Row],[Sector]],Sectores[[Sector]:[Columna1]],2,0)</f>
        <v>07 Delincuencia</v>
      </c>
      <c r="D986" s="1" t="str">
        <f>+VLOOKUP(Tabla1[[#This Row],[Contenido]],Hoja2!$F$2:$G$105,2,0)</f>
        <v>07.02 Sentencias Dictadas por Delito</v>
      </c>
      <c r="E986" s="1" t="str">
        <f>+IFERROR(VLOOKUP(Tabla1[[#This Row],[Tema]],Temas[[Tema]:[Columna1]],2,0),"REVISAR")</f>
        <v>07.02.03 Delitos Cometidos por Empleados y Funcionarios Públicos</v>
      </c>
      <c r="F986" s="1" t="str">
        <f>+IFERROR(VLOOKUP(Tabla1[[#This Row],[Muestra]],Muestra[[Muestra]:[Columna1]],2,0),"REVISAR")</f>
        <v>07.02.03.16 Otros Delitos Cometidos por Empleados Públicos en el Desempeño de sus Cargos</v>
      </c>
      <c r="G986" t="s">
        <v>66</v>
      </c>
      <c r="H986" t="s">
        <v>1340</v>
      </c>
      <c r="I986" t="s">
        <v>1385</v>
      </c>
      <c r="J986" t="s">
        <v>2016</v>
      </c>
      <c r="K986" t="s">
        <v>3851</v>
      </c>
      <c r="L986" t="s">
        <v>987</v>
      </c>
      <c r="O986" t="s">
        <v>1343</v>
      </c>
      <c r="AC986">
        <v>52</v>
      </c>
      <c r="AD986">
        <v>41</v>
      </c>
      <c r="AE986">
        <v>50</v>
      </c>
      <c r="AF986">
        <v>46</v>
      </c>
      <c r="AG986">
        <v>37</v>
      </c>
      <c r="AH986">
        <v>44</v>
      </c>
      <c r="AI986">
        <v>43</v>
      </c>
    </row>
    <row r="987" spans="1:35" x14ac:dyDescent="0.25">
      <c r="A987" s="23">
        <v>986</v>
      </c>
      <c r="B987" t="s">
        <v>2017</v>
      </c>
      <c r="C987" s="1" t="str">
        <f>+VLOOKUP(Tabla1[[#This Row],[Sector]],Sectores[[Sector]:[Columna1]],2,0)</f>
        <v>07 Delincuencia</v>
      </c>
      <c r="D987" s="1" t="str">
        <f>+VLOOKUP(Tabla1[[#This Row],[Contenido]],Hoja2!$F$2:$G$105,2,0)</f>
        <v>07.02 Sentencias Dictadas por Delito</v>
      </c>
      <c r="E987" s="1" t="str">
        <f>+IFERROR(VLOOKUP(Tabla1[[#This Row],[Tema]],Temas[[Tema]:[Columna1]],2,0),"REVISAR")</f>
        <v>07.02.09 Delitos Contra la Fé Pública</v>
      </c>
      <c r="F987" s="1" t="str">
        <f>+IFERROR(VLOOKUP(Tabla1[[#This Row],[Muestra]],Muestra[[Muestra]:[Columna1]],2,0),"REVISAR")</f>
        <v>07.02.09.13 Otros Delitos Contra la Fe Pública, Falsificación, Falso Testimonio y Perjuicio</v>
      </c>
      <c r="G987" t="s">
        <v>66</v>
      </c>
      <c r="H987" t="s">
        <v>1340</v>
      </c>
      <c r="I987" t="s">
        <v>1721</v>
      </c>
      <c r="J987" t="s">
        <v>2018</v>
      </c>
      <c r="K987" t="s">
        <v>3851</v>
      </c>
      <c r="L987" t="s">
        <v>987</v>
      </c>
      <c r="O987" t="s">
        <v>1343</v>
      </c>
      <c r="AC987">
        <v>39</v>
      </c>
      <c r="AD987">
        <v>27</v>
      </c>
      <c r="AE987">
        <v>27</v>
      </c>
      <c r="AF987">
        <v>46</v>
      </c>
      <c r="AG987">
        <v>37</v>
      </c>
      <c r="AH987">
        <v>26</v>
      </c>
      <c r="AI987">
        <v>24</v>
      </c>
    </row>
    <row r="988" spans="1:35" x14ac:dyDescent="0.25">
      <c r="A988" s="23">
        <v>987</v>
      </c>
      <c r="B988" t="s">
        <v>2019</v>
      </c>
      <c r="C988" s="1" t="str">
        <f>+VLOOKUP(Tabla1[[#This Row],[Sector]],Sectores[[Sector]:[Columna1]],2,0)</f>
        <v>07 Delincuencia</v>
      </c>
      <c r="D988" s="1" t="str">
        <f>+VLOOKUP(Tabla1[[#This Row],[Contenido]],Hoja2!$F$2:$G$105,2,0)</f>
        <v>07.02 Sentencias Dictadas por Delito</v>
      </c>
      <c r="E988" s="1" t="str">
        <f>+IFERROR(VLOOKUP(Tabla1[[#This Row],[Tema]],Temas[[Tema]:[Columna1]],2,0),"REVISAR")</f>
        <v>07.02.11 Delitos Contra la Propiedad y el Patrimonio</v>
      </c>
      <c r="F988" s="1" t="str">
        <f>+IFERROR(VLOOKUP(Tabla1[[#This Row],[Muestra]],Muestra[[Muestra]:[Columna1]],2,0),"REVISAR")</f>
        <v>07.02.11.22 Otros Delitos Contra la Ley de Propiedad Intelectual</v>
      </c>
      <c r="G988" t="s">
        <v>66</v>
      </c>
      <c r="H988" t="s">
        <v>1340</v>
      </c>
      <c r="I988" t="s">
        <v>1355</v>
      </c>
      <c r="J988" t="s">
        <v>2020</v>
      </c>
      <c r="K988" t="s">
        <v>3851</v>
      </c>
      <c r="L988" t="s">
        <v>987</v>
      </c>
      <c r="O988" t="s">
        <v>1343</v>
      </c>
      <c r="AC988">
        <v>1779</v>
      </c>
      <c r="AD988">
        <v>1459</v>
      </c>
      <c r="AE988">
        <v>1241</v>
      </c>
      <c r="AF988">
        <v>1224</v>
      </c>
      <c r="AG988">
        <v>927</v>
      </c>
      <c r="AH988">
        <v>739</v>
      </c>
      <c r="AI988">
        <v>551</v>
      </c>
    </row>
    <row r="989" spans="1:35" x14ac:dyDescent="0.25">
      <c r="A989" s="23">
        <v>988</v>
      </c>
      <c r="B989" t="s">
        <v>2021</v>
      </c>
      <c r="C989" s="1" t="str">
        <f>+VLOOKUP(Tabla1[[#This Row],[Sector]],Sectores[[Sector]:[Columna1]],2,0)</f>
        <v>07 Delincuencia</v>
      </c>
      <c r="D989" s="1" t="str">
        <f>+VLOOKUP(Tabla1[[#This Row],[Contenido]],Hoja2!$F$2:$G$105,2,0)</f>
        <v>07.02 Sentencias Dictadas por Delito</v>
      </c>
      <c r="E989" s="1" t="str">
        <f>+IFERROR(VLOOKUP(Tabla1[[#This Row],[Tema]],Temas[[Tema]:[Columna1]],2,0),"REVISAR")</f>
        <v>07.02.17 Delitos e Infracciones de Tránsito</v>
      </c>
      <c r="F989" s="1" t="str">
        <f>+IFERROR(VLOOKUP(Tabla1[[#This Row],[Muestra]],Muestra[[Muestra]:[Columna1]],2,0),"REVISAR")</f>
        <v>07.02.17.28 Otros Delitos Contra la Ley del Tránsito</v>
      </c>
      <c r="G989" t="s">
        <v>66</v>
      </c>
      <c r="H989" t="s">
        <v>1340</v>
      </c>
      <c r="I989" t="s">
        <v>1507</v>
      </c>
      <c r="J989" t="s">
        <v>2022</v>
      </c>
      <c r="K989" t="s">
        <v>3851</v>
      </c>
      <c r="L989" t="s">
        <v>987</v>
      </c>
      <c r="O989" t="s">
        <v>1343</v>
      </c>
      <c r="AC989">
        <v>1181</v>
      </c>
      <c r="AD989">
        <v>1409</v>
      </c>
      <c r="AE989">
        <v>1817</v>
      </c>
      <c r="AF989">
        <v>2298</v>
      </c>
      <c r="AG989">
        <v>2985</v>
      </c>
      <c r="AH989">
        <v>2337</v>
      </c>
      <c r="AI989">
        <v>2094</v>
      </c>
    </row>
    <row r="990" spans="1:35" x14ac:dyDescent="0.25">
      <c r="A990" s="23">
        <v>989</v>
      </c>
      <c r="B990" t="s">
        <v>2023</v>
      </c>
      <c r="C990" s="1" t="str">
        <f>+VLOOKUP(Tabla1[[#This Row],[Sector]],Sectores[[Sector]:[Columna1]],2,0)</f>
        <v>07 Delincuencia</v>
      </c>
      <c r="D990" s="1" t="str">
        <f>+VLOOKUP(Tabla1[[#This Row],[Contenido]],Hoja2!$F$2:$G$105,2,0)</f>
        <v>07.02 Sentencias Dictadas por Delito</v>
      </c>
      <c r="E990" s="1" t="str">
        <f>+IFERROR(VLOOKUP(Tabla1[[#This Row],[Tema]],Temas[[Tema]:[Columna1]],2,0),"REVISAR")</f>
        <v>07.02.11 Delitos Contra la Propiedad y el Patrimonio</v>
      </c>
      <c r="F990" s="1" t="str">
        <f>+IFERROR(VLOOKUP(Tabla1[[#This Row],[Muestra]],Muestra[[Muestra]:[Columna1]],2,0),"REVISAR")</f>
        <v>07.02.11.23 Otros Delitos Contra la Propiedad</v>
      </c>
      <c r="G990" t="s">
        <v>66</v>
      </c>
      <c r="H990" t="s">
        <v>1340</v>
      </c>
      <c r="I990" t="s">
        <v>1355</v>
      </c>
      <c r="J990" t="s">
        <v>2024</v>
      </c>
      <c r="K990" t="s">
        <v>3851</v>
      </c>
      <c r="L990" t="s">
        <v>987</v>
      </c>
      <c r="O990" t="s">
        <v>1343</v>
      </c>
      <c r="AC990">
        <v>359</v>
      </c>
      <c r="AD990">
        <v>337</v>
      </c>
      <c r="AE990">
        <v>323</v>
      </c>
      <c r="AF990">
        <v>358</v>
      </c>
      <c r="AG990">
        <v>291</v>
      </c>
      <c r="AH990">
        <v>238</v>
      </c>
      <c r="AI990">
        <v>285</v>
      </c>
    </row>
    <row r="991" spans="1:35" x14ac:dyDescent="0.25">
      <c r="A991" s="23">
        <v>990</v>
      </c>
      <c r="B991" t="s">
        <v>2025</v>
      </c>
      <c r="C991" s="1" t="str">
        <f>+VLOOKUP(Tabla1[[#This Row],[Sector]],Sectores[[Sector]:[Columna1]],2,0)</f>
        <v>07 Delincuencia</v>
      </c>
      <c r="D991" s="1" t="str">
        <f>+VLOOKUP(Tabla1[[#This Row],[Contenido]],Hoja2!$F$2:$G$105,2,0)</f>
        <v>07.02 Sentencias Dictadas por Delito</v>
      </c>
      <c r="E991" s="1" t="str">
        <f>+IFERROR(VLOOKUP(Tabla1[[#This Row],[Tema]],Temas[[Tema]:[Columna1]],2,0),"REVISAR")</f>
        <v>07.02.15 Delitos Contra las Personas</v>
      </c>
      <c r="F991" s="1" t="str">
        <f>+IFERROR(VLOOKUP(Tabla1[[#This Row],[Muestra]],Muestra[[Muestra]:[Columna1]],2,0),"REVISAR")</f>
        <v>07.02.15.04 Otros Delitos Contra Las Personas</v>
      </c>
      <c r="G991" t="s">
        <v>66</v>
      </c>
      <c r="H991" t="s">
        <v>1340</v>
      </c>
      <c r="I991" t="s">
        <v>1345</v>
      </c>
      <c r="J991" t="s">
        <v>2026</v>
      </c>
      <c r="K991" t="s">
        <v>3851</v>
      </c>
      <c r="L991" t="s">
        <v>987</v>
      </c>
      <c r="O991" t="s">
        <v>1343</v>
      </c>
      <c r="AC991">
        <v>696</v>
      </c>
      <c r="AD991">
        <v>768</v>
      </c>
      <c r="AE991">
        <v>855</v>
      </c>
      <c r="AF991">
        <v>858</v>
      </c>
      <c r="AG991">
        <v>996</v>
      </c>
      <c r="AH991">
        <v>1126</v>
      </c>
      <c r="AI991">
        <v>1576</v>
      </c>
    </row>
    <row r="992" spans="1:35" x14ac:dyDescent="0.25">
      <c r="A992" s="23">
        <v>991</v>
      </c>
      <c r="B992" t="s">
        <v>2027</v>
      </c>
      <c r="C992" s="1" t="str">
        <f>+VLOOKUP(Tabla1[[#This Row],[Sector]],Sectores[[Sector]:[Columna1]],2,0)</f>
        <v>07 Delincuencia</v>
      </c>
      <c r="D992" s="1" t="str">
        <f>+VLOOKUP(Tabla1[[#This Row],[Contenido]],Hoja2!$F$2:$G$105,2,0)</f>
        <v>07.02 Sentencias Dictadas por Delito</v>
      </c>
      <c r="E992" s="1" t="str">
        <f>+IFERROR(VLOOKUP(Tabla1[[#This Row],[Tema]],Temas[[Tema]:[Columna1]],2,0),"REVISAR")</f>
        <v>07.02.11 Delitos Contra la Propiedad y el Patrimonio</v>
      </c>
      <c r="F992" s="1" t="str">
        <f>+IFERROR(VLOOKUP(Tabla1[[#This Row],[Muestra]],Muestra[[Muestra]:[Columna1]],2,0),"REVISAR")</f>
        <v>07.02.11.24 Otros Delitos Contra Ley de Propiedad Industrial</v>
      </c>
      <c r="G992" t="s">
        <v>66</v>
      </c>
      <c r="H992" t="s">
        <v>1340</v>
      </c>
      <c r="I992" t="s">
        <v>1355</v>
      </c>
      <c r="J992" t="s">
        <v>2028</v>
      </c>
      <c r="K992" t="s">
        <v>3851</v>
      </c>
      <c r="L992" t="s">
        <v>987</v>
      </c>
      <c r="O992" t="s">
        <v>1343</v>
      </c>
      <c r="AC992">
        <v>758</v>
      </c>
      <c r="AD992">
        <v>784</v>
      </c>
      <c r="AE992">
        <v>925</v>
      </c>
      <c r="AF992">
        <v>1468</v>
      </c>
      <c r="AG992">
        <v>2020</v>
      </c>
      <c r="AH992">
        <v>1830</v>
      </c>
      <c r="AI992">
        <v>1957</v>
      </c>
    </row>
    <row r="993" spans="1:35" x14ac:dyDescent="0.25">
      <c r="A993" s="23">
        <v>992</v>
      </c>
      <c r="B993" t="s">
        <v>2029</v>
      </c>
      <c r="C993" s="1" t="str">
        <f>+VLOOKUP(Tabla1[[#This Row],[Sector]],Sectores[[Sector]:[Columna1]],2,0)</f>
        <v>07 Delincuencia</v>
      </c>
      <c r="D993" s="1" t="str">
        <f>+VLOOKUP(Tabla1[[#This Row],[Contenido]],Hoja2!$F$2:$G$105,2,0)</f>
        <v>07.02 Sentencias Dictadas por Delito</v>
      </c>
      <c r="E993" s="1" t="str">
        <f>+IFERROR(VLOOKUP(Tabla1[[#This Row],[Tema]],Temas[[Tema]:[Columna1]],2,0),"REVISAR")</f>
        <v>07.02.29 Otros</v>
      </c>
      <c r="F993" s="1" t="str">
        <f>+IFERROR(VLOOKUP(Tabla1[[#This Row],[Muestra]],Muestra[[Muestra]:[Columna1]],2,0),"REVISAR")</f>
        <v>07.02.29.15 Otros Delitos Contra Orden de Familias, Moralidad Pública e Integración Sexual</v>
      </c>
      <c r="G993" t="s">
        <v>66</v>
      </c>
      <c r="H993" t="s">
        <v>1340</v>
      </c>
      <c r="I993" t="s">
        <v>181</v>
      </c>
      <c r="J993" t="s">
        <v>2030</v>
      </c>
      <c r="K993" t="s">
        <v>3851</v>
      </c>
      <c r="L993" t="s">
        <v>987</v>
      </c>
      <c r="O993" t="s">
        <v>1343</v>
      </c>
      <c r="AC993">
        <v>69</v>
      </c>
      <c r="AD993">
        <v>87</v>
      </c>
      <c r="AE993">
        <v>97</v>
      </c>
      <c r="AF993">
        <v>109</v>
      </c>
      <c r="AG993">
        <v>104</v>
      </c>
      <c r="AH993">
        <v>141</v>
      </c>
      <c r="AI993">
        <v>154</v>
      </c>
    </row>
    <row r="994" spans="1:35" x14ac:dyDescent="0.25">
      <c r="A994" s="23">
        <v>993</v>
      </c>
      <c r="B994" t="s">
        <v>2031</v>
      </c>
      <c r="C994" s="1" t="str">
        <f>+VLOOKUP(Tabla1[[#This Row],[Sector]],Sectores[[Sector]:[Columna1]],2,0)</f>
        <v>07 Delincuencia</v>
      </c>
      <c r="D994" s="1" t="str">
        <f>+VLOOKUP(Tabla1[[#This Row],[Contenido]],Hoja2!$F$2:$G$105,2,0)</f>
        <v>07.02 Sentencias Dictadas por Delito</v>
      </c>
      <c r="E994" s="1" t="str">
        <f>+IFERROR(VLOOKUP(Tabla1[[#This Row],[Tema]],Temas[[Tema]:[Columna1]],2,0),"REVISAR")</f>
        <v>07.02.07 Delitos Contra el Orden Público, Funcionarios o Agentes del Estado</v>
      </c>
      <c r="F994" s="1" t="str">
        <f>+IFERROR(VLOOKUP(Tabla1[[#This Row],[Muestra]],Muestra[[Muestra]:[Columna1]],2,0),"REVISAR")</f>
        <v>07.02.07.40 Otros Delitos Contra Orden y Seguridad Pública Cometidos por Particulares</v>
      </c>
      <c r="G994" t="s">
        <v>66</v>
      </c>
      <c r="H994" t="s">
        <v>1340</v>
      </c>
      <c r="I994" t="s">
        <v>1411</v>
      </c>
      <c r="J994" t="s">
        <v>2032</v>
      </c>
      <c r="K994" t="s">
        <v>3851</v>
      </c>
      <c r="L994" t="s">
        <v>987</v>
      </c>
      <c r="O994" t="s">
        <v>1343</v>
      </c>
      <c r="AC994">
        <v>28</v>
      </c>
      <c r="AD994">
        <v>26</v>
      </c>
      <c r="AE994">
        <v>34</v>
      </c>
      <c r="AF994">
        <v>27</v>
      </c>
      <c r="AG994">
        <v>19</v>
      </c>
      <c r="AH994">
        <v>24</v>
      </c>
      <c r="AI994">
        <v>217</v>
      </c>
    </row>
    <row r="995" spans="1:35" x14ac:dyDescent="0.25">
      <c r="A995" s="23">
        <v>994</v>
      </c>
      <c r="B995" t="s">
        <v>2033</v>
      </c>
      <c r="C995" s="1" t="str">
        <f>+VLOOKUP(Tabla1[[#This Row],[Sector]],Sectores[[Sector]:[Columna1]],2,0)</f>
        <v>07 Delincuencia</v>
      </c>
      <c r="D995" s="1" t="str">
        <f>+VLOOKUP(Tabla1[[#This Row],[Contenido]],Hoja2!$F$2:$G$105,2,0)</f>
        <v>07.02 Sentencias Dictadas por Delito</v>
      </c>
      <c r="E995" s="1" t="str">
        <f>+IFERROR(VLOOKUP(Tabla1[[#This Row],[Tema]],Temas[[Tema]:[Columna1]],2,0),"REVISAR")</f>
        <v xml:space="preserve">07.02.28 Drogas </v>
      </c>
      <c r="F995" s="1" t="str">
        <f>+IFERROR(VLOOKUP(Tabla1[[#This Row],[Muestra]],Muestra[[Muestra]:[Columna1]],2,0),"REVISAR")</f>
        <v>07.02.28.10 Otros Delitos de la Ley 20.000</v>
      </c>
      <c r="G995" t="s">
        <v>66</v>
      </c>
      <c r="H995" t="s">
        <v>1340</v>
      </c>
      <c r="I995" t="s">
        <v>1551</v>
      </c>
      <c r="J995" t="s">
        <v>2034</v>
      </c>
      <c r="K995" t="s">
        <v>3851</v>
      </c>
      <c r="L995" t="s">
        <v>987</v>
      </c>
      <c r="O995" t="s">
        <v>1343</v>
      </c>
      <c r="AC995">
        <v>1379</v>
      </c>
      <c r="AD995">
        <v>1119</v>
      </c>
      <c r="AE995">
        <v>1247</v>
      </c>
      <c r="AF995">
        <v>1578</v>
      </c>
      <c r="AG995">
        <v>1436</v>
      </c>
      <c r="AH995">
        <v>1172</v>
      </c>
      <c r="AI995">
        <v>804</v>
      </c>
    </row>
    <row r="996" spans="1:35" x14ac:dyDescent="0.25">
      <c r="A996" s="23">
        <v>995</v>
      </c>
      <c r="B996" t="s">
        <v>2035</v>
      </c>
      <c r="C996" s="1" t="str">
        <f>+VLOOKUP(Tabla1[[#This Row],[Sector]],Sectores[[Sector]:[Columna1]],2,0)</f>
        <v>07 Delincuencia</v>
      </c>
      <c r="D996" s="1" t="str">
        <f>+VLOOKUP(Tabla1[[#This Row],[Contenido]],Hoja2!$F$2:$G$105,2,0)</f>
        <v>07.02 Sentencias Dictadas por Delito</v>
      </c>
      <c r="E996" s="1" t="str">
        <f>+IFERROR(VLOOKUP(Tabla1[[#This Row],[Tema]],Temas[[Tema]:[Columna1]],2,0),"REVISAR")</f>
        <v>07.02.16 Delitos de Tenecia y Porte de Armas</v>
      </c>
      <c r="F996" s="1" t="str">
        <f>+IFERROR(VLOOKUP(Tabla1[[#This Row],[Muestra]],Muestra[[Muestra]:[Columna1]],2,0),"REVISAR")</f>
        <v>07.02.16.05 Otros Delitos de la Ley de Control de Armas</v>
      </c>
      <c r="G996" t="s">
        <v>66</v>
      </c>
      <c r="H996" t="s">
        <v>1340</v>
      </c>
      <c r="I996" t="s">
        <v>1341</v>
      </c>
      <c r="J996" t="s">
        <v>2036</v>
      </c>
      <c r="K996" t="s">
        <v>3851</v>
      </c>
      <c r="L996" t="s">
        <v>987</v>
      </c>
      <c r="O996" t="s">
        <v>1343</v>
      </c>
      <c r="AC996">
        <v>575</v>
      </c>
      <c r="AD996">
        <v>771</v>
      </c>
      <c r="AE996">
        <v>771</v>
      </c>
      <c r="AF996">
        <v>1009</v>
      </c>
      <c r="AG996">
        <v>1460</v>
      </c>
      <c r="AH996">
        <v>3387</v>
      </c>
      <c r="AI996">
        <v>1544</v>
      </c>
    </row>
    <row r="997" spans="1:35" x14ac:dyDescent="0.25">
      <c r="A997" s="23">
        <v>996</v>
      </c>
      <c r="B997" t="s">
        <v>2037</v>
      </c>
      <c r="C997" s="1" t="str">
        <f>+VLOOKUP(Tabla1[[#This Row],[Sector]],Sectores[[Sector]:[Columna1]],2,0)</f>
        <v>07 Delincuencia</v>
      </c>
      <c r="D997" s="1" t="str">
        <f>+VLOOKUP(Tabla1[[#This Row],[Contenido]],Hoja2!$F$2:$G$105,2,0)</f>
        <v>07.02 Sentencias Dictadas por Delito</v>
      </c>
      <c r="E997" s="1" t="str">
        <f>+IFERROR(VLOOKUP(Tabla1[[#This Row],[Tema]],Temas[[Tema]:[Columna1]],2,0),"REVISAR")</f>
        <v>07.02.29 Otros</v>
      </c>
      <c r="F997" s="1" t="str">
        <f>+IFERROR(VLOOKUP(Tabla1[[#This Row],[Muestra]],Muestra[[Muestra]:[Columna1]],2,0),"REVISAR")</f>
        <v>07.02.29.16 Otros Delitos L.O.C. de Investigaciones</v>
      </c>
      <c r="G997" t="s">
        <v>66</v>
      </c>
      <c r="H997" t="s">
        <v>1340</v>
      </c>
      <c r="I997" t="s">
        <v>181</v>
      </c>
      <c r="J997" t="s">
        <v>2038</v>
      </c>
      <c r="K997" t="s">
        <v>3851</v>
      </c>
      <c r="L997" t="s">
        <v>987</v>
      </c>
      <c r="O997" t="s">
        <v>1343</v>
      </c>
      <c r="AC997">
        <v>161</v>
      </c>
      <c r="AD997">
        <v>126</v>
      </c>
      <c r="AE997">
        <v>155</v>
      </c>
      <c r="AF997">
        <v>50</v>
      </c>
      <c r="AG997">
        <v>18</v>
      </c>
      <c r="AH997">
        <v>15</v>
      </c>
      <c r="AI997">
        <v>5</v>
      </c>
    </row>
    <row r="998" spans="1:35" x14ac:dyDescent="0.25">
      <c r="A998" s="23">
        <v>997</v>
      </c>
      <c r="B998" t="s">
        <v>2039</v>
      </c>
      <c r="C998" s="1" t="str">
        <f>+VLOOKUP(Tabla1[[#This Row],[Sector]],Sectores[[Sector]:[Columna1]],2,0)</f>
        <v>07 Delincuencia</v>
      </c>
      <c r="D998" s="1" t="str">
        <f>+VLOOKUP(Tabla1[[#This Row],[Contenido]],Hoja2!$F$2:$G$105,2,0)</f>
        <v>07.02 Sentencias Dictadas por Delito</v>
      </c>
      <c r="E998" s="1" t="str">
        <f>+IFERROR(VLOOKUP(Tabla1[[#This Row],[Tema]],Temas[[Tema]:[Columna1]],2,0),"REVISAR")</f>
        <v>07.02.13 Delitos Contra la Seguridad</v>
      </c>
      <c r="F998" s="1" t="str">
        <f>+IFERROR(VLOOKUP(Tabla1[[#This Row],[Muestra]],Muestra[[Muestra]:[Columna1]],2,0),"REVISAR")</f>
        <v>07.02.13.06 Otros Delitos Ley 18.314</v>
      </c>
      <c r="G998" t="s">
        <v>66</v>
      </c>
      <c r="H998" t="s">
        <v>1340</v>
      </c>
      <c r="I998" t="s">
        <v>1683</v>
      </c>
      <c r="J998" t="s">
        <v>2040</v>
      </c>
      <c r="K998" t="s">
        <v>3851</v>
      </c>
      <c r="L998" t="s">
        <v>987</v>
      </c>
      <c r="O998" t="s">
        <v>1343</v>
      </c>
      <c r="AC998">
        <v>1</v>
      </c>
      <c r="AD998">
        <v>5</v>
      </c>
      <c r="AE998">
        <v>4</v>
      </c>
      <c r="AF998">
        <v>5</v>
      </c>
      <c r="AG998">
        <v>11</v>
      </c>
      <c r="AH998">
        <v>24</v>
      </c>
      <c r="AI998">
        <v>17</v>
      </c>
    </row>
    <row r="999" spans="1:35" x14ac:dyDescent="0.25">
      <c r="A999" s="23">
        <v>998</v>
      </c>
      <c r="B999" t="s">
        <v>2041</v>
      </c>
      <c r="C999" s="1" t="str">
        <f>+VLOOKUP(Tabla1[[#This Row],[Sector]],Sectores[[Sector]:[Columna1]],2,0)</f>
        <v>07 Delincuencia</v>
      </c>
      <c r="D999" s="1" t="str">
        <f>+VLOOKUP(Tabla1[[#This Row],[Contenido]],Hoja2!$F$2:$G$105,2,0)</f>
        <v>07.02 Sentencias Dictadas por Delito</v>
      </c>
      <c r="E999" s="1" t="str">
        <f>+IFERROR(VLOOKUP(Tabla1[[#This Row],[Tema]],Temas[[Tema]:[Columna1]],2,0),"REVISAR")</f>
        <v>07.02.07 Delitos Contra el Orden Público, Funcionarios o Agentes del Estado</v>
      </c>
      <c r="F999" s="1" t="str">
        <f>+IFERROR(VLOOKUP(Tabla1[[#This Row],[Muestra]],Muestra[[Muestra]:[Columna1]],2,0),"REVISAR")</f>
        <v>07.02.07.41 Otros Delitos Ley 19.327 Sobre Violencia en Los Estadios</v>
      </c>
      <c r="G999" t="s">
        <v>66</v>
      </c>
      <c r="H999" t="s">
        <v>1340</v>
      </c>
      <c r="I999" t="s">
        <v>1411</v>
      </c>
      <c r="J999" t="s">
        <v>2042</v>
      </c>
      <c r="K999" t="s">
        <v>3851</v>
      </c>
      <c r="L999" t="s">
        <v>987</v>
      </c>
      <c r="O999" t="s">
        <v>1343</v>
      </c>
      <c r="AC999">
        <v>0</v>
      </c>
      <c r="AD999">
        <v>1</v>
      </c>
      <c r="AE999">
        <v>4</v>
      </c>
      <c r="AF999">
        <v>46</v>
      </c>
      <c r="AG999">
        <v>76</v>
      </c>
      <c r="AH999">
        <v>60</v>
      </c>
      <c r="AI999">
        <v>48</v>
      </c>
    </row>
    <row r="1000" spans="1:35" x14ac:dyDescent="0.25">
      <c r="A1000" s="23">
        <v>999</v>
      </c>
      <c r="B1000" t="s">
        <v>2043</v>
      </c>
      <c r="C1000" s="1" t="str">
        <f>+VLOOKUP(Tabla1[[#This Row],[Sector]],Sectores[[Sector]:[Columna1]],2,0)</f>
        <v>07 Delincuencia</v>
      </c>
      <c r="D1000" s="1" t="str">
        <f>+VLOOKUP(Tabla1[[#This Row],[Contenido]],Hoja2!$F$2:$G$105,2,0)</f>
        <v>07.02 Sentencias Dictadas por Delito</v>
      </c>
      <c r="E1000" s="1" t="str">
        <f>+IFERROR(VLOOKUP(Tabla1[[#This Row],[Tema]],Temas[[Tema]:[Columna1]],2,0),"REVISAR")</f>
        <v>07.02.18 Delitos Económicos</v>
      </c>
      <c r="F1000" s="1" t="str">
        <f>+IFERROR(VLOOKUP(Tabla1[[#This Row],[Muestra]],Muestra[[Muestra]:[Columna1]],2,0),"REVISAR")</f>
        <v>07.02.18.46 Otros Delitos Ley de Cuentas Corrientes Bancarias y Cheque</v>
      </c>
      <c r="G1000" t="s">
        <v>66</v>
      </c>
      <c r="H1000" t="s">
        <v>1340</v>
      </c>
      <c r="I1000" t="s">
        <v>1365</v>
      </c>
      <c r="J1000" t="s">
        <v>2044</v>
      </c>
      <c r="K1000" t="s">
        <v>3851</v>
      </c>
      <c r="L1000" t="s">
        <v>987</v>
      </c>
      <c r="O1000" t="s">
        <v>1343</v>
      </c>
      <c r="AC1000">
        <v>83</v>
      </c>
      <c r="AD1000">
        <v>86</v>
      </c>
      <c r="AE1000">
        <v>90</v>
      </c>
      <c r="AF1000">
        <v>138</v>
      </c>
      <c r="AG1000">
        <v>126</v>
      </c>
      <c r="AH1000">
        <v>156</v>
      </c>
      <c r="AI1000">
        <v>136</v>
      </c>
    </row>
    <row r="1001" spans="1:35" x14ac:dyDescent="0.25">
      <c r="A1001" s="23">
        <v>1000</v>
      </c>
      <c r="B1001" t="s">
        <v>2045</v>
      </c>
      <c r="C1001" s="1" t="str">
        <f>+VLOOKUP(Tabla1[[#This Row],[Sector]],Sectores[[Sector]:[Columna1]],2,0)</f>
        <v>07 Delincuencia</v>
      </c>
      <c r="D1001" s="1" t="str">
        <f>+VLOOKUP(Tabla1[[#This Row],[Contenido]],Hoja2!$F$2:$G$105,2,0)</f>
        <v>07.02 Sentencias Dictadas por Delito</v>
      </c>
      <c r="E1001" s="1" t="str">
        <f>+IFERROR(VLOOKUP(Tabla1[[#This Row],[Tema]],Temas[[Tema]:[Columna1]],2,0),"REVISAR")</f>
        <v>07.02.18 Delitos Económicos</v>
      </c>
      <c r="F1001" s="1" t="str">
        <f>+IFERROR(VLOOKUP(Tabla1[[#This Row],[Muestra]],Muestra[[Muestra]:[Columna1]],2,0),"REVISAR")</f>
        <v>07.02.18.47 Otros Delitos Ley General de Bancos</v>
      </c>
      <c r="G1001" t="s">
        <v>66</v>
      </c>
      <c r="H1001" t="s">
        <v>1340</v>
      </c>
      <c r="I1001" t="s">
        <v>1365</v>
      </c>
      <c r="J1001" t="s">
        <v>2046</v>
      </c>
      <c r="K1001" t="s">
        <v>3851</v>
      </c>
      <c r="L1001" t="s">
        <v>987</v>
      </c>
      <c r="O1001" t="s">
        <v>1343</v>
      </c>
      <c r="AC1001">
        <v>40</v>
      </c>
      <c r="AD1001">
        <v>38</v>
      </c>
      <c r="AE1001">
        <v>47</v>
      </c>
      <c r="AF1001">
        <v>90</v>
      </c>
      <c r="AG1001">
        <v>74</v>
      </c>
      <c r="AH1001">
        <v>59</v>
      </c>
      <c r="AI1001">
        <v>56</v>
      </c>
    </row>
    <row r="1002" spans="1:35" x14ac:dyDescent="0.25">
      <c r="A1002" s="23">
        <v>1001</v>
      </c>
      <c r="B1002" t="s">
        <v>2047</v>
      </c>
      <c r="C1002" s="1" t="str">
        <f>+VLOOKUP(Tabla1[[#This Row],[Sector]],Sectores[[Sector]:[Columna1]],2,0)</f>
        <v>07 Delincuencia</v>
      </c>
      <c r="D1002" s="1" t="str">
        <f>+VLOOKUP(Tabla1[[#This Row],[Contenido]],Hoja2!$F$2:$G$105,2,0)</f>
        <v>07.02 Sentencias Dictadas por Delito</v>
      </c>
      <c r="E1002" s="1" t="str">
        <f>+IFERROR(VLOOKUP(Tabla1[[#This Row],[Tema]],Temas[[Tema]:[Columna1]],2,0),"REVISAR")</f>
        <v>07.02.29 Otros</v>
      </c>
      <c r="F1002" s="1" t="str">
        <f>+IFERROR(VLOOKUP(Tabla1[[#This Row],[Muestra]],Muestra[[Muestra]:[Columna1]],2,0),"REVISAR")</f>
        <v>07.02.29.17 Otros Delitos Que Afectan Los Derechos Garantizados por la Constitución</v>
      </c>
      <c r="G1002" t="s">
        <v>66</v>
      </c>
      <c r="H1002" t="s">
        <v>1340</v>
      </c>
      <c r="I1002" t="s">
        <v>181</v>
      </c>
      <c r="J1002" t="s">
        <v>2048</v>
      </c>
      <c r="K1002" t="s">
        <v>3851</v>
      </c>
      <c r="L1002" t="s">
        <v>987</v>
      </c>
      <c r="O1002" t="s">
        <v>1343</v>
      </c>
      <c r="AC1002">
        <v>27</v>
      </c>
      <c r="AD1002">
        <v>41</v>
      </c>
      <c r="AE1002">
        <v>44</v>
      </c>
      <c r="AF1002">
        <v>33</v>
      </c>
      <c r="AG1002">
        <v>37</v>
      </c>
      <c r="AH1002">
        <v>16</v>
      </c>
      <c r="AI1002">
        <v>34</v>
      </c>
    </row>
    <row r="1003" spans="1:35" x14ac:dyDescent="0.25">
      <c r="A1003" s="23">
        <v>1002</v>
      </c>
      <c r="B1003" t="s">
        <v>2049</v>
      </c>
      <c r="C1003" s="1" t="str">
        <f>+VLOOKUP(Tabla1[[#This Row],[Sector]],Sectores[[Sector]:[Columna1]],2,0)</f>
        <v>07 Delincuencia</v>
      </c>
      <c r="D1003" s="1" t="str">
        <f>+VLOOKUP(Tabla1[[#This Row],[Contenido]],Hoja2!$F$2:$G$105,2,0)</f>
        <v>07.02 Sentencias Dictadas por Delito</v>
      </c>
      <c r="E1003" s="1" t="str">
        <f>+IFERROR(VLOOKUP(Tabla1[[#This Row],[Tema]],Temas[[Tema]:[Columna1]],2,0),"REVISAR")</f>
        <v>07.02.29 Otros</v>
      </c>
      <c r="F1003" s="1" t="str">
        <f>+IFERROR(VLOOKUP(Tabla1[[#This Row],[Muestra]],Muestra[[Muestra]:[Columna1]],2,0),"REVISAR")</f>
        <v>07.02.29.18 Otros Estragos</v>
      </c>
      <c r="G1003" t="s">
        <v>66</v>
      </c>
      <c r="H1003" t="s">
        <v>1340</v>
      </c>
      <c r="I1003" t="s">
        <v>181</v>
      </c>
      <c r="J1003" t="s">
        <v>2050</v>
      </c>
      <c r="K1003" t="s">
        <v>3851</v>
      </c>
      <c r="L1003" t="s">
        <v>987</v>
      </c>
      <c r="O1003" t="s">
        <v>1343</v>
      </c>
      <c r="AC1003">
        <v>216</v>
      </c>
      <c r="AD1003">
        <v>139</v>
      </c>
      <c r="AE1003">
        <v>777</v>
      </c>
      <c r="AF1003">
        <v>1038</v>
      </c>
      <c r="AG1003">
        <v>705</v>
      </c>
      <c r="AH1003">
        <v>861</v>
      </c>
      <c r="AI1003">
        <v>935</v>
      </c>
    </row>
    <row r="1004" spans="1:35" x14ac:dyDescent="0.25">
      <c r="A1004" s="23">
        <v>1003</v>
      </c>
      <c r="B1004" t="s">
        <v>2051</v>
      </c>
      <c r="C1004" s="1" t="str">
        <f>+VLOOKUP(Tabla1[[#This Row],[Sector]],Sectores[[Sector]:[Columna1]],2,0)</f>
        <v>07 Delincuencia</v>
      </c>
      <c r="D1004" s="1" t="str">
        <f>+VLOOKUP(Tabla1[[#This Row],[Contenido]],Hoja2!$F$2:$G$105,2,0)</f>
        <v>07.02 Sentencias Dictadas por Delito</v>
      </c>
      <c r="E1004" s="1" t="str">
        <f>+IFERROR(VLOOKUP(Tabla1[[#This Row],[Tema]],Temas[[Tema]:[Columna1]],2,0),"REVISAR")</f>
        <v>07.02.29 Otros</v>
      </c>
      <c r="F1004" s="1" t="str">
        <f>+IFERROR(VLOOKUP(Tabla1[[#This Row],[Muestra]],Muestra[[Muestra]:[Columna1]],2,0),"REVISAR")</f>
        <v>07.02.29.19 Otros Hechos Que No Constituyan Delito: Agrup.1008, 1009, 1011</v>
      </c>
      <c r="G1004" t="s">
        <v>66</v>
      </c>
      <c r="H1004" t="s">
        <v>1340</v>
      </c>
      <c r="I1004" t="s">
        <v>181</v>
      </c>
      <c r="J1004" t="s">
        <v>2052</v>
      </c>
      <c r="K1004" t="s">
        <v>3851</v>
      </c>
      <c r="L1004" t="s">
        <v>987</v>
      </c>
      <c r="O1004" t="s">
        <v>1343</v>
      </c>
      <c r="AC1004">
        <v>14002</v>
      </c>
      <c r="AD1004">
        <v>15369</v>
      </c>
      <c r="AE1004">
        <v>15360</v>
      </c>
      <c r="AF1004">
        <v>14457</v>
      </c>
      <c r="AG1004">
        <v>13361</v>
      </c>
      <c r="AH1004">
        <v>14417</v>
      </c>
      <c r="AI1004">
        <v>15263</v>
      </c>
    </row>
    <row r="1005" spans="1:35" x14ac:dyDescent="0.25">
      <c r="A1005" s="23">
        <v>1004</v>
      </c>
      <c r="B1005" t="s">
        <v>2053</v>
      </c>
      <c r="C1005" s="1" t="str">
        <f>+VLOOKUP(Tabla1[[#This Row],[Sector]],Sectores[[Sector]:[Columna1]],2,0)</f>
        <v>07 Delincuencia</v>
      </c>
      <c r="D1005" s="1" t="str">
        <f>+VLOOKUP(Tabla1[[#This Row],[Contenido]],Hoja2!$F$2:$G$105,2,0)</f>
        <v>07.02 Sentencias Dictadas por Delito</v>
      </c>
      <c r="E1005" s="1" t="str">
        <f>+IFERROR(VLOOKUP(Tabla1[[#This Row],[Tema]],Temas[[Tema]:[Columna1]],2,0),"REVISAR")</f>
        <v xml:space="preserve">07.02.27 Delitos Violentos </v>
      </c>
      <c r="F1005" s="1" t="str">
        <f>+IFERROR(VLOOKUP(Tabla1[[#This Row],[Muestra]],Muestra[[Muestra]:[Columna1]],2,0),"REVISAR")</f>
        <v>07.02.27.24 Parricidio</v>
      </c>
      <c r="G1005" t="s">
        <v>66</v>
      </c>
      <c r="H1005" t="s">
        <v>1340</v>
      </c>
      <c r="I1005" t="s">
        <v>1393</v>
      </c>
      <c r="J1005" t="s">
        <v>2054</v>
      </c>
      <c r="K1005" t="s">
        <v>3851</v>
      </c>
      <c r="L1005" t="s">
        <v>987</v>
      </c>
      <c r="O1005" t="s">
        <v>1343</v>
      </c>
      <c r="AC1005">
        <v>64</v>
      </c>
      <c r="AD1005">
        <v>54</v>
      </c>
      <c r="AE1005">
        <v>62</v>
      </c>
      <c r="AF1005">
        <v>68</v>
      </c>
      <c r="AG1005">
        <v>58</v>
      </c>
      <c r="AH1005">
        <v>58</v>
      </c>
      <c r="AI1005">
        <v>74</v>
      </c>
    </row>
    <row r="1006" spans="1:35" x14ac:dyDescent="0.25">
      <c r="A1006" s="23">
        <v>1005</v>
      </c>
      <c r="B1006" t="s">
        <v>2055</v>
      </c>
      <c r="C1006" s="1" t="str">
        <f>+VLOOKUP(Tabla1[[#This Row],[Sector]],Sectores[[Sector]:[Columna1]],2,0)</f>
        <v>07 Delincuencia</v>
      </c>
      <c r="D1006" s="1" t="str">
        <f>+VLOOKUP(Tabla1[[#This Row],[Contenido]],Hoja2!$F$2:$G$105,2,0)</f>
        <v>07.02 Sentencias Dictadas por Delito</v>
      </c>
      <c r="E1006" s="1" t="str">
        <f>+IFERROR(VLOOKUP(Tabla1[[#This Row],[Tema]],Temas[[Tema]:[Columna1]],2,0),"REVISAR")</f>
        <v>07.02.06 Delitos Contra el Medioambientales y Seres Vivos</v>
      </c>
      <c r="F1006" s="1" t="str">
        <f>+IFERROR(VLOOKUP(Tabla1[[#This Row],[Muestra]],Muestra[[Muestra]:[Columna1]],2,0),"REVISAR")</f>
        <v>07.02.06.19 Peleas de Animales Como Espectáculo</v>
      </c>
      <c r="G1006" t="s">
        <v>66</v>
      </c>
      <c r="H1006" t="s">
        <v>1340</v>
      </c>
      <c r="I1006" t="s">
        <v>1352</v>
      </c>
      <c r="J1006" t="s">
        <v>2056</v>
      </c>
      <c r="K1006" t="s">
        <v>3851</v>
      </c>
      <c r="L1006" t="s">
        <v>987</v>
      </c>
      <c r="O1006" t="s">
        <v>1343</v>
      </c>
      <c r="AC1006">
        <v>0</v>
      </c>
      <c r="AD1006">
        <v>0</v>
      </c>
      <c r="AE1006">
        <v>0</v>
      </c>
      <c r="AF1006">
        <v>0</v>
      </c>
      <c r="AG1006">
        <v>3</v>
      </c>
      <c r="AH1006">
        <v>1</v>
      </c>
      <c r="AI1006">
        <v>0</v>
      </c>
    </row>
    <row r="1007" spans="1:35" x14ac:dyDescent="0.25">
      <c r="A1007" s="23">
        <v>1006</v>
      </c>
      <c r="B1007" t="s">
        <v>2057</v>
      </c>
      <c r="C1007" s="1" t="str">
        <f>+VLOOKUP(Tabla1[[#This Row],[Sector]],Sectores[[Sector]:[Columna1]],2,0)</f>
        <v>07 Delincuencia</v>
      </c>
      <c r="D1007" s="1" t="str">
        <f>+VLOOKUP(Tabla1[[#This Row],[Contenido]],Hoja2!$F$2:$G$105,2,0)</f>
        <v>07.02 Sentencias Dictadas por Delito</v>
      </c>
      <c r="E1007" s="1" t="str">
        <f>+IFERROR(VLOOKUP(Tabla1[[#This Row],[Tema]],Temas[[Tema]:[Columna1]],2,0),"REVISAR")</f>
        <v>07.02.13 Delitos Contra la Seguridad</v>
      </c>
      <c r="F1007" s="1" t="str">
        <f>+IFERROR(VLOOKUP(Tabla1[[#This Row],[Muestra]],Muestra[[Muestra]:[Columna1]],2,0),"REVISAR")</f>
        <v>07.02.13.07 Perro Potencialmente Peligroso No Inscrito</v>
      </c>
      <c r="G1007" t="s">
        <v>66</v>
      </c>
      <c r="H1007" t="s">
        <v>1340</v>
      </c>
      <c r="I1007" t="s">
        <v>1683</v>
      </c>
      <c r="J1007" t="s">
        <v>2058</v>
      </c>
      <c r="K1007" t="s">
        <v>3851</v>
      </c>
      <c r="L1007" t="s">
        <v>987</v>
      </c>
      <c r="O1007" t="s">
        <v>1343</v>
      </c>
      <c r="AC1007">
        <v>0</v>
      </c>
      <c r="AD1007">
        <v>0</v>
      </c>
      <c r="AE1007">
        <v>0</v>
      </c>
      <c r="AF1007">
        <v>0</v>
      </c>
      <c r="AG1007">
        <v>0</v>
      </c>
      <c r="AH1007">
        <v>9</v>
      </c>
      <c r="AI1007">
        <v>6</v>
      </c>
    </row>
    <row r="1008" spans="1:35" x14ac:dyDescent="0.25">
      <c r="A1008" s="23">
        <v>1007</v>
      </c>
      <c r="B1008" t="s">
        <v>2059</v>
      </c>
      <c r="C1008" s="1" t="str">
        <f>+VLOOKUP(Tabla1[[#This Row],[Sector]],Sectores[[Sector]:[Columna1]],2,0)</f>
        <v>07 Delincuencia</v>
      </c>
      <c r="D1008" s="1" t="str">
        <f>+VLOOKUP(Tabla1[[#This Row],[Contenido]],Hoja2!$F$2:$G$105,2,0)</f>
        <v>07.02 Sentencias Dictadas por Delito</v>
      </c>
      <c r="E1008" s="1" t="str">
        <f>+IFERROR(VLOOKUP(Tabla1[[#This Row],[Tema]],Temas[[Tema]:[Columna1]],2,0),"REVISAR")</f>
        <v>07.02.18 Delitos Económicos</v>
      </c>
      <c r="F1008" s="1" t="str">
        <f>+IFERROR(VLOOKUP(Tabla1[[#This Row],[Muestra]],Muestra[[Muestra]:[Columna1]],2,0),"REVISAR")</f>
        <v>07.02.18.48 Portar Elemento Conocidamente Destinados a Cometer Delito de Robo</v>
      </c>
      <c r="G1008" t="s">
        <v>66</v>
      </c>
      <c r="H1008" t="s">
        <v>1340</v>
      </c>
      <c r="I1008" t="s">
        <v>1365</v>
      </c>
      <c r="J1008" t="s">
        <v>2060</v>
      </c>
      <c r="K1008" t="s">
        <v>3851</v>
      </c>
      <c r="L1008" t="s">
        <v>987</v>
      </c>
      <c r="O1008" t="s">
        <v>1343</v>
      </c>
      <c r="AC1008">
        <v>1534</v>
      </c>
      <c r="AD1008">
        <v>1855</v>
      </c>
      <c r="AE1008">
        <v>2180</v>
      </c>
      <c r="AF1008">
        <v>2131</v>
      </c>
      <c r="AG1008">
        <v>2456</v>
      </c>
      <c r="AH1008">
        <v>2103</v>
      </c>
      <c r="AI1008">
        <v>1547</v>
      </c>
    </row>
    <row r="1009" spans="1:35" x14ac:dyDescent="0.25">
      <c r="A1009" s="23">
        <v>1008</v>
      </c>
      <c r="B1009" t="s">
        <v>2061</v>
      </c>
      <c r="C1009" s="1" t="str">
        <f>+VLOOKUP(Tabla1[[#This Row],[Sector]],Sectores[[Sector]:[Columna1]],2,0)</f>
        <v>07 Delincuencia</v>
      </c>
      <c r="D1009" s="1" t="str">
        <f>+VLOOKUP(Tabla1[[#This Row],[Contenido]],Hoja2!$F$2:$G$105,2,0)</f>
        <v>07.02 Sentencias Dictadas por Delito</v>
      </c>
      <c r="E1009" s="1" t="str">
        <f>+IFERROR(VLOOKUP(Tabla1[[#This Row],[Tema]],Temas[[Tema]:[Columna1]],2,0),"REVISAR")</f>
        <v>07.02.16 Delitos de Tenecia y Porte de Armas</v>
      </c>
      <c r="F1009" s="1" t="str">
        <f>+IFERROR(VLOOKUP(Tabla1[[#This Row],[Muestra]],Muestra[[Muestra]:[Columna1]],2,0),"REVISAR")</f>
        <v>07.02.16.06 Porte de Arma Cortante o Punzante</v>
      </c>
      <c r="G1009" t="s">
        <v>66</v>
      </c>
      <c r="H1009" t="s">
        <v>1340</v>
      </c>
      <c r="I1009" t="s">
        <v>1341</v>
      </c>
      <c r="J1009" t="s">
        <v>2062</v>
      </c>
      <c r="K1009" t="s">
        <v>3851</v>
      </c>
      <c r="L1009" t="s">
        <v>987</v>
      </c>
      <c r="O1009" t="s">
        <v>1343</v>
      </c>
      <c r="AC1009">
        <v>8002</v>
      </c>
      <c r="AD1009">
        <v>9287</v>
      </c>
      <c r="AE1009">
        <v>9899</v>
      </c>
      <c r="AF1009">
        <v>10223</v>
      </c>
      <c r="AG1009">
        <v>10421</v>
      </c>
      <c r="AH1009">
        <v>9572</v>
      </c>
      <c r="AI1009">
        <v>6849</v>
      </c>
    </row>
    <row r="1010" spans="1:35" x14ac:dyDescent="0.25">
      <c r="A1010" s="23">
        <v>1009</v>
      </c>
      <c r="B1010" t="s">
        <v>2063</v>
      </c>
      <c r="C1010" s="1" t="str">
        <f>+VLOOKUP(Tabla1[[#This Row],[Sector]],Sectores[[Sector]:[Columna1]],2,0)</f>
        <v>07 Delincuencia</v>
      </c>
      <c r="D1010" s="1" t="str">
        <f>+VLOOKUP(Tabla1[[#This Row],[Contenido]],Hoja2!$F$2:$G$105,2,0)</f>
        <v>07.02 Sentencias Dictadas por Delito</v>
      </c>
      <c r="E1010" s="1" t="str">
        <f>+IFERROR(VLOOKUP(Tabla1[[#This Row],[Tema]],Temas[[Tema]:[Columna1]],2,0),"REVISAR")</f>
        <v xml:space="preserve">07.02.28 Drogas </v>
      </c>
      <c r="F1010" s="1" t="str">
        <f>+IFERROR(VLOOKUP(Tabla1[[#This Row],[Muestra]],Muestra[[Muestra]:[Columna1]],2,0),"REVISAR")</f>
        <v>07.02.28.11 Porte de Drogas</v>
      </c>
      <c r="G1010" t="s">
        <v>66</v>
      </c>
      <c r="H1010" t="s">
        <v>1340</v>
      </c>
      <c r="I1010" t="s">
        <v>1551</v>
      </c>
      <c r="J1010" t="s">
        <v>2064</v>
      </c>
      <c r="K1010" t="s">
        <v>3851</v>
      </c>
      <c r="L1010" t="s">
        <v>987</v>
      </c>
      <c r="O1010" t="s">
        <v>1343</v>
      </c>
      <c r="AC1010">
        <v>3</v>
      </c>
      <c r="AD1010">
        <v>6</v>
      </c>
      <c r="AE1010">
        <v>3</v>
      </c>
      <c r="AF1010">
        <v>0</v>
      </c>
      <c r="AG1010">
        <v>0</v>
      </c>
      <c r="AH1010">
        <v>0</v>
      </c>
      <c r="AI1010">
        <v>0</v>
      </c>
    </row>
    <row r="1011" spans="1:35" x14ac:dyDescent="0.25">
      <c r="A1011" s="23">
        <v>1010</v>
      </c>
      <c r="B1011" t="s">
        <v>2065</v>
      </c>
      <c r="C1011" s="1" t="str">
        <f>+VLOOKUP(Tabla1[[#This Row],[Sector]],Sectores[[Sector]:[Columna1]],2,0)</f>
        <v>07 Delincuencia</v>
      </c>
      <c r="D1011" s="1" t="str">
        <f>+VLOOKUP(Tabla1[[#This Row],[Contenido]],Hoja2!$F$2:$G$105,2,0)</f>
        <v>07.02 Sentencias Dictadas por Delito</v>
      </c>
      <c r="E1011" s="1" t="str">
        <f>+IFERROR(VLOOKUP(Tabla1[[#This Row],[Tema]],Temas[[Tema]:[Columna1]],2,0),"REVISAR")</f>
        <v>07.02.16 Delitos de Tenecia y Porte de Armas</v>
      </c>
      <c r="F1011" s="1" t="str">
        <f>+IFERROR(VLOOKUP(Tabla1[[#This Row],[Muestra]],Muestra[[Muestra]:[Columna1]],2,0),"REVISAR")</f>
        <v>07.02.16.07 Porte Ilegal de Arma de Fuego, Municiones y Otros Sujetas a Control</v>
      </c>
      <c r="G1011" t="s">
        <v>66</v>
      </c>
      <c r="H1011" t="s">
        <v>1340</v>
      </c>
      <c r="I1011" t="s">
        <v>1341</v>
      </c>
      <c r="J1011" t="s">
        <v>2066</v>
      </c>
      <c r="K1011" t="s">
        <v>3851</v>
      </c>
      <c r="L1011" t="s">
        <v>987</v>
      </c>
      <c r="O1011" t="s">
        <v>1343</v>
      </c>
      <c r="AC1011">
        <v>2281</v>
      </c>
      <c r="AD1011">
        <v>2343</v>
      </c>
      <c r="AE1011">
        <v>2140</v>
      </c>
      <c r="AF1011">
        <v>1015</v>
      </c>
      <c r="AG1011">
        <v>479</v>
      </c>
      <c r="AH1011">
        <v>170</v>
      </c>
      <c r="AI1011">
        <v>134</v>
      </c>
    </row>
    <row r="1012" spans="1:35" x14ac:dyDescent="0.25">
      <c r="A1012" s="23">
        <v>1011</v>
      </c>
      <c r="B1012" t="s">
        <v>2067</v>
      </c>
      <c r="C1012" s="1" t="str">
        <f>+VLOOKUP(Tabla1[[#This Row],[Sector]],Sectores[[Sector]:[Columna1]],2,0)</f>
        <v>07 Delincuencia</v>
      </c>
      <c r="D1012" s="1" t="str">
        <f>+VLOOKUP(Tabla1[[#This Row],[Contenido]],Hoja2!$F$2:$G$105,2,0)</f>
        <v>07.02 Sentencias Dictadas por Delito</v>
      </c>
      <c r="E1012" s="1" t="str">
        <f>+IFERROR(VLOOKUP(Tabla1[[#This Row],[Tema]],Temas[[Tema]:[Columna1]],2,0),"REVISAR")</f>
        <v>07.02.16 Delitos de Tenecia y Porte de Armas</v>
      </c>
      <c r="F1012" s="1" t="str">
        <f>+IFERROR(VLOOKUP(Tabla1[[#This Row],[Muestra]],Muestra[[Muestra]:[Columna1]],2,0),"REVISAR")</f>
        <v>07.02.16.08 Posesión o Tenencia Armas de Guerra, Químicas, Biológicas o Nucleares</v>
      </c>
      <c r="G1012" t="s">
        <v>66</v>
      </c>
      <c r="H1012" t="s">
        <v>1340</v>
      </c>
      <c r="I1012" t="s">
        <v>1341</v>
      </c>
      <c r="J1012" t="s">
        <v>2068</v>
      </c>
      <c r="K1012" t="s">
        <v>3851</v>
      </c>
      <c r="L1012" t="s">
        <v>987</v>
      </c>
      <c r="O1012" t="s">
        <v>1343</v>
      </c>
      <c r="AC1012">
        <v>0</v>
      </c>
      <c r="AD1012">
        <v>0</v>
      </c>
      <c r="AE1012">
        <v>2</v>
      </c>
      <c r="AF1012">
        <v>28</v>
      </c>
      <c r="AG1012">
        <v>38</v>
      </c>
      <c r="AH1012">
        <v>28</v>
      </c>
      <c r="AI1012">
        <v>42</v>
      </c>
    </row>
    <row r="1013" spans="1:35" x14ac:dyDescent="0.25">
      <c r="A1013" s="23">
        <v>1012</v>
      </c>
      <c r="B1013" t="s">
        <v>2069</v>
      </c>
      <c r="C1013" s="1" t="str">
        <f>+VLOOKUP(Tabla1[[#This Row],[Sector]],Sectores[[Sector]:[Columna1]],2,0)</f>
        <v>07 Delincuencia</v>
      </c>
      <c r="D1013" s="1" t="str">
        <f>+VLOOKUP(Tabla1[[#This Row],[Contenido]],Hoja2!$F$2:$G$105,2,0)</f>
        <v>07.02 Sentencias Dictadas por Delito</v>
      </c>
      <c r="E1013" s="1" t="str">
        <f>+IFERROR(VLOOKUP(Tabla1[[#This Row],[Tema]],Temas[[Tema]:[Columna1]],2,0),"REVISAR")</f>
        <v>07.02.16 Delitos de Tenecia y Porte de Armas</v>
      </c>
      <c r="F1013" s="1" t="str">
        <f>+IFERROR(VLOOKUP(Tabla1[[#This Row],[Muestra]],Muestra[[Muestra]:[Columna1]],2,0),"REVISAR")</f>
        <v>07.02.16.09 Posesión o Tenencia de Armas Prohibidas</v>
      </c>
      <c r="G1013" t="s">
        <v>66</v>
      </c>
      <c r="H1013" t="s">
        <v>1340</v>
      </c>
      <c r="I1013" t="s">
        <v>1341</v>
      </c>
      <c r="J1013" t="s">
        <v>2070</v>
      </c>
      <c r="K1013" t="s">
        <v>3851</v>
      </c>
      <c r="L1013" t="s">
        <v>987</v>
      </c>
      <c r="O1013" t="s">
        <v>1343</v>
      </c>
      <c r="AC1013">
        <v>498</v>
      </c>
      <c r="AD1013">
        <v>516</v>
      </c>
      <c r="AE1013">
        <v>681</v>
      </c>
      <c r="AF1013">
        <v>1242</v>
      </c>
      <c r="AG1013">
        <v>1222</v>
      </c>
      <c r="AH1013">
        <v>1204</v>
      </c>
      <c r="AI1013">
        <v>1106</v>
      </c>
    </row>
    <row r="1014" spans="1:35" x14ac:dyDescent="0.25">
      <c r="A1014" s="23">
        <v>1013</v>
      </c>
      <c r="B1014" t="s">
        <v>2071</v>
      </c>
      <c r="C1014" s="1" t="str">
        <f>+VLOOKUP(Tabla1[[#This Row],[Sector]],Sectores[[Sector]:[Columna1]],2,0)</f>
        <v>07 Delincuencia</v>
      </c>
      <c r="D1014" s="1" t="str">
        <f>+VLOOKUP(Tabla1[[#This Row],[Contenido]],Hoja2!$F$2:$G$105,2,0)</f>
        <v>07.02 Sentencias Dictadas por Delito</v>
      </c>
      <c r="E1014" s="1" t="str">
        <f>+IFERROR(VLOOKUP(Tabla1[[#This Row],[Tema]],Temas[[Tema]:[Columna1]],2,0),"REVISAR")</f>
        <v>07.02.16 Delitos de Tenecia y Porte de Armas</v>
      </c>
      <c r="F1014" s="1" t="str">
        <f>+IFERROR(VLOOKUP(Tabla1[[#This Row],[Muestra]],Muestra[[Muestra]:[Columna1]],2,0),"REVISAR")</f>
        <v>07.02.16.10 Posesión o Tenencia o Porte de Munición y Sustancias Químicas</v>
      </c>
      <c r="G1014" t="s">
        <v>66</v>
      </c>
      <c r="H1014" t="s">
        <v>1340</v>
      </c>
      <c r="I1014" t="s">
        <v>1341</v>
      </c>
      <c r="J1014" t="s">
        <v>2072</v>
      </c>
      <c r="K1014" t="s">
        <v>3851</v>
      </c>
      <c r="L1014" t="s">
        <v>987</v>
      </c>
      <c r="O1014" t="s">
        <v>1343</v>
      </c>
      <c r="AC1014">
        <v>12</v>
      </c>
      <c r="AD1014">
        <v>24</v>
      </c>
      <c r="AE1014">
        <v>267</v>
      </c>
      <c r="AF1014">
        <v>693</v>
      </c>
      <c r="AG1014">
        <v>928</v>
      </c>
      <c r="AH1014">
        <v>1023</v>
      </c>
      <c r="AI1014">
        <v>846</v>
      </c>
    </row>
    <row r="1015" spans="1:35" x14ac:dyDescent="0.25">
      <c r="A1015" s="23">
        <v>1014</v>
      </c>
      <c r="B1015" t="s">
        <v>2073</v>
      </c>
      <c r="C1015" s="1" t="str">
        <f>+VLOOKUP(Tabla1[[#This Row],[Sector]],Sectores[[Sector]:[Columna1]],2,0)</f>
        <v>07 Delincuencia</v>
      </c>
      <c r="D1015" s="1" t="str">
        <f>+VLOOKUP(Tabla1[[#This Row],[Contenido]],Hoja2!$F$2:$G$105,2,0)</f>
        <v>07.02 Sentencias Dictadas por Delito</v>
      </c>
      <c r="E1015" s="1" t="str">
        <f>+IFERROR(VLOOKUP(Tabla1[[#This Row],[Tema]],Temas[[Tema]:[Columna1]],2,0),"REVISAR")</f>
        <v>07.02.16 Delitos de Tenecia y Porte de Armas</v>
      </c>
      <c r="F1015" s="1" t="str">
        <f>+IFERROR(VLOOKUP(Tabla1[[#This Row],[Muestra]],Muestra[[Muestra]:[Columna1]],2,0),"REVISAR")</f>
        <v>07.02.16.11 Posesión, Tenencia o Porte de Armas Sujetas a Control</v>
      </c>
      <c r="G1015" t="s">
        <v>66</v>
      </c>
      <c r="H1015" t="s">
        <v>1340</v>
      </c>
      <c r="I1015" t="s">
        <v>1341</v>
      </c>
      <c r="J1015" t="s">
        <v>2074</v>
      </c>
      <c r="K1015" t="s">
        <v>3851</v>
      </c>
      <c r="L1015" t="s">
        <v>987</v>
      </c>
      <c r="O1015" t="s">
        <v>1343</v>
      </c>
      <c r="AC1015">
        <v>1045</v>
      </c>
      <c r="AD1015">
        <v>1016</v>
      </c>
      <c r="AE1015">
        <v>1187</v>
      </c>
      <c r="AF1015">
        <v>1403</v>
      </c>
      <c r="AG1015">
        <v>1543</v>
      </c>
      <c r="AH1015">
        <v>1619</v>
      </c>
      <c r="AI1015">
        <v>1428</v>
      </c>
    </row>
    <row r="1016" spans="1:35" x14ac:dyDescent="0.25">
      <c r="A1016" s="23">
        <v>1015</v>
      </c>
      <c r="B1016" t="s">
        <v>2075</v>
      </c>
      <c r="C1016" s="1" t="str">
        <f>+VLOOKUP(Tabla1[[#This Row],[Sector]],Sectores[[Sector]:[Columna1]],2,0)</f>
        <v>07 Delincuencia</v>
      </c>
      <c r="D1016" s="1" t="str">
        <f>+VLOOKUP(Tabla1[[#This Row],[Contenido]],Hoja2!$F$2:$G$105,2,0)</f>
        <v>07.02 Sentencias Dictadas por Delito</v>
      </c>
      <c r="E1016" s="1" t="str">
        <f>+IFERROR(VLOOKUP(Tabla1[[#This Row],[Tema]],Temas[[Tema]:[Columna1]],2,0),"REVISAR")</f>
        <v>07.02.12 Delitos Contra la Salud Pública</v>
      </c>
      <c r="F1016" s="1" t="str">
        <f>+IFERROR(VLOOKUP(Tabla1[[#This Row],[Muestra]],Muestra[[Muestra]:[Columna1]],2,0),"REVISAR")</f>
        <v>07.02.12.05 Prescripción Médica Abusiva de Drogas Estupefacientes o Sicotrópicos</v>
      </c>
      <c r="G1016" t="s">
        <v>66</v>
      </c>
      <c r="H1016" t="s">
        <v>1340</v>
      </c>
      <c r="I1016" t="s">
        <v>1562</v>
      </c>
      <c r="J1016" t="s">
        <v>2076</v>
      </c>
      <c r="K1016" t="s">
        <v>3851</v>
      </c>
      <c r="L1016" t="s">
        <v>987</v>
      </c>
      <c r="O1016" t="s">
        <v>1343</v>
      </c>
      <c r="AC1016">
        <v>1</v>
      </c>
      <c r="AD1016">
        <v>0</v>
      </c>
      <c r="AE1016">
        <v>1</v>
      </c>
      <c r="AF1016">
        <v>0</v>
      </c>
      <c r="AG1016">
        <v>1</v>
      </c>
      <c r="AH1016">
        <v>1</v>
      </c>
      <c r="AI1016">
        <v>2</v>
      </c>
    </row>
    <row r="1017" spans="1:35" x14ac:dyDescent="0.25">
      <c r="A1017" s="23">
        <v>1016</v>
      </c>
      <c r="B1017" t="s">
        <v>2077</v>
      </c>
      <c r="C1017" s="1" t="str">
        <f>+VLOOKUP(Tabla1[[#This Row],[Sector]],Sectores[[Sector]:[Columna1]],2,0)</f>
        <v>07 Delincuencia</v>
      </c>
      <c r="D1017" s="1" t="str">
        <f>+VLOOKUP(Tabla1[[#This Row],[Contenido]],Hoja2!$F$2:$G$105,2,0)</f>
        <v>07.02 Sentencias Dictadas por Delito</v>
      </c>
      <c r="E1017" s="1" t="str">
        <f>+IFERROR(VLOOKUP(Tabla1[[#This Row],[Tema]],Temas[[Tema]:[Columna1]],2,0),"REVISAR")</f>
        <v>07.02.08 Delitos Contra la Administración de la Justicia</v>
      </c>
      <c r="F1017" s="1" t="str">
        <f>+IFERROR(VLOOKUP(Tabla1[[#This Row],[Muestra]],Muestra[[Muestra]:[Columna1]],2,0),"REVISAR")</f>
        <v>07.02.08.09 Presentación de Peritos, Testigos o Interpretes Que Faltaren a la Verdad</v>
      </c>
      <c r="G1017" t="s">
        <v>66</v>
      </c>
      <c r="H1017" t="s">
        <v>1340</v>
      </c>
      <c r="I1017" t="s">
        <v>1962</v>
      </c>
      <c r="J1017" t="s">
        <v>2078</v>
      </c>
      <c r="K1017" t="s">
        <v>3851</v>
      </c>
      <c r="L1017" t="s">
        <v>987</v>
      </c>
      <c r="O1017" t="s">
        <v>1343</v>
      </c>
      <c r="AC1017">
        <v>32</v>
      </c>
      <c r="AD1017">
        <v>31</v>
      </c>
      <c r="AE1017">
        <v>45</v>
      </c>
      <c r="AF1017">
        <v>52</v>
      </c>
      <c r="AG1017">
        <v>54</v>
      </c>
      <c r="AH1017">
        <v>61</v>
      </c>
      <c r="AI1017">
        <v>54</v>
      </c>
    </row>
    <row r="1018" spans="1:35" x14ac:dyDescent="0.25">
      <c r="A1018" s="23">
        <v>1017</v>
      </c>
      <c r="B1018" t="s">
        <v>2079</v>
      </c>
      <c r="C1018" s="1" t="str">
        <f>+VLOOKUP(Tabla1[[#This Row],[Sector]],Sectores[[Sector]:[Columna1]],2,0)</f>
        <v>07 Delincuencia</v>
      </c>
      <c r="D1018" s="1" t="str">
        <f>+VLOOKUP(Tabla1[[#This Row],[Contenido]],Hoja2!$F$2:$G$105,2,0)</f>
        <v>07.02 Sentencias Dictadas por Delito</v>
      </c>
      <c r="E1018" s="1" t="str">
        <f>+IFERROR(VLOOKUP(Tabla1[[#This Row],[Tema]],Temas[[Tema]:[Columna1]],2,0),"REVISAR")</f>
        <v>07.02.29 Otros</v>
      </c>
      <c r="F1018" s="1" t="str">
        <f>+IFERROR(VLOOKUP(Tabla1[[#This Row],[Muestra]],Muestra[[Muestra]:[Columna1]],2,0),"REVISAR")</f>
        <v>07.02.29.20 Presunta Desgracia</v>
      </c>
      <c r="G1018" t="s">
        <v>66</v>
      </c>
      <c r="H1018" t="s">
        <v>1340</v>
      </c>
      <c r="I1018" t="s">
        <v>181</v>
      </c>
      <c r="J1018" t="s">
        <v>2080</v>
      </c>
      <c r="K1018" t="s">
        <v>3851</v>
      </c>
      <c r="L1018" t="s">
        <v>987</v>
      </c>
      <c r="O1018" t="s">
        <v>1343</v>
      </c>
      <c r="AC1018">
        <v>16543</v>
      </c>
      <c r="AD1018">
        <v>16143</v>
      </c>
      <c r="AE1018">
        <v>16191</v>
      </c>
      <c r="AF1018">
        <v>15342</v>
      </c>
      <c r="AG1018">
        <v>14510</v>
      </c>
      <c r="AH1018">
        <v>13219</v>
      </c>
      <c r="AI1018">
        <v>14783</v>
      </c>
    </row>
    <row r="1019" spans="1:35" x14ac:dyDescent="0.25">
      <c r="A1019" s="23">
        <v>1018</v>
      </c>
      <c r="B1019" t="s">
        <v>2081</v>
      </c>
      <c r="C1019" s="1" t="str">
        <f>+VLOOKUP(Tabla1[[#This Row],[Sector]],Sectores[[Sector]:[Columna1]],2,0)</f>
        <v>07 Delincuencia</v>
      </c>
      <c r="D1019" s="1" t="str">
        <f>+VLOOKUP(Tabla1[[#This Row],[Contenido]],Hoja2!$F$2:$G$105,2,0)</f>
        <v>07.02 Sentencias Dictadas por Delito</v>
      </c>
      <c r="E1019" s="1" t="str">
        <f>+IFERROR(VLOOKUP(Tabla1[[#This Row],[Tema]],Temas[[Tema]:[Columna1]],2,0),"REVISAR")</f>
        <v>07.02.29 Otros</v>
      </c>
      <c r="F1019" s="1" t="str">
        <f>+IFERROR(VLOOKUP(Tabla1[[#This Row],[Muestra]],Muestra[[Muestra]:[Columna1]],2,0),"REVISAR")</f>
        <v>07.02.29.21 Presunta Desgracia Infantil</v>
      </c>
      <c r="G1019" t="s">
        <v>66</v>
      </c>
      <c r="H1019" t="s">
        <v>1340</v>
      </c>
      <c r="I1019" t="s">
        <v>181</v>
      </c>
      <c r="J1019" t="s">
        <v>2082</v>
      </c>
      <c r="K1019" t="s">
        <v>3851</v>
      </c>
      <c r="L1019" t="s">
        <v>987</v>
      </c>
      <c r="O1019" t="s">
        <v>1343</v>
      </c>
      <c r="AC1019">
        <v>5737</v>
      </c>
      <c r="AD1019">
        <v>5877</v>
      </c>
      <c r="AE1019">
        <v>5028</v>
      </c>
      <c r="AF1019">
        <v>4710</v>
      </c>
      <c r="AG1019">
        <v>4308</v>
      </c>
      <c r="AH1019">
        <v>4508</v>
      </c>
      <c r="AI1019">
        <v>5244</v>
      </c>
    </row>
    <row r="1020" spans="1:35" x14ac:dyDescent="0.25">
      <c r="A1020" s="23">
        <v>1019</v>
      </c>
      <c r="B1020" t="s">
        <v>2083</v>
      </c>
      <c r="C1020" s="1" t="str">
        <f>+VLOOKUP(Tabla1[[#This Row],[Sector]],Sectores[[Sector]:[Columna1]],2,0)</f>
        <v>07 Delincuencia</v>
      </c>
      <c r="D1020" s="1" t="str">
        <f>+VLOOKUP(Tabla1[[#This Row],[Contenido]],Hoja2!$F$2:$G$105,2,0)</f>
        <v>07.02 Sentencias Dictadas por Delito</v>
      </c>
      <c r="E1020" s="1" t="str">
        <f>+IFERROR(VLOOKUP(Tabla1[[#This Row],[Tema]],Temas[[Tema]:[Columna1]],2,0),"REVISAR")</f>
        <v>07.02.08 Delitos Contra la Administración de la Justicia</v>
      </c>
      <c r="F1020" s="1" t="str">
        <f>+IFERROR(VLOOKUP(Tabla1[[#This Row],[Muestra]],Muestra[[Muestra]:[Columna1]],2,0),"REVISAR")</f>
        <v>07.02.08.10 Prevaricación del Abogado y Procurador</v>
      </c>
      <c r="G1020" t="s">
        <v>66</v>
      </c>
      <c r="H1020" t="s">
        <v>1340</v>
      </c>
      <c r="I1020" t="s">
        <v>1962</v>
      </c>
      <c r="J1020" t="s">
        <v>2084</v>
      </c>
      <c r="K1020" t="s">
        <v>3851</v>
      </c>
      <c r="L1020" t="s">
        <v>987</v>
      </c>
      <c r="O1020" t="s">
        <v>1343</v>
      </c>
      <c r="AC1020">
        <v>41</v>
      </c>
      <c r="AD1020">
        <v>43</v>
      </c>
      <c r="AE1020">
        <v>38</v>
      </c>
      <c r="AF1020">
        <v>54</v>
      </c>
      <c r="AG1020">
        <v>43</v>
      </c>
      <c r="AH1020">
        <v>68</v>
      </c>
      <c r="AI1020">
        <v>52</v>
      </c>
    </row>
    <row r="1021" spans="1:35" x14ac:dyDescent="0.25">
      <c r="A1021" s="23">
        <v>1020</v>
      </c>
      <c r="B1021" t="s">
        <v>2085</v>
      </c>
      <c r="C1021" s="1" t="str">
        <f>+VLOOKUP(Tabla1[[#This Row],[Sector]],Sectores[[Sector]:[Columna1]],2,0)</f>
        <v>07 Delincuencia</v>
      </c>
      <c r="D1021" s="1" t="str">
        <f>+VLOOKUP(Tabla1[[#This Row],[Contenido]],Hoja2!$F$2:$G$105,2,0)</f>
        <v>07.02 Sentencias Dictadas por Delito</v>
      </c>
      <c r="E1021" s="1" t="str">
        <f>+IFERROR(VLOOKUP(Tabla1[[#This Row],[Tema]],Temas[[Tema]:[Columna1]],2,0),"REVISAR")</f>
        <v>07.02.08 Delitos Contra la Administración de la Justicia</v>
      </c>
      <c r="F1021" s="1" t="str">
        <f>+IFERROR(VLOOKUP(Tabla1[[#This Row],[Muestra]],Muestra[[Muestra]:[Columna1]],2,0),"REVISAR")</f>
        <v>07.02.08.11 Prevaricación Judicial y Administrativa</v>
      </c>
      <c r="G1021" t="s">
        <v>66</v>
      </c>
      <c r="H1021" t="s">
        <v>1340</v>
      </c>
      <c r="I1021" t="s">
        <v>1962</v>
      </c>
      <c r="J1021" t="s">
        <v>2086</v>
      </c>
      <c r="K1021" t="s">
        <v>3851</v>
      </c>
      <c r="L1021" t="s">
        <v>987</v>
      </c>
      <c r="O1021" t="s">
        <v>1343</v>
      </c>
      <c r="AC1021">
        <v>33</v>
      </c>
      <c r="AD1021">
        <v>23</v>
      </c>
      <c r="AE1021">
        <v>27</v>
      </c>
      <c r="AF1021">
        <v>41</v>
      </c>
      <c r="AG1021">
        <v>52</v>
      </c>
      <c r="AH1021">
        <v>51</v>
      </c>
      <c r="AI1021">
        <v>68</v>
      </c>
    </row>
    <row r="1022" spans="1:35" x14ac:dyDescent="0.25">
      <c r="A1022" s="23">
        <v>1021</v>
      </c>
      <c r="B1022" t="s">
        <v>10078</v>
      </c>
      <c r="C1022" s="1" t="str">
        <f>+VLOOKUP(Tabla1[[#This Row],[Sector]],Sectores[[Sector]:[Columna1]],2,0)</f>
        <v>07 Delincuencia</v>
      </c>
      <c r="D1022" s="1" t="str">
        <f>+VLOOKUP(Tabla1[[#This Row],[Contenido]],Hoja2!$F$2:$G$105,2,0)</f>
        <v>07.02 Sentencias Dictadas por Delito</v>
      </c>
      <c r="E1022" s="1" t="str">
        <f>+IFERROR(VLOOKUP(Tabla1[[#This Row],[Tema]],Temas[[Tema]:[Columna1]],2,0),"REVISAR")</f>
        <v>07.02.24 Delitos Sexuales</v>
      </c>
      <c r="F1022" s="1" t="str">
        <f>+IFERROR(VLOOKUP(Tabla1[[#This Row],[Muestra]],Muestra[[Muestra]:[Columna1]],2,0),"REVISAR")</f>
        <v>07.02.24.18 Producción de Material Pornógrafico Utilizando Menores 18 Años</v>
      </c>
      <c r="G1022" t="s">
        <v>66</v>
      </c>
      <c r="H1022" t="s">
        <v>1340</v>
      </c>
      <c r="I1022" t="s">
        <v>1368</v>
      </c>
      <c r="J1022" t="s">
        <v>2087</v>
      </c>
      <c r="K1022" t="s">
        <v>3851</v>
      </c>
      <c r="L1022" t="s">
        <v>987</v>
      </c>
      <c r="O1022" t="s">
        <v>1343</v>
      </c>
      <c r="AC1022">
        <v>64</v>
      </c>
      <c r="AD1022">
        <v>63</v>
      </c>
      <c r="AE1022">
        <v>69</v>
      </c>
      <c r="AF1022">
        <v>68</v>
      </c>
      <c r="AG1022">
        <v>66</v>
      </c>
      <c r="AH1022">
        <v>50</v>
      </c>
      <c r="AI1022">
        <v>53</v>
      </c>
    </row>
    <row r="1023" spans="1:35" x14ac:dyDescent="0.25">
      <c r="A1023" s="23">
        <v>1022</v>
      </c>
      <c r="B1023" t="s">
        <v>2088</v>
      </c>
      <c r="C1023" s="1" t="str">
        <f>+VLOOKUP(Tabla1[[#This Row],[Sector]],Sectores[[Sector]:[Columna1]],2,0)</f>
        <v>07 Delincuencia</v>
      </c>
      <c r="D1023" s="1" t="str">
        <f>+VLOOKUP(Tabla1[[#This Row],[Contenido]],Hoja2!$F$2:$G$105,2,0)</f>
        <v>07.02 Sentencias Dictadas por Delito</v>
      </c>
      <c r="E1023" s="1" t="str">
        <f>+IFERROR(VLOOKUP(Tabla1[[#This Row],[Tema]],Temas[[Tema]:[Columna1]],2,0),"REVISAR")</f>
        <v xml:space="preserve">07.02.28 Drogas </v>
      </c>
      <c r="F1023" s="1" t="str">
        <f>+IFERROR(VLOOKUP(Tabla1[[#This Row],[Muestra]],Muestra[[Muestra]:[Columna1]],2,0),"REVISAR")</f>
        <v>07.02.28.12 Producción y Tráfico por Desvío de Precursores</v>
      </c>
      <c r="G1023" t="s">
        <v>66</v>
      </c>
      <c r="H1023" t="s">
        <v>1340</v>
      </c>
      <c r="I1023" t="s">
        <v>1551</v>
      </c>
      <c r="J1023" t="s">
        <v>2089</v>
      </c>
      <c r="K1023" t="s">
        <v>3851</v>
      </c>
      <c r="L1023" t="s">
        <v>987</v>
      </c>
      <c r="O1023" t="s">
        <v>1343</v>
      </c>
      <c r="AC1023">
        <v>9</v>
      </c>
      <c r="AD1023">
        <v>9</v>
      </c>
      <c r="AE1023">
        <v>14</v>
      </c>
      <c r="AF1023">
        <v>10</v>
      </c>
      <c r="AG1023">
        <v>14</v>
      </c>
      <c r="AH1023">
        <v>8</v>
      </c>
      <c r="AI1023">
        <v>9</v>
      </c>
    </row>
    <row r="1024" spans="1:35" x14ac:dyDescent="0.25">
      <c r="A1024" s="23">
        <v>1023</v>
      </c>
      <c r="B1024" t="s">
        <v>2090</v>
      </c>
      <c r="C1024" s="1" t="str">
        <f>+VLOOKUP(Tabla1[[#This Row],[Sector]],Sectores[[Sector]:[Columna1]],2,0)</f>
        <v>07 Delincuencia</v>
      </c>
      <c r="D1024" s="1" t="str">
        <f>+VLOOKUP(Tabla1[[#This Row],[Contenido]],Hoja2!$F$2:$G$105,2,0)</f>
        <v>07.02 Sentencias Dictadas por Delito</v>
      </c>
      <c r="E1024" s="1" t="str">
        <f>+IFERROR(VLOOKUP(Tabla1[[#This Row],[Tema]],Temas[[Tema]:[Columna1]],2,0),"REVISAR")</f>
        <v>07.02.24 Delitos Sexuales</v>
      </c>
      <c r="F1024" s="1" t="str">
        <f>+IFERROR(VLOOKUP(Tabla1[[#This Row],[Muestra]],Muestra[[Muestra]:[Columna1]],2,0),"REVISAR")</f>
        <v>07.02.24.19 Promover o Facilitar la Entrada o Salida de Personas del País para Prostitución</v>
      </c>
      <c r="G1024" t="s">
        <v>66</v>
      </c>
      <c r="H1024" t="s">
        <v>1340</v>
      </c>
      <c r="I1024" t="s">
        <v>1368</v>
      </c>
      <c r="J1024" t="s">
        <v>2091</v>
      </c>
      <c r="K1024" t="s">
        <v>3851</v>
      </c>
      <c r="L1024" t="s">
        <v>987</v>
      </c>
      <c r="O1024" t="s">
        <v>1343</v>
      </c>
      <c r="AC1024">
        <v>3</v>
      </c>
      <c r="AD1024">
        <v>3</v>
      </c>
      <c r="AE1024">
        <v>1</v>
      </c>
      <c r="AF1024">
        <v>1</v>
      </c>
      <c r="AG1024">
        <v>3</v>
      </c>
      <c r="AH1024">
        <v>1</v>
      </c>
      <c r="AI1024">
        <v>6</v>
      </c>
    </row>
    <row r="1025" spans="1:35" x14ac:dyDescent="0.25">
      <c r="A1025" s="23">
        <v>1024</v>
      </c>
      <c r="B1025" t="s">
        <v>10079</v>
      </c>
      <c r="C1025" s="1" t="str">
        <f>+VLOOKUP(Tabla1[[#This Row],[Sector]],Sectores[[Sector]:[Columna1]],2,0)</f>
        <v>07 Delincuencia</v>
      </c>
      <c r="D1025" s="1" t="str">
        <f>+VLOOKUP(Tabla1[[#This Row],[Contenido]],Hoja2!$F$2:$G$105,2,0)</f>
        <v>07.02 Sentencias Dictadas por Delito</v>
      </c>
      <c r="E1025" s="1" t="str">
        <f>+IFERROR(VLOOKUP(Tabla1[[#This Row],[Tema]],Temas[[Tema]:[Columna1]],2,0),"REVISAR")</f>
        <v>07.02.24 Delitos Sexuales</v>
      </c>
      <c r="F1025" s="1" t="str">
        <f>+IFERROR(VLOOKUP(Tabla1[[#This Row],[Muestra]],Muestra[[Muestra]:[Columna1]],2,0),"REVISAR")</f>
        <v>07.02.24.20 Promover o Facilitar Prostitucion de Menores</v>
      </c>
      <c r="G1025" t="s">
        <v>66</v>
      </c>
      <c r="H1025" t="s">
        <v>1340</v>
      </c>
      <c r="I1025" t="s">
        <v>1368</v>
      </c>
      <c r="J1025" t="s">
        <v>2092</v>
      </c>
      <c r="K1025" t="s">
        <v>3851</v>
      </c>
      <c r="L1025" t="s">
        <v>987</v>
      </c>
      <c r="O1025" t="s">
        <v>1343</v>
      </c>
      <c r="AC1025">
        <v>25</v>
      </c>
      <c r="AD1025">
        <v>39</v>
      </c>
      <c r="AE1025">
        <v>30</v>
      </c>
      <c r="AF1025">
        <v>28</v>
      </c>
      <c r="AG1025">
        <v>29</v>
      </c>
      <c r="AH1025">
        <v>21</v>
      </c>
      <c r="AI1025">
        <v>14</v>
      </c>
    </row>
    <row r="1026" spans="1:35" x14ac:dyDescent="0.25">
      <c r="A1026" s="23">
        <v>1025</v>
      </c>
      <c r="B1026" t="s">
        <v>10080</v>
      </c>
      <c r="C1026" s="1" t="str">
        <f>+VLOOKUP(Tabla1[[#This Row],[Sector]],Sectores[[Sector]:[Columna1]],2,0)</f>
        <v>07 Delincuencia</v>
      </c>
      <c r="D1026" s="1" t="str">
        <f>+VLOOKUP(Tabla1[[#This Row],[Contenido]],Hoja2!$F$2:$G$105,2,0)</f>
        <v>07.02 Sentencias Dictadas por Delito</v>
      </c>
      <c r="E1026" s="1" t="str">
        <f>+IFERROR(VLOOKUP(Tabla1[[#This Row],[Tema]],Temas[[Tema]:[Columna1]],2,0),"REVISAR")</f>
        <v>07.02.06 Delitos Contra el Medioambientales y Seres Vivos</v>
      </c>
      <c r="F1026" s="1" t="str">
        <f>+IFERROR(VLOOKUP(Tabla1[[#This Row],[Muestra]],Muestra[[Muestra]:[Columna1]],2,0),"REVISAR")</f>
        <v>07.02.06.20 Propagación de Enfermed Que Afecten la Salud Animal o Vegetal</v>
      </c>
      <c r="G1026" t="s">
        <v>66</v>
      </c>
      <c r="H1026" t="s">
        <v>1340</v>
      </c>
      <c r="I1026" t="s">
        <v>1352</v>
      </c>
      <c r="J1026" t="s">
        <v>2093</v>
      </c>
      <c r="K1026" t="s">
        <v>3851</v>
      </c>
      <c r="L1026" t="s">
        <v>987</v>
      </c>
      <c r="O1026" t="s">
        <v>1343</v>
      </c>
      <c r="AC1026">
        <v>5</v>
      </c>
      <c r="AD1026">
        <v>2</v>
      </c>
      <c r="AE1026">
        <v>4</v>
      </c>
      <c r="AF1026">
        <v>8</v>
      </c>
      <c r="AG1026">
        <v>10</v>
      </c>
      <c r="AH1026">
        <v>9</v>
      </c>
      <c r="AI1026">
        <v>17</v>
      </c>
    </row>
    <row r="1027" spans="1:35" x14ac:dyDescent="0.25">
      <c r="A1027" s="23">
        <v>1026</v>
      </c>
      <c r="B1027" t="s">
        <v>2094</v>
      </c>
      <c r="C1027" s="1" t="str">
        <f>+VLOOKUP(Tabla1[[#This Row],[Sector]],Sectores[[Sector]:[Columna1]],2,0)</f>
        <v>07 Delincuencia</v>
      </c>
      <c r="D1027" s="1" t="str">
        <f>+VLOOKUP(Tabla1[[#This Row],[Contenido]],Hoja2!$F$2:$G$105,2,0)</f>
        <v>07.02 Sentencias Dictadas por Delito</v>
      </c>
      <c r="E1027" s="1" t="str">
        <f>+IFERROR(VLOOKUP(Tabla1[[#This Row],[Tema]],Temas[[Tema]:[Columna1]],2,0),"REVISAR")</f>
        <v>07.02.08 Delitos Contra la Administración de la Justicia</v>
      </c>
      <c r="F1027" s="1" t="str">
        <f>+IFERROR(VLOOKUP(Tabla1[[#This Row],[Muestra]],Muestra[[Muestra]:[Columna1]],2,0),"REVISAR")</f>
        <v>07.02.08.12 Quebrantamiento</v>
      </c>
      <c r="G1027" t="s">
        <v>66</v>
      </c>
      <c r="H1027" t="s">
        <v>1340</v>
      </c>
      <c r="I1027" t="s">
        <v>1962</v>
      </c>
      <c r="J1027" t="s">
        <v>2095</v>
      </c>
      <c r="K1027" t="s">
        <v>3851</v>
      </c>
      <c r="L1027" t="s">
        <v>987</v>
      </c>
      <c r="O1027" t="s">
        <v>1343</v>
      </c>
      <c r="AC1027">
        <v>539</v>
      </c>
      <c r="AD1027">
        <v>681</v>
      </c>
      <c r="AE1027">
        <v>667</v>
      </c>
      <c r="AF1027">
        <v>643</v>
      </c>
      <c r="AG1027">
        <v>421</v>
      </c>
      <c r="AH1027">
        <v>415</v>
      </c>
      <c r="AI1027">
        <v>349</v>
      </c>
    </row>
    <row r="1028" spans="1:35" x14ac:dyDescent="0.25">
      <c r="A1028" s="23">
        <v>1027</v>
      </c>
      <c r="B1028" t="s">
        <v>2096</v>
      </c>
      <c r="C1028" s="1" t="str">
        <f>+VLOOKUP(Tabla1[[#This Row],[Sector]],Sectores[[Sector]:[Columna1]],2,0)</f>
        <v>07 Delincuencia</v>
      </c>
      <c r="D1028" s="1" t="str">
        <f>+VLOOKUP(Tabla1[[#This Row],[Contenido]],Hoja2!$F$2:$G$105,2,0)</f>
        <v>07.02 Sentencias Dictadas por Delito</v>
      </c>
      <c r="E1028" s="1" t="str">
        <f>+IFERROR(VLOOKUP(Tabla1[[#This Row],[Tema]],Temas[[Tema]:[Columna1]],2,0),"REVISAR")</f>
        <v>07.02.25 Delitos Tributarios</v>
      </c>
      <c r="F1028" s="1" t="str">
        <f>+IFERROR(VLOOKUP(Tabla1[[#This Row],[Muestra]],Muestra[[Muestra]:[Columna1]],2,0),"REVISAR")</f>
        <v>07.02.25.13 Recaudación Aduanas Infracción Ordenanza de Aduanas</v>
      </c>
      <c r="G1028" t="s">
        <v>66</v>
      </c>
      <c r="H1028" t="s">
        <v>1340</v>
      </c>
      <c r="I1028" t="s">
        <v>1514</v>
      </c>
      <c r="J1028" t="s">
        <v>2097</v>
      </c>
      <c r="K1028" t="s">
        <v>3851</v>
      </c>
      <c r="L1028" t="s">
        <v>987</v>
      </c>
      <c r="O1028" t="s">
        <v>1343</v>
      </c>
      <c r="AC1028">
        <v>0</v>
      </c>
      <c r="AD1028">
        <v>0</v>
      </c>
      <c r="AE1028">
        <v>3</v>
      </c>
      <c r="AF1028">
        <v>23</v>
      </c>
      <c r="AG1028">
        <v>77</v>
      </c>
      <c r="AH1028">
        <v>97</v>
      </c>
      <c r="AI1028">
        <v>259</v>
      </c>
    </row>
    <row r="1029" spans="1:35" x14ac:dyDescent="0.25">
      <c r="A1029" s="23">
        <v>1028</v>
      </c>
      <c r="B1029" t="s">
        <v>2098</v>
      </c>
      <c r="C1029" s="1" t="str">
        <f>+VLOOKUP(Tabla1[[#This Row],[Sector]],Sectores[[Sector]:[Columna1]],2,0)</f>
        <v>07 Delincuencia</v>
      </c>
      <c r="D1029" s="1" t="str">
        <f>+VLOOKUP(Tabla1[[#This Row],[Contenido]],Hoja2!$F$2:$G$105,2,0)</f>
        <v>07.02 Sentencias Dictadas por Delito</v>
      </c>
      <c r="E1029" s="1" t="str">
        <f>+IFERROR(VLOOKUP(Tabla1[[#This Row],[Tema]],Temas[[Tema]:[Columna1]],2,0),"REVISAR")</f>
        <v>07.02.13 Delitos Contra la Seguridad</v>
      </c>
      <c r="F1029" s="1" t="str">
        <f>+IFERROR(VLOOKUP(Tabla1[[#This Row],[Muestra]],Muestra[[Muestra]:[Columna1]],2,0),"REVISAR")</f>
        <v>07.02.13.08 Recaudar/Proveer Fondo para Comisión de Delitos Terroristas Persona Jurídica</v>
      </c>
      <c r="G1029" t="s">
        <v>66</v>
      </c>
      <c r="H1029" t="s">
        <v>1340</v>
      </c>
      <c r="I1029" t="s">
        <v>1683</v>
      </c>
      <c r="J1029" t="s">
        <v>2099</v>
      </c>
      <c r="K1029" t="s">
        <v>3851</v>
      </c>
      <c r="L1029" t="s">
        <v>987</v>
      </c>
      <c r="O1029" t="s">
        <v>1343</v>
      </c>
      <c r="AC1029">
        <v>0</v>
      </c>
      <c r="AD1029">
        <v>0</v>
      </c>
      <c r="AE1029">
        <v>0</v>
      </c>
      <c r="AF1029">
        <v>0</v>
      </c>
      <c r="AG1029">
        <v>0</v>
      </c>
      <c r="AH1029">
        <v>0</v>
      </c>
      <c r="AI1029">
        <v>1</v>
      </c>
    </row>
    <row r="1030" spans="1:35" x14ac:dyDescent="0.25">
      <c r="A1030" s="23">
        <v>1029</v>
      </c>
      <c r="B1030" t="s">
        <v>2100</v>
      </c>
      <c r="C1030" s="1" t="str">
        <f>+VLOOKUP(Tabla1[[#This Row],[Sector]],Sectores[[Sector]:[Columna1]],2,0)</f>
        <v>07 Delincuencia</v>
      </c>
      <c r="D1030" s="1" t="str">
        <f>+VLOOKUP(Tabla1[[#This Row],[Contenido]],Hoja2!$F$2:$G$105,2,0)</f>
        <v>07.02 Sentencias Dictadas por Delito</v>
      </c>
      <c r="E1030" s="1" t="str">
        <f>+IFERROR(VLOOKUP(Tabla1[[#This Row],[Tema]],Temas[[Tema]:[Columna1]],2,0),"REVISAR")</f>
        <v>07.02.13 Delitos Contra la Seguridad</v>
      </c>
      <c r="F1030" s="1" t="str">
        <f>+IFERROR(VLOOKUP(Tabla1[[#This Row],[Muestra]],Muestra[[Muestra]:[Columna1]],2,0),"REVISAR")</f>
        <v>07.02.13.09 Recaudar/Proveer Fondo para Comisión de Delitos Terroristas Persona Natural</v>
      </c>
      <c r="G1030" t="s">
        <v>66</v>
      </c>
      <c r="H1030" t="s">
        <v>1340</v>
      </c>
      <c r="I1030" t="s">
        <v>1683</v>
      </c>
      <c r="J1030" t="s">
        <v>2101</v>
      </c>
      <c r="K1030" t="s">
        <v>3851</v>
      </c>
      <c r="L1030" t="s">
        <v>987</v>
      </c>
      <c r="O1030" t="s">
        <v>1343</v>
      </c>
      <c r="AC1030">
        <v>1</v>
      </c>
      <c r="AD1030">
        <v>3</v>
      </c>
      <c r="AE1030">
        <v>0</v>
      </c>
      <c r="AF1030">
        <v>1</v>
      </c>
      <c r="AG1030">
        <v>0</v>
      </c>
      <c r="AH1030">
        <v>0</v>
      </c>
      <c r="AI1030">
        <v>1</v>
      </c>
    </row>
    <row r="1031" spans="1:35" x14ac:dyDescent="0.25">
      <c r="A1031" s="23">
        <v>1030</v>
      </c>
      <c r="B1031" t="s">
        <v>10081</v>
      </c>
      <c r="C1031" s="1" t="str">
        <f>+VLOOKUP(Tabla1[[#This Row],[Sector]],Sectores[[Sector]:[Columna1]],2,0)</f>
        <v>07 Delincuencia</v>
      </c>
      <c r="D1031" s="1" t="str">
        <f>+VLOOKUP(Tabla1[[#This Row],[Contenido]],Hoja2!$F$2:$G$105,2,0)</f>
        <v>07.02 Sentencias Dictadas por Delito</v>
      </c>
      <c r="E1031" s="1" t="str">
        <f>+IFERROR(VLOOKUP(Tabla1[[#This Row],[Tema]],Temas[[Tema]:[Columna1]],2,0),"REVISAR")</f>
        <v>07.02.18 Delitos Económicos</v>
      </c>
      <c r="F1031" s="1" t="str">
        <f>+IFERROR(VLOOKUP(Tabla1[[#This Row],[Muestra]],Muestra[[Muestra]:[Columna1]],2,0),"REVISAR")</f>
        <v>07.02.18.49 Receptacion</v>
      </c>
      <c r="G1031" t="s">
        <v>66</v>
      </c>
      <c r="H1031" t="s">
        <v>1340</v>
      </c>
      <c r="I1031" t="s">
        <v>1365</v>
      </c>
      <c r="J1031" t="s">
        <v>2102</v>
      </c>
      <c r="K1031" t="s">
        <v>3851</v>
      </c>
      <c r="L1031" t="s">
        <v>987</v>
      </c>
      <c r="O1031" t="s">
        <v>1343</v>
      </c>
      <c r="AC1031">
        <v>9406</v>
      </c>
      <c r="AD1031">
        <v>9874</v>
      </c>
      <c r="AE1031">
        <v>10160</v>
      </c>
      <c r="AF1031">
        <v>9608</v>
      </c>
      <c r="AG1031">
        <v>9247</v>
      </c>
      <c r="AH1031">
        <v>8849</v>
      </c>
      <c r="AI1031">
        <v>9057</v>
      </c>
    </row>
    <row r="1032" spans="1:35" x14ac:dyDescent="0.25">
      <c r="A1032" s="23">
        <v>1031</v>
      </c>
      <c r="B1032" t="s">
        <v>2103</v>
      </c>
      <c r="C1032" s="1" t="str">
        <f>+VLOOKUP(Tabla1[[#This Row],[Sector]],Sectores[[Sector]:[Columna1]],2,0)</f>
        <v>07 Delincuencia</v>
      </c>
      <c r="D1032" s="1" t="str">
        <f>+VLOOKUP(Tabla1[[#This Row],[Contenido]],Hoja2!$F$2:$G$105,2,0)</f>
        <v>07.02 Sentencias Dictadas por Delito</v>
      </c>
      <c r="E1032" s="1" t="str">
        <f>+IFERROR(VLOOKUP(Tabla1[[#This Row],[Tema]],Temas[[Tema]:[Columna1]],2,0),"REVISAR")</f>
        <v>07.02.18 Delitos Económicos</v>
      </c>
      <c r="F1032" s="1" t="str">
        <f>+IFERROR(VLOOKUP(Tabla1[[#This Row],[Muestra]],Muestra[[Muestra]:[Columna1]],2,0),"REVISAR")</f>
        <v>07.02.18.50 Receptación Cometida por Persona Jurídica</v>
      </c>
      <c r="G1032" t="s">
        <v>66</v>
      </c>
      <c r="H1032" t="s">
        <v>1340</v>
      </c>
      <c r="I1032" t="s">
        <v>1365</v>
      </c>
      <c r="J1032" t="s">
        <v>2104</v>
      </c>
      <c r="K1032" t="s">
        <v>3851</v>
      </c>
      <c r="L1032" t="s">
        <v>987</v>
      </c>
      <c r="O1032" t="s">
        <v>1343</v>
      </c>
      <c r="AC1032">
        <v>0</v>
      </c>
      <c r="AD1032">
        <v>0</v>
      </c>
      <c r="AE1032">
        <v>0</v>
      </c>
      <c r="AF1032">
        <v>1</v>
      </c>
      <c r="AG1032">
        <v>0</v>
      </c>
      <c r="AH1032">
        <v>2</v>
      </c>
      <c r="AI1032">
        <v>33</v>
      </c>
    </row>
    <row r="1033" spans="1:35" x14ac:dyDescent="0.25">
      <c r="A1033" s="23">
        <v>1032</v>
      </c>
      <c r="B1033" t="s">
        <v>2105</v>
      </c>
      <c r="C1033" s="1" t="str">
        <f>+VLOOKUP(Tabla1[[#This Row],[Sector]],Sectores[[Sector]:[Columna1]],2,0)</f>
        <v>07 Delincuencia</v>
      </c>
      <c r="D1033" s="1" t="str">
        <f>+VLOOKUP(Tabla1[[#This Row],[Contenido]],Hoja2!$F$2:$G$105,2,0)</f>
        <v>07.02 Sentencias Dictadas por Delito</v>
      </c>
      <c r="E1033" s="1" t="str">
        <f>+IFERROR(VLOOKUP(Tabla1[[#This Row],[Tema]],Temas[[Tema]:[Columna1]],2,0),"REVISAR")</f>
        <v>07.02.18 Delitos Económicos</v>
      </c>
      <c r="F1033" s="1" t="str">
        <f>+IFERROR(VLOOKUP(Tabla1[[#This Row],[Muestra]],Muestra[[Muestra]:[Columna1]],2,0),"REVISAR")</f>
        <v>07.02.18.51 Receptación de Vehículos Motorizados</v>
      </c>
      <c r="G1033" t="s">
        <v>66</v>
      </c>
      <c r="H1033" t="s">
        <v>1340</v>
      </c>
      <c r="I1033" t="s">
        <v>1365</v>
      </c>
      <c r="J1033" t="s">
        <v>2106</v>
      </c>
      <c r="K1033" t="s">
        <v>3851</v>
      </c>
      <c r="L1033" t="s">
        <v>987</v>
      </c>
      <c r="O1033" t="s">
        <v>1343</v>
      </c>
      <c r="AC1033">
        <v>0</v>
      </c>
      <c r="AD1033">
        <v>0</v>
      </c>
      <c r="AE1033">
        <v>0</v>
      </c>
      <c r="AF1033">
        <v>1</v>
      </c>
      <c r="AG1033">
        <v>7</v>
      </c>
      <c r="AH1033">
        <v>20</v>
      </c>
      <c r="AI1033">
        <v>79</v>
      </c>
    </row>
    <row r="1034" spans="1:35" x14ac:dyDescent="0.25">
      <c r="A1034" s="23">
        <v>1033</v>
      </c>
      <c r="B1034" t="s">
        <v>2107</v>
      </c>
      <c r="C1034" s="1" t="str">
        <f>+VLOOKUP(Tabla1[[#This Row],[Sector]],Sectores[[Sector]:[Columna1]],2,0)</f>
        <v>07 Delincuencia</v>
      </c>
      <c r="D1034" s="1" t="str">
        <f>+VLOOKUP(Tabla1[[#This Row],[Contenido]],Hoja2!$F$2:$G$105,2,0)</f>
        <v>07.02 Sentencias Dictadas por Delito</v>
      </c>
      <c r="E1034" s="1" t="str">
        <f>+IFERROR(VLOOKUP(Tabla1[[#This Row],[Tema]],Temas[[Tema]:[Columna1]],2,0),"REVISAR")</f>
        <v xml:space="preserve">07.02.28 Drogas </v>
      </c>
      <c r="F1034" s="1" t="str">
        <f>+IFERROR(VLOOKUP(Tabla1[[#This Row],[Muestra]],Muestra[[Muestra]:[Columna1]],2,0),"REVISAR")</f>
        <v>07.02.28.13 Receta Innecesaria de Drogas</v>
      </c>
      <c r="G1034" t="s">
        <v>66</v>
      </c>
      <c r="H1034" t="s">
        <v>1340</v>
      </c>
      <c r="I1034" t="s">
        <v>1551</v>
      </c>
      <c r="J1034" t="s">
        <v>2108</v>
      </c>
      <c r="K1034" t="s">
        <v>3851</v>
      </c>
      <c r="L1034" t="s">
        <v>987</v>
      </c>
      <c r="O1034" t="s">
        <v>1343</v>
      </c>
      <c r="AC1034">
        <v>0</v>
      </c>
      <c r="AD1034">
        <v>0</v>
      </c>
      <c r="AE1034">
        <v>1</v>
      </c>
      <c r="AF1034">
        <v>0</v>
      </c>
      <c r="AG1034">
        <v>0</v>
      </c>
      <c r="AH1034">
        <v>0</v>
      </c>
      <c r="AI1034">
        <v>0</v>
      </c>
    </row>
    <row r="1035" spans="1:35" x14ac:dyDescent="0.25">
      <c r="A1035" s="23">
        <v>1034</v>
      </c>
      <c r="B1035" t="s">
        <v>2109</v>
      </c>
      <c r="C1035" s="1" t="str">
        <f>+VLOOKUP(Tabla1[[#This Row],[Sector]],Sectores[[Sector]:[Columna1]],2,0)</f>
        <v>07 Delincuencia</v>
      </c>
      <c r="D1035" s="1" t="str">
        <f>+VLOOKUP(Tabla1[[#This Row],[Contenido]],Hoja2!$F$2:$G$105,2,0)</f>
        <v>07.02 Sentencias Dictadas por Delito</v>
      </c>
      <c r="E1035" s="1" t="str">
        <f>+IFERROR(VLOOKUP(Tabla1[[#This Row],[Tema]],Temas[[Tema]:[Columna1]],2,0),"REVISAR")</f>
        <v>07.02.23 Delitos Militares</v>
      </c>
      <c r="F1035" s="1" t="str">
        <f>+IFERROR(VLOOKUP(Tabla1[[#This Row],[Muestra]],Muestra[[Muestra]:[Columna1]],2,0),"REVISAR")</f>
        <v>07.02.23.03 Remisos (Reclutamiento)</v>
      </c>
      <c r="G1035" t="s">
        <v>66</v>
      </c>
      <c r="H1035" t="s">
        <v>1340</v>
      </c>
      <c r="I1035" t="s">
        <v>1718</v>
      </c>
      <c r="J1035" t="s">
        <v>2110</v>
      </c>
      <c r="K1035" t="s">
        <v>3851</v>
      </c>
      <c r="L1035" t="s">
        <v>987</v>
      </c>
      <c r="O1035" t="s">
        <v>1343</v>
      </c>
      <c r="AC1035">
        <v>0</v>
      </c>
      <c r="AD1035">
        <v>0</v>
      </c>
      <c r="AE1035">
        <v>0</v>
      </c>
      <c r="AF1035">
        <v>1077</v>
      </c>
      <c r="AG1035">
        <v>400</v>
      </c>
      <c r="AH1035">
        <v>42</v>
      </c>
      <c r="AI1035">
        <v>4</v>
      </c>
    </row>
    <row r="1036" spans="1:35" x14ac:dyDescent="0.25">
      <c r="A1036" s="23">
        <v>1035</v>
      </c>
      <c r="B1036" t="s">
        <v>2111</v>
      </c>
      <c r="C1036" s="1" t="str">
        <f>+VLOOKUP(Tabla1[[#This Row],[Sector]],Sectores[[Sector]:[Columna1]],2,0)</f>
        <v>07 Delincuencia</v>
      </c>
      <c r="D1036" s="1" t="str">
        <f>+VLOOKUP(Tabla1[[#This Row],[Contenido]],Hoja2!$F$2:$G$105,2,0)</f>
        <v>07.02 Sentencias Dictadas por Delito</v>
      </c>
      <c r="E1036" s="1" t="str">
        <f>+IFERROR(VLOOKUP(Tabla1[[#This Row],[Tema]],Temas[[Tema]:[Columna1]],2,0),"REVISAR")</f>
        <v>07.02.20 Delitos Informáticos</v>
      </c>
      <c r="F1036" s="1" t="str">
        <f>+IFERROR(VLOOKUP(Tabla1[[#This Row],[Muestra]],Muestra[[Muestra]:[Columna1]],2,0),"REVISAR")</f>
        <v>07.02.20.03 Revelar Información Obtenida en Aplicación de Monitoreo Telemático</v>
      </c>
      <c r="G1036" t="s">
        <v>66</v>
      </c>
      <c r="H1036" t="s">
        <v>1340</v>
      </c>
      <c r="I1036" t="s">
        <v>1634</v>
      </c>
      <c r="J1036" t="s">
        <v>2112</v>
      </c>
      <c r="K1036" t="s">
        <v>3851</v>
      </c>
      <c r="L1036" t="s">
        <v>987</v>
      </c>
      <c r="O1036" t="s">
        <v>1343</v>
      </c>
      <c r="AC1036">
        <v>0</v>
      </c>
      <c r="AD1036">
        <v>0</v>
      </c>
      <c r="AE1036">
        <v>0</v>
      </c>
      <c r="AF1036">
        <v>1</v>
      </c>
      <c r="AG1036">
        <v>0</v>
      </c>
      <c r="AH1036">
        <v>0</v>
      </c>
      <c r="AI1036">
        <v>0</v>
      </c>
    </row>
    <row r="1037" spans="1:35" x14ac:dyDescent="0.25">
      <c r="A1037" s="23">
        <v>1036</v>
      </c>
      <c r="B1037" t="s">
        <v>2113</v>
      </c>
      <c r="C1037" s="1" t="str">
        <f>+VLOOKUP(Tabla1[[#This Row],[Sector]],Sectores[[Sector]:[Columna1]],2,0)</f>
        <v>07 Delincuencia</v>
      </c>
      <c r="D1037" s="1" t="str">
        <f>+VLOOKUP(Tabla1[[#This Row],[Contenido]],Hoja2!$F$2:$G$105,2,0)</f>
        <v>07.02 Sentencias Dictadas por Delito</v>
      </c>
      <c r="E1037" s="1" t="str">
        <f>+IFERROR(VLOOKUP(Tabla1[[#This Row],[Tema]],Temas[[Tema]:[Columna1]],2,0),"REVISAR")</f>
        <v>07.02.07 Delitos Contra el Orden Público, Funcionarios o Agentes del Estado</v>
      </c>
      <c r="F1037" s="1" t="str">
        <f>+IFERROR(VLOOKUP(Tabla1[[#This Row],[Muestra]],Muestra[[Muestra]:[Columna1]],2,0),"REVISAR")</f>
        <v>07.02.07.42 Riña Pública</v>
      </c>
      <c r="G1037" t="s">
        <v>66</v>
      </c>
      <c r="H1037" t="s">
        <v>1340</v>
      </c>
      <c r="I1037" t="s">
        <v>1411</v>
      </c>
      <c r="J1037" t="s">
        <v>2114</v>
      </c>
      <c r="K1037" t="s">
        <v>3851</v>
      </c>
      <c r="L1037" t="s">
        <v>987</v>
      </c>
      <c r="O1037" t="s">
        <v>1343</v>
      </c>
      <c r="AC1037">
        <v>4779</v>
      </c>
      <c r="AD1037">
        <v>4464</v>
      </c>
      <c r="AE1037">
        <v>4335</v>
      </c>
      <c r="AF1037">
        <v>3974</v>
      </c>
      <c r="AG1037">
        <v>3963</v>
      </c>
      <c r="AH1037">
        <v>3901</v>
      </c>
      <c r="AI1037">
        <v>3973</v>
      </c>
    </row>
    <row r="1038" spans="1:35" x14ac:dyDescent="0.25">
      <c r="A1038" s="23">
        <v>1037</v>
      </c>
      <c r="B1038" t="s">
        <v>2115</v>
      </c>
      <c r="C1038" s="1" t="str">
        <f>+VLOOKUP(Tabla1[[#This Row],[Sector]],Sectores[[Sector]:[Columna1]],2,0)</f>
        <v>07 Delincuencia</v>
      </c>
      <c r="D1038" s="1" t="str">
        <f>+VLOOKUP(Tabla1[[#This Row],[Contenido]],Hoja2!$F$2:$G$105,2,0)</f>
        <v>07.02 Sentencias Dictadas por Delito</v>
      </c>
      <c r="E1038" s="1" t="str">
        <f>+IFERROR(VLOOKUP(Tabla1[[#This Row],[Tema]],Temas[[Tema]:[Columna1]],2,0),"REVISAR")</f>
        <v>07.02.18 Delitos Económicos</v>
      </c>
      <c r="F1038" s="1" t="str">
        <f>+IFERROR(VLOOKUP(Tabla1[[#This Row],[Muestra]],Muestra[[Muestra]:[Columna1]],2,0),"REVISAR")</f>
        <v>07.02.18.52 Robo (Sólo Crimen)</v>
      </c>
      <c r="G1038" t="s">
        <v>66</v>
      </c>
      <c r="H1038" t="s">
        <v>1340</v>
      </c>
      <c r="I1038" t="s">
        <v>1365</v>
      </c>
      <c r="J1038" t="s">
        <v>2116</v>
      </c>
      <c r="K1038" t="s">
        <v>3851</v>
      </c>
      <c r="L1038" t="s">
        <v>987</v>
      </c>
      <c r="O1038" t="s">
        <v>1343</v>
      </c>
      <c r="AC1038">
        <v>0</v>
      </c>
      <c r="AD1038">
        <v>0</v>
      </c>
      <c r="AE1038">
        <v>1</v>
      </c>
      <c r="AF1038">
        <v>0</v>
      </c>
      <c r="AG1038">
        <v>0</v>
      </c>
      <c r="AH1038">
        <v>0</v>
      </c>
      <c r="AI1038">
        <v>0</v>
      </c>
    </row>
    <row r="1039" spans="1:35" x14ac:dyDescent="0.25">
      <c r="A1039" s="23">
        <v>1038</v>
      </c>
      <c r="B1039" t="s">
        <v>2117</v>
      </c>
      <c r="C1039" s="1" t="str">
        <f>+VLOOKUP(Tabla1[[#This Row],[Sector]],Sectores[[Sector]:[Columna1]],2,0)</f>
        <v>07 Delincuencia</v>
      </c>
      <c r="D1039" s="1" t="str">
        <f>+VLOOKUP(Tabla1[[#This Row],[Contenido]],Hoja2!$F$2:$G$105,2,0)</f>
        <v>07.02 Sentencias Dictadas por Delito</v>
      </c>
      <c r="E1039" s="1" t="str">
        <f>+IFERROR(VLOOKUP(Tabla1[[#This Row],[Tema]],Temas[[Tema]:[Columna1]],2,0),"REVISAR")</f>
        <v>07.02.18 Delitos Económicos</v>
      </c>
      <c r="F1039" s="1" t="str">
        <f>+IFERROR(VLOOKUP(Tabla1[[#This Row],[Muestra]],Muestra[[Muestra]:[Columna1]],2,0),"REVISAR")</f>
        <v>07.02.18.53 Robo Calificado</v>
      </c>
      <c r="G1039" t="s">
        <v>66</v>
      </c>
      <c r="H1039" t="s">
        <v>1340</v>
      </c>
      <c r="I1039" t="s">
        <v>1365</v>
      </c>
      <c r="J1039" t="s">
        <v>2118</v>
      </c>
      <c r="K1039" t="s">
        <v>3851</v>
      </c>
      <c r="L1039" t="s">
        <v>987</v>
      </c>
      <c r="O1039" t="s">
        <v>1343</v>
      </c>
      <c r="AC1039">
        <v>2</v>
      </c>
      <c r="AD1039">
        <v>6</v>
      </c>
      <c r="AE1039">
        <v>2</v>
      </c>
      <c r="AF1039">
        <v>3</v>
      </c>
      <c r="AG1039">
        <v>0</v>
      </c>
      <c r="AH1039">
        <v>0</v>
      </c>
      <c r="AI1039">
        <v>0</v>
      </c>
    </row>
    <row r="1040" spans="1:35" x14ac:dyDescent="0.25">
      <c r="A1040" s="23">
        <v>1039</v>
      </c>
      <c r="B1040" t="s">
        <v>2119</v>
      </c>
      <c r="C1040" s="1" t="str">
        <f>+VLOOKUP(Tabla1[[#This Row],[Sector]],Sectores[[Sector]:[Columna1]],2,0)</f>
        <v>07 Delincuencia</v>
      </c>
      <c r="D1040" s="1" t="str">
        <f>+VLOOKUP(Tabla1[[#This Row],[Contenido]],Hoja2!$F$2:$G$105,2,0)</f>
        <v>07.02 Sentencias Dictadas por Delito</v>
      </c>
      <c r="E1040" s="1" t="str">
        <f>+IFERROR(VLOOKUP(Tabla1[[#This Row],[Tema]],Temas[[Tema]:[Columna1]],2,0),"REVISAR")</f>
        <v>07.02.18 Delitos Económicos</v>
      </c>
      <c r="F1040" s="1" t="str">
        <f>+IFERROR(VLOOKUP(Tabla1[[#This Row],[Muestra]],Muestra[[Muestra]:[Columna1]],2,0),"REVISAR")</f>
        <v>07.02.18.54 Robo con Castración, Mutilación o Lesiones Graves Gravísimas</v>
      </c>
      <c r="G1040" t="s">
        <v>66</v>
      </c>
      <c r="H1040" t="s">
        <v>1340</v>
      </c>
      <c r="I1040" t="s">
        <v>1365</v>
      </c>
      <c r="J1040" t="s">
        <v>2120</v>
      </c>
      <c r="K1040" t="s">
        <v>3851</v>
      </c>
      <c r="L1040" t="s">
        <v>987</v>
      </c>
      <c r="O1040" t="s">
        <v>1343</v>
      </c>
      <c r="AC1040">
        <v>2</v>
      </c>
      <c r="AD1040">
        <v>3</v>
      </c>
      <c r="AE1040">
        <v>1</v>
      </c>
      <c r="AF1040">
        <v>4</v>
      </c>
      <c r="AG1040">
        <v>12</v>
      </c>
      <c r="AH1040">
        <v>17</v>
      </c>
      <c r="AI1040">
        <v>14</v>
      </c>
    </row>
    <row r="1041" spans="1:35" x14ac:dyDescent="0.25">
      <c r="A1041" s="23">
        <v>1040</v>
      </c>
      <c r="B1041" t="s">
        <v>2121</v>
      </c>
      <c r="C1041" s="1" t="str">
        <f>+VLOOKUP(Tabla1[[#This Row],[Sector]],Sectores[[Sector]:[Columna1]],2,0)</f>
        <v>07 Delincuencia</v>
      </c>
      <c r="D1041" s="1" t="str">
        <f>+VLOOKUP(Tabla1[[#This Row],[Contenido]],Hoja2!$F$2:$G$105,2,0)</f>
        <v>07.02 Sentencias Dictadas por Delito</v>
      </c>
      <c r="E1041" s="1" t="str">
        <f>+IFERROR(VLOOKUP(Tabla1[[#This Row],[Tema]],Temas[[Tema]:[Columna1]],2,0),"REVISAR")</f>
        <v>07.02.18 Delitos Económicos</v>
      </c>
      <c r="F1041" s="1" t="str">
        <f>+IFERROR(VLOOKUP(Tabla1[[#This Row],[Muestra]],Muestra[[Muestra]:[Columna1]],2,0),"REVISAR")</f>
        <v>07.02.18.55 Robo con Fuerza de Cajeros Automáticos</v>
      </c>
      <c r="G1041" t="s">
        <v>66</v>
      </c>
      <c r="H1041" t="s">
        <v>1340</v>
      </c>
      <c r="I1041" t="s">
        <v>1365</v>
      </c>
      <c r="J1041" t="s">
        <v>2122</v>
      </c>
      <c r="K1041" t="s">
        <v>3851</v>
      </c>
      <c r="L1041" t="s">
        <v>987</v>
      </c>
      <c r="O1041" t="s">
        <v>1343</v>
      </c>
      <c r="AC1041">
        <v>164</v>
      </c>
      <c r="AD1041">
        <v>354</v>
      </c>
      <c r="AE1041">
        <v>127</v>
      </c>
      <c r="AF1041">
        <v>203</v>
      </c>
      <c r="AG1041">
        <v>110</v>
      </c>
      <c r="AH1041">
        <v>52</v>
      </c>
      <c r="AI1041">
        <v>56</v>
      </c>
    </row>
    <row r="1042" spans="1:35" x14ac:dyDescent="0.25">
      <c r="A1042" s="23">
        <v>1041</v>
      </c>
      <c r="B1042" t="s">
        <v>2123</v>
      </c>
      <c r="C1042" s="1" t="str">
        <f>+VLOOKUP(Tabla1[[#This Row],[Sector]],Sectores[[Sector]:[Columna1]],2,0)</f>
        <v>07 Delincuencia</v>
      </c>
      <c r="D1042" s="1" t="str">
        <f>+VLOOKUP(Tabla1[[#This Row],[Contenido]],Hoja2!$F$2:$G$105,2,0)</f>
        <v>07.02 Sentencias Dictadas por Delito</v>
      </c>
      <c r="E1042" s="1" t="str">
        <f>+IFERROR(VLOOKUP(Tabla1[[#This Row],[Tema]],Temas[[Tema]:[Columna1]],2,0),"REVISAR")</f>
        <v>07.02.18 Delitos Económicos</v>
      </c>
      <c r="F1042" s="1" t="str">
        <f>+IFERROR(VLOOKUP(Tabla1[[#This Row],[Muestra]],Muestra[[Muestra]:[Columna1]],2,0),"REVISAR")</f>
        <v>07.02.18.56 Robo con Fuerza en Las Cosas</v>
      </c>
      <c r="G1042" t="s">
        <v>66</v>
      </c>
      <c r="H1042" t="s">
        <v>1340</v>
      </c>
      <c r="I1042" t="s">
        <v>1365</v>
      </c>
      <c r="J1042" t="s">
        <v>2124</v>
      </c>
      <c r="K1042" t="s">
        <v>3851</v>
      </c>
      <c r="L1042" t="s">
        <v>987</v>
      </c>
      <c r="O1042" t="s">
        <v>1343</v>
      </c>
      <c r="AC1042">
        <v>8</v>
      </c>
      <c r="AD1042">
        <v>13</v>
      </c>
      <c r="AE1042">
        <v>10</v>
      </c>
      <c r="AF1042">
        <v>2</v>
      </c>
      <c r="AG1042">
        <v>1</v>
      </c>
      <c r="AH1042">
        <v>0</v>
      </c>
      <c r="AI1042">
        <v>1</v>
      </c>
    </row>
    <row r="1043" spans="1:35" x14ac:dyDescent="0.25">
      <c r="A1043" s="23">
        <v>1042</v>
      </c>
      <c r="B1043" t="s">
        <v>2125</v>
      </c>
      <c r="C1043" s="1" t="str">
        <f>+VLOOKUP(Tabla1[[#This Row],[Sector]],Sectores[[Sector]:[Columna1]],2,0)</f>
        <v>07 Delincuencia</v>
      </c>
      <c r="D1043" s="1" t="str">
        <f>+VLOOKUP(Tabla1[[#This Row],[Contenido]],Hoja2!$F$2:$G$105,2,0)</f>
        <v>07.02 Sentencias Dictadas por Delito</v>
      </c>
      <c r="E1043" s="1" t="str">
        <f>+IFERROR(VLOOKUP(Tabla1[[#This Row],[Tema]],Temas[[Tema]:[Columna1]],2,0),"REVISAR")</f>
        <v>07.02.18 Delitos Económicos</v>
      </c>
      <c r="F1043" s="1" t="str">
        <f>+IFERROR(VLOOKUP(Tabla1[[#This Row],[Muestra]],Muestra[[Muestra]:[Columna1]],2,0),"REVISAR")</f>
        <v>07.02.18.57 Robo con Homicidio</v>
      </c>
      <c r="G1043" t="s">
        <v>66</v>
      </c>
      <c r="H1043" t="s">
        <v>1340</v>
      </c>
      <c r="I1043" t="s">
        <v>1365</v>
      </c>
      <c r="J1043" t="s">
        <v>2126</v>
      </c>
      <c r="K1043" t="s">
        <v>3851</v>
      </c>
      <c r="L1043" t="s">
        <v>987</v>
      </c>
      <c r="O1043" t="s">
        <v>1343</v>
      </c>
      <c r="AC1043">
        <v>50</v>
      </c>
      <c r="AD1043">
        <v>73</v>
      </c>
      <c r="AE1043">
        <v>68</v>
      </c>
      <c r="AF1043">
        <v>83</v>
      </c>
      <c r="AG1043">
        <v>81</v>
      </c>
      <c r="AH1043">
        <v>88</v>
      </c>
      <c r="AI1043">
        <v>71</v>
      </c>
    </row>
    <row r="1044" spans="1:35" x14ac:dyDescent="0.25">
      <c r="A1044" s="23">
        <v>1043</v>
      </c>
      <c r="B1044" t="s">
        <v>2127</v>
      </c>
      <c r="C1044" s="1" t="str">
        <f>+VLOOKUP(Tabla1[[#This Row],[Sector]],Sectores[[Sector]:[Columna1]],2,0)</f>
        <v>07 Delincuencia</v>
      </c>
      <c r="D1044" s="1" t="str">
        <f>+VLOOKUP(Tabla1[[#This Row],[Contenido]],Hoja2!$F$2:$G$105,2,0)</f>
        <v>07.02 Sentencias Dictadas por Delito</v>
      </c>
      <c r="E1044" s="1" t="str">
        <f>+IFERROR(VLOOKUP(Tabla1[[#This Row],[Tema]],Temas[[Tema]:[Columna1]],2,0),"REVISAR")</f>
        <v>07.02.18 Delitos Económicos</v>
      </c>
      <c r="F1044" s="1" t="str">
        <f>+IFERROR(VLOOKUP(Tabla1[[#This Row],[Muestra]],Muestra[[Muestra]:[Columna1]],2,0),"REVISAR")</f>
        <v>07.02.18.58 Robo con Intimidación</v>
      </c>
      <c r="G1044" t="s">
        <v>66</v>
      </c>
      <c r="H1044" t="s">
        <v>1340</v>
      </c>
      <c r="I1044" t="s">
        <v>1365</v>
      </c>
      <c r="J1044" t="s">
        <v>2128</v>
      </c>
      <c r="K1044" t="s">
        <v>3851</v>
      </c>
      <c r="L1044" t="s">
        <v>987</v>
      </c>
      <c r="O1044" t="s">
        <v>1343</v>
      </c>
      <c r="AC1044">
        <v>4503</v>
      </c>
      <c r="AD1044">
        <v>4557</v>
      </c>
      <c r="AE1044">
        <v>4835</v>
      </c>
      <c r="AF1044">
        <v>4904</v>
      </c>
      <c r="AG1044">
        <v>5424</v>
      </c>
      <c r="AH1044">
        <v>5045</v>
      </c>
      <c r="AI1044">
        <v>4806</v>
      </c>
    </row>
    <row r="1045" spans="1:35" x14ac:dyDescent="0.25">
      <c r="A1045" s="23">
        <v>1044</v>
      </c>
      <c r="B1045" t="s">
        <v>2129</v>
      </c>
      <c r="C1045" s="1" t="str">
        <f>+VLOOKUP(Tabla1[[#This Row],[Sector]],Sectores[[Sector]:[Columna1]],2,0)</f>
        <v>07 Delincuencia</v>
      </c>
      <c r="D1045" s="1" t="str">
        <f>+VLOOKUP(Tabla1[[#This Row],[Contenido]],Hoja2!$F$2:$G$105,2,0)</f>
        <v>07.02 Sentencias Dictadas por Delito</v>
      </c>
      <c r="E1045" s="1" t="str">
        <f>+IFERROR(VLOOKUP(Tabla1[[#This Row],[Tema]],Temas[[Tema]:[Columna1]],2,0),"REVISAR")</f>
        <v>07.02.18 Delitos Económicos</v>
      </c>
      <c r="F1045" s="1" t="str">
        <f>+IFERROR(VLOOKUP(Tabla1[[#This Row],[Muestra]],Muestra[[Muestra]:[Columna1]],2,0),"REVISAR")</f>
        <v>07.02.18.59 Robo con Lesiones Graves Gravísimas</v>
      </c>
      <c r="G1045" t="s">
        <v>66</v>
      </c>
      <c r="H1045" t="s">
        <v>1340</v>
      </c>
      <c r="I1045" t="s">
        <v>1365</v>
      </c>
      <c r="J1045" t="s">
        <v>2130</v>
      </c>
      <c r="K1045" t="s">
        <v>3851</v>
      </c>
      <c r="L1045" t="s">
        <v>987</v>
      </c>
      <c r="O1045" t="s">
        <v>1343</v>
      </c>
      <c r="AC1045">
        <v>0</v>
      </c>
      <c r="AD1045">
        <v>0</v>
      </c>
      <c r="AE1045">
        <v>0</v>
      </c>
      <c r="AF1045">
        <v>4</v>
      </c>
      <c r="AG1045">
        <v>14</v>
      </c>
      <c r="AH1045">
        <v>13</v>
      </c>
      <c r="AI1045">
        <v>26</v>
      </c>
    </row>
    <row r="1046" spans="1:35" x14ac:dyDescent="0.25">
      <c r="A1046" s="23">
        <v>1045</v>
      </c>
      <c r="B1046" t="s">
        <v>2131</v>
      </c>
      <c r="C1046" s="1" t="str">
        <f>+VLOOKUP(Tabla1[[#This Row],[Sector]],Sectores[[Sector]:[Columna1]],2,0)</f>
        <v>07 Delincuencia</v>
      </c>
      <c r="D1046" s="1" t="str">
        <f>+VLOOKUP(Tabla1[[#This Row],[Contenido]],Hoja2!$F$2:$G$105,2,0)</f>
        <v>07.02 Sentencias Dictadas por Delito</v>
      </c>
      <c r="E1046" s="1" t="str">
        <f>+IFERROR(VLOOKUP(Tabla1[[#This Row],[Tema]],Temas[[Tema]:[Columna1]],2,0),"REVISAR")</f>
        <v>07.02.18 Delitos Económicos</v>
      </c>
      <c r="F1046" s="1" t="str">
        <f>+IFERROR(VLOOKUP(Tabla1[[#This Row],[Muestra]],Muestra[[Muestra]:[Columna1]],2,0),"REVISAR")</f>
        <v>07.02.18.60 Robo con Retención de Víctimas o con Lesiones Graves</v>
      </c>
      <c r="G1046" t="s">
        <v>66</v>
      </c>
      <c r="H1046" t="s">
        <v>1340</v>
      </c>
      <c r="I1046" t="s">
        <v>1365</v>
      </c>
      <c r="J1046" t="s">
        <v>2132</v>
      </c>
      <c r="K1046" t="s">
        <v>3851</v>
      </c>
      <c r="L1046" t="s">
        <v>987</v>
      </c>
      <c r="O1046" t="s">
        <v>1343</v>
      </c>
      <c r="AC1046">
        <v>15</v>
      </c>
      <c r="AD1046">
        <v>19</v>
      </c>
      <c r="AE1046">
        <v>11</v>
      </c>
      <c r="AF1046">
        <v>11</v>
      </c>
      <c r="AG1046">
        <v>4</v>
      </c>
      <c r="AH1046">
        <v>1</v>
      </c>
      <c r="AI1046">
        <v>1</v>
      </c>
    </row>
    <row r="1047" spans="1:35" x14ac:dyDescent="0.25">
      <c r="A1047" s="23">
        <v>1046</v>
      </c>
      <c r="B1047" t="s">
        <v>10082</v>
      </c>
      <c r="C1047" s="1" t="str">
        <f>+VLOOKUP(Tabla1[[#This Row],[Sector]],Sectores[[Sector]:[Columna1]],2,0)</f>
        <v>07 Delincuencia</v>
      </c>
      <c r="D1047" s="1" t="str">
        <f>+VLOOKUP(Tabla1[[#This Row],[Contenido]],Hoja2!$F$2:$G$105,2,0)</f>
        <v>07.02 Sentencias Dictadas por Delito</v>
      </c>
      <c r="E1047" s="1" t="str">
        <f>+IFERROR(VLOOKUP(Tabla1[[#This Row],[Tema]],Temas[[Tema]:[Columna1]],2,0),"REVISAR")</f>
        <v>07.02.18 Delitos Económicos</v>
      </c>
      <c r="F1047" s="1" t="str">
        <f>+IFERROR(VLOOKUP(Tabla1[[#This Row],[Muestra]],Muestra[[Muestra]:[Columna1]],2,0),"REVISAR")</f>
        <v>07.02.18.61 Robo con Retencion de Victimas o Lesiones Graves</v>
      </c>
      <c r="G1047" t="s">
        <v>66</v>
      </c>
      <c r="H1047" t="s">
        <v>1340</v>
      </c>
      <c r="I1047" t="s">
        <v>1365</v>
      </c>
      <c r="J1047" t="s">
        <v>2133</v>
      </c>
      <c r="K1047" t="s">
        <v>3851</v>
      </c>
      <c r="L1047" t="s">
        <v>987</v>
      </c>
      <c r="O1047" t="s">
        <v>1343</v>
      </c>
      <c r="AC1047">
        <v>0</v>
      </c>
      <c r="AD1047">
        <v>0</v>
      </c>
      <c r="AE1047">
        <v>0</v>
      </c>
      <c r="AF1047">
        <v>9</v>
      </c>
      <c r="AG1047">
        <v>28</v>
      </c>
      <c r="AH1047">
        <v>51</v>
      </c>
      <c r="AI1047">
        <v>32</v>
      </c>
    </row>
    <row r="1048" spans="1:35" x14ac:dyDescent="0.25">
      <c r="A1048" s="23">
        <v>1047</v>
      </c>
      <c r="B1048" t="s">
        <v>2134</v>
      </c>
      <c r="C1048" s="1" t="str">
        <f>+VLOOKUP(Tabla1[[#This Row],[Sector]],Sectores[[Sector]:[Columna1]],2,0)</f>
        <v>07 Delincuencia</v>
      </c>
      <c r="D1048" s="1" t="str">
        <f>+VLOOKUP(Tabla1[[#This Row],[Contenido]],Hoja2!$F$2:$G$105,2,0)</f>
        <v>07.02 Sentencias Dictadas por Delito</v>
      </c>
      <c r="E1048" s="1" t="str">
        <f>+IFERROR(VLOOKUP(Tabla1[[#This Row],[Tema]],Temas[[Tema]:[Columna1]],2,0),"REVISAR")</f>
        <v>07.02.18 Delitos Económicos</v>
      </c>
      <c r="F1048" s="1" t="str">
        <f>+IFERROR(VLOOKUP(Tabla1[[#This Row],[Muestra]],Muestra[[Muestra]:[Columna1]],2,0),"REVISAR")</f>
        <v>07.02.18.62 Robo con Violación</v>
      </c>
      <c r="G1048" t="s">
        <v>66</v>
      </c>
      <c r="H1048" t="s">
        <v>1340</v>
      </c>
      <c r="I1048" t="s">
        <v>1365</v>
      </c>
      <c r="J1048" t="s">
        <v>2135</v>
      </c>
      <c r="K1048" t="s">
        <v>3851</v>
      </c>
      <c r="L1048" t="s">
        <v>987</v>
      </c>
      <c r="O1048" t="s">
        <v>1343</v>
      </c>
      <c r="AC1048">
        <v>59</v>
      </c>
      <c r="AD1048">
        <v>54</v>
      </c>
      <c r="AE1048">
        <v>45</v>
      </c>
      <c r="AF1048">
        <v>35</v>
      </c>
      <c r="AG1048">
        <v>47</v>
      </c>
      <c r="AH1048">
        <v>27</v>
      </c>
      <c r="AI1048">
        <v>34</v>
      </c>
    </row>
    <row r="1049" spans="1:35" x14ac:dyDescent="0.25">
      <c r="A1049" s="23">
        <v>1048</v>
      </c>
      <c r="B1049" t="s">
        <v>2136</v>
      </c>
      <c r="C1049" s="1" t="str">
        <f>+VLOOKUP(Tabla1[[#This Row],[Sector]],Sectores[[Sector]:[Columna1]],2,0)</f>
        <v>07 Delincuencia</v>
      </c>
      <c r="D1049" s="1" t="str">
        <f>+VLOOKUP(Tabla1[[#This Row],[Contenido]],Hoja2!$F$2:$G$105,2,0)</f>
        <v>07.02 Sentencias Dictadas por Delito</v>
      </c>
      <c r="E1049" s="1" t="str">
        <f>+IFERROR(VLOOKUP(Tabla1[[#This Row],[Tema]],Temas[[Tema]:[Columna1]],2,0),"REVISAR")</f>
        <v>07.02.18 Delitos Económicos</v>
      </c>
      <c r="F1049" s="1" t="str">
        <f>+IFERROR(VLOOKUP(Tabla1[[#This Row],[Muestra]],Muestra[[Muestra]:[Columna1]],2,0),"REVISAR")</f>
        <v>07.02.18.63 Robo con Violencia</v>
      </c>
      <c r="G1049" t="s">
        <v>66</v>
      </c>
      <c r="H1049" t="s">
        <v>1340</v>
      </c>
      <c r="I1049" t="s">
        <v>1365</v>
      </c>
      <c r="J1049" t="s">
        <v>2137</v>
      </c>
      <c r="K1049" t="s">
        <v>3851</v>
      </c>
      <c r="L1049" t="s">
        <v>987</v>
      </c>
      <c r="O1049" t="s">
        <v>1343</v>
      </c>
      <c r="AC1049">
        <v>3406</v>
      </c>
      <c r="AD1049">
        <v>3340</v>
      </c>
      <c r="AE1049">
        <v>3383</v>
      </c>
      <c r="AF1049">
        <v>3318</v>
      </c>
      <c r="AG1049">
        <v>3300</v>
      </c>
      <c r="AH1049">
        <v>3398</v>
      </c>
      <c r="AI1049">
        <v>3166</v>
      </c>
    </row>
    <row r="1050" spans="1:35" x14ac:dyDescent="0.25">
      <c r="A1050" s="23">
        <v>1049</v>
      </c>
      <c r="B1050" t="s">
        <v>2138</v>
      </c>
      <c r="C1050" s="1" t="str">
        <f>+VLOOKUP(Tabla1[[#This Row],[Sector]],Sectores[[Sector]:[Columna1]],2,0)</f>
        <v>07 Delincuencia</v>
      </c>
      <c r="D1050" s="1" t="str">
        <f>+VLOOKUP(Tabla1[[#This Row],[Contenido]],Hoja2!$F$2:$G$105,2,0)</f>
        <v>07.02 Sentencias Dictadas por Delito</v>
      </c>
      <c r="E1050" s="1" t="str">
        <f>+IFERROR(VLOOKUP(Tabla1[[#This Row],[Tema]],Temas[[Tema]:[Columna1]],2,0),"REVISAR")</f>
        <v>07.02.18 Delitos Económicos</v>
      </c>
      <c r="F1050" s="1" t="str">
        <f>+IFERROR(VLOOKUP(Tabla1[[#This Row],[Muestra]],Muestra[[Muestra]:[Columna1]],2,0),"REVISAR")</f>
        <v>07.02.18.64 Robo con Violencia, Intimidación de Vehículo Motorizado</v>
      </c>
      <c r="G1050" t="s">
        <v>66</v>
      </c>
      <c r="H1050" t="s">
        <v>1340</v>
      </c>
      <c r="I1050" t="s">
        <v>1365</v>
      </c>
      <c r="J1050" t="s">
        <v>2139</v>
      </c>
      <c r="K1050" t="s">
        <v>3851</v>
      </c>
      <c r="L1050" t="s">
        <v>987</v>
      </c>
      <c r="O1050" t="s">
        <v>1343</v>
      </c>
      <c r="AC1050">
        <v>0</v>
      </c>
      <c r="AD1050">
        <v>0</v>
      </c>
      <c r="AE1050">
        <v>0</v>
      </c>
      <c r="AF1050">
        <v>0</v>
      </c>
      <c r="AG1050">
        <v>0</v>
      </c>
      <c r="AH1050">
        <v>1</v>
      </c>
      <c r="AI1050">
        <v>2</v>
      </c>
    </row>
    <row r="1051" spans="1:35" x14ac:dyDescent="0.25">
      <c r="A1051" s="23">
        <v>1050</v>
      </c>
      <c r="B1051" t="s">
        <v>2140</v>
      </c>
      <c r="C1051" s="1" t="str">
        <f>+VLOOKUP(Tabla1[[#This Row],[Sector]],Sectores[[Sector]:[Columna1]],2,0)</f>
        <v>07 Delincuencia</v>
      </c>
      <c r="D1051" s="1" t="str">
        <f>+VLOOKUP(Tabla1[[#This Row],[Contenido]],Hoja2!$F$2:$G$105,2,0)</f>
        <v>07.02 Sentencias Dictadas por Delito</v>
      </c>
      <c r="E1051" s="1" t="str">
        <f>+IFERROR(VLOOKUP(Tabla1[[#This Row],[Tema]],Temas[[Tema]:[Columna1]],2,0),"REVISAR")</f>
        <v>07.02.18 Delitos Económicos</v>
      </c>
      <c r="F1051" s="1" t="str">
        <f>+IFERROR(VLOOKUP(Tabla1[[#This Row],[Muestra]],Muestra[[Muestra]:[Columna1]],2,0),"REVISAR")</f>
        <v>07.02.18.65 Robo de Vehículo Motorizado</v>
      </c>
      <c r="G1051" t="s">
        <v>66</v>
      </c>
      <c r="H1051" t="s">
        <v>1340</v>
      </c>
      <c r="I1051" t="s">
        <v>1365</v>
      </c>
      <c r="J1051" t="s">
        <v>2141</v>
      </c>
      <c r="K1051" t="s">
        <v>3851</v>
      </c>
      <c r="L1051" t="s">
        <v>987</v>
      </c>
      <c r="O1051" t="s">
        <v>1343</v>
      </c>
      <c r="AC1051">
        <v>586</v>
      </c>
      <c r="AD1051">
        <v>628</v>
      </c>
      <c r="AE1051">
        <v>653</v>
      </c>
      <c r="AF1051">
        <v>693</v>
      </c>
      <c r="AG1051">
        <v>704</v>
      </c>
      <c r="AH1051">
        <v>613</v>
      </c>
      <c r="AI1051">
        <v>496</v>
      </c>
    </row>
    <row r="1052" spans="1:35" x14ac:dyDescent="0.25">
      <c r="A1052" s="23">
        <v>1051</v>
      </c>
      <c r="B1052" t="s">
        <v>2142</v>
      </c>
      <c r="C1052" s="1" t="str">
        <f>+VLOOKUP(Tabla1[[#This Row],[Sector]],Sectores[[Sector]:[Columna1]],2,0)</f>
        <v>07 Delincuencia</v>
      </c>
      <c r="D1052" s="1" t="str">
        <f>+VLOOKUP(Tabla1[[#This Row],[Contenido]],Hoja2!$F$2:$G$105,2,0)</f>
        <v>07.02 Sentencias Dictadas por Delito</v>
      </c>
      <c r="E1052" s="1" t="str">
        <f>+IFERROR(VLOOKUP(Tabla1[[#This Row],[Tema]],Temas[[Tema]:[Columna1]],2,0),"REVISAR")</f>
        <v>07.02.18 Delitos Económicos</v>
      </c>
      <c r="F1052" s="1" t="str">
        <f>+IFERROR(VLOOKUP(Tabla1[[#This Row],[Muestra]],Muestra[[Muestra]:[Columna1]],2,0),"REVISAR")</f>
        <v>07.02.18.66 Robo en Bienes Nacionales de Uso Público o Sitios no Destino a la Habitación</v>
      </c>
      <c r="G1052" t="s">
        <v>66</v>
      </c>
      <c r="H1052" t="s">
        <v>1340</v>
      </c>
      <c r="I1052" t="s">
        <v>1365</v>
      </c>
      <c r="J1052" t="s">
        <v>2143</v>
      </c>
      <c r="K1052" t="s">
        <v>3851</v>
      </c>
      <c r="L1052" t="s">
        <v>987</v>
      </c>
      <c r="O1052" t="s">
        <v>1343</v>
      </c>
      <c r="AC1052">
        <v>3773</v>
      </c>
      <c r="AD1052">
        <v>4115</v>
      </c>
      <c r="AE1052">
        <v>4086</v>
      </c>
      <c r="AF1052">
        <v>4253</v>
      </c>
      <c r="AG1052">
        <v>4169</v>
      </c>
      <c r="AH1052">
        <v>3682</v>
      </c>
      <c r="AI1052">
        <v>3334</v>
      </c>
    </row>
    <row r="1053" spans="1:35" x14ac:dyDescent="0.25">
      <c r="A1053" s="23">
        <v>1052</v>
      </c>
      <c r="B1053" t="s">
        <v>2144</v>
      </c>
      <c r="C1053" s="1" t="str">
        <f>+VLOOKUP(Tabla1[[#This Row],[Sector]],Sectores[[Sector]:[Columna1]],2,0)</f>
        <v>07 Delincuencia</v>
      </c>
      <c r="D1053" s="1" t="str">
        <f>+VLOOKUP(Tabla1[[#This Row],[Contenido]],Hoja2!$F$2:$G$105,2,0)</f>
        <v>07.02 Sentencias Dictadas por Delito</v>
      </c>
      <c r="E1053" s="1" t="str">
        <f>+IFERROR(VLOOKUP(Tabla1[[#This Row],[Tema]],Temas[[Tema]:[Columna1]],2,0),"REVISAR")</f>
        <v>07.02.18 Delitos Económicos</v>
      </c>
      <c r="F1053" s="1" t="str">
        <f>+IFERROR(VLOOKUP(Tabla1[[#This Row],[Muestra]],Muestra[[Muestra]:[Columna1]],2,0),"REVISAR")</f>
        <v>07.02.18.67 Robo en Lugar Habitado o Destinado a la Habitación</v>
      </c>
      <c r="G1053" t="s">
        <v>66</v>
      </c>
      <c r="H1053" t="s">
        <v>1340</v>
      </c>
      <c r="I1053" t="s">
        <v>1365</v>
      </c>
      <c r="J1053" t="s">
        <v>2145</v>
      </c>
      <c r="K1053" t="s">
        <v>3851</v>
      </c>
      <c r="L1053" t="s">
        <v>987</v>
      </c>
      <c r="O1053" t="s">
        <v>1343</v>
      </c>
      <c r="AC1053">
        <v>3794</v>
      </c>
      <c r="AD1053">
        <v>3887</v>
      </c>
      <c r="AE1053">
        <v>3783</v>
      </c>
      <c r="AF1053">
        <v>3632</v>
      </c>
      <c r="AG1053">
        <v>3757</v>
      </c>
      <c r="AH1053">
        <v>3569</v>
      </c>
      <c r="AI1053">
        <v>3274</v>
      </c>
    </row>
    <row r="1054" spans="1:35" x14ac:dyDescent="0.25">
      <c r="A1054" s="23">
        <v>1053</v>
      </c>
      <c r="B1054" t="s">
        <v>2146</v>
      </c>
      <c r="C1054" s="1" t="str">
        <f>+VLOOKUP(Tabla1[[#This Row],[Sector]],Sectores[[Sector]:[Columna1]],2,0)</f>
        <v>07 Delincuencia</v>
      </c>
      <c r="D1054" s="1" t="str">
        <f>+VLOOKUP(Tabla1[[#This Row],[Contenido]],Hoja2!$F$2:$G$105,2,0)</f>
        <v>07.02 Sentencias Dictadas por Delito</v>
      </c>
      <c r="E1054" s="1" t="str">
        <f>+IFERROR(VLOOKUP(Tabla1[[#This Row],[Tema]],Temas[[Tema]:[Columna1]],2,0),"REVISAR")</f>
        <v>07.02.18 Delitos Económicos</v>
      </c>
      <c r="F1054" s="1" t="str">
        <f>+IFERROR(VLOOKUP(Tabla1[[#This Row],[Muestra]],Muestra[[Muestra]:[Columna1]],2,0),"REVISAR")</f>
        <v>07.02.18.68 Robo en Lugar No Habitado</v>
      </c>
      <c r="G1054" t="s">
        <v>66</v>
      </c>
      <c r="H1054" t="s">
        <v>1340</v>
      </c>
      <c r="I1054" t="s">
        <v>1365</v>
      </c>
      <c r="J1054" t="s">
        <v>2147</v>
      </c>
      <c r="K1054" t="s">
        <v>3851</v>
      </c>
      <c r="L1054" t="s">
        <v>987</v>
      </c>
      <c r="O1054" t="s">
        <v>1343</v>
      </c>
      <c r="AC1054">
        <v>5304</v>
      </c>
      <c r="AD1054">
        <v>6223</v>
      </c>
      <c r="AE1054">
        <v>6452</v>
      </c>
      <c r="AF1054">
        <v>6413</v>
      </c>
      <c r="AG1054">
        <v>6804</v>
      </c>
      <c r="AH1054">
        <v>6243</v>
      </c>
      <c r="AI1054">
        <v>8266</v>
      </c>
    </row>
    <row r="1055" spans="1:35" x14ac:dyDescent="0.25">
      <c r="A1055" s="23">
        <v>1054</v>
      </c>
      <c r="B1055" t="s">
        <v>2148</v>
      </c>
      <c r="C1055" s="1" t="str">
        <f>+VLOOKUP(Tabla1[[#This Row],[Sector]],Sectores[[Sector]:[Columna1]],2,0)</f>
        <v>07 Delincuencia</v>
      </c>
      <c r="D1055" s="1" t="str">
        <f>+VLOOKUP(Tabla1[[#This Row],[Contenido]],Hoja2!$F$2:$G$105,2,0)</f>
        <v>07.02 Sentencias Dictadas por Delito</v>
      </c>
      <c r="E1055" s="1" t="str">
        <f>+IFERROR(VLOOKUP(Tabla1[[#This Row],[Tema]],Temas[[Tema]:[Columna1]],2,0),"REVISAR")</f>
        <v>07.02.18 Delitos Económicos</v>
      </c>
      <c r="F1055" s="1" t="str">
        <f>+IFERROR(VLOOKUP(Tabla1[[#This Row],[Muestra]],Muestra[[Muestra]:[Columna1]],2,0),"REVISAR")</f>
        <v>07.02.18.69 Robo o Hurto de Material de Guerra</v>
      </c>
      <c r="G1055" t="s">
        <v>66</v>
      </c>
      <c r="H1055" t="s">
        <v>1340</v>
      </c>
      <c r="I1055" t="s">
        <v>1365</v>
      </c>
      <c r="J1055" t="s">
        <v>2149</v>
      </c>
      <c r="K1055" t="s">
        <v>3851</v>
      </c>
      <c r="L1055" t="s">
        <v>987</v>
      </c>
      <c r="O1055" t="s">
        <v>1343</v>
      </c>
      <c r="AC1055">
        <v>2</v>
      </c>
      <c r="AD1055">
        <v>2</v>
      </c>
      <c r="AE1055">
        <v>3</v>
      </c>
      <c r="AF1055">
        <v>6</v>
      </c>
      <c r="AG1055">
        <v>2</v>
      </c>
      <c r="AH1055">
        <v>0</v>
      </c>
      <c r="AI1055">
        <v>5</v>
      </c>
    </row>
    <row r="1056" spans="1:35" x14ac:dyDescent="0.25">
      <c r="A1056" s="23">
        <v>1055</v>
      </c>
      <c r="B1056" t="s">
        <v>2150</v>
      </c>
      <c r="C1056" s="1" t="str">
        <f>+VLOOKUP(Tabla1[[#This Row],[Sector]],Sectores[[Sector]:[Columna1]],2,0)</f>
        <v>07 Delincuencia</v>
      </c>
      <c r="D1056" s="1" t="str">
        <f>+VLOOKUP(Tabla1[[#This Row],[Contenido]],Hoja2!$F$2:$G$105,2,0)</f>
        <v>07.02 Sentencias Dictadas por Delito</v>
      </c>
      <c r="E1056" s="1" t="str">
        <f>+IFERROR(VLOOKUP(Tabla1[[#This Row],[Tema]],Temas[[Tema]:[Columna1]],2,0),"REVISAR")</f>
        <v>07.02.18 Delitos Económicos</v>
      </c>
      <c r="F1056" s="1" t="str">
        <f>+IFERROR(VLOOKUP(Tabla1[[#This Row],[Muestra]],Muestra[[Muestra]:[Columna1]],2,0),"REVISAR")</f>
        <v>07.01.01.11 Robo por Sorpresa</v>
      </c>
      <c r="G1056" t="s">
        <v>66</v>
      </c>
      <c r="H1056" t="s">
        <v>1340</v>
      </c>
      <c r="I1056" t="s">
        <v>1365</v>
      </c>
      <c r="J1056" t="s">
        <v>1304</v>
      </c>
      <c r="K1056" t="s">
        <v>3851</v>
      </c>
      <c r="L1056" t="s">
        <v>987</v>
      </c>
      <c r="O1056" t="s">
        <v>1343</v>
      </c>
      <c r="AC1056">
        <v>3613</v>
      </c>
      <c r="AD1056">
        <v>4154</v>
      </c>
      <c r="AE1056">
        <v>3738</v>
      </c>
      <c r="AF1056">
        <v>3770</v>
      </c>
      <c r="AG1056">
        <v>3766</v>
      </c>
      <c r="AH1056">
        <v>3756</v>
      </c>
      <c r="AI1056">
        <v>3261</v>
      </c>
    </row>
    <row r="1057" spans="1:35" x14ac:dyDescent="0.25">
      <c r="A1057" s="23">
        <v>1056</v>
      </c>
      <c r="B1057" t="s">
        <v>2151</v>
      </c>
      <c r="C1057" s="1" t="str">
        <f>+VLOOKUP(Tabla1[[#This Row],[Sector]],Sectores[[Sector]:[Columna1]],2,0)</f>
        <v>07 Delincuencia</v>
      </c>
      <c r="D1057" s="1" t="str">
        <f>+VLOOKUP(Tabla1[[#This Row],[Contenido]],Hoja2!$F$2:$G$105,2,0)</f>
        <v>07.02 Sentencias Dictadas por Delito</v>
      </c>
      <c r="E1057" s="1" t="str">
        <f>+IFERROR(VLOOKUP(Tabla1[[#This Row],[Tema]],Temas[[Tema]:[Columna1]],2,0),"REVISAR")</f>
        <v>07.02.08 Delitos Contra la Administración de la Justicia</v>
      </c>
      <c r="F1057" s="1" t="str">
        <f>+IFERROR(VLOOKUP(Tabla1[[#This Row],[Muestra]],Muestra[[Muestra]:[Columna1]],2,0),"REVISAR")</f>
        <v>07.02.08.13 Rotura de Sellos</v>
      </c>
      <c r="G1057" t="s">
        <v>66</v>
      </c>
      <c r="H1057" t="s">
        <v>1340</v>
      </c>
      <c r="I1057" t="s">
        <v>1962</v>
      </c>
      <c r="J1057" t="s">
        <v>2152</v>
      </c>
      <c r="K1057" t="s">
        <v>3851</v>
      </c>
      <c r="L1057" t="s">
        <v>987</v>
      </c>
      <c r="O1057" t="s">
        <v>1343</v>
      </c>
      <c r="AC1057">
        <v>101</v>
      </c>
      <c r="AD1057">
        <v>124</v>
      </c>
      <c r="AE1057">
        <v>197</v>
      </c>
      <c r="AF1057">
        <v>144</v>
      </c>
      <c r="AG1057">
        <v>113</v>
      </c>
      <c r="AH1057">
        <v>87</v>
      </c>
      <c r="AI1057">
        <v>91</v>
      </c>
    </row>
    <row r="1058" spans="1:35" x14ac:dyDescent="0.25">
      <c r="A1058" s="23">
        <v>1057</v>
      </c>
      <c r="B1058" t="s">
        <v>2153</v>
      </c>
      <c r="C1058" s="1" t="str">
        <f>+VLOOKUP(Tabla1[[#This Row],[Sector]],Sectores[[Sector]:[Columna1]],2,0)</f>
        <v>07 Delincuencia</v>
      </c>
      <c r="D1058" s="1" t="str">
        <f>+VLOOKUP(Tabla1[[#This Row],[Contenido]],Hoja2!$F$2:$G$105,2,0)</f>
        <v>07.02 Sentencias Dictadas por Delito</v>
      </c>
      <c r="E1058" s="1" t="str">
        <f>+IFERROR(VLOOKUP(Tabla1[[#This Row],[Tema]],Temas[[Tema]:[Columna1]],2,0),"REVISAR")</f>
        <v>07.02.20 Delitos Informáticos</v>
      </c>
      <c r="F1058" s="1" t="str">
        <f>+IFERROR(VLOOKUP(Tabla1[[#This Row],[Muestra]],Muestra[[Muestra]:[Columna1]],2,0),"REVISAR")</f>
        <v>07.02.20.04 Sabotaje Informático</v>
      </c>
      <c r="G1058" t="s">
        <v>66</v>
      </c>
      <c r="H1058" t="s">
        <v>1340</v>
      </c>
      <c r="I1058" t="s">
        <v>1634</v>
      </c>
      <c r="J1058" t="s">
        <v>2154</v>
      </c>
      <c r="K1058" t="s">
        <v>3851</v>
      </c>
      <c r="L1058" t="s">
        <v>987</v>
      </c>
      <c r="O1058" t="s">
        <v>1343</v>
      </c>
      <c r="AC1058">
        <v>179</v>
      </c>
      <c r="AD1058">
        <v>208</v>
      </c>
      <c r="AE1058">
        <v>275</v>
      </c>
      <c r="AF1058">
        <v>278</v>
      </c>
      <c r="AG1058">
        <v>331</v>
      </c>
      <c r="AH1058">
        <v>306</v>
      </c>
      <c r="AI1058">
        <v>260</v>
      </c>
    </row>
    <row r="1059" spans="1:35" x14ac:dyDescent="0.25">
      <c r="A1059" s="23">
        <v>1058</v>
      </c>
      <c r="B1059" t="s">
        <v>2155</v>
      </c>
      <c r="C1059" s="1" t="str">
        <f>+VLOOKUP(Tabla1[[#This Row],[Sector]],Sectores[[Sector]:[Columna1]],2,0)</f>
        <v>07 Delincuencia</v>
      </c>
      <c r="D1059" s="1" t="str">
        <f>+VLOOKUP(Tabla1[[#This Row],[Contenido]],Hoja2!$F$2:$G$105,2,0)</f>
        <v>07.02 Sentencias Dictadas por Delito</v>
      </c>
      <c r="E1059" s="1" t="str">
        <f>+IFERROR(VLOOKUP(Tabla1[[#This Row],[Tema]],Temas[[Tema]:[Columna1]],2,0),"REVISAR")</f>
        <v xml:space="preserve">07.02.27 Delitos Violentos </v>
      </c>
      <c r="F1059" s="1" t="str">
        <f>+IFERROR(VLOOKUP(Tabla1[[#This Row],[Muestra]],Muestra[[Muestra]:[Columna1]],2,0),"REVISAR")</f>
        <v>07.02.27.25 Secuestro</v>
      </c>
      <c r="G1059" t="s">
        <v>66</v>
      </c>
      <c r="H1059" t="s">
        <v>1340</v>
      </c>
      <c r="I1059" t="s">
        <v>1393</v>
      </c>
      <c r="J1059" t="s">
        <v>2156</v>
      </c>
      <c r="K1059" t="s">
        <v>3851</v>
      </c>
      <c r="L1059" t="s">
        <v>987</v>
      </c>
      <c r="O1059" t="s">
        <v>1343</v>
      </c>
      <c r="AC1059">
        <v>140</v>
      </c>
      <c r="AD1059">
        <v>189</v>
      </c>
      <c r="AE1059">
        <v>177</v>
      </c>
      <c r="AF1059">
        <v>174</v>
      </c>
      <c r="AG1059">
        <v>164</v>
      </c>
      <c r="AH1059">
        <v>180</v>
      </c>
      <c r="AI1059">
        <v>198</v>
      </c>
    </row>
    <row r="1060" spans="1:35" x14ac:dyDescent="0.25">
      <c r="A1060" s="23">
        <v>1059</v>
      </c>
      <c r="B1060" t="s">
        <v>2157</v>
      </c>
      <c r="C1060" s="1" t="str">
        <f>+VLOOKUP(Tabla1[[#This Row],[Sector]],Sectores[[Sector]:[Columna1]],2,0)</f>
        <v>07 Delincuencia</v>
      </c>
      <c r="D1060" s="1" t="str">
        <f>+VLOOKUP(Tabla1[[#This Row],[Contenido]],Hoja2!$F$2:$G$105,2,0)</f>
        <v>07.02 Sentencias Dictadas por Delito</v>
      </c>
      <c r="E1060" s="1" t="str">
        <f>+IFERROR(VLOOKUP(Tabla1[[#This Row],[Tema]],Temas[[Tema]:[Columna1]],2,0),"REVISAR")</f>
        <v xml:space="preserve">07.02.27 Delitos Violentos </v>
      </c>
      <c r="F1060" s="1" t="str">
        <f>+IFERROR(VLOOKUP(Tabla1[[#This Row],[Muestra]],Muestra[[Muestra]:[Columna1]],2,0),"REVISAR")</f>
        <v>07.02.27.26 Secuestro con Homicidio</v>
      </c>
      <c r="G1060" t="s">
        <v>66</v>
      </c>
      <c r="H1060" t="s">
        <v>1340</v>
      </c>
      <c r="I1060" t="s">
        <v>1393</v>
      </c>
      <c r="J1060" t="s">
        <v>2158</v>
      </c>
      <c r="K1060" t="s">
        <v>3851</v>
      </c>
      <c r="L1060" t="s">
        <v>987</v>
      </c>
      <c r="O1060" t="s">
        <v>1343</v>
      </c>
      <c r="AC1060">
        <v>0</v>
      </c>
      <c r="AD1060">
        <v>0</v>
      </c>
      <c r="AE1060">
        <v>1</v>
      </c>
      <c r="AF1060">
        <v>1</v>
      </c>
      <c r="AG1060">
        <v>0</v>
      </c>
      <c r="AH1060">
        <v>2</v>
      </c>
      <c r="AI1060">
        <v>4</v>
      </c>
    </row>
    <row r="1061" spans="1:35" x14ac:dyDescent="0.25">
      <c r="A1061" s="23">
        <v>1060</v>
      </c>
      <c r="B1061" t="s">
        <v>2159</v>
      </c>
      <c r="C1061" s="1" t="str">
        <f>+VLOOKUP(Tabla1[[#This Row],[Sector]],Sectores[[Sector]:[Columna1]],2,0)</f>
        <v>07 Delincuencia</v>
      </c>
      <c r="D1061" s="1" t="str">
        <f>+VLOOKUP(Tabla1[[#This Row],[Contenido]],Hoja2!$F$2:$G$105,2,0)</f>
        <v>07.02 Sentencias Dictadas por Delito</v>
      </c>
      <c r="E1061" s="1" t="str">
        <f>+IFERROR(VLOOKUP(Tabla1[[#This Row],[Tema]],Temas[[Tema]:[Columna1]],2,0),"REVISAR")</f>
        <v xml:space="preserve">07.02.27 Delitos Violentos </v>
      </c>
      <c r="F1061" s="1" t="str">
        <f>+IFERROR(VLOOKUP(Tabla1[[#This Row],[Muestra]],Muestra[[Muestra]:[Columna1]],2,0),"REVISAR")</f>
        <v>07.02.27.27 Secuestro Con Homicidio, Violación O Lesiones</v>
      </c>
      <c r="G1061" t="s">
        <v>66</v>
      </c>
      <c r="H1061" t="s">
        <v>1340</v>
      </c>
      <c r="I1061" t="s">
        <v>1393</v>
      </c>
      <c r="J1061" t="s">
        <v>2160</v>
      </c>
      <c r="K1061" t="s">
        <v>3851</v>
      </c>
      <c r="L1061" t="s">
        <v>987</v>
      </c>
      <c r="O1061" t="s">
        <v>1343</v>
      </c>
      <c r="AC1061">
        <v>9</v>
      </c>
      <c r="AD1061">
        <v>7</v>
      </c>
      <c r="AE1061">
        <v>11</v>
      </c>
      <c r="AF1061">
        <v>14</v>
      </c>
      <c r="AG1061">
        <v>13</v>
      </c>
      <c r="AH1061">
        <v>1</v>
      </c>
      <c r="AI1061">
        <v>0</v>
      </c>
    </row>
    <row r="1062" spans="1:35" x14ac:dyDescent="0.25">
      <c r="A1062" s="23">
        <v>1061</v>
      </c>
      <c r="B1062" t="s">
        <v>2161</v>
      </c>
      <c r="C1062" s="1" t="str">
        <f>+VLOOKUP(Tabla1[[#This Row],[Sector]],Sectores[[Sector]:[Columna1]],2,0)</f>
        <v>07 Delincuencia</v>
      </c>
      <c r="D1062" s="1" t="str">
        <f>+VLOOKUP(Tabla1[[#This Row],[Contenido]],Hoja2!$F$2:$G$105,2,0)</f>
        <v>07.02 Sentencias Dictadas por Delito</v>
      </c>
      <c r="E1062" s="1" t="str">
        <f>+IFERROR(VLOOKUP(Tabla1[[#This Row],[Tema]],Temas[[Tema]:[Columna1]],2,0),"REVISAR")</f>
        <v xml:space="preserve">07.02.27 Delitos Violentos </v>
      </c>
      <c r="F1062" s="1" t="str">
        <f>+IFERROR(VLOOKUP(Tabla1[[#This Row],[Muestra]],Muestra[[Muestra]:[Columna1]],2,0),"REVISAR")</f>
        <v>07.02.27.28 Secuestro con Lesiones</v>
      </c>
      <c r="G1062" t="s">
        <v>66</v>
      </c>
      <c r="H1062" t="s">
        <v>1340</v>
      </c>
      <c r="I1062" t="s">
        <v>1393</v>
      </c>
      <c r="J1062" t="s">
        <v>2162</v>
      </c>
      <c r="K1062" t="s">
        <v>3851</v>
      </c>
      <c r="L1062" t="s">
        <v>987</v>
      </c>
      <c r="O1062" t="s">
        <v>1343</v>
      </c>
      <c r="AC1062">
        <v>0</v>
      </c>
      <c r="AD1062">
        <v>0</v>
      </c>
      <c r="AE1062">
        <v>0</v>
      </c>
      <c r="AF1062">
        <v>1</v>
      </c>
      <c r="AG1062">
        <v>1</v>
      </c>
      <c r="AH1062">
        <v>8</v>
      </c>
      <c r="AI1062">
        <v>10</v>
      </c>
    </row>
    <row r="1063" spans="1:35" x14ac:dyDescent="0.25">
      <c r="A1063" s="23">
        <v>1062</v>
      </c>
      <c r="B1063" t="s">
        <v>2163</v>
      </c>
      <c r="C1063" s="1" t="str">
        <f>+VLOOKUP(Tabla1[[#This Row],[Sector]],Sectores[[Sector]:[Columna1]],2,0)</f>
        <v>07 Delincuencia</v>
      </c>
      <c r="D1063" s="1" t="str">
        <f>+VLOOKUP(Tabla1[[#This Row],[Contenido]],Hoja2!$F$2:$G$105,2,0)</f>
        <v>07.02 Sentencias Dictadas por Delito</v>
      </c>
      <c r="E1063" s="1" t="str">
        <f>+IFERROR(VLOOKUP(Tabla1[[#This Row],[Tema]],Temas[[Tema]:[Columna1]],2,0),"REVISAR")</f>
        <v xml:space="preserve">07.02.27 Delitos Violentos </v>
      </c>
      <c r="F1063" s="1" t="str">
        <f>+IFERROR(VLOOKUP(Tabla1[[#This Row],[Muestra]],Muestra[[Muestra]:[Columna1]],2,0),"REVISAR")</f>
        <v>07.02.27.29 Secuestro con Violación</v>
      </c>
      <c r="G1063" t="s">
        <v>66</v>
      </c>
      <c r="H1063" t="s">
        <v>1340</v>
      </c>
      <c r="I1063" t="s">
        <v>1393</v>
      </c>
      <c r="J1063" t="s">
        <v>2164</v>
      </c>
      <c r="K1063" t="s">
        <v>3851</v>
      </c>
      <c r="L1063" t="s">
        <v>987</v>
      </c>
      <c r="O1063" t="s">
        <v>1343</v>
      </c>
      <c r="AC1063">
        <v>0</v>
      </c>
      <c r="AD1063">
        <v>0</v>
      </c>
      <c r="AE1063">
        <v>0</v>
      </c>
      <c r="AF1063">
        <v>0</v>
      </c>
      <c r="AG1063">
        <v>0</v>
      </c>
      <c r="AH1063">
        <v>6</v>
      </c>
      <c r="AI1063">
        <v>14</v>
      </c>
    </row>
    <row r="1064" spans="1:35" x14ac:dyDescent="0.25">
      <c r="A1064" s="23">
        <v>1063</v>
      </c>
      <c r="B1064" t="s">
        <v>2165</v>
      </c>
      <c r="C1064" s="1" t="str">
        <f>+VLOOKUP(Tabla1[[#This Row],[Sector]],Sectores[[Sector]:[Columna1]],2,0)</f>
        <v>07 Delincuencia</v>
      </c>
      <c r="D1064" s="1" t="str">
        <f>+VLOOKUP(Tabla1[[#This Row],[Contenido]],Hoja2!$F$2:$G$105,2,0)</f>
        <v>07.02 Sentencias Dictadas por Delito</v>
      </c>
      <c r="E1064" s="1" t="str">
        <f>+IFERROR(VLOOKUP(Tabla1[[#This Row],[Tema]],Temas[[Tema]:[Columna1]],2,0),"REVISAR")</f>
        <v>07.02.18 Delitos Económicos</v>
      </c>
      <c r="F1064" s="1" t="str">
        <f>+IFERROR(VLOOKUP(Tabla1[[#This Row],[Muestra]],Muestra[[Muestra]:[Columna1]],2,0),"REVISAR")</f>
        <v>07.02.18.71 Soborno Funcionario Público Extranjero, Persona Jurídica</v>
      </c>
      <c r="G1064" t="s">
        <v>66</v>
      </c>
      <c r="H1064" t="s">
        <v>1340</v>
      </c>
      <c r="I1064" t="s">
        <v>1365</v>
      </c>
      <c r="J1064" t="s">
        <v>2166</v>
      </c>
      <c r="K1064" t="s">
        <v>3851</v>
      </c>
      <c r="L1064" t="s">
        <v>987</v>
      </c>
      <c r="O1064" t="s">
        <v>1343</v>
      </c>
      <c r="AC1064">
        <v>0</v>
      </c>
      <c r="AD1064">
        <v>1</v>
      </c>
      <c r="AE1064">
        <v>0</v>
      </c>
      <c r="AF1064">
        <v>1</v>
      </c>
      <c r="AG1064">
        <v>1</v>
      </c>
      <c r="AH1064">
        <v>0</v>
      </c>
      <c r="AI1064">
        <v>0</v>
      </c>
    </row>
    <row r="1065" spans="1:35" x14ac:dyDescent="0.25">
      <c r="A1065" s="23">
        <v>1064</v>
      </c>
      <c r="B1065" t="s">
        <v>2167</v>
      </c>
      <c r="C1065" s="1" t="str">
        <f>+VLOOKUP(Tabla1[[#This Row],[Sector]],Sectores[[Sector]:[Columna1]],2,0)</f>
        <v>07 Delincuencia</v>
      </c>
      <c r="D1065" s="1" t="str">
        <f>+VLOOKUP(Tabla1[[#This Row],[Contenido]],Hoja2!$F$2:$G$105,2,0)</f>
        <v>07.02 Sentencias Dictadas por Delito</v>
      </c>
      <c r="E1065" s="1" t="str">
        <f>+IFERROR(VLOOKUP(Tabla1[[#This Row],[Tema]],Temas[[Tema]:[Columna1]],2,0),"REVISAR")</f>
        <v>07.02.18 Delitos Económicos</v>
      </c>
      <c r="F1065" s="1" t="str">
        <f>+IFERROR(VLOOKUP(Tabla1[[#This Row],[Muestra]],Muestra[[Muestra]:[Columna1]],2,0),"REVISAR")</f>
        <v>07.02.18.72 Soborno Funcionario Público Extranjero, Persona Natural</v>
      </c>
      <c r="G1065" t="s">
        <v>66</v>
      </c>
      <c r="H1065" t="s">
        <v>1340</v>
      </c>
      <c r="I1065" t="s">
        <v>1365</v>
      </c>
      <c r="J1065" t="s">
        <v>2168</v>
      </c>
      <c r="K1065" t="s">
        <v>3851</v>
      </c>
      <c r="L1065" t="s">
        <v>987</v>
      </c>
      <c r="O1065" t="s">
        <v>1343</v>
      </c>
      <c r="AC1065">
        <v>0</v>
      </c>
      <c r="AD1065">
        <v>0</v>
      </c>
      <c r="AE1065">
        <v>5</v>
      </c>
      <c r="AF1065">
        <v>5</v>
      </c>
      <c r="AG1065">
        <v>7</v>
      </c>
      <c r="AH1065">
        <v>6</v>
      </c>
      <c r="AI1065">
        <v>6</v>
      </c>
    </row>
    <row r="1066" spans="1:35" x14ac:dyDescent="0.25">
      <c r="A1066" s="23">
        <v>1065</v>
      </c>
      <c r="B1066" t="s">
        <v>10083</v>
      </c>
      <c r="C1066" s="1" t="str">
        <f>+VLOOKUP(Tabla1[[#This Row],[Sector]],Sectores[[Sector]:[Columna1]],2,0)</f>
        <v>07 Delincuencia</v>
      </c>
      <c r="D1066" s="1" t="str">
        <f>+VLOOKUP(Tabla1[[#This Row],[Contenido]],Hoja2!$F$2:$G$105,2,0)</f>
        <v>07.02 Sentencias Dictadas por Delito</v>
      </c>
      <c r="E1066" s="1" t="str">
        <f>+IFERROR(VLOOKUP(Tabla1[[#This Row],[Tema]],Temas[[Tema]:[Columna1]],2,0),"REVISAR")</f>
        <v>07.02.18 Delitos Económicos</v>
      </c>
      <c r="F1066" s="1" t="str">
        <f>+IFERROR(VLOOKUP(Tabla1[[#This Row],[Muestra]],Muestra[[Muestra]:[Columna1]],2,0),"REVISAR")</f>
        <v>07.02.18.73 Soborno, Persona Juridica</v>
      </c>
      <c r="G1066" t="s">
        <v>66</v>
      </c>
      <c r="H1066" t="s">
        <v>1340</v>
      </c>
      <c r="I1066" t="s">
        <v>1365</v>
      </c>
      <c r="J1066" t="s">
        <v>2169</v>
      </c>
      <c r="K1066" t="s">
        <v>3851</v>
      </c>
      <c r="L1066" t="s">
        <v>987</v>
      </c>
      <c r="O1066" t="s">
        <v>1343</v>
      </c>
      <c r="AC1066">
        <v>0</v>
      </c>
      <c r="AD1066">
        <v>4</v>
      </c>
      <c r="AE1066">
        <v>11</v>
      </c>
      <c r="AF1066">
        <v>6</v>
      </c>
      <c r="AG1066">
        <v>24</v>
      </c>
      <c r="AH1066">
        <v>28</v>
      </c>
      <c r="AI1066">
        <v>18</v>
      </c>
    </row>
    <row r="1067" spans="1:35" x14ac:dyDescent="0.25">
      <c r="A1067" s="23">
        <v>1066</v>
      </c>
      <c r="B1067" t="s">
        <v>2170</v>
      </c>
      <c r="C1067" s="1" t="str">
        <f>+VLOOKUP(Tabla1[[#This Row],[Sector]],Sectores[[Sector]:[Columna1]],2,0)</f>
        <v>07 Delincuencia</v>
      </c>
      <c r="D1067" s="1" t="str">
        <f>+VLOOKUP(Tabla1[[#This Row],[Contenido]],Hoja2!$F$2:$G$105,2,0)</f>
        <v>07.02 Sentencias Dictadas por Delito</v>
      </c>
      <c r="E1067" s="1" t="str">
        <f>+IFERROR(VLOOKUP(Tabla1[[#This Row],[Tema]],Temas[[Tema]:[Columna1]],2,0),"REVISAR")</f>
        <v>07.02.18 Delitos Económicos</v>
      </c>
      <c r="F1067" s="1" t="str">
        <f>+IFERROR(VLOOKUP(Tabla1[[#This Row],[Muestra]],Muestra[[Muestra]:[Columna1]],2,0),"REVISAR")</f>
        <v>07.02.18.74 Sodomía</v>
      </c>
      <c r="G1067" t="s">
        <v>66</v>
      </c>
      <c r="H1067" t="s">
        <v>1340</v>
      </c>
      <c r="I1067" t="s">
        <v>1365</v>
      </c>
      <c r="J1067" t="s">
        <v>2171</v>
      </c>
      <c r="K1067" t="s">
        <v>3851</v>
      </c>
      <c r="L1067" t="s">
        <v>987</v>
      </c>
      <c r="O1067" t="s">
        <v>1343</v>
      </c>
      <c r="AC1067">
        <v>4</v>
      </c>
      <c r="AD1067">
        <v>7</v>
      </c>
      <c r="AE1067">
        <v>10</v>
      </c>
      <c r="AF1067">
        <v>7</v>
      </c>
      <c r="AG1067">
        <v>4</v>
      </c>
      <c r="AH1067">
        <v>2</v>
      </c>
      <c r="AI1067">
        <v>2</v>
      </c>
    </row>
    <row r="1068" spans="1:35" x14ac:dyDescent="0.25">
      <c r="A1068" s="23">
        <v>1067</v>
      </c>
      <c r="B1068" t="s">
        <v>2172</v>
      </c>
      <c r="C1068" s="1" t="str">
        <f>+VLOOKUP(Tabla1[[#This Row],[Sector]],Sectores[[Sector]:[Columna1]],2,0)</f>
        <v>07 Delincuencia</v>
      </c>
      <c r="D1068" s="1" t="str">
        <f>+VLOOKUP(Tabla1[[#This Row],[Contenido]],Hoja2!$F$2:$G$105,2,0)</f>
        <v>07.02 Sentencias Dictadas por Delito</v>
      </c>
      <c r="E1068" s="1" t="str">
        <f>+IFERROR(VLOOKUP(Tabla1[[#This Row],[Tema]],Temas[[Tema]:[Columna1]],2,0),"REVISAR")</f>
        <v xml:space="preserve">07.02.28 Drogas </v>
      </c>
      <c r="F1068" s="1" t="str">
        <f>+IFERROR(VLOOKUP(Tabla1[[#This Row],[Muestra]],Muestra[[Muestra]:[Columna1]],2,0),"REVISAR")</f>
        <v>07.02.28.14 Suministro de Hidrocarburos Aromáticos a Menores</v>
      </c>
      <c r="G1068" t="s">
        <v>66</v>
      </c>
      <c r="H1068" t="s">
        <v>1340</v>
      </c>
      <c r="I1068" t="s">
        <v>1551</v>
      </c>
      <c r="J1068" t="s">
        <v>2173</v>
      </c>
      <c r="K1068" t="s">
        <v>3851</v>
      </c>
      <c r="L1068" t="s">
        <v>987</v>
      </c>
      <c r="O1068" t="s">
        <v>1343</v>
      </c>
      <c r="AC1068">
        <v>1</v>
      </c>
      <c r="AD1068">
        <v>0</v>
      </c>
      <c r="AE1068">
        <v>0</v>
      </c>
      <c r="AF1068">
        <v>0</v>
      </c>
      <c r="AG1068">
        <v>1</v>
      </c>
      <c r="AH1068">
        <v>0</v>
      </c>
      <c r="AI1068">
        <v>0</v>
      </c>
    </row>
    <row r="1069" spans="1:35" x14ac:dyDescent="0.25">
      <c r="A1069" s="23">
        <v>1068</v>
      </c>
      <c r="B1069" t="s">
        <v>2174</v>
      </c>
      <c r="C1069" s="1" t="str">
        <f>+VLOOKUP(Tabla1[[#This Row],[Sector]],Sectores[[Sector]:[Columna1]],2,0)</f>
        <v>07 Delincuencia</v>
      </c>
      <c r="D1069" s="1" t="str">
        <f>+VLOOKUP(Tabla1[[#This Row],[Contenido]],Hoja2!$F$2:$G$105,2,0)</f>
        <v>07.02 Sentencias Dictadas por Delito</v>
      </c>
      <c r="E1069" s="1" t="str">
        <f>+IFERROR(VLOOKUP(Tabla1[[#This Row],[Tema]],Temas[[Tema]:[Columna1]],2,0),"REVISAR")</f>
        <v xml:space="preserve">07.02.28 Drogas </v>
      </c>
      <c r="F1069" s="1" t="str">
        <f>+IFERROR(VLOOKUP(Tabla1[[#This Row],[Muestra]],Muestra[[Muestra]:[Columna1]],2,0),"REVISAR")</f>
        <v>07.02.28.15 Suministro Indebido de Drogas</v>
      </c>
      <c r="G1069" t="s">
        <v>66</v>
      </c>
      <c r="H1069" t="s">
        <v>1340</v>
      </c>
      <c r="I1069" t="s">
        <v>1551</v>
      </c>
      <c r="J1069" t="s">
        <v>2175</v>
      </c>
      <c r="K1069" t="s">
        <v>3851</v>
      </c>
      <c r="L1069" t="s">
        <v>987</v>
      </c>
      <c r="O1069" t="s">
        <v>1343</v>
      </c>
      <c r="AC1069">
        <v>2</v>
      </c>
      <c r="AD1069">
        <v>1</v>
      </c>
      <c r="AE1069">
        <v>2</v>
      </c>
      <c r="AF1069">
        <v>2</v>
      </c>
      <c r="AG1069">
        <v>0</v>
      </c>
      <c r="AH1069">
        <v>1</v>
      </c>
      <c r="AI1069">
        <v>3</v>
      </c>
    </row>
    <row r="1070" spans="1:35" x14ac:dyDescent="0.25">
      <c r="A1070" s="23">
        <v>1069</v>
      </c>
      <c r="B1070" t="s">
        <v>2176</v>
      </c>
      <c r="C1070" s="1" t="str">
        <f>+VLOOKUP(Tabla1[[#This Row],[Sector]],Sectores[[Sector]:[Columna1]],2,0)</f>
        <v>07 Delincuencia</v>
      </c>
      <c r="D1070" s="1" t="str">
        <f>+VLOOKUP(Tabla1[[#This Row],[Contenido]],Hoja2!$F$2:$G$105,2,0)</f>
        <v>07.02 Sentencias Dictadas por Delito</v>
      </c>
      <c r="E1070" s="1" t="str">
        <f>+IFERROR(VLOOKUP(Tabla1[[#This Row],[Tema]],Temas[[Tema]:[Columna1]],2,0),"REVISAR")</f>
        <v>07.02.04 Delitos Contra el Estado Civil y la Familia</v>
      </c>
      <c r="F1070" s="1" t="str">
        <f>+IFERROR(VLOOKUP(Tabla1[[#This Row],[Muestra]],Muestra[[Muestra]:[Columna1]],2,0),"REVISAR")</f>
        <v>07.02.04.06 Sustracción de Menores</v>
      </c>
      <c r="G1070" t="s">
        <v>66</v>
      </c>
      <c r="H1070" t="s">
        <v>1340</v>
      </c>
      <c r="I1070" t="s">
        <v>1481</v>
      </c>
      <c r="J1070" t="s">
        <v>2177</v>
      </c>
      <c r="K1070" t="s">
        <v>3851</v>
      </c>
      <c r="L1070" t="s">
        <v>987</v>
      </c>
      <c r="O1070" t="s">
        <v>1343</v>
      </c>
      <c r="AC1070">
        <v>48</v>
      </c>
      <c r="AD1070">
        <v>54</v>
      </c>
      <c r="AE1070">
        <v>48</v>
      </c>
      <c r="AF1070">
        <v>64</v>
      </c>
      <c r="AG1070">
        <v>51</v>
      </c>
      <c r="AH1070">
        <v>67</v>
      </c>
      <c r="AI1070">
        <v>77</v>
      </c>
    </row>
    <row r="1071" spans="1:35" x14ac:dyDescent="0.25">
      <c r="A1071" s="23">
        <v>1070</v>
      </c>
      <c r="B1071" t="s">
        <v>2178</v>
      </c>
      <c r="C1071" s="1" t="str">
        <f>+VLOOKUP(Tabla1[[#This Row],[Sector]],Sectores[[Sector]:[Columna1]],2,0)</f>
        <v>07 Delincuencia</v>
      </c>
      <c r="D1071" s="1" t="str">
        <f>+VLOOKUP(Tabla1[[#This Row],[Contenido]],Hoja2!$F$2:$G$105,2,0)</f>
        <v>07.02 Sentencias Dictadas por Delito</v>
      </c>
      <c r="E1071" s="1" t="str">
        <f>+IFERROR(VLOOKUP(Tabla1[[#This Row],[Tema]],Temas[[Tema]:[Columna1]],2,0),"REVISAR")</f>
        <v>07.02.09 Delitos Contra la Fé Pública</v>
      </c>
      <c r="F1071" s="1" t="str">
        <f>+IFERROR(VLOOKUP(Tabla1[[#This Row],[Muestra]],Muestra[[Muestra]:[Columna1]],2,0),"REVISAR")</f>
        <v>07.02.09.14 Tacha Falsa de Firma Auténtica</v>
      </c>
      <c r="G1071" t="s">
        <v>66</v>
      </c>
      <c r="H1071" t="s">
        <v>1340</v>
      </c>
      <c r="I1071" t="s">
        <v>1721</v>
      </c>
      <c r="J1071" t="s">
        <v>2179</v>
      </c>
      <c r="K1071" t="s">
        <v>3851</v>
      </c>
      <c r="L1071" t="s">
        <v>987</v>
      </c>
      <c r="O1071" t="s">
        <v>1343</v>
      </c>
      <c r="AC1071">
        <v>6</v>
      </c>
      <c r="AD1071">
        <v>0</v>
      </c>
      <c r="AE1071">
        <v>5</v>
      </c>
      <c r="AF1071">
        <v>1</v>
      </c>
      <c r="AG1071">
        <v>0</v>
      </c>
      <c r="AH1071">
        <v>0</v>
      </c>
      <c r="AI1071">
        <v>0</v>
      </c>
    </row>
    <row r="1072" spans="1:35" x14ac:dyDescent="0.25">
      <c r="A1072" s="23">
        <v>1071</v>
      </c>
      <c r="B1072" t="s">
        <v>2180</v>
      </c>
      <c r="C1072" s="1" t="str">
        <f>+VLOOKUP(Tabla1[[#This Row],[Sector]],Sectores[[Sector]:[Columna1]],2,0)</f>
        <v>07 Delincuencia</v>
      </c>
      <c r="D1072" s="1" t="str">
        <f>+VLOOKUP(Tabla1[[#This Row],[Contenido]],Hoja2!$F$2:$G$105,2,0)</f>
        <v>07.02 Sentencias Dictadas por Delito</v>
      </c>
      <c r="E1072" s="1" t="str">
        <f>+IFERROR(VLOOKUP(Tabla1[[#This Row],[Tema]],Temas[[Tema]:[Columna1]],2,0),"REVISAR")</f>
        <v>07.02.09 Delitos Contra la Fé Pública</v>
      </c>
      <c r="F1072" s="1" t="str">
        <f>+IFERROR(VLOOKUP(Tabla1[[#This Row],[Muestra]],Muestra[[Muestra]:[Columna1]],2,0),"REVISAR")</f>
        <v>07.02.09.15 Tacha Falsa de Firma Auténtica Acción Penal Pública</v>
      </c>
      <c r="G1072" t="s">
        <v>66</v>
      </c>
      <c r="H1072" t="s">
        <v>1340</v>
      </c>
      <c r="I1072" t="s">
        <v>1721</v>
      </c>
      <c r="J1072" t="s">
        <v>2181</v>
      </c>
      <c r="K1072" t="s">
        <v>3851</v>
      </c>
      <c r="L1072" t="s">
        <v>987</v>
      </c>
      <c r="O1072" t="s">
        <v>1343</v>
      </c>
      <c r="AC1072">
        <v>1</v>
      </c>
      <c r="AD1072">
        <v>0</v>
      </c>
      <c r="AE1072">
        <v>2</v>
      </c>
      <c r="AF1072">
        <v>2</v>
      </c>
      <c r="AG1072">
        <v>4</v>
      </c>
      <c r="AH1072">
        <v>7</v>
      </c>
      <c r="AI1072">
        <v>6</v>
      </c>
    </row>
    <row r="1073" spans="1:35" x14ac:dyDescent="0.25">
      <c r="A1073" s="23">
        <v>1072</v>
      </c>
      <c r="B1073" t="s">
        <v>2182</v>
      </c>
      <c r="C1073" s="1" t="str">
        <f>+VLOOKUP(Tabla1[[#This Row],[Sector]],Sectores[[Sector]:[Columna1]],2,0)</f>
        <v>07 Delincuencia</v>
      </c>
      <c r="D1073" s="1" t="str">
        <f>+VLOOKUP(Tabla1[[#This Row],[Contenido]],Hoja2!$F$2:$G$105,2,0)</f>
        <v>07.02 Sentencias Dictadas por Delito</v>
      </c>
      <c r="E1073" s="1" t="str">
        <f>+IFERROR(VLOOKUP(Tabla1[[#This Row],[Tema]],Temas[[Tema]:[Columna1]],2,0),"REVISAR")</f>
        <v xml:space="preserve">07.02.28 Drogas </v>
      </c>
      <c r="F1073" s="1" t="str">
        <f>+IFERROR(VLOOKUP(Tabla1[[#This Row],[Muestra]],Muestra[[Muestra]:[Columna1]],2,0),"REVISAR")</f>
        <v>07.02.28.16 Tolerancia al Tráfico o Consumo de Drogas</v>
      </c>
      <c r="G1073" t="s">
        <v>66</v>
      </c>
      <c r="H1073" t="s">
        <v>1340</v>
      </c>
      <c r="I1073" t="s">
        <v>1551</v>
      </c>
      <c r="J1073" t="s">
        <v>2183</v>
      </c>
      <c r="K1073" t="s">
        <v>3851</v>
      </c>
      <c r="L1073" t="s">
        <v>987</v>
      </c>
      <c r="O1073" t="s">
        <v>1343</v>
      </c>
      <c r="AC1073">
        <v>2</v>
      </c>
      <c r="AD1073">
        <v>2</v>
      </c>
      <c r="AE1073">
        <v>0</v>
      </c>
      <c r="AF1073">
        <v>1</v>
      </c>
      <c r="AG1073">
        <v>1</v>
      </c>
      <c r="AH1073">
        <v>0</v>
      </c>
      <c r="AI1073">
        <v>4</v>
      </c>
    </row>
    <row r="1074" spans="1:35" x14ac:dyDescent="0.25">
      <c r="A1074" s="23">
        <v>1073</v>
      </c>
      <c r="B1074" t="s">
        <v>2184</v>
      </c>
      <c r="C1074" s="1" t="str">
        <f>+VLOOKUP(Tabla1[[#This Row],[Sector]],Sectores[[Sector]:[Columna1]],2,0)</f>
        <v>07 Delincuencia</v>
      </c>
      <c r="D1074" s="1" t="str">
        <f>+VLOOKUP(Tabla1[[#This Row],[Contenido]],Hoja2!$F$2:$G$105,2,0)</f>
        <v>07.02 Sentencias Dictadas por Delito</v>
      </c>
      <c r="E1074" s="1" t="str">
        <f>+IFERROR(VLOOKUP(Tabla1[[#This Row],[Tema]],Temas[[Tema]:[Columna1]],2,0),"REVISAR")</f>
        <v xml:space="preserve">07.02.27 Delitos Violentos </v>
      </c>
      <c r="F1074" s="1" t="str">
        <f>+IFERROR(VLOOKUP(Tabla1[[#This Row],[Muestra]],Muestra[[Muestra]:[Columna1]],2,0),"REVISAR")</f>
        <v>07.02.27.30 Tormentos a Detenidos</v>
      </c>
      <c r="G1074" t="s">
        <v>66</v>
      </c>
      <c r="H1074" t="s">
        <v>1340</v>
      </c>
      <c r="I1074" t="s">
        <v>1393</v>
      </c>
      <c r="J1074" t="s">
        <v>2185</v>
      </c>
      <c r="K1074" t="s">
        <v>3851</v>
      </c>
      <c r="L1074" t="s">
        <v>987</v>
      </c>
      <c r="O1074" t="s">
        <v>1343</v>
      </c>
      <c r="AC1074">
        <v>0</v>
      </c>
      <c r="AD1074">
        <v>0</v>
      </c>
      <c r="AE1074">
        <v>0</v>
      </c>
      <c r="AF1074">
        <v>0</v>
      </c>
      <c r="AG1074">
        <v>0</v>
      </c>
      <c r="AH1074">
        <v>1</v>
      </c>
      <c r="AI1074">
        <v>1</v>
      </c>
    </row>
    <row r="1075" spans="1:35" x14ac:dyDescent="0.25">
      <c r="A1075" s="23">
        <v>1074</v>
      </c>
      <c r="B1075" t="s">
        <v>2186</v>
      </c>
      <c r="C1075" s="1" t="str">
        <f>+VLOOKUP(Tabla1[[#This Row],[Sector]],Sectores[[Sector]:[Columna1]],2,0)</f>
        <v>07 Delincuencia</v>
      </c>
      <c r="D1075" s="1" t="str">
        <f>+VLOOKUP(Tabla1[[#This Row],[Contenido]],Hoja2!$F$2:$G$105,2,0)</f>
        <v>07.02 Sentencias Dictadas por Delito</v>
      </c>
      <c r="E1075" s="1" t="str">
        <f>+IFERROR(VLOOKUP(Tabla1[[#This Row],[Tema]],Temas[[Tema]:[Columna1]],2,0),"REVISAR")</f>
        <v xml:space="preserve">07.02.27 Delitos Violentos </v>
      </c>
      <c r="F1075" s="1" t="str">
        <f>+IFERROR(VLOOKUP(Tabla1[[#This Row],[Muestra]],Muestra[[Muestra]:[Columna1]],2,0),"REVISAR")</f>
        <v>07.02.27.31 Tortura con Cuasidelito</v>
      </c>
      <c r="G1075" t="s">
        <v>66</v>
      </c>
      <c r="H1075" t="s">
        <v>1340</v>
      </c>
      <c r="I1075" t="s">
        <v>1393</v>
      </c>
      <c r="J1075" t="s">
        <v>2187</v>
      </c>
      <c r="K1075" t="s">
        <v>3851</v>
      </c>
      <c r="L1075" t="s">
        <v>987</v>
      </c>
      <c r="O1075" t="s">
        <v>1343</v>
      </c>
      <c r="AC1075">
        <v>0</v>
      </c>
      <c r="AD1075">
        <v>0</v>
      </c>
      <c r="AE1075">
        <v>0</v>
      </c>
      <c r="AF1075">
        <v>0</v>
      </c>
      <c r="AG1075">
        <v>1</v>
      </c>
      <c r="AH1075">
        <v>1</v>
      </c>
      <c r="AI1075">
        <v>2</v>
      </c>
    </row>
    <row r="1076" spans="1:35" x14ac:dyDescent="0.25">
      <c r="A1076" s="23">
        <v>1075</v>
      </c>
      <c r="B1076" t="s">
        <v>2188</v>
      </c>
      <c r="C1076" s="1" t="str">
        <f>+VLOOKUP(Tabla1[[#This Row],[Sector]],Sectores[[Sector]:[Columna1]],2,0)</f>
        <v>07 Delincuencia</v>
      </c>
      <c r="D1076" s="1" t="str">
        <f>+VLOOKUP(Tabla1[[#This Row],[Contenido]],Hoja2!$F$2:$G$105,2,0)</f>
        <v>07.02 Sentencias Dictadas por Delito</v>
      </c>
      <c r="E1076" s="1" t="str">
        <f>+IFERROR(VLOOKUP(Tabla1[[#This Row],[Tema]],Temas[[Tema]:[Columna1]],2,0),"REVISAR")</f>
        <v xml:space="preserve">07.02.27 Delitos Violentos </v>
      </c>
      <c r="F1076" s="1" t="str">
        <f>+IFERROR(VLOOKUP(Tabla1[[#This Row],[Muestra]],Muestra[[Muestra]:[Columna1]],2,0),"REVISAR")</f>
        <v>07.02.27.32 Tortura con Homicidio</v>
      </c>
      <c r="G1076" t="s">
        <v>66</v>
      </c>
      <c r="H1076" t="s">
        <v>1340</v>
      </c>
      <c r="I1076" t="s">
        <v>1393</v>
      </c>
      <c r="J1076" t="s">
        <v>2189</v>
      </c>
      <c r="K1076" t="s">
        <v>3851</v>
      </c>
      <c r="L1076" t="s">
        <v>987</v>
      </c>
      <c r="O1076" t="s">
        <v>1343</v>
      </c>
      <c r="AC1076">
        <v>0</v>
      </c>
      <c r="AD1076">
        <v>0</v>
      </c>
      <c r="AE1076">
        <v>0</v>
      </c>
      <c r="AF1076">
        <v>0</v>
      </c>
      <c r="AG1076">
        <v>0</v>
      </c>
      <c r="AH1076">
        <v>4</v>
      </c>
      <c r="AI1076">
        <v>3</v>
      </c>
    </row>
    <row r="1077" spans="1:35" x14ac:dyDescent="0.25">
      <c r="A1077" s="23">
        <v>1076</v>
      </c>
      <c r="B1077" t="s">
        <v>2190</v>
      </c>
      <c r="C1077" s="1" t="str">
        <f>+VLOOKUP(Tabla1[[#This Row],[Sector]],Sectores[[Sector]:[Columna1]],2,0)</f>
        <v>07 Delincuencia</v>
      </c>
      <c r="D1077" s="1" t="str">
        <f>+VLOOKUP(Tabla1[[#This Row],[Contenido]],Hoja2!$F$2:$G$105,2,0)</f>
        <v>07.02 Sentencias Dictadas por Delito</v>
      </c>
      <c r="E1077" s="1" t="str">
        <f>+IFERROR(VLOOKUP(Tabla1[[#This Row],[Tema]],Temas[[Tema]:[Columna1]],2,0),"REVISAR")</f>
        <v xml:space="preserve">07.02.27 Delitos Violentos </v>
      </c>
      <c r="F1077" s="1" t="str">
        <f>+IFERROR(VLOOKUP(Tabla1[[#This Row],[Muestra]],Muestra[[Muestra]:[Columna1]],2,0),"REVISAR")</f>
        <v>07.02.27.33 Tortura con Violación, Abuso Sexual Agravado/Otros</v>
      </c>
      <c r="G1077" t="s">
        <v>66</v>
      </c>
      <c r="H1077" t="s">
        <v>1340</v>
      </c>
      <c r="I1077" t="s">
        <v>1393</v>
      </c>
      <c r="J1077" t="s">
        <v>2191</v>
      </c>
      <c r="K1077" t="s">
        <v>3851</v>
      </c>
      <c r="L1077" t="s">
        <v>987</v>
      </c>
      <c r="O1077" t="s">
        <v>1343</v>
      </c>
      <c r="AC1077">
        <v>0</v>
      </c>
      <c r="AD1077">
        <v>0</v>
      </c>
      <c r="AE1077">
        <v>0</v>
      </c>
      <c r="AF1077">
        <v>0</v>
      </c>
      <c r="AG1077">
        <v>0</v>
      </c>
      <c r="AH1077">
        <v>5</v>
      </c>
      <c r="AI1077">
        <v>13</v>
      </c>
    </row>
    <row r="1078" spans="1:35" x14ac:dyDescent="0.25">
      <c r="A1078" s="23">
        <v>1077</v>
      </c>
      <c r="B1078" t="s">
        <v>2192</v>
      </c>
      <c r="C1078" s="1" t="str">
        <f>+VLOOKUP(Tabla1[[#This Row],[Sector]],Sectores[[Sector]:[Columna1]],2,0)</f>
        <v>07 Delincuencia</v>
      </c>
      <c r="D1078" s="1" t="str">
        <f>+VLOOKUP(Tabla1[[#This Row],[Contenido]],Hoja2!$F$2:$G$105,2,0)</f>
        <v>07.02 Sentencias Dictadas por Delito</v>
      </c>
      <c r="E1078" s="1" t="str">
        <f>+IFERROR(VLOOKUP(Tabla1[[#This Row],[Tema]],Temas[[Tema]:[Columna1]],2,0),"REVISAR")</f>
        <v xml:space="preserve">07.02.27 Delitos Violentos </v>
      </c>
      <c r="F1078" s="1" t="str">
        <f>+IFERROR(VLOOKUP(Tabla1[[#This Row],[Muestra]],Muestra[[Muestra]:[Columna1]],2,0),"REVISAR")</f>
        <v>07.02.27.34 Tortura para Anular Voluntad</v>
      </c>
      <c r="G1078" t="s">
        <v>66</v>
      </c>
      <c r="H1078" t="s">
        <v>1340</v>
      </c>
      <c r="I1078" t="s">
        <v>1393</v>
      </c>
      <c r="J1078" t="s">
        <v>2193</v>
      </c>
      <c r="K1078" t="s">
        <v>3851</v>
      </c>
      <c r="L1078" t="s">
        <v>987</v>
      </c>
      <c r="O1078" t="s">
        <v>1343</v>
      </c>
      <c r="AC1078">
        <v>0</v>
      </c>
      <c r="AD1078">
        <v>0</v>
      </c>
      <c r="AE1078">
        <v>0</v>
      </c>
      <c r="AF1078">
        <v>0</v>
      </c>
      <c r="AG1078">
        <v>1</v>
      </c>
      <c r="AH1078">
        <v>0</v>
      </c>
      <c r="AI1078">
        <v>17</v>
      </c>
    </row>
    <row r="1079" spans="1:35" x14ac:dyDescent="0.25">
      <c r="A1079" s="23">
        <v>1078</v>
      </c>
      <c r="B1079" t="s">
        <v>2194</v>
      </c>
      <c r="C1079" s="1" t="str">
        <f>+VLOOKUP(Tabla1[[#This Row],[Sector]],Sectores[[Sector]:[Columna1]],2,0)</f>
        <v>07 Delincuencia</v>
      </c>
      <c r="D1079" s="1" t="str">
        <f>+VLOOKUP(Tabla1[[#This Row],[Contenido]],Hoja2!$F$2:$G$105,2,0)</f>
        <v>07.02 Sentencias Dictadas por Delito</v>
      </c>
      <c r="E1079" s="1" t="str">
        <f>+IFERROR(VLOOKUP(Tabla1[[#This Row],[Tema]],Temas[[Tema]:[Columna1]],2,0),"REVISAR")</f>
        <v xml:space="preserve">07.02.27 Delitos Violentos </v>
      </c>
      <c r="F1079" s="1" t="str">
        <f>+IFERROR(VLOOKUP(Tabla1[[#This Row],[Muestra]],Muestra[[Muestra]:[Columna1]],2,0),"REVISAR")</f>
        <v>07.02.27.35 Torturas Cometidas por Funcionarios Público</v>
      </c>
      <c r="G1079" t="s">
        <v>66</v>
      </c>
      <c r="H1079" t="s">
        <v>1340</v>
      </c>
      <c r="I1079" t="s">
        <v>1393</v>
      </c>
      <c r="J1079" t="s">
        <v>2195</v>
      </c>
      <c r="K1079" t="s">
        <v>3851</v>
      </c>
      <c r="L1079" t="s">
        <v>987</v>
      </c>
      <c r="O1079" t="s">
        <v>1343</v>
      </c>
      <c r="AC1079">
        <v>52</v>
      </c>
      <c r="AD1079">
        <v>68</v>
      </c>
      <c r="AE1079">
        <v>84</v>
      </c>
      <c r="AF1079">
        <v>116</v>
      </c>
      <c r="AG1079">
        <v>156</v>
      </c>
      <c r="AH1079">
        <v>101</v>
      </c>
      <c r="AI1079">
        <v>326</v>
      </c>
    </row>
    <row r="1080" spans="1:35" x14ac:dyDescent="0.25">
      <c r="A1080" s="23">
        <v>1079</v>
      </c>
      <c r="B1080" t="s">
        <v>2196</v>
      </c>
      <c r="C1080" s="1" t="str">
        <f>+VLOOKUP(Tabla1[[#This Row],[Sector]],Sectores[[Sector]:[Columna1]],2,0)</f>
        <v>07 Delincuencia</v>
      </c>
      <c r="D1080" s="1" t="str">
        <f>+VLOOKUP(Tabla1[[#This Row],[Contenido]],Hoja2!$F$2:$G$105,2,0)</f>
        <v>07.02 Sentencias Dictadas por Delito</v>
      </c>
      <c r="E1080" s="1" t="str">
        <f>+IFERROR(VLOOKUP(Tabla1[[#This Row],[Tema]],Temas[[Tema]:[Columna1]],2,0),"REVISAR")</f>
        <v xml:space="preserve">07.02.27 Delitos Violentos </v>
      </c>
      <c r="F1080" s="1" t="str">
        <f>+IFERROR(VLOOKUP(Tabla1[[#This Row],[Muestra]],Muestra[[Muestra]:[Columna1]],2,0),"REVISAR")</f>
        <v>07.02.27.36 Torturas por Particulares en Ejercicio de Funciones Públicas o Consentimiento de un Agente del Estado</v>
      </c>
      <c r="G1080" t="s">
        <v>66</v>
      </c>
      <c r="H1080" t="s">
        <v>1340</v>
      </c>
      <c r="I1080" t="s">
        <v>1393</v>
      </c>
      <c r="J1080" t="s">
        <v>2197</v>
      </c>
      <c r="K1080" t="s">
        <v>3851</v>
      </c>
      <c r="L1080" t="s">
        <v>987</v>
      </c>
      <c r="O1080" t="s">
        <v>1343</v>
      </c>
      <c r="AC1080">
        <v>5</v>
      </c>
      <c r="AD1080">
        <v>2</v>
      </c>
      <c r="AE1080">
        <v>1</v>
      </c>
      <c r="AF1080">
        <v>7</v>
      </c>
      <c r="AG1080">
        <v>10</v>
      </c>
      <c r="AH1080">
        <v>7</v>
      </c>
      <c r="AI1080">
        <v>59</v>
      </c>
    </row>
    <row r="1081" spans="1:35" x14ac:dyDescent="0.25">
      <c r="A1081" s="23">
        <v>1080</v>
      </c>
      <c r="B1081" t="s">
        <v>2198</v>
      </c>
      <c r="C1081" s="1" t="str">
        <f>+VLOOKUP(Tabla1[[#This Row],[Sector]],Sectores[[Sector]:[Columna1]],2,0)</f>
        <v>07 Delincuencia</v>
      </c>
      <c r="D1081" s="1" t="str">
        <f>+VLOOKUP(Tabla1[[#This Row],[Contenido]],Hoja2!$F$2:$G$105,2,0)</f>
        <v>07.02 Sentencias Dictadas por Delito</v>
      </c>
      <c r="E1081" s="1" t="str">
        <f>+IFERROR(VLOOKUP(Tabla1[[#This Row],[Tema]],Temas[[Tema]:[Columna1]],2,0),"REVISAR")</f>
        <v>07.02.16 Delitos de Tenecia y Porte de Armas</v>
      </c>
      <c r="F1081" s="1" t="str">
        <f>+IFERROR(VLOOKUP(Tabla1[[#This Row],[Muestra]],Muestra[[Muestra]:[Columna1]],2,0),"REVISAR")</f>
        <v>07.02.16.12 Tráfico de Armas</v>
      </c>
      <c r="G1081" t="s">
        <v>66</v>
      </c>
      <c r="H1081" t="s">
        <v>1340</v>
      </c>
      <c r="I1081" t="s">
        <v>1341</v>
      </c>
      <c r="J1081" t="s">
        <v>2199</v>
      </c>
      <c r="K1081" t="s">
        <v>3851</v>
      </c>
      <c r="L1081" t="s">
        <v>987</v>
      </c>
      <c r="O1081" t="s">
        <v>1343</v>
      </c>
      <c r="AC1081">
        <v>5</v>
      </c>
      <c r="AD1081">
        <v>4</v>
      </c>
      <c r="AE1081">
        <v>10</v>
      </c>
      <c r="AF1081">
        <v>15</v>
      </c>
      <c r="AG1081">
        <v>20</v>
      </c>
      <c r="AH1081">
        <v>28</v>
      </c>
      <c r="AI1081">
        <v>40</v>
      </c>
    </row>
    <row r="1082" spans="1:35" x14ac:dyDescent="0.25">
      <c r="A1082" s="23">
        <v>1081</v>
      </c>
      <c r="B1082" t="s">
        <v>2200</v>
      </c>
      <c r="C1082" s="1" t="str">
        <f>+VLOOKUP(Tabla1[[#This Row],[Sector]],Sectores[[Sector]:[Columna1]],2,0)</f>
        <v>07 Delincuencia</v>
      </c>
      <c r="D1082" s="1" t="str">
        <f>+VLOOKUP(Tabla1[[#This Row],[Contenido]],Hoja2!$F$2:$G$105,2,0)</f>
        <v>07.02 Sentencias Dictadas por Delito</v>
      </c>
      <c r="E1082" s="1" t="str">
        <f>+IFERROR(VLOOKUP(Tabla1[[#This Row],[Tema]],Temas[[Tema]:[Columna1]],2,0),"REVISAR")</f>
        <v>07.02.06 Delitos Contra el Medioambientales y Seres Vivos</v>
      </c>
      <c r="F1082" s="1" t="str">
        <f>+IFERROR(VLOOKUP(Tabla1[[#This Row],[Muestra]],Muestra[[Muestra]:[Columna1]],2,0),"REVISAR")</f>
        <v>07.02.06.21 Tráfico de Especies Vegetales</v>
      </c>
      <c r="G1082" t="s">
        <v>66</v>
      </c>
      <c r="H1082" t="s">
        <v>1340</v>
      </c>
      <c r="I1082" t="s">
        <v>1352</v>
      </c>
      <c r="J1082" t="s">
        <v>2201</v>
      </c>
      <c r="K1082" t="s">
        <v>3851</v>
      </c>
      <c r="L1082" t="s">
        <v>987</v>
      </c>
      <c r="O1082" t="s">
        <v>1343</v>
      </c>
      <c r="AC1082">
        <v>0</v>
      </c>
      <c r="AD1082">
        <v>0</v>
      </c>
      <c r="AE1082">
        <v>0</v>
      </c>
      <c r="AF1082">
        <v>11</v>
      </c>
      <c r="AG1082">
        <v>21</v>
      </c>
      <c r="AH1082">
        <v>26</v>
      </c>
      <c r="AI1082">
        <v>41</v>
      </c>
    </row>
    <row r="1083" spans="1:35" x14ac:dyDescent="0.25">
      <c r="A1083" s="23">
        <v>1082</v>
      </c>
      <c r="B1083" t="s">
        <v>2202</v>
      </c>
      <c r="C1083" s="1" t="str">
        <f>+VLOOKUP(Tabla1[[#This Row],[Sector]],Sectores[[Sector]:[Columna1]],2,0)</f>
        <v>07 Delincuencia</v>
      </c>
      <c r="D1083" s="1" t="str">
        <f>+VLOOKUP(Tabla1[[#This Row],[Contenido]],Hoja2!$F$2:$G$105,2,0)</f>
        <v>07.02 Sentencias Dictadas por Delito</v>
      </c>
      <c r="E1083" s="1" t="str">
        <f>+IFERROR(VLOOKUP(Tabla1[[#This Row],[Tema]],Temas[[Tema]:[Columna1]],2,0),"REVISAR")</f>
        <v>07.02.01 Corrupción</v>
      </c>
      <c r="F1083" s="1" t="str">
        <f>+IFERROR(VLOOKUP(Tabla1[[#This Row],[Muestra]],Muestra[[Muestra]:[Columna1]],2,0),"REVISAR")</f>
        <v>07.02.01.04 Tráfico de Influencias</v>
      </c>
      <c r="G1083" t="s">
        <v>66</v>
      </c>
      <c r="H1083" t="s">
        <v>1340</v>
      </c>
      <c r="I1083" t="s">
        <v>1398</v>
      </c>
      <c r="J1083" t="s">
        <v>2203</v>
      </c>
      <c r="K1083" t="s">
        <v>3851</v>
      </c>
      <c r="L1083" t="s">
        <v>987</v>
      </c>
      <c r="O1083" t="s">
        <v>1343</v>
      </c>
      <c r="AC1083">
        <v>2</v>
      </c>
      <c r="AD1083">
        <v>2</v>
      </c>
      <c r="AE1083">
        <v>11</v>
      </c>
      <c r="AF1083">
        <v>7</v>
      </c>
      <c r="AG1083">
        <v>7</v>
      </c>
      <c r="AH1083">
        <v>7</v>
      </c>
      <c r="AI1083">
        <v>9</v>
      </c>
    </row>
    <row r="1084" spans="1:35" x14ac:dyDescent="0.25">
      <c r="A1084" s="23">
        <v>1083</v>
      </c>
      <c r="B1084" t="s">
        <v>2204</v>
      </c>
      <c r="C1084" s="1" t="str">
        <f>+VLOOKUP(Tabla1[[#This Row],[Sector]],Sectores[[Sector]:[Columna1]],2,0)</f>
        <v>07 Delincuencia</v>
      </c>
      <c r="D1084" s="1" t="str">
        <f>+VLOOKUP(Tabla1[[#This Row],[Contenido]],Hoja2!$F$2:$G$105,2,0)</f>
        <v>07.02 Sentencias Dictadas por Delito</v>
      </c>
      <c r="E1084" s="1" t="str">
        <f>+IFERROR(VLOOKUP(Tabla1[[#This Row],[Tema]],Temas[[Tema]:[Columna1]],2,0),"REVISAR")</f>
        <v>07.02.22 Delitos Migratorios</v>
      </c>
      <c r="F1084" s="1" t="str">
        <f>+IFERROR(VLOOKUP(Tabla1[[#This Row],[Muestra]],Muestra[[Muestra]:[Columna1]],2,0),"REVISAR")</f>
        <v>07.02.22.04 Tráfico de Inmigrantes Cometidos por Funcionarios Público</v>
      </c>
      <c r="G1084" t="s">
        <v>66</v>
      </c>
      <c r="H1084" t="s">
        <v>1340</v>
      </c>
      <c r="I1084" t="s">
        <v>1611</v>
      </c>
      <c r="J1084" t="s">
        <v>2205</v>
      </c>
      <c r="K1084" t="s">
        <v>3851</v>
      </c>
      <c r="L1084" t="s">
        <v>987</v>
      </c>
      <c r="O1084" t="s">
        <v>1343</v>
      </c>
      <c r="AC1084">
        <v>0</v>
      </c>
      <c r="AD1084">
        <v>0</v>
      </c>
      <c r="AE1084">
        <v>1</v>
      </c>
      <c r="AF1084">
        <v>2</v>
      </c>
      <c r="AG1084">
        <v>0</v>
      </c>
      <c r="AH1084">
        <v>0</v>
      </c>
      <c r="AI1084">
        <v>1</v>
      </c>
    </row>
    <row r="1085" spans="1:35" x14ac:dyDescent="0.25">
      <c r="A1085" s="23">
        <v>1084</v>
      </c>
      <c r="B1085" t="s">
        <v>10084</v>
      </c>
      <c r="C1085" s="1" t="str">
        <f>+VLOOKUP(Tabla1[[#This Row],[Sector]],Sectores[[Sector]:[Columna1]],2,0)</f>
        <v>07 Delincuencia</v>
      </c>
      <c r="D1085" s="1" t="str">
        <f>+VLOOKUP(Tabla1[[#This Row],[Contenido]],Hoja2!$F$2:$G$105,2,0)</f>
        <v>07.02 Sentencias Dictadas por Delito</v>
      </c>
      <c r="E1085" s="1" t="str">
        <f>+IFERROR(VLOOKUP(Tabla1[[#This Row],[Tema]],Temas[[Tema]:[Columna1]],2,0),"REVISAR")</f>
        <v>07.02.22 Delitos Migratorios</v>
      </c>
      <c r="F1085" s="1" t="str">
        <f>+IFERROR(VLOOKUP(Tabla1[[#This Row],[Muestra]],Muestra[[Muestra]:[Columna1]],2,0),"REVISAR")</f>
        <v>07.02.22.05 Trafico de Migrantes</v>
      </c>
      <c r="G1085" t="s">
        <v>66</v>
      </c>
      <c r="H1085" t="s">
        <v>1340</v>
      </c>
      <c r="I1085" t="s">
        <v>1611</v>
      </c>
      <c r="J1085" t="s">
        <v>2206</v>
      </c>
      <c r="K1085" t="s">
        <v>3851</v>
      </c>
      <c r="L1085" t="s">
        <v>987</v>
      </c>
      <c r="O1085" t="s">
        <v>1343</v>
      </c>
      <c r="AC1085">
        <v>20</v>
      </c>
      <c r="AD1085">
        <v>30</v>
      </c>
      <c r="AE1085">
        <v>48</v>
      </c>
      <c r="AF1085">
        <v>33</v>
      </c>
      <c r="AG1085">
        <v>41</v>
      </c>
      <c r="AH1085">
        <v>29</v>
      </c>
      <c r="AI1085">
        <v>39</v>
      </c>
    </row>
    <row r="1086" spans="1:35" x14ac:dyDescent="0.25">
      <c r="A1086" s="23">
        <v>1085</v>
      </c>
      <c r="B1086" t="s">
        <v>2207</v>
      </c>
      <c r="C1086" s="1" t="str">
        <f>+VLOOKUP(Tabla1[[#This Row],[Sector]],Sectores[[Sector]:[Columna1]],2,0)</f>
        <v>07 Delincuencia</v>
      </c>
      <c r="D1086" s="1" t="str">
        <f>+VLOOKUP(Tabla1[[#This Row],[Contenido]],Hoja2!$F$2:$G$105,2,0)</f>
        <v>07.02 Sentencias Dictadas por Delito</v>
      </c>
      <c r="E1086" s="1" t="str">
        <f>+IFERROR(VLOOKUP(Tabla1[[#This Row],[Tema]],Temas[[Tema]:[Columna1]],2,0),"REVISAR")</f>
        <v>07.02.14 Delitos Contra la Vida, Integridad o Dignidad Personal</v>
      </c>
      <c r="F1086" s="1" t="str">
        <f>+IFERROR(VLOOKUP(Tabla1[[#This Row],[Muestra]],Muestra[[Muestra]:[Columna1]],2,0),"REVISAR")</f>
        <v>07.02.14.10 Tráfico de Órganos Incluyendo los Provenientes de Aborto</v>
      </c>
      <c r="G1086" t="s">
        <v>66</v>
      </c>
      <c r="H1086" t="s">
        <v>1340</v>
      </c>
      <c r="I1086" t="s">
        <v>1358</v>
      </c>
      <c r="J1086" t="s">
        <v>2208</v>
      </c>
      <c r="K1086" t="s">
        <v>3851</v>
      </c>
      <c r="L1086" t="s">
        <v>987</v>
      </c>
      <c r="O1086" t="s">
        <v>1343</v>
      </c>
      <c r="AC1086">
        <v>0</v>
      </c>
      <c r="AD1086">
        <v>3</v>
      </c>
      <c r="AE1086">
        <v>2</v>
      </c>
      <c r="AF1086">
        <v>1</v>
      </c>
      <c r="AG1086">
        <v>0</v>
      </c>
      <c r="AH1086">
        <v>1</v>
      </c>
      <c r="AI1086">
        <v>1</v>
      </c>
    </row>
    <row r="1087" spans="1:35" x14ac:dyDescent="0.25">
      <c r="A1087" s="23">
        <v>1086</v>
      </c>
      <c r="B1087" t="s">
        <v>2209</v>
      </c>
      <c r="C1087" s="1" t="str">
        <f>+VLOOKUP(Tabla1[[#This Row],[Sector]],Sectores[[Sector]:[Columna1]],2,0)</f>
        <v>07 Delincuencia</v>
      </c>
      <c r="D1087" s="1" t="str">
        <f>+VLOOKUP(Tabla1[[#This Row],[Contenido]],Hoja2!$F$2:$G$105,2,0)</f>
        <v>07.02 Sentencias Dictadas por Delito</v>
      </c>
      <c r="E1087" s="1" t="str">
        <f>+IFERROR(VLOOKUP(Tabla1[[#This Row],[Tema]],Temas[[Tema]:[Columna1]],2,0),"REVISAR")</f>
        <v xml:space="preserve">07.02.28 Drogas </v>
      </c>
      <c r="F1087" s="1" t="str">
        <f>+IFERROR(VLOOKUP(Tabla1[[#This Row],[Muestra]],Muestra[[Muestra]:[Columna1]],2,0),"REVISAR")</f>
        <v>07.02.28.17 Tráfico de Pequeñas Cantidades</v>
      </c>
      <c r="G1087" t="s">
        <v>66</v>
      </c>
      <c r="H1087" t="s">
        <v>1340</v>
      </c>
      <c r="I1087" t="s">
        <v>1551</v>
      </c>
      <c r="J1087" t="s">
        <v>2210</v>
      </c>
      <c r="K1087" t="s">
        <v>3851</v>
      </c>
      <c r="L1087" t="s">
        <v>987</v>
      </c>
      <c r="O1087" t="s">
        <v>1343</v>
      </c>
      <c r="AC1087">
        <v>5976</v>
      </c>
      <c r="AD1087">
        <v>5982</v>
      </c>
      <c r="AE1087">
        <v>7052</v>
      </c>
      <c r="AF1087">
        <v>7210</v>
      </c>
      <c r="AG1087">
        <v>7186</v>
      </c>
      <c r="AH1087">
        <v>7502</v>
      </c>
      <c r="AI1087">
        <v>7228</v>
      </c>
    </row>
    <row r="1088" spans="1:35" x14ac:dyDescent="0.25">
      <c r="A1088" s="23">
        <v>1087</v>
      </c>
      <c r="B1088" t="s">
        <v>2211</v>
      </c>
      <c r="C1088" s="1" t="str">
        <f>+VLOOKUP(Tabla1[[#This Row],[Sector]],Sectores[[Sector]:[Columna1]],2,0)</f>
        <v>07 Delincuencia</v>
      </c>
      <c r="D1088" s="1" t="str">
        <f>+VLOOKUP(Tabla1[[#This Row],[Contenido]],Hoja2!$F$2:$G$105,2,0)</f>
        <v>07.02 Sentencias Dictadas por Delito</v>
      </c>
      <c r="E1088" s="1" t="str">
        <f>+IFERROR(VLOOKUP(Tabla1[[#This Row],[Tema]],Temas[[Tema]:[Columna1]],2,0),"REVISAR")</f>
        <v>07.02.13 Delitos Contra la Seguridad</v>
      </c>
      <c r="F1088" s="1" t="str">
        <f>+IFERROR(VLOOKUP(Tabla1[[#This Row],[Muestra]],Muestra[[Muestra]:[Columna1]],2,0),"REVISAR")</f>
        <v>07.02.13.10 Tráfico de Residuos Peligrosos</v>
      </c>
      <c r="G1088" t="s">
        <v>66</v>
      </c>
      <c r="H1088" t="s">
        <v>1340</v>
      </c>
      <c r="I1088" t="s">
        <v>1683</v>
      </c>
      <c r="J1088" t="s">
        <v>2212</v>
      </c>
      <c r="K1088" t="s">
        <v>3851</v>
      </c>
      <c r="L1088" t="s">
        <v>987</v>
      </c>
      <c r="O1088" t="s">
        <v>1343</v>
      </c>
      <c r="AC1088">
        <v>0</v>
      </c>
      <c r="AD1088">
        <v>0</v>
      </c>
      <c r="AE1088">
        <v>0</v>
      </c>
      <c r="AF1088">
        <v>1</v>
      </c>
      <c r="AG1088">
        <v>4</v>
      </c>
      <c r="AH1088">
        <v>3</v>
      </c>
      <c r="AI1088">
        <v>8</v>
      </c>
    </row>
    <row r="1089" spans="1:35" x14ac:dyDescent="0.25">
      <c r="A1089" s="23">
        <v>1088</v>
      </c>
      <c r="B1089" t="s">
        <v>2213</v>
      </c>
      <c r="C1089" s="1" t="str">
        <f>+VLOOKUP(Tabla1[[#This Row],[Sector]],Sectores[[Sector]:[Columna1]],2,0)</f>
        <v>07 Delincuencia</v>
      </c>
      <c r="D1089" s="1" t="str">
        <f>+VLOOKUP(Tabla1[[#This Row],[Contenido]],Hoja2!$F$2:$G$105,2,0)</f>
        <v>07.02 Sentencias Dictadas por Delito</v>
      </c>
      <c r="E1089" s="1" t="str">
        <f>+IFERROR(VLOOKUP(Tabla1[[#This Row],[Tema]],Temas[[Tema]:[Columna1]],2,0),"REVISAR")</f>
        <v xml:space="preserve">07.02.28 Drogas </v>
      </c>
      <c r="F1089" s="1" t="str">
        <f>+IFERROR(VLOOKUP(Tabla1[[#This Row],[Muestra]],Muestra[[Muestra]:[Columna1]],2,0),"REVISAR")</f>
        <v>07.02.28.18 Tráfico Ilícito de Drogas</v>
      </c>
      <c r="G1089" t="s">
        <v>66</v>
      </c>
      <c r="H1089" t="s">
        <v>1340</v>
      </c>
      <c r="I1089" t="s">
        <v>1551</v>
      </c>
      <c r="J1089" t="s">
        <v>2214</v>
      </c>
      <c r="K1089" t="s">
        <v>3851</v>
      </c>
      <c r="L1089" t="s">
        <v>987</v>
      </c>
      <c r="O1089" t="s">
        <v>1343</v>
      </c>
      <c r="AC1089">
        <v>3033</v>
      </c>
      <c r="AD1089">
        <v>3060</v>
      </c>
      <c r="AE1089">
        <v>3467</v>
      </c>
      <c r="AF1089">
        <v>3887</v>
      </c>
      <c r="AG1089">
        <v>3732</v>
      </c>
      <c r="AH1089">
        <v>3945</v>
      </c>
      <c r="AI1089">
        <v>3968</v>
      </c>
    </row>
    <row r="1090" spans="1:35" x14ac:dyDescent="0.25">
      <c r="A1090" s="23">
        <v>1089</v>
      </c>
      <c r="B1090" t="s">
        <v>2215</v>
      </c>
      <c r="C1090" s="1" t="str">
        <f>+VLOOKUP(Tabla1[[#This Row],[Sector]],Sectores[[Sector]:[Columna1]],2,0)</f>
        <v>07 Delincuencia</v>
      </c>
      <c r="D1090" s="1" t="str">
        <f>+VLOOKUP(Tabla1[[#This Row],[Contenido]],Hoja2!$F$2:$G$105,2,0)</f>
        <v>07.02 Sentencias Dictadas por Delito</v>
      </c>
      <c r="E1090" s="1" t="str">
        <f>+IFERROR(VLOOKUP(Tabla1[[#This Row],[Tema]],Temas[[Tema]:[Columna1]],2,0),"REVISAR")</f>
        <v>07.02.13 Delitos Contra la Seguridad</v>
      </c>
      <c r="F1090" s="1" t="str">
        <f>+IFERROR(VLOOKUP(Tabla1[[#This Row],[Muestra]],Muestra[[Muestra]:[Columna1]],2,0),"REVISAR")</f>
        <v>07.02.13.11 Traición, Espionaje y Demás Delitos Contra Soberanía y Seguridad Estado</v>
      </c>
      <c r="G1090" t="s">
        <v>66</v>
      </c>
      <c r="H1090" t="s">
        <v>1340</v>
      </c>
      <c r="I1090" t="s">
        <v>1683</v>
      </c>
      <c r="J1090" t="s">
        <v>2216</v>
      </c>
      <c r="K1090" t="s">
        <v>3851</v>
      </c>
      <c r="L1090" t="s">
        <v>987</v>
      </c>
      <c r="O1090" t="s">
        <v>1343</v>
      </c>
      <c r="AC1090">
        <v>0</v>
      </c>
      <c r="AD1090">
        <v>0</v>
      </c>
      <c r="AE1090">
        <v>0</v>
      </c>
      <c r="AF1090">
        <v>0</v>
      </c>
      <c r="AG1090">
        <v>0</v>
      </c>
      <c r="AH1090">
        <v>0</v>
      </c>
      <c r="AI1090">
        <v>1</v>
      </c>
    </row>
    <row r="1091" spans="1:35" x14ac:dyDescent="0.25">
      <c r="A1091" s="23">
        <v>1090</v>
      </c>
      <c r="B1091" t="s">
        <v>2217</v>
      </c>
      <c r="C1091" s="1" t="str">
        <f>+VLOOKUP(Tabla1[[#This Row],[Sector]],Sectores[[Sector]:[Columna1]],2,0)</f>
        <v>07 Delincuencia</v>
      </c>
      <c r="D1091" s="1" t="str">
        <f>+VLOOKUP(Tabla1[[#This Row],[Contenido]],Hoja2!$F$2:$G$105,2,0)</f>
        <v>07.02 Sentencias Dictadas por Delito</v>
      </c>
      <c r="E1091" s="1" t="str">
        <f>+IFERROR(VLOOKUP(Tabla1[[#This Row],[Tema]],Temas[[Tema]:[Columna1]],2,0),"REVISAR")</f>
        <v>07.02.06 Delitos Contra el Medioambientales y Seres Vivos</v>
      </c>
      <c r="F1091" s="1" t="str">
        <f>+IFERROR(VLOOKUP(Tabla1[[#This Row],[Muestra]],Muestra[[Muestra]:[Columna1]],2,0),"REVISAR")</f>
        <v>07.02.06.22 Transporte de Desechos a Vertederos Clandestinos</v>
      </c>
      <c r="G1091" t="s">
        <v>66</v>
      </c>
      <c r="H1091" t="s">
        <v>1340</v>
      </c>
      <c r="I1091" t="s">
        <v>1352</v>
      </c>
      <c r="J1091" t="s">
        <v>2218</v>
      </c>
      <c r="K1091" t="s">
        <v>3851</v>
      </c>
      <c r="L1091" t="s">
        <v>987</v>
      </c>
      <c r="O1091" t="s">
        <v>1343</v>
      </c>
      <c r="AC1091">
        <v>0</v>
      </c>
      <c r="AD1091">
        <v>0</v>
      </c>
      <c r="AE1091">
        <v>1</v>
      </c>
      <c r="AF1091">
        <v>1</v>
      </c>
      <c r="AG1091">
        <v>0</v>
      </c>
      <c r="AH1091">
        <v>5</v>
      </c>
      <c r="AI1091">
        <v>8</v>
      </c>
    </row>
    <row r="1092" spans="1:35" x14ac:dyDescent="0.25">
      <c r="A1092" s="23">
        <v>1091</v>
      </c>
      <c r="B1092" t="s">
        <v>10085</v>
      </c>
      <c r="C1092" s="1" t="str">
        <f>+VLOOKUP(Tabla1[[#This Row],[Sector]],Sectores[[Sector]:[Columna1]],2,0)</f>
        <v>07 Delincuencia</v>
      </c>
      <c r="D1092" s="1" t="str">
        <f>+VLOOKUP(Tabla1[[#This Row],[Contenido]],Hoja2!$F$2:$G$105,2,0)</f>
        <v>07.02 Sentencias Dictadas por Delito</v>
      </c>
      <c r="E1092" s="1" t="str">
        <f>+IFERROR(VLOOKUP(Tabla1[[#This Row],[Tema]],Temas[[Tema]:[Columna1]],2,0),"REVISAR")</f>
        <v>07.02.26 Delitos Urbanísticos y de Servicios Públicos</v>
      </c>
      <c r="F1092" s="1" t="str">
        <f>+IFERROR(VLOOKUP(Tabla1[[#This Row],[Muestra]],Muestra[[Muestra]:[Columna1]],2,0),"REVISAR")</f>
        <v>07.02.26.03 Transporte o Distribucion de Gas E Instalaciones Clandestinas</v>
      </c>
      <c r="G1092" t="s">
        <v>66</v>
      </c>
      <c r="H1092" t="s">
        <v>1340</v>
      </c>
      <c r="I1092" t="s">
        <v>1919</v>
      </c>
      <c r="J1092" t="s">
        <v>2219</v>
      </c>
      <c r="K1092" t="s">
        <v>3851</v>
      </c>
      <c r="L1092" t="s">
        <v>987</v>
      </c>
      <c r="O1092" t="s">
        <v>1343</v>
      </c>
      <c r="AC1092">
        <v>0</v>
      </c>
      <c r="AD1092">
        <v>7</v>
      </c>
      <c r="AE1092">
        <v>4</v>
      </c>
      <c r="AF1092">
        <v>0</v>
      </c>
      <c r="AG1092">
        <v>0</v>
      </c>
      <c r="AH1092">
        <v>0</v>
      </c>
      <c r="AI1092">
        <v>0</v>
      </c>
    </row>
    <row r="1093" spans="1:35" x14ac:dyDescent="0.25">
      <c r="A1093" s="23">
        <v>1092</v>
      </c>
      <c r="B1093" t="s">
        <v>2220</v>
      </c>
      <c r="C1093" s="1" t="str">
        <f>+VLOOKUP(Tabla1[[#This Row],[Sector]],Sectores[[Sector]:[Columna1]],2,0)</f>
        <v>07 Delincuencia</v>
      </c>
      <c r="D1093" s="1" t="str">
        <f>+VLOOKUP(Tabla1[[#This Row],[Contenido]],Hoja2!$F$2:$G$105,2,0)</f>
        <v>07.02 Sentencias Dictadas por Delito</v>
      </c>
      <c r="E1093" s="1" t="str">
        <f>+IFERROR(VLOOKUP(Tabla1[[#This Row],[Tema]],Temas[[Tema]:[Columna1]],2,0),"REVISAR")</f>
        <v>07.02.14 Delitos Contra la Vida, Integridad o Dignidad Personal</v>
      </c>
      <c r="F1093" s="1" t="str">
        <f>+IFERROR(VLOOKUP(Tabla1[[#This Row],[Muestra]],Muestra[[Muestra]:[Columna1]],2,0),"REVISAR")</f>
        <v>07.02.14.11 Trata de Personas</v>
      </c>
      <c r="G1093" t="s">
        <v>66</v>
      </c>
      <c r="H1093" t="s">
        <v>1340</v>
      </c>
      <c r="I1093" t="s">
        <v>1358</v>
      </c>
      <c r="J1093" t="s">
        <v>2221</v>
      </c>
      <c r="K1093" t="s">
        <v>3851</v>
      </c>
      <c r="L1093" t="s">
        <v>987</v>
      </c>
      <c r="O1093" t="s">
        <v>1343</v>
      </c>
      <c r="AC1093">
        <v>2</v>
      </c>
      <c r="AD1093">
        <v>0</v>
      </c>
      <c r="AE1093">
        <v>0</v>
      </c>
      <c r="AF1093">
        <v>0</v>
      </c>
      <c r="AG1093">
        <v>0</v>
      </c>
      <c r="AH1093">
        <v>0</v>
      </c>
      <c r="AI1093">
        <v>0</v>
      </c>
    </row>
    <row r="1094" spans="1:35" x14ac:dyDescent="0.25">
      <c r="A1094" s="23">
        <v>1093</v>
      </c>
      <c r="B1094" t="s">
        <v>2222</v>
      </c>
      <c r="C1094" s="1" t="str">
        <f>+VLOOKUP(Tabla1[[#This Row],[Sector]],Sectores[[Sector]:[Columna1]],2,0)</f>
        <v>07 Delincuencia</v>
      </c>
      <c r="D1094" s="1" t="str">
        <f>+VLOOKUP(Tabla1[[#This Row],[Contenido]],Hoja2!$F$2:$G$105,2,0)</f>
        <v>07.02 Sentencias Dictadas por Delito</v>
      </c>
      <c r="E1094" s="1" t="str">
        <f>+IFERROR(VLOOKUP(Tabla1[[#This Row],[Tema]],Temas[[Tema]:[Columna1]],2,0),"REVISAR")</f>
        <v>07.02.14 Delitos Contra la Vida, Integridad o Dignidad Personal</v>
      </c>
      <c r="F1094" s="1" t="str">
        <f>+IFERROR(VLOOKUP(Tabla1[[#This Row],[Muestra]],Muestra[[Muestra]:[Columna1]],2,0),"REVISAR")</f>
        <v>07.02.14.12 Trata de Personas para la Explotación Sexual</v>
      </c>
      <c r="G1094" t="s">
        <v>66</v>
      </c>
      <c r="H1094" t="s">
        <v>1340</v>
      </c>
      <c r="I1094" t="s">
        <v>1358</v>
      </c>
      <c r="J1094" t="s">
        <v>2223</v>
      </c>
      <c r="K1094" t="s">
        <v>3851</v>
      </c>
      <c r="L1094" t="s">
        <v>987</v>
      </c>
      <c r="O1094" t="s">
        <v>1343</v>
      </c>
      <c r="AC1094">
        <v>1</v>
      </c>
      <c r="AD1094">
        <v>10</v>
      </c>
      <c r="AE1094">
        <v>10</v>
      </c>
      <c r="AF1094">
        <v>13</v>
      </c>
      <c r="AG1094">
        <v>7</v>
      </c>
      <c r="AH1094">
        <v>10</v>
      </c>
      <c r="AI1094">
        <v>5</v>
      </c>
    </row>
    <row r="1095" spans="1:35" x14ac:dyDescent="0.25">
      <c r="A1095" s="23">
        <v>1094</v>
      </c>
      <c r="B1095" t="s">
        <v>2224</v>
      </c>
      <c r="C1095" s="1" t="str">
        <f>+VLOOKUP(Tabla1[[#This Row],[Sector]],Sectores[[Sector]:[Columna1]],2,0)</f>
        <v>07 Delincuencia</v>
      </c>
      <c r="D1095" s="1" t="str">
        <f>+VLOOKUP(Tabla1[[#This Row],[Contenido]],Hoja2!$F$2:$G$105,2,0)</f>
        <v>07.02 Sentencias Dictadas por Delito</v>
      </c>
      <c r="E1095" s="1" t="str">
        <f>+IFERROR(VLOOKUP(Tabla1[[#This Row],[Tema]],Temas[[Tema]:[Columna1]],2,0),"REVISAR")</f>
        <v>07.02.14 Delitos Contra la Vida, Integridad o Dignidad Personal</v>
      </c>
      <c r="F1095" s="1" t="str">
        <f>+IFERROR(VLOOKUP(Tabla1[[#This Row],[Muestra]],Muestra[[Muestra]:[Columna1]],2,0),"REVISAR")</f>
        <v>07.02.14.13 Trata Personas Menores de 18 Años</v>
      </c>
      <c r="G1095" t="s">
        <v>66</v>
      </c>
      <c r="H1095" t="s">
        <v>1340</v>
      </c>
      <c r="I1095" t="s">
        <v>1358</v>
      </c>
      <c r="J1095" t="s">
        <v>2225</v>
      </c>
      <c r="K1095" t="s">
        <v>3851</v>
      </c>
      <c r="L1095" t="s">
        <v>987</v>
      </c>
      <c r="O1095" t="s">
        <v>1343</v>
      </c>
      <c r="AC1095">
        <v>1</v>
      </c>
      <c r="AD1095">
        <v>3</v>
      </c>
      <c r="AE1095">
        <v>2</v>
      </c>
      <c r="AF1095">
        <v>0</v>
      </c>
      <c r="AG1095">
        <v>1</v>
      </c>
      <c r="AH1095">
        <v>1</v>
      </c>
      <c r="AI1095">
        <v>2</v>
      </c>
    </row>
    <row r="1096" spans="1:35" x14ac:dyDescent="0.25">
      <c r="A1096" s="23">
        <v>1095</v>
      </c>
      <c r="B1096" t="s">
        <v>2226</v>
      </c>
      <c r="C1096" s="1" t="str">
        <f>+VLOOKUP(Tabla1[[#This Row],[Sector]],Sectores[[Sector]:[Columna1]],2,0)</f>
        <v>07 Delincuencia</v>
      </c>
      <c r="D1096" s="1" t="str">
        <f>+VLOOKUP(Tabla1[[#This Row],[Contenido]],Hoja2!$F$2:$G$105,2,0)</f>
        <v>07.02 Sentencias Dictadas por Delito</v>
      </c>
      <c r="E1096" s="1" t="str">
        <f>+IFERROR(VLOOKUP(Tabla1[[#This Row],[Tema]],Temas[[Tema]:[Columna1]],2,0),"REVISAR")</f>
        <v>07.02.14 Delitos Contra la Vida, Integridad o Dignidad Personal</v>
      </c>
      <c r="F1096" s="1" t="str">
        <f>+IFERROR(VLOOKUP(Tabla1[[#This Row],[Muestra]],Muestra[[Muestra]:[Columna1]],2,0),"REVISAR")</f>
        <v>07.02.14.14 Trata Personas para Trabajos Forzados y Otros</v>
      </c>
      <c r="G1096" t="s">
        <v>66</v>
      </c>
      <c r="H1096" t="s">
        <v>1340</v>
      </c>
      <c r="I1096" t="s">
        <v>1358</v>
      </c>
      <c r="J1096" t="s">
        <v>2227</v>
      </c>
      <c r="K1096" t="s">
        <v>3851</v>
      </c>
      <c r="L1096" t="s">
        <v>987</v>
      </c>
      <c r="O1096" t="s">
        <v>1343</v>
      </c>
      <c r="AC1096">
        <v>2</v>
      </c>
      <c r="AD1096">
        <v>2</v>
      </c>
      <c r="AE1096">
        <v>7</v>
      </c>
      <c r="AF1096">
        <v>9</v>
      </c>
      <c r="AG1096">
        <v>7</v>
      </c>
      <c r="AH1096">
        <v>9</v>
      </c>
      <c r="AI1096">
        <v>10</v>
      </c>
    </row>
    <row r="1097" spans="1:35" x14ac:dyDescent="0.25">
      <c r="A1097" s="23">
        <v>1096</v>
      </c>
      <c r="B1097" t="s">
        <v>2228</v>
      </c>
      <c r="C1097" s="1" t="str">
        <f>+VLOOKUP(Tabla1[[#This Row],[Sector]],Sectores[[Sector]:[Columna1]],2,0)</f>
        <v>07 Delincuencia</v>
      </c>
      <c r="D1097" s="1" t="str">
        <f>+VLOOKUP(Tabla1[[#This Row],[Contenido]],Hoja2!$F$2:$G$105,2,0)</f>
        <v>07.02 Sentencias Dictadas por Delito</v>
      </c>
      <c r="E1097" s="1" t="str">
        <f>+IFERROR(VLOOKUP(Tabla1[[#This Row],[Tema]],Temas[[Tema]:[Columna1]],2,0),"REVISAR")</f>
        <v>07.02.14 Delitos Contra la Vida, Integridad o Dignidad Personal</v>
      </c>
      <c r="F1097" s="1" t="str">
        <f>+IFERROR(VLOOKUP(Tabla1[[#This Row],[Muestra]],Muestra[[Muestra]:[Columna1]],2,0),"REVISAR")</f>
        <v>07.02.14.15 Tratos Degradantes a Personas Vulnerables</v>
      </c>
      <c r="G1097" t="s">
        <v>66</v>
      </c>
      <c r="H1097" t="s">
        <v>1340</v>
      </c>
      <c r="I1097" t="s">
        <v>1358</v>
      </c>
      <c r="J1097" t="s">
        <v>2229</v>
      </c>
      <c r="K1097" t="s">
        <v>3851</v>
      </c>
      <c r="L1097" t="s">
        <v>987</v>
      </c>
      <c r="O1097" t="s">
        <v>1343</v>
      </c>
      <c r="AC1097">
        <v>0</v>
      </c>
      <c r="AD1097">
        <v>0</v>
      </c>
      <c r="AE1097">
        <v>0</v>
      </c>
      <c r="AF1097">
        <v>0</v>
      </c>
      <c r="AG1097">
        <v>23</v>
      </c>
      <c r="AH1097">
        <v>78</v>
      </c>
      <c r="AI1097">
        <v>145</v>
      </c>
    </row>
    <row r="1098" spans="1:35" x14ac:dyDescent="0.25">
      <c r="A1098" s="23">
        <v>1097</v>
      </c>
      <c r="B1098" t="s">
        <v>2230</v>
      </c>
      <c r="C1098" s="1" t="str">
        <f>+VLOOKUP(Tabla1[[#This Row],[Sector]],Sectores[[Sector]:[Columna1]],2,0)</f>
        <v>07 Delincuencia</v>
      </c>
      <c r="D1098" s="1" t="str">
        <f>+VLOOKUP(Tabla1[[#This Row],[Contenido]],Hoja2!$F$2:$G$105,2,0)</f>
        <v>07.02 Sentencias Dictadas por Delito</v>
      </c>
      <c r="E1098" s="1" t="str">
        <f>+IFERROR(VLOOKUP(Tabla1[[#This Row],[Tema]],Temas[[Tema]:[Columna1]],2,0),"REVISAR")</f>
        <v>07.02.07 Delitos Contra el Orden Público, Funcionarios o Agentes del Estado</v>
      </c>
      <c r="F1098" s="1" t="str">
        <f>+IFERROR(VLOOKUP(Tabla1[[#This Row],[Muestra]],Muestra[[Muestra]:[Columna1]],2,0),"REVISAR")</f>
        <v>07.02.07.43 Ultraje Público a Las Buenas Costumbres</v>
      </c>
      <c r="G1098" t="s">
        <v>66</v>
      </c>
      <c r="H1098" t="s">
        <v>1340</v>
      </c>
      <c r="I1098" t="s">
        <v>1411</v>
      </c>
      <c r="J1098" t="s">
        <v>2231</v>
      </c>
      <c r="K1098" t="s">
        <v>3851</v>
      </c>
      <c r="L1098" t="s">
        <v>987</v>
      </c>
      <c r="O1098" t="s">
        <v>1343</v>
      </c>
      <c r="AC1098">
        <v>231</v>
      </c>
      <c r="AD1098">
        <v>266</v>
      </c>
      <c r="AE1098">
        <v>286</v>
      </c>
      <c r="AF1098">
        <v>309</v>
      </c>
      <c r="AG1098">
        <v>316</v>
      </c>
      <c r="AH1098">
        <v>344</v>
      </c>
      <c r="AI1098">
        <v>307</v>
      </c>
    </row>
    <row r="1099" spans="1:35" x14ac:dyDescent="0.25">
      <c r="A1099" s="23">
        <v>1098</v>
      </c>
      <c r="B1099" t="s">
        <v>2232</v>
      </c>
      <c r="C1099" s="1" t="str">
        <f>+VLOOKUP(Tabla1[[#This Row],[Sector]],Sectores[[Sector]:[Columna1]],2,0)</f>
        <v>07 Delincuencia</v>
      </c>
      <c r="D1099" s="1" t="str">
        <f>+VLOOKUP(Tabla1[[#This Row],[Contenido]],Hoja2!$F$2:$G$105,2,0)</f>
        <v>07.02 Sentencias Dictadas por Delito</v>
      </c>
      <c r="E1099" s="1" t="str">
        <f>+IFERROR(VLOOKUP(Tabla1[[#This Row],[Tema]],Temas[[Tema]:[Columna1]],2,0),"REVISAR")</f>
        <v>07.02.07 Delitos Contra el Orden Público, Funcionarios o Agentes del Estado</v>
      </c>
      <c r="F1099" s="1" t="str">
        <f>+IFERROR(VLOOKUP(Tabla1[[#This Row],[Muestra]],Muestra[[Muestra]:[Columna1]],2,0),"REVISAR")</f>
        <v>07.02.07.44 Ultraje Público Buenas Costumbres por Medio Comunicación Social</v>
      </c>
      <c r="G1099" t="s">
        <v>66</v>
      </c>
      <c r="H1099" t="s">
        <v>1340</v>
      </c>
      <c r="I1099" t="s">
        <v>1411</v>
      </c>
      <c r="J1099" t="s">
        <v>2233</v>
      </c>
      <c r="K1099" t="s">
        <v>3851</v>
      </c>
      <c r="L1099" t="s">
        <v>987</v>
      </c>
      <c r="O1099" t="s">
        <v>1343</v>
      </c>
      <c r="AC1099">
        <v>33</v>
      </c>
      <c r="AD1099">
        <v>35</v>
      </c>
      <c r="AE1099">
        <v>42</v>
      </c>
      <c r="AF1099">
        <v>41</v>
      </c>
      <c r="AG1099">
        <v>51</v>
      </c>
      <c r="AH1099">
        <v>49</v>
      </c>
      <c r="AI1099">
        <v>58</v>
      </c>
    </row>
    <row r="1100" spans="1:35" x14ac:dyDescent="0.25">
      <c r="A1100" s="23">
        <v>1099</v>
      </c>
      <c r="B1100" t="s">
        <v>2234</v>
      </c>
      <c r="C1100" s="1" t="str">
        <f>+VLOOKUP(Tabla1[[#This Row],[Sector]],Sectores[[Sector]:[Columna1]],2,0)</f>
        <v>07 Delincuencia</v>
      </c>
      <c r="D1100" s="1" t="str">
        <f>+VLOOKUP(Tabla1[[#This Row],[Contenido]],Hoja2!$F$2:$G$105,2,0)</f>
        <v>07.02 Sentencias Dictadas por Delito</v>
      </c>
      <c r="E1100" s="1" t="str">
        <f>+IFERROR(VLOOKUP(Tabla1[[#This Row],[Tema]],Temas[[Tema]:[Columna1]],2,0),"REVISAR")</f>
        <v>07.02.07 Delitos Contra el Orden Público, Funcionarios o Agentes del Estado</v>
      </c>
      <c r="F1100" s="1" t="str">
        <f>+IFERROR(VLOOKUP(Tabla1[[#This Row],[Muestra]],Muestra[[Muestra]:[Columna1]],2,0),"REVISAR")</f>
        <v>07.02.07.45 Uso de Uniforme o Insignias de FF.AA. o Carabineros de Chile</v>
      </c>
      <c r="G1100" t="s">
        <v>66</v>
      </c>
      <c r="H1100" t="s">
        <v>1340</v>
      </c>
      <c r="I1100" t="s">
        <v>1411</v>
      </c>
      <c r="J1100" t="s">
        <v>2235</v>
      </c>
      <c r="K1100" t="s">
        <v>3851</v>
      </c>
      <c r="L1100" t="s">
        <v>987</v>
      </c>
      <c r="O1100" t="s">
        <v>1343</v>
      </c>
      <c r="AC1100">
        <v>3</v>
      </c>
      <c r="AD1100">
        <v>0</v>
      </c>
      <c r="AE1100">
        <v>8</v>
      </c>
      <c r="AF1100">
        <v>6</v>
      </c>
      <c r="AG1100">
        <v>3</v>
      </c>
      <c r="AH1100">
        <v>3</v>
      </c>
      <c r="AI1100">
        <v>9</v>
      </c>
    </row>
    <row r="1101" spans="1:35" x14ac:dyDescent="0.25">
      <c r="A1101" s="23">
        <v>1100</v>
      </c>
      <c r="B1101" t="s">
        <v>2236</v>
      </c>
      <c r="C1101" s="1" t="str">
        <f>+VLOOKUP(Tabla1[[#This Row],[Sector]],Sectores[[Sector]:[Columna1]],2,0)</f>
        <v>07 Delincuencia</v>
      </c>
      <c r="D1101" s="1" t="str">
        <f>+VLOOKUP(Tabla1[[#This Row],[Contenido]],Hoja2!$F$2:$G$105,2,0)</f>
        <v>07.02 Sentencias Dictadas por Delito</v>
      </c>
      <c r="E1101" s="1" t="str">
        <f>+IFERROR(VLOOKUP(Tabla1[[#This Row],[Tema]],Temas[[Tema]:[Columna1]],2,0),"REVISAR")</f>
        <v>07.02.18 Delitos Económicos</v>
      </c>
      <c r="F1101" s="1" t="str">
        <f>+IFERROR(VLOOKUP(Tabla1[[#This Row],[Muestra]],Muestra[[Muestra]:[Columna1]],2,0),"REVISAR")</f>
        <v>07.02.18.75 Uso Fraudulento de Tarjetas o Medios de Pago</v>
      </c>
      <c r="G1101" t="s">
        <v>66</v>
      </c>
      <c r="H1101" t="s">
        <v>1340</v>
      </c>
      <c r="I1101" t="s">
        <v>1365</v>
      </c>
      <c r="J1101" t="s">
        <v>2237</v>
      </c>
      <c r="K1101" t="s">
        <v>3851</v>
      </c>
      <c r="L1101" t="s">
        <v>987</v>
      </c>
      <c r="O1101" t="s">
        <v>1343</v>
      </c>
      <c r="AC1101">
        <v>703</v>
      </c>
      <c r="AD1101">
        <v>819</v>
      </c>
      <c r="AE1101">
        <v>1337</v>
      </c>
      <c r="AF1101">
        <v>2436</v>
      </c>
      <c r="AG1101">
        <v>3304</v>
      </c>
      <c r="AH1101">
        <v>3386</v>
      </c>
      <c r="AI1101">
        <v>4447</v>
      </c>
    </row>
    <row r="1102" spans="1:35" x14ac:dyDescent="0.25">
      <c r="A1102" s="23">
        <v>1101</v>
      </c>
      <c r="B1102" t="s">
        <v>2238</v>
      </c>
      <c r="C1102" s="1" t="str">
        <f>+VLOOKUP(Tabla1[[#This Row],[Sector]],Sectores[[Sector]:[Columna1]],2,0)</f>
        <v>07 Delincuencia</v>
      </c>
      <c r="D1102" s="1" t="str">
        <f>+VLOOKUP(Tabla1[[#This Row],[Contenido]],Hoja2!$F$2:$G$105,2,0)</f>
        <v>07.02 Sentencias Dictadas por Delito</v>
      </c>
      <c r="E1102" s="1" t="str">
        <f>+IFERROR(VLOOKUP(Tabla1[[#This Row],[Tema]],Temas[[Tema]:[Columna1]],2,0),"REVISAR")</f>
        <v>07.02.06 Delitos Contra el Medioambientales y Seres Vivos</v>
      </c>
      <c r="F1102" s="1" t="str">
        <f>+IFERROR(VLOOKUP(Tabla1[[#This Row],[Muestra]],Muestra[[Muestra]:[Columna1]],2,0),"REVISAR")</f>
        <v>07.02.06.23 Uso Ilícito Fuego</v>
      </c>
      <c r="G1102" t="s">
        <v>66</v>
      </c>
      <c r="H1102" t="s">
        <v>1340</v>
      </c>
      <c r="I1102" t="s">
        <v>1352</v>
      </c>
      <c r="J1102" t="s">
        <v>2239</v>
      </c>
      <c r="K1102" t="s">
        <v>3851</v>
      </c>
      <c r="L1102" t="s">
        <v>987</v>
      </c>
      <c r="O1102" t="s">
        <v>1343</v>
      </c>
      <c r="AC1102">
        <v>26</v>
      </c>
      <c r="AD1102">
        <v>37</v>
      </c>
      <c r="AE1102">
        <v>47</v>
      </c>
      <c r="AF1102">
        <v>65</v>
      </c>
      <c r="AG1102">
        <v>72</v>
      </c>
      <c r="AH1102">
        <v>35</v>
      </c>
      <c r="AI1102">
        <v>106</v>
      </c>
    </row>
    <row r="1103" spans="1:35" x14ac:dyDescent="0.25">
      <c r="A1103" s="23">
        <v>1102</v>
      </c>
      <c r="B1103" t="s">
        <v>2240</v>
      </c>
      <c r="C1103" s="1" t="str">
        <f>+VLOOKUP(Tabla1[[#This Row],[Sector]],Sectores[[Sector]:[Columna1]],2,0)</f>
        <v>07 Delincuencia</v>
      </c>
      <c r="D1103" s="1" t="str">
        <f>+VLOOKUP(Tabla1[[#This Row],[Contenido]],Hoja2!$F$2:$G$105,2,0)</f>
        <v>07.02 Sentencias Dictadas por Delito</v>
      </c>
      <c r="E1103" s="1" t="str">
        <f>+IFERROR(VLOOKUP(Tabla1[[#This Row],[Tema]],Temas[[Tema]:[Columna1]],2,0),"REVISAR")</f>
        <v>07.02.13 Delitos Contra la Seguridad</v>
      </c>
      <c r="F1103" s="1" t="str">
        <f>+IFERROR(VLOOKUP(Tabla1[[#This Row],[Muestra]],Muestra[[Muestra]:[Columna1]],2,0),"REVISAR")</f>
        <v>07.02.13.12 Uso, Facilitación o Transporte de Hilo Curado</v>
      </c>
      <c r="G1103" t="s">
        <v>66</v>
      </c>
      <c r="H1103" t="s">
        <v>1340</v>
      </c>
      <c r="I1103" t="s">
        <v>1683</v>
      </c>
      <c r="J1103" t="s">
        <v>2241</v>
      </c>
      <c r="K1103" t="s">
        <v>3851</v>
      </c>
      <c r="L1103" t="s">
        <v>987</v>
      </c>
      <c r="O1103" t="s">
        <v>1343</v>
      </c>
      <c r="AC1103">
        <v>0</v>
      </c>
      <c r="AD1103">
        <v>34</v>
      </c>
      <c r="AE1103">
        <v>32</v>
      </c>
      <c r="AF1103">
        <v>21</v>
      </c>
      <c r="AG1103">
        <v>28</v>
      </c>
      <c r="AH1103">
        <v>15</v>
      </c>
      <c r="AI1103">
        <v>14</v>
      </c>
    </row>
    <row r="1104" spans="1:35" x14ac:dyDescent="0.25">
      <c r="A1104" s="23">
        <v>1103</v>
      </c>
      <c r="B1104" t="s">
        <v>2242</v>
      </c>
      <c r="C1104" s="1" t="str">
        <f>+VLOOKUP(Tabla1[[#This Row],[Sector]],Sectores[[Sector]:[Columna1]],2,0)</f>
        <v>07 Delincuencia</v>
      </c>
      <c r="D1104" s="1" t="str">
        <f>+VLOOKUP(Tabla1[[#This Row],[Contenido]],Hoja2!$F$2:$G$105,2,0)</f>
        <v>07.02 Sentencias Dictadas por Delito</v>
      </c>
      <c r="E1104" s="1" t="str">
        <f>+IFERROR(VLOOKUP(Tabla1[[#This Row],[Tema]],Temas[[Tema]:[Columna1]],2,0),"REVISAR")</f>
        <v>07.02.18 Delitos Económicos</v>
      </c>
      <c r="F1104" s="1" t="str">
        <f>+IFERROR(VLOOKUP(Tabla1[[#This Row],[Muestra]],Muestra[[Muestra]:[Columna1]],2,0),"REVISAR")</f>
        <v>07.02.18.76 Usura</v>
      </c>
      <c r="G1104" t="s">
        <v>66</v>
      </c>
      <c r="H1104" t="s">
        <v>1340</v>
      </c>
      <c r="I1104" t="s">
        <v>1365</v>
      </c>
      <c r="J1104" t="s">
        <v>2243</v>
      </c>
      <c r="K1104" t="s">
        <v>3851</v>
      </c>
      <c r="L1104" t="s">
        <v>987</v>
      </c>
      <c r="O1104" t="s">
        <v>1343</v>
      </c>
      <c r="AC1104">
        <v>33</v>
      </c>
      <c r="AD1104">
        <v>33</v>
      </c>
      <c r="AE1104">
        <v>32</v>
      </c>
      <c r="AF1104">
        <v>36</v>
      </c>
      <c r="AG1104">
        <v>42</v>
      </c>
      <c r="AH1104">
        <v>50</v>
      </c>
      <c r="AI1104">
        <v>29</v>
      </c>
    </row>
    <row r="1105" spans="1:35" x14ac:dyDescent="0.25">
      <c r="A1105" s="23">
        <v>1104</v>
      </c>
      <c r="B1105" t="s">
        <v>2244</v>
      </c>
      <c r="C1105" s="1" t="str">
        <f>+VLOOKUP(Tabla1[[#This Row],[Sector]],Sectores[[Sector]:[Columna1]],2,0)</f>
        <v>07 Delincuencia</v>
      </c>
      <c r="D1105" s="1" t="str">
        <f>+VLOOKUP(Tabla1[[#This Row],[Contenido]],Hoja2!$F$2:$G$105,2,0)</f>
        <v>07.02 Sentencias Dictadas por Delito</v>
      </c>
      <c r="E1105" s="1" t="str">
        <f>+IFERROR(VLOOKUP(Tabla1[[#This Row],[Tema]],Temas[[Tema]:[Columna1]],2,0),"REVISAR")</f>
        <v>07.02.11 Delitos Contra la Propiedad y el Patrimonio</v>
      </c>
      <c r="F1105" s="1" t="str">
        <f>+IFERROR(VLOOKUP(Tabla1[[#This Row],[Muestra]],Muestra[[Muestra]:[Columna1]],2,0),"REVISAR")</f>
        <v>07.02.11.25 Usurpación</v>
      </c>
      <c r="G1105" t="s">
        <v>66</v>
      </c>
      <c r="H1105" t="s">
        <v>1340</v>
      </c>
      <c r="I1105" t="s">
        <v>1355</v>
      </c>
      <c r="J1105" t="s">
        <v>2245</v>
      </c>
      <c r="K1105" t="s">
        <v>3851</v>
      </c>
      <c r="L1105" t="s">
        <v>987</v>
      </c>
      <c r="O1105" t="s">
        <v>1343</v>
      </c>
      <c r="AC1105">
        <v>1</v>
      </c>
      <c r="AD1105">
        <v>1</v>
      </c>
      <c r="AE1105">
        <v>0</v>
      </c>
      <c r="AF1105">
        <v>1</v>
      </c>
      <c r="AG1105">
        <v>1</v>
      </c>
      <c r="AH1105">
        <v>1</v>
      </c>
      <c r="AI1105">
        <v>0</v>
      </c>
    </row>
    <row r="1106" spans="1:35" x14ac:dyDescent="0.25">
      <c r="A1106" s="23">
        <v>1105</v>
      </c>
      <c r="B1106" t="s">
        <v>2246</v>
      </c>
      <c r="C1106" s="1" t="str">
        <f>+VLOOKUP(Tabla1[[#This Row],[Sector]],Sectores[[Sector]:[Columna1]],2,0)</f>
        <v>07 Delincuencia</v>
      </c>
      <c r="D1106" s="1" t="str">
        <f>+VLOOKUP(Tabla1[[#This Row],[Contenido]],Hoja2!$F$2:$G$105,2,0)</f>
        <v>07.02 Sentencias Dictadas por Delito</v>
      </c>
      <c r="E1106" s="1" t="str">
        <f>+IFERROR(VLOOKUP(Tabla1[[#This Row],[Tema]],Temas[[Tema]:[Columna1]],2,0),"REVISAR")</f>
        <v>07.02.11 Delitos Contra la Propiedad y el Patrimonio</v>
      </c>
      <c r="F1106" s="1" t="str">
        <f>+IFERROR(VLOOKUP(Tabla1[[#This Row],[Muestra]],Muestra[[Muestra]:[Columna1]],2,0),"REVISAR")</f>
        <v>07.02.11.26 Usurpación de Aguas</v>
      </c>
      <c r="G1106" t="s">
        <v>66</v>
      </c>
      <c r="H1106" t="s">
        <v>1340</v>
      </c>
      <c r="I1106" t="s">
        <v>1355</v>
      </c>
      <c r="J1106" t="s">
        <v>2247</v>
      </c>
      <c r="K1106" t="s">
        <v>3851</v>
      </c>
      <c r="L1106" t="s">
        <v>987</v>
      </c>
      <c r="O1106" t="s">
        <v>1343</v>
      </c>
      <c r="AC1106">
        <v>132</v>
      </c>
      <c r="AD1106">
        <v>224</v>
      </c>
      <c r="AE1106">
        <v>229</v>
      </c>
      <c r="AF1106">
        <v>273</v>
      </c>
      <c r="AG1106">
        <v>172</v>
      </c>
      <c r="AH1106">
        <v>178</v>
      </c>
      <c r="AI1106">
        <v>151</v>
      </c>
    </row>
    <row r="1107" spans="1:35" x14ac:dyDescent="0.25">
      <c r="A1107" s="23">
        <v>1106</v>
      </c>
      <c r="B1107" t="s">
        <v>2248</v>
      </c>
      <c r="C1107" s="1" t="str">
        <f>+VLOOKUP(Tabla1[[#This Row],[Sector]],Sectores[[Sector]:[Columna1]],2,0)</f>
        <v>07 Delincuencia</v>
      </c>
      <c r="D1107" s="1" t="str">
        <f>+VLOOKUP(Tabla1[[#This Row],[Contenido]],Hoja2!$F$2:$G$105,2,0)</f>
        <v>07.02 Sentencias Dictadas por Delito</v>
      </c>
      <c r="E1107" s="1" t="str">
        <f>+IFERROR(VLOOKUP(Tabla1[[#This Row],[Tema]],Temas[[Tema]:[Columna1]],2,0),"REVISAR")</f>
        <v>07.02.03 Delitos Cometidos por Empleados y Funcionarios Públicos</v>
      </c>
      <c r="F1107" s="1" t="str">
        <f>+IFERROR(VLOOKUP(Tabla1[[#This Row],[Muestra]],Muestra[[Muestra]:[Columna1]],2,0),"REVISAR")</f>
        <v>07.02.03.17 Usurpación de Atribuciones de Empleados Públicos y Judiciales</v>
      </c>
      <c r="G1107" t="s">
        <v>66</v>
      </c>
      <c r="H1107" t="s">
        <v>1340</v>
      </c>
      <c r="I1107" t="s">
        <v>1385</v>
      </c>
      <c r="J1107" t="s">
        <v>2249</v>
      </c>
      <c r="K1107" t="s">
        <v>3851</v>
      </c>
      <c r="L1107" t="s">
        <v>987</v>
      </c>
      <c r="O1107" t="s">
        <v>1343</v>
      </c>
      <c r="AC1107">
        <v>72</v>
      </c>
      <c r="AD1107">
        <v>37</v>
      </c>
      <c r="AE1107">
        <v>42</v>
      </c>
      <c r="AF1107">
        <v>53</v>
      </c>
      <c r="AG1107">
        <v>50</v>
      </c>
      <c r="AH1107">
        <v>4</v>
      </c>
      <c r="AI1107">
        <v>1</v>
      </c>
    </row>
    <row r="1108" spans="1:35" x14ac:dyDescent="0.25">
      <c r="A1108" s="23">
        <v>1107</v>
      </c>
      <c r="B1108" t="s">
        <v>2250</v>
      </c>
      <c r="C1108" s="1" t="str">
        <f>+VLOOKUP(Tabla1[[#This Row],[Sector]],Sectores[[Sector]:[Columna1]],2,0)</f>
        <v>07 Delincuencia</v>
      </c>
      <c r="D1108" s="1" t="str">
        <f>+VLOOKUP(Tabla1[[#This Row],[Contenido]],Hoja2!$F$2:$G$105,2,0)</f>
        <v>07.02 Sentencias Dictadas por Delito</v>
      </c>
      <c r="E1108" s="1" t="str">
        <f>+IFERROR(VLOOKUP(Tabla1[[#This Row],[Tema]],Temas[[Tema]:[Columna1]],2,0),"REVISAR")</f>
        <v>07.02.11 Delitos Contra la Propiedad y el Patrimonio</v>
      </c>
      <c r="F1108" s="1" t="str">
        <f>+IFERROR(VLOOKUP(Tabla1[[#This Row],[Muestra]],Muestra[[Muestra]:[Columna1]],2,0),"REVISAR")</f>
        <v>07.02.11.27 Usurpación de Estado Civil</v>
      </c>
      <c r="G1108" t="s">
        <v>66</v>
      </c>
      <c r="H1108" t="s">
        <v>1340</v>
      </c>
      <c r="I1108" t="s">
        <v>1355</v>
      </c>
      <c r="J1108" t="s">
        <v>2251</v>
      </c>
      <c r="K1108" t="s">
        <v>3851</v>
      </c>
      <c r="L1108" t="s">
        <v>987</v>
      </c>
      <c r="O1108" t="s">
        <v>1343</v>
      </c>
      <c r="AC1108">
        <v>6</v>
      </c>
      <c r="AD1108">
        <v>12</v>
      </c>
      <c r="AE1108">
        <v>10</v>
      </c>
      <c r="AF1108">
        <v>9</v>
      </c>
      <c r="AG1108">
        <v>13</v>
      </c>
      <c r="AH1108">
        <v>5</v>
      </c>
      <c r="AI1108">
        <v>7</v>
      </c>
    </row>
    <row r="1109" spans="1:35" x14ac:dyDescent="0.25">
      <c r="A1109" s="23">
        <v>1108</v>
      </c>
      <c r="B1109" t="s">
        <v>2252</v>
      </c>
      <c r="C1109" s="1" t="str">
        <f>+VLOOKUP(Tabla1[[#This Row],[Sector]],Sectores[[Sector]:[Columna1]],2,0)</f>
        <v>07 Delincuencia</v>
      </c>
      <c r="D1109" s="1" t="str">
        <f>+VLOOKUP(Tabla1[[#This Row],[Contenido]],Hoja2!$F$2:$G$105,2,0)</f>
        <v>07.02 Sentencias Dictadas por Delito</v>
      </c>
      <c r="E1109" s="1" t="str">
        <f>+IFERROR(VLOOKUP(Tabla1[[#This Row],[Tema]],Temas[[Tema]:[Columna1]],2,0),"REVISAR")</f>
        <v>07.02.11 Delitos Contra la Propiedad y el Patrimonio</v>
      </c>
      <c r="F1109" s="1" t="str">
        <f>+IFERROR(VLOOKUP(Tabla1[[#This Row],[Muestra]],Muestra[[Muestra]:[Columna1]],2,0),"REVISAR")</f>
        <v>07.02.11.28 Usurpación de Nombre</v>
      </c>
      <c r="G1109" t="s">
        <v>66</v>
      </c>
      <c r="H1109" t="s">
        <v>1340</v>
      </c>
      <c r="I1109" t="s">
        <v>1355</v>
      </c>
      <c r="J1109" t="s">
        <v>2253</v>
      </c>
      <c r="K1109" t="s">
        <v>3851</v>
      </c>
      <c r="L1109" t="s">
        <v>987</v>
      </c>
      <c r="O1109" t="s">
        <v>1343</v>
      </c>
      <c r="AC1109">
        <v>1115</v>
      </c>
      <c r="AD1109">
        <v>1062</v>
      </c>
      <c r="AE1109">
        <v>1220</v>
      </c>
      <c r="AF1109">
        <v>1167</v>
      </c>
      <c r="AG1109">
        <v>1223</v>
      </c>
      <c r="AH1109">
        <v>1217</v>
      </c>
      <c r="AI1109">
        <v>1139</v>
      </c>
    </row>
    <row r="1110" spans="1:35" x14ac:dyDescent="0.25">
      <c r="A1110" s="23">
        <v>1109</v>
      </c>
      <c r="B1110" t="s">
        <v>2254</v>
      </c>
      <c r="C1110" s="1" t="str">
        <f>+VLOOKUP(Tabla1[[#This Row],[Sector]],Sectores[[Sector]:[Columna1]],2,0)</f>
        <v>07 Delincuencia</v>
      </c>
      <c r="D1110" s="1" t="str">
        <f>+VLOOKUP(Tabla1[[#This Row],[Contenido]],Hoja2!$F$2:$G$105,2,0)</f>
        <v>07.02 Sentencias Dictadas por Delito</v>
      </c>
      <c r="E1110" s="1" t="str">
        <f>+IFERROR(VLOOKUP(Tabla1[[#This Row],[Tema]],Temas[[Tema]:[Columna1]],2,0),"REVISAR")</f>
        <v>07.02.11 Delitos Contra la Propiedad y el Patrimonio</v>
      </c>
      <c r="F1110" s="1" t="str">
        <f>+IFERROR(VLOOKUP(Tabla1[[#This Row],[Muestra]],Muestra[[Muestra]:[Columna1]],2,0),"REVISAR")</f>
        <v>07.02.11.29 Usurpación de Propiedad, Descubrimiento o Producción</v>
      </c>
      <c r="G1110" t="s">
        <v>66</v>
      </c>
      <c r="H1110" t="s">
        <v>1340</v>
      </c>
      <c r="I1110" t="s">
        <v>1355</v>
      </c>
      <c r="J1110" t="s">
        <v>2255</v>
      </c>
      <c r="K1110" t="s">
        <v>3851</v>
      </c>
      <c r="L1110" t="s">
        <v>987</v>
      </c>
      <c r="O1110" t="s">
        <v>1343</v>
      </c>
      <c r="AC1110">
        <v>350</v>
      </c>
      <c r="AD1110">
        <v>321</v>
      </c>
      <c r="AE1110">
        <v>335</v>
      </c>
      <c r="AF1110">
        <v>359</v>
      </c>
      <c r="AG1110">
        <v>251</v>
      </c>
      <c r="AH1110">
        <v>272</v>
      </c>
      <c r="AI1110">
        <v>250</v>
      </c>
    </row>
    <row r="1111" spans="1:35" x14ac:dyDescent="0.25">
      <c r="A1111" s="23">
        <v>1110</v>
      </c>
      <c r="B1111" t="s">
        <v>2256</v>
      </c>
      <c r="C1111" s="1" t="str">
        <f>+VLOOKUP(Tabla1[[#This Row],[Sector]],Sectores[[Sector]:[Columna1]],2,0)</f>
        <v>07 Delincuencia</v>
      </c>
      <c r="D1111" s="1" t="str">
        <f>+VLOOKUP(Tabla1[[#This Row],[Contenido]],Hoja2!$F$2:$G$105,2,0)</f>
        <v>07.02 Sentencias Dictadas por Delito</v>
      </c>
      <c r="E1111" s="1" t="str">
        <f>+IFERROR(VLOOKUP(Tabla1[[#This Row],[Tema]],Temas[[Tema]:[Columna1]],2,0),"REVISAR")</f>
        <v>07.02.11 Delitos Contra la Propiedad y el Patrimonio</v>
      </c>
      <c r="F1111" s="1" t="str">
        <f>+IFERROR(VLOOKUP(Tabla1[[#This Row],[Muestra]],Muestra[[Muestra]:[Columna1]],2,0),"REVISAR")</f>
        <v>07.02.11.30 Usurpación No Violenta</v>
      </c>
      <c r="G1111" t="s">
        <v>66</v>
      </c>
      <c r="H1111" t="s">
        <v>1340</v>
      </c>
      <c r="I1111" t="s">
        <v>1355</v>
      </c>
      <c r="J1111" t="s">
        <v>2257</v>
      </c>
      <c r="K1111" t="s">
        <v>3851</v>
      </c>
      <c r="L1111" t="s">
        <v>987</v>
      </c>
      <c r="O1111" t="s">
        <v>1343</v>
      </c>
      <c r="AC1111">
        <v>336</v>
      </c>
      <c r="AD1111">
        <v>385</v>
      </c>
      <c r="AE1111">
        <v>415</v>
      </c>
      <c r="AF1111">
        <v>437</v>
      </c>
      <c r="AG1111">
        <v>486</v>
      </c>
      <c r="AH1111">
        <v>435</v>
      </c>
      <c r="AI1111">
        <v>511</v>
      </c>
    </row>
    <row r="1112" spans="1:35" x14ac:dyDescent="0.25">
      <c r="A1112" s="23">
        <v>1111</v>
      </c>
      <c r="B1112" t="s">
        <v>2258</v>
      </c>
      <c r="C1112" s="1" t="str">
        <f>+VLOOKUP(Tabla1[[#This Row],[Sector]],Sectores[[Sector]:[Columna1]],2,0)</f>
        <v>07 Delincuencia</v>
      </c>
      <c r="D1112" s="1" t="str">
        <f>+VLOOKUP(Tabla1[[#This Row],[Contenido]],Hoja2!$F$2:$G$105,2,0)</f>
        <v>07.02 Sentencias Dictadas por Delito</v>
      </c>
      <c r="E1112" s="1" t="str">
        <f>+IFERROR(VLOOKUP(Tabla1[[#This Row],[Tema]],Temas[[Tema]:[Columna1]],2,0),"REVISAR")</f>
        <v>07.02.11 Delitos Contra la Propiedad y el Patrimonio</v>
      </c>
      <c r="F1112" s="1" t="str">
        <f>+IFERROR(VLOOKUP(Tabla1[[#This Row],[Muestra]],Muestra[[Muestra]:[Columna1]],2,0),"REVISAR")</f>
        <v>07.02.11.31 Usurpación Violenta</v>
      </c>
      <c r="G1112" t="s">
        <v>66</v>
      </c>
      <c r="H1112" t="s">
        <v>1340</v>
      </c>
      <c r="I1112" t="s">
        <v>1355</v>
      </c>
      <c r="J1112" t="s">
        <v>2259</v>
      </c>
      <c r="K1112" t="s">
        <v>3851</v>
      </c>
      <c r="L1112" t="s">
        <v>987</v>
      </c>
      <c r="O1112" t="s">
        <v>1343</v>
      </c>
      <c r="AC1112">
        <v>73</v>
      </c>
      <c r="AD1112">
        <v>97</v>
      </c>
      <c r="AE1112">
        <v>95</v>
      </c>
      <c r="AF1112">
        <v>83</v>
      </c>
      <c r="AG1112">
        <v>138</v>
      </c>
      <c r="AH1112">
        <v>168</v>
      </c>
      <c r="AI1112">
        <v>195</v>
      </c>
    </row>
    <row r="1113" spans="1:35" x14ac:dyDescent="0.25">
      <c r="A1113" s="23">
        <v>1112</v>
      </c>
      <c r="B1113" t="s">
        <v>2260</v>
      </c>
      <c r="C1113" s="1" t="str">
        <f>+VLOOKUP(Tabla1[[#This Row],[Sector]],Sectores[[Sector]:[Columna1]],2,0)</f>
        <v>07 Delincuencia</v>
      </c>
      <c r="D1113" s="1" t="str">
        <f>+VLOOKUP(Tabla1[[#This Row],[Contenido]],Hoja2!$F$2:$G$105,2,0)</f>
        <v>07.02 Sentencias Dictadas por Delito</v>
      </c>
      <c r="E1113" s="1" t="str">
        <f>+IFERROR(VLOOKUP(Tabla1[[#This Row],[Tema]],Temas[[Tema]:[Columna1]],2,0),"REVISAR")</f>
        <v>07.02.11 Delitos Contra la Propiedad y el Patrimonio</v>
      </c>
      <c r="F1113" s="1" t="str">
        <f>+IFERROR(VLOOKUP(Tabla1[[#This Row],[Muestra]],Muestra[[Muestra]:[Columna1]],2,0),"REVISAR")</f>
        <v>07.02.11.32 Utilización Sin Autorización de Obras de Dominio Ajeno Protegidas por la Ley</v>
      </c>
      <c r="G1113" t="s">
        <v>66</v>
      </c>
      <c r="H1113" t="s">
        <v>1340</v>
      </c>
      <c r="I1113" t="s">
        <v>1355</v>
      </c>
      <c r="J1113" t="s">
        <v>2261</v>
      </c>
      <c r="K1113" t="s">
        <v>3851</v>
      </c>
      <c r="L1113" t="s">
        <v>987</v>
      </c>
      <c r="O1113" t="s">
        <v>1343</v>
      </c>
      <c r="AC1113">
        <v>57</v>
      </c>
      <c r="AD1113">
        <v>25</v>
      </c>
      <c r="AE1113">
        <v>32</v>
      </c>
      <c r="AF1113">
        <v>21</v>
      </c>
      <c r="AG1113">
        <v>8</v>
      </c>
      <c r="AH1113">
        <v>4</v>
      </c>
      <c r="AI1113">
        <v>6</v>
      </c>
    </row>
    <row r="1114" spans="1:35" x14ac:dyDescent="0.25">
      <c r="A1114" s="23">
        <v>1113</v>
      </c>
      <c r="B1114" t="s">
        <v>2262</v>
      </c>
      <c r="C1114" s="1" t="str">
        <f>+VLOOKUP(Tabla1[[#This Row],[Sector]],Sectores[[Sector]:[Columna1]],2,0)</f>
        <v>07 Delincuencia</v>
      </c>
      <c r="D1114" s="1" t="str">
        <f>+VLOOKUP(Tabla1[[#This Row],[Contenido]],Hoja2!$F$2:$G$105,2,0)</f>
        <v>07.02 Sentencias Dictadas por Delito</v>
      </c>
      <c r="E1114" s="1" t="str">
        <f>+IFERROR(VLOOKUP(Tabla1[[#This Row],[Tema]],Temas[[Tema]:[Columna1]],2,0),"REVISAR")</f>
        <v>07.02.11 Delitos Contra la Propiedad y el Patrimonio</v>
      </c>
      <c r="F1114" s="1" t="str">
        <f>+IFERROR(VLOOKUP(Tabla1[[#This Row],[Muestra]],Muestra[[Muestra]:[Columna1]],2,0),"REVISAR")</f>
        <v>07.02.11.33 Veedor/Liquidador Realice Conducta Señalada</v>
      </c>
      <c r="G1114" t="s">
        <v>66</v>
      </c>
      <c r="H1114" t="s">
        <v>1340</v>
      </c>
      <c r="I1114" t="s">
        <v>1355</v>
      </c>
      <c r="J1114" t="s">
        <v>2263</v>
      </c>
      <c r="K1114" t="s">
        <v>3851</v>
      </c>
      <c r="L1114" t="s">
        <v>987</v>
      </c>
      <c r="O1114" t="s">
        <v>1343</v>
      </c>
      <c r="AC1114">
        <v>0</v>
      </c>
      <c r="AD1114">
        <v>0</v>
      </c>
      <c r="AE1114">
        <v>0</v>
      </c>
      <c r="AF1114">
        <v>0</v>
      </c>
      <c r="AG1114">
        <v>2</v>
      </c>
      <c r="AH1114">
        <v>4</v>
      </c>
      <c r="AI1114">
        <v>2</v>
      </c>
    </row>
    <row r="1115" spans="1:35" x14ac:dyDescent="0.25">
      <c r="A1115" s="23">
        <v>1114</v>
      </c>
      <c r="B1115" t="s">
        <v>2264</v>
      </c>
      <c r="C1115" s="1" t="str">
        <f>+VLOOKUP(Tabla1[[#This Row],[Sector]],Sectores[[Sector]:[Columna1]],2,0)</f>
        <v>07 Delincuencia</v>
      </c>
      <c r="D1115" s="1" t="str">
        <f>+VLOOKUP(Tabla1[[#This Row],[Contenido]],Hoja2!$F$2:$G$105,2,0)</f>
        <v>07.02 Sentencias Dictadas por Delito</v>
      </c>
      <c r="E1115" s="1" t="str">
        <f>+IFERROR(VLOOKUP(Tabla1[[#This Row],[Tema]],Temas[[Tema]:[Columna1]],2,0),"REVISAR")</f>
        <v>07.02.11 Delitos Contra la Propiedad y el Patrimonio</v>
      </c>
      <c r="F1115" s="1" t="str">
        <f>+IFERROR(VLOOKUP(Tabla1[[#This Row],[Muestra]],Muestra[[Muestra]:[Columna1]],2,0),"REVISAR")</f>
        <v>07.02.11.34 Venta Ilícita de Obras Protegidas por Ley de Propiedad Intelectual</v>
      </c>
      <c r="G1115" t="s">
        <v>66</v>
      </c>
      <c r="H1115" t="s">
        <v>1340</v>
      </c>
      <c r="I1115" t="s">
        <v>1355</v>
      </c>
      <c r="J1115" t="s">
        <v>2265</v>
      </c>
      <c r="K1115" t="s">
        <v>3851</v>
      </c>
      <c r="L1115" t="s">
        <v>987</v>
      </c>
      <c r="O1115" t="s">
        <v>1343</v>
      </c>
      <c r="AC1115">
        <v>307</v>
      </c>
      <c r="AD1115">
        <v>272</v>
      </c>
      <c r="AE1115">
        <v>264</v>
      </c>
      <c r="AF1115">
        <v>245</v>
      </c>
      <c r="AG1115">
        <v>123</v>
      </c>
      <c r="AH1115">
        <v>109</v>
      </c>
      <c r="AI1115">
        <v>69</v>
      </c>
    </row>
    <row r="1116" spans="1:35" x14ac:dyDescent="0.25">
      <c r="A1116" s="23">
        <v>1115</v>
      </c>
      <c r="B1116" t="s">
        <v>2266</v>
      </c>
      <c r="C1116" s="1" t="str">
        <f>+VLOOKUP(Tabla1[[#This Row],[Sector]],Sectores[[Sector]:[Columna1]],2,0)</f>
        <v>07 Delincuencia</v>
      </c>
      <c r="D1116" s="1" t="str">
        <f>+VLOOKUP(Tabla1[[#This Row],[Contenido]],Hoja2!$F$2:$G$105,2,0)</f>
        <v>07.02 Sentencias Dictadas por Delito</v>
      </c>
      <c r="E1116" s="1" t="str">
        <f>+IFERROR(VLOOKUP(Tabla1[[#This Row],[Tema]],Temas[[Tema]:[Columna1]],2,0),"REVISAR")</f>
        <v>07.02.10 Delitos Contra la Intimidad y la Libertad</v>
      </c>
      <c r="F1116" s="1" t="str">
        <f>+IFERROR(VLOOKUP(Tabla1[[#This Row],[Muestra]],Muestra[[Muestra]:[Columna1]],2,0),"REVISAR")</f>
        <v>07.02.10.14 Vigilancia Privada No Autorizada</v>
      </c>
      <c r="G1116" t="s">
        <v>66</v>
      </c>
      <c r="H1116" t="s">
        <v>1340</v>
      </c>
      <c r="I1116" t="s">
        <v>1390</v>
      </c>
      <c r="J1116" t="s">
        <v>2267</v>
      </c>
      <c r="K1116" t="s">
        <v>3851</v>
      </c>
      <c r="L1116" t="s">
        <v>987</v>
      </c>
      <c r="O1116" t="s">
        <v>1343</v>
      </c>
      <c r="AC1116">
        <v>0</v>
      </c>
      <c r="AD1116">
        <v>1</v>
      </c>
      <c r="AE1116">
        <v>1</v>
      </c>
      <c r="AF1116">
        <v>3</v>
      </c>
      <c r="AG1116">
        <v>0</v>
      </c>
      <c r="AH1116">
        <v>1</v>
      </c>
      <c r="AI1116">
        <v>0</v>
      </c>
    </row>
    <row r="1117" spans="1:35" x14ac:dyDescent="0.25">
      <c r="A1117" s="23">
        <v>1116</v>
      </c>
      <c r="B1117" t="s">
        <v>2268</v>
      </c>
      <c r="C1117" s="1" t="str">
        <f>+VLOOKUP(Tabla1[[#This Row],[Sector]],Sectores[[Sector]:[Columna1]],2,0)</f>
        <v>07 Delincuencia</v>
      </c>
      <c r="D1117" s="1" t="str">
        <f>+VLOOKUP(Tabla1[[#This Row],[Contenido]],Hoja2!$F$2:$G$105,2,0)</f>
        <v>07.02 Sentencias Dictadas por Delito</v>
      </c>
      <c r="E1117" s="1" t="str">
        <f>+IFERROR(VLOOKUP(Tabla1[[#This Row],[Tema]],Temas[[Tema]:[Columna1]],2,0),"REVISAR")</f>
        <v>07.02.24 Delitos Sexuales</v>
      </c>
      <c r="F1117" s="1" t="str">
        <f>+IFERROR(VLOOKUP(Tabla1[[#This Row],[Muestra]],Muestra[[Muestra]:[Columna1]],2,0),"REVISAR")</f>
        <v>07.01.01.12 Violación</v>
      </c>
      <c r="G1117" t="s">
        <v>66</v>
      </c>
      <c r="H1117" t="s">
        <v>1340</v>
      </c>
      <c r="I1117" t="s">
        <v>1368</v>
      </c>
      <c r="J1117" t="s">
        <v>1005</v>
      </c>
      <c r="K1117" t="s">
        <v>3851</v>
      </c>
      <c r="L1117" t="s">
        <v>987</v>
      </c>
      <c r="O1117" t="s">
        <v>1343</v>
      </c>
      <c r="AC1117">
        <v>31</v>
      </c>
      <c r="AD1117">
        <v>28</v>
      </c>
      <c r="AE1117">
        <v>33</v>
      </c>
      <c r="AF1117">
        <v>22</v>
      </c>
      <c r="AG1117">
        <v>25</v>
      </c>
      <c r="AH1117">
        <v>17</v>
      </c>
      <c r="AI1117">
        <v>3</v>
      </c>
    </row>
    <row r="1118" spans="1:35" x14ac:dyDescent="0.25">
      <c r="A1118" s="23">
        <v>1117</v>
      </c>
      <c r="B1118" t="s">
        <v>2269</v>
      </c>
      <c r="C1118" s="1" t="str">
        <f>+VLOOKUP(Tabla1[[#This Row],[Sector]],Sectores[[Sector]:[Columna1]],2,0)</f>
        <v>07 Delincuencia</v>
      </c>
      <c r="D1118" s="1" t="str">
        <f>+VLOOKUP(Tabla1[[#This Row],[Contenido]],Hoja2!$F$2:$G$105,2,0)</f>
        <v>07.02 Sentencias Dictadas por Delito</v>
      </c>
      <c r="E1118" s="1" t="str">
        <f>+IFERROR(VLOOKUP(Tabla1[[#This Row],[Tema]],Temas[[Tema]:[Columna1]],2,0),"REVISAR")</f>
        <v>07.02.24 Delitos Sexuales</v>
      </c>
      <c r="F1118" s="1" t="str">
        <f>+IFERROR(VLOOKUP(Tabla1[[#This Row],[Muestra]],Muestra[[Muestra]:[Columna1]],2,0),"REVISAR")</f>
        <v>07.02.24.22 Violación con Homicidio o Femicidio</v>
      </c>
      <c r="G1118" t="s">
        <v>66</v>
      </c>
      <c r="H1118" t="s">
        <v>1340</v>
      </c>
      <c r="I1118" t="s">
        <v>1368</v>
      </c>
      <c r="J1118" t="s">
        <v>2270</v>
      </c>
      <c r="K1118" t="s">
        <v>3851</v>
      </c>
      <c r="L1118" t="s">
        <v>987</v>
      </c>
      <c r="O1118" t="s">
        <v>1343</v>
      </c>
      <c r="AC1118">
        <v>11</v>
      </c>
      <c r="AD1118">
        <v>4</v>
      </c>
      <c r="AE1118">
        <v>1</v>
      </c>
      <c r="AF1118">
        <v>4</v>
      </c>
      <c r="AG1118">
        <v>5</v>
      </c>
      <c r="AH1118">
        <v>11</v>
      </c>
      <c r="AI1118">
        <v>3</v>
      </c>
    </row>
    <row r="1119" spans="1:35" x14ac:dyDescent="0.25">
      <c r="A1119" s="23">
        <v>1118</v>
      </c>
      <c r="B1119" t="s">
        <v>2271</v>
      </c>
      <c r="C1119" s="1" t="str">
        <f>+VLOOKUP(Tabla1[[#This Row],[Sector]],Sectores[[Sector]:[Columna1]],2,0)</f>
        <v>07 Delincuencia</v>
      </c>
      <c r="D1119" s="1" t="str">
        <f>+VLOOKUP(Tabla1[[#This Row],[Contenido]],Hoja2!$F$2:$G$105,2,0)</f>
        <v>07.02 Sentencias Dictadas por Delito</v>
      </c>
      <c r="E1119" s="1" t="str">
        <f>+IFERROR(VLOOKUP(Tabla1[[#This Row],[Tema]],Temas[[Tema]:[Columna1]],2,0),"REVISAR")</f>
        <v>07.02.24 Delitos Sexuales</v>
      </c>
      <c r="F1119" s="1" t="str">
        <f>+IFERROR(VLOOKUP(Tabla1[[#This Row],[Muestra]],Muestra[[Muestra]:[Columna1]],2,0),"REVISAR")</f>
        <v>07.02.24.23 Violación de Mayor de 14 Años</v>
      </c>
      <c r="G1119" t="s">
        <v>66</v>
      </c>
      <c r="H1119" t="s">
        <v>1340</v>
      </c>
      <c r="I1119" t="s">
        <v>1368</v>
      </c>
      <c r="J1119" t="s">
        <v>2272</v>
      </c>
      <c r="K1119" t="s">
        <v>3851</v>
      </c>
      <c r="L1119" t="s">
        <v>987</v>
      </c>
      <c r="O1119" t="s">
        <v>1343</v>
      </c>
      <c r="AC1119">
        <v>699</v>
      </c>
      <c r="AD1119">
        <v>658</v>
      </c>
      <c r="AE1119">
        <v>684</v>
      </c>
      <c r="AF1119">
        <v>653</v>
      </c>
      <c r="AG1119">
        <v>675</v>
      </c>
      <c r="AH1119">
        <v>708</v>
      </c>
      <c r="AI1119">
        <v>793</v>
      </c>
    </row>
    <row r="1120" spans="1:35" x14ac:dyDescent="0.25">
      <c r="A1120" s="23">
        <v>1119</v>
      </c>
      <c r="B1120" t="s">
        <v>2273</v>
      </c>
      <c r="C1120" s="1" t="str">
        <f>+VLOOKUP(Tabla1[[#This Row],[Sector]],Sectores[[Sector]:[Columna1]],2,0)</f>
        <v>07 Delincuencia</v>
      </c>
      <c r="D1120" s="1" t="str">
        <f>+VLOOKUP(Tabla1[[#This Row],[Contenido]],Hoja2!$F$2:$G$105,2,0)</f>
        <v>07.02 Sentencias Dictadas por Delito</v>
      </c>
      <c r="E1120" s="1" t="str">
        <f>+IFERROR(VLOOKUP(Tabla1[[#This Row],[Tema]],Temas[[Tema]:[Columna1]],2,0),"REVISAR")</f>
        <v>07.02.24 Delitos Sexuales</v>
      </c>
      <c r="F1120" s="1" t="str">
        <f>+IFERROR(VLOOKUP(Tabla1[[#This Row],[Muestra]],Muestra[[Muestra]:[Columna1]],2,0),"REVISAR")</f>
        <v>07.02.24.24 Violación de Menor de 14 Años</v>
      </c>
      <c r="G1120" t="s">
        <v>66</v>
      </c>
      <c r="H1120" t="s">
        <v>1340</v>
      </c>
      <c r="I1120" t="s">
        <v>1368</v>
      </c>
      <c r="J1120" t="s">
        <v>2274</v>
      </c>
      <c r="K1120" t="s">
        <v>3851</v>
      </c>
      <c r="L1120" t="s">
        <v>987</v>
      </c>
      <c r="O1120" t="s">
        <v>1343</v>
      </c>
      <c r="AC1120">
        <v>908</v>
      </c>
      <c r="AD1120">
        <v>885</v>
      </c>
      <c r="AE1120">
        <v>863</v>
      </c>
      <c r="AF1120">
        <v>867</v>
      </c>
      <c r="AG1120">
        <v>836</v>
      </c>
      <c r="AH1120">
        <v>862</v>
      </c>
      <c r="AI1120">
        <v>825</v>
      </c>
    </row>
    <row r="1121" spans="1:35" x14ac:dyDescent="0.25">
      <c r="A1121" s="23">
        <v>1120</v>
      </c>
      <c r="B1121" t="s">
        <v>2275</v>
      </c>
      <c r="C1121" s="1" t="str">
        <f>+VLOOKUP(Tabla1[[#This Row],[Sector]],Sectores[[Sector]:[Columna1]],2,0)</f>
        <v>07 Delincuencia</v>
      </c>
      <c r="D1121" s="1" t="str">
        <f>+VLOOKUP(Tabla1[[#This Row],[Contenido]],Hoja2!$F$2:$G$105,2,0)</f>
        <v>07.02 Sentencias Dictadas por Delito</v>
      </c>
      <c r="E1121" s="1" t="str">
        <f>+IFERROR(VLOOKUP(Tabla1[[#This Row],[Tema]],Temas[[Tema]:[Columna1]],2,0),"REVISAR")</f>
        <v>07.02.11 Delitos Contra la Propiedad y el Patrimonio</v>
      </c>
      <c r="F1121" s="1" t="str">
        <f>+IFERROR(VLOOKUP(Tabla1[[#This Row],[Muestra]],Muestra[[Muestra]:[Columna1]],2,0),"REVISAR")</f>
        <v>07.02.11.35 Violación de Morada</v>
      </c>
      <c r="G1121" t="s">
        <v>66</v>
      </c>
      <c r="H1121" t="s">
        <v>1340</v>
      </c>
      <c r="I1121" t="s">
        <v>1355</v>
      </c>
      <c r="J1121" t="s">
        <v>2276</v>
      </c>
      <c r="K1121" t="s">
        <v>3851</v>
      </c>
      <c r="L1121" t="s">
        <v>987</v>
      </c>
      <c r="O1121" t="s">
        <v>1343</v>
      </c>
      <c r="AC1121">
        <v>3405</v>
      </c>
      <c r="AD1121">
        <v>3288</v>
      </c>
      <c r="AE1121">
        <v>3073</v>
      </c>
      <c r="AF1121">
        <v>2997</v>
      </c>
      <c r="AG1121">
        <v>3149</v>
      </c>
      <c r="AH1121">
        <v>3224</v>
      </c>
      <c r="AI1121">
        <v>3186</v>
      </c>
    </row>
    <row r="1122" spans="1:35" x14ac:dyDescent="0.25">
      <c r="A1122" s="23">
        <v>1121</v>
      </c>
      <c r="B1122" t="s">
        <v>2277</v>
      </c>
      <c r="C1122" s="1" t="str">
        <f>+VLOOKUP(Tabla1[[#This Row],[Sector]],Sectores[[Sector]:[Columna1]],2,0)</f>
        <v>07 Delincuencia</v>
      </c>
      <c r="D1122" s="1" t="str">
        <f>+VLOOKUP(Tabla1[[#This Row],[Contenido]],Hoja2!$F$2:$G$105,2,0)</f>
        <v>07.02 Sentencias Dictadas por Delito</v>
      </c>
      <c r="E1122" s="1" t="str">
        <f>+IFERROR(VLOOKUP(Tabla1[[#This Row],[Tema]],Temas[[Tema]:[Columna1]],2,0),"REVISAR")</f>
        <v>07.02.11 Delitos Contra la Propiedad y el Patrimonio</v>
      </c>
      <c r="F1122" s="1" t="str">
        <f>+IFERROR(VLOOKUP(Tabla1[[#This Row],[Muestra]],Muestra[[Muestra]:[Columna1]],2,0),"REVISAR")</f>
        <v>07.02.11.36 Violación de Secretos</v>
      </c>
      <c r="G1122" t="s">
        <v>66</v>
      </c>
      <c r="H1122" t="s">
        <v>1340</v>
      </c>
      <c r="I1122" t="s">
        <v>1355</v>
      </c>
      <c r="J1122" t="s">
        <v>2278</v>
      </c>
      <c r="K1122" t="s">
        <v>3851</v>
      </c>
      <c r="L1122" t="s">
        <v>987</v>
      </c>
      <c r="O1122" t="s">
        <v>1343</v>
      </c>
      <c r="AC1122">
        <v>14</v>
      </c>
      <c r="AD1122">
        <v>10</v>
      </c>
      <c r="AE1122">
        <v>22</v>
      </c>
      <c r="AF1122">
        <v>25</v>
      </c>
      <c r="AG1122">
        <v>20</v>
      </c>
      <c r="AH1122">
        <v>33</v>
      </c>
      <c r="AI1122">
        <v>32</v>
      </c>
    </row>
    <row r="1123" spans="1:35" x14ac:dyDescent="0.25">
      <c r="A1123" s="23">
        <v>1122</v>
      </c>
      <c r="B1123" t="s">
        <v>2279</v>
      </c>
      <c r="C1123" s="1" t="str">
        <f>+VLOOKUP(Tabla1[[#This Row],[Sector]],Sectores[[Sector]:[Columna1]],2,0)</f>
        <v>07 Delincuencia</v>
      </c>
      <c r="D1123" s="1" t="str">
        <f>+VLOOKUP(Tabla1[[#This Row],[Contenido]],Hoja2!$F$2:$G$105,2,0)</f>
        <v>07.02 Sentencias Dictadas por Delito</v>
      </c>
      <c r="E1123" s="1" t="str">
        <f>+IFERROR(VLOOKUP(Tabla1[[#This Row],[Tema]],Temas[[Tema]:[Columna1]],2,0),"REVISAR")</f>
        <v>07.02.11 Delitos Contra la Propiedad y el Patrimonio</v>
      </c>
      <c r="F1123" s="1" t="str">
        <f>+IFERROR(VLOOKUP(Tabla1[[#This Row],[Muestra]],Muestra[[Muestra]:[Columna1]],2,0),"REVISAR")</f>
        <v>07.02.11.37 Violación de Secretos de Fábrica</v>
      </c>
      <c r="G1123" t="s">
        <v>66</v>
      </c>
      <c r="H1123" t="s">
        <v>1340</v>
      </c>
      <c r="I1123" t="s">
        <v>1355</v>
      </c>
      <c r="J1123" t="s">
        <v>2280</v>
      </c>
      <c r="K1123" t="s">
        <v>3851</v>
      </c>
      <c r="L1123" t="s">
        <v>987</v>
      </c>
      <c r="O1123" t="s">
        <v>1343</v>
      </c>
      <c r="AC1123">
        <v>4</v>
      </c>
      <c r="AD1123">
        <v>1</v>
      </c>
      <c r="AE1123">
        <v>6</v>
      </c>
      <c r="AF1123">
        <v>8</v>
      </c>
      <c r="AG1123">
        <v>6</v>
      </c>
      <c r="AH1123">
        <v>8</v>
      </c>
      <c r="AI1123">
        <v>6</v>
      </c>
    </row>
    <row r="1124" spans="1:35" x14ac:dyDescent="0.25">
      <c r="A1124" s="23">
        <v>1123</v>
      </c>
      <c r="B1124" t="s">
        <v>2281</v>
      </c>
      <c r="C1124" s="1" t="str">
        <f>+VLOOKUP(Tabla1[[#This Row],[Sector]],Sectores[[Sector]:[Columna1]],2,0)</f>
        <v>07 Delincuencia</v>
      </c>
      <c r="D1124" s="1" t="str">
        <f>+VLOOKUP(Tabla1[[#This Row],[Contenido]],Hoja2!$F$2:$G$105,2,0)</f>
        <v>07.02 Sentencias Dictadas por Delito</v>
      </c>
      <c r="E1124" s="1" t="str">
        <f>+IFERROR(VLOOKUP(Tabla1[[#This Row],[Tema]],Temas[[Tema]:[Columna1]],2,0),"REVISAR")</f>
        <v>07.02.07 Delitos Contra el Orden Público, Funcionarios o Agentes del Estado</v>
      </c>
      <c r="F1124" s="1" t="str">
        <f>+IFERROR(VLOOKUP(Tabla1[[#This Row],[Muestra]],Muestra[[Muestra]:[Columna1]],2,0),"REVISAR")</f>
        <v>07.02.07.46 Violencia en Los Estadios</v>
      </c>
      <c r="G1124" t="s">
        <v>66</v>
      </c>
      <c r="H1124" t="s">
        <v>1340</v>
      </c>
      <c r="I1124" t="s">
        <v>1411</v>
      </c>
      <c r="J1124" t="s">
        <v>2282</v>
      </c>
      <c r="K1124" t="s">
        <v>3851</v>
      </c>
      <c r="L1124" t="s">
        <v>987</v>
      </c>
      <c r="O1124" t="s">
        <v>1343</v>
      </c>
      <c r="AC1124">
        <v>295</v>
      </c>
      <c r="AD1124">
        <v>317</v>
      </c>
      <c r="AE1124">
        <v>225</v>
      </c>
      <c r="AF1124">
        <v>45</v>
      </c>
      <c r="AG1124">
        <v>12</v>
      </c>
      <c r="AH1124">
        <v>3</v>
      </c>
      <c r="AI1124">
        <v>3</v>
      </c>
    </row>
    <row r="1125" spans="1:35" x14ac:dyDescent="0.25">
      <c r="A1125" s="23">
        <v>1124</v>
      </c>
      <c r="B1125" t="s">
        <v>2283</v>
      </c>
      <c r="C1125" s="1" t="str">
        <f>+VLOOKUP(Tabla1[[#This Row],[Sector]],Sectores[[Sector]:[Columna1]],2,0)</f>
        <v>07 Delincuencia</v>
      </c>
      <c r="D1125" s="1" t="str">
        <f>+VLOOKUP(Tabla1[[#This Row],[Contenido]],Hoja2!$F$2:$G$105,2,0)</f>
        <v>07.03 Sentencias Dictadas por Tipo de Delito</v>
      </c>
      <c r="E1125" s="1" t="str">
        <f>+IFERROR(VLOOKUP(Tabla1[[#This Row],[Tema]],Temas[[Tema]:[Columna1]],2,0),"REVISAR")</f>
        <v>07.03.01 Tipo de Delito</v>
      </c>
      <c r="F1125" s="1" t="str">
        <f>+IFERROR(VLOOKUP(Tabla1[[#This Row],[Muestra]],Muestra[[Muestra]:[Columna1]],2,0),"REVISAR")</f>
        <v>07.03.01.01 Corrupción</v>
      </c>
      <c r="G1125" t="s">
        <v>66</v>
      </c>
      <c r="H1125" t="s">
        <v>2284</v>
      </c>
      <c r="I1125" t="s">
        <v>2285</v>
      </c>
      <c r="J1125" t="s">
        <v>1398</v>
      </c>
      <c r="K1125" t="s">
        <v>3851</v>
      </c>
      <c r="L1125" t="s">
        <v>987</v>
      </c>
      <c r="O1125" t="s">
        <v>1343</v>
      </c>
      <c r="AC1125">
        <v>14</v>
      </c>
      <c r="AD1125">
        <v>15</v>
      </c>
      <c r="AE1125">
        <v>18</v>
      </c>
      <c r="AF1125">
        <v>24</v>
      </c>
      <c r="AG1125">
        <v>25</v>
      </c>
      <c r="AH1125">
        <v>22</v>
      </c>
      <c r="AI1125">
        <v>49</v>
      </c>
    </row>
    <row r="1126" spans="1:35" x14ac:dyDescent="0.25">
      <c r="A1126" s="23">
        <v>1125</v>
      </c>
      <c r="B1126" t="s">
        <v>2286</v>
      </c>
      <c r="C1126" s="1" t="str">
        <f>+VLOOKUP(Tabla1[[#This Row],[Sector]],Sectores[[Sector]:[Columna1]],2,0)</f>
        <v>07 Delincuencia</v>
      </c>
      <c r="D1126" s="1" t="str">
        <f>+VLOOKUP(Tabla1[[#This Row],[Contenido]],Hoja2!$F$2:$G$105,2,0)</f>
        <v>07.03 Sentencias Dictadas por Tipo de Delito</v>
      </c>
      <c r="E1126" s="1" t="str">
        <f>+IFERROR(VLOOKUP(Tabla1[[#This Row],[Tema]],Temas[[Tema]:[Columna1]],2,0),"REVISAR")</f>
        <v>07.03.01 Tipo de Delito</v>
      </c>
      <c r="F1126" s="1" t="str">
        <f>+IFERROR(VLOOKUP(Tabla1[[#This Row],[Muestra]],Muestra[[Muestra]:[Columna1]],2,0),"REVISAR")</f>
        <v>07.03.01.02 Crimen Organizado y Lavado de Dinero</v>
      </c>
      <c r="G1126" t="s">
        <v>66</v>
      </c>
      <c r="H1126" t="s">
        <v>2284</v>
      </c>
      <c r="I1126" t="s">
        <v>2285</v>
      </c>
      <c r="J1126" t="s">
        <v>1462</v>
      </c>
      <c r="K1126" t="s">
        <v>3851</v>
      </c>
      <c r="L1126" t="s">
        <v>987</v>
      </c>
      <c r="O1126" t="s">
        <v>1343</v>
      </c>
      <c r="AC1126">
        <v>140</v>
      </c>
      <c r="AD1126">
        <v>215</v>
      </c>
      <c r="AE1126">
        <v>220</v>
      </c>
      <c r="AF1126">
        <v>355</v>
      </c>
      <c r="AG1126">
        <v>207</v>
      </c>
      <c r="AH1126">
        <v>196</v>
      </c>
      <c r="AI1126">
        <v>340</v>
      </c>
    </row>
    <row r="1127" spans="1:35" x14ac:dyDescent="0.25">
      <c r="A1127" s="23">
        <v>1126</v>
      </c>
      <c r="B1127" t="s">
        <v>2287</v>
      </c>
      <c r="C1127" s="1" t="str">
        <f>+VLOOKUP(Tabla1[[#This Row],[Sector]],Sectores[[Sector]:[Columna1]],2,0)</f>
        <v>07 Delincuencia</v>
      </c>
      <c r="D1127" s="1" t="str">
        <f>+VLOOKUP(Tabla1[[#This Row],[Contenido]],Hoja2!$F$2:$G$105,2,0)</f>
        <v>07.03 Sentencias Dictadas por Tipo de Delito</v>
      </c>
      <c r="E1127" s="1" t="str">
        <f>+IFERROR(VLOOKUP(Tabla1[[#This Row],[Tema]],Temas[[Tema]:[Columna1]],2,0),"REVISAR")</f>
        <v>07.03.01 Tipo de Delito</v>
      </c>
      <c r="F1127" s="1" t="str">
        <f>+IFERROR(VLOOKUP(Tabla1[[#This Row],[Muestra]],Muestra[[Muestra]:[Columna1]],2,0),"REVISAR")</f>
        <v>07.03.01.03 Delitos Cometidos por Empleados y Funcionarios Públicos</v>
      </c>
      <c r="G1127" t="s">
        <v>66</v>
      </c>
      <c r="H1127" t="s">
        <v>2284</v>
      </c>
      <c r="I1127" t="s">
        <v>2285</v>
      </c>
      <c r="J1127" t="s">
        <v>1385</v>
      </c>
      <c r="K1127" t="s">
        <v>3851</v>
      </c>
      <c r="L1127" t="s">
        <v>987</v>
      </c>
      <c r="O1127" t="s">
        <v>1343</v>
      </c>
      <c r="AC1127">
        <v>527</v>
      </c>
      <c r="AD1127">
        <v>424</v>
      </c>
      <c r="AE1127">
        <v>486</v>
      </c>
      <c r="AF1127">
        <v>494</v>
      </c>
      <c r="AG1127">
        <v>733</v>
      </c>
      <c r="AH1127">
        <v>766</v>
      </c>
      <c r="AI1127">
        <v>1723</v>
      </c>
    </row>
    <row r="1128" spans="1:35" x14ac:dyDescent="0.25">
      <c r="A1128" s="23">
        <v>1127</v>
      </c>
      <c r="B1128" t="s">
        <v>2288</v>
      </c>
      <c r="C1128" s="1" t="str">
        <f>+VLOOKUP(Tabla1[[#This Row],[Sector]],Sectores[[Sector]:[Columna1]],2,0)</f>
        <v>07 Delincuencia</v>
      </c>
      <c r="D1128" s="1" t="str">
        <f>+VLOOKUP(Tabla1[[#This Row],[Contenido]],Hoja2!$F$2:$G$105,2,0)</f>
        <v>07.03 Sentencias Dictadas por Tipo de Delito</v>
      </c>
      <c r="E1128" s="1" t="str">
        <f>+IFERROR(VLOOKUP(Tabla1[[#This Row],[Tema]],Temas[[Tema]:[Columna1]],2,0),"REVISAR")</f>
        <v>07.03.01 Tipo de Delito</v>
      </c>
      <c r="F1128" s="1" t="str">
        <f>+IFERROR(VLOOKUP(Tabla1[[#This Row],[Muestra]],Muestra[[Muestra]:[Columna1]],2,0),"REVISAR")</f>
        <v>07.03.01.04 Delitos Contra el Estado Civil y la Familia</v>
      </c>
      <c r="G1128" t="s">
        <v>66</v>
      </c>
      <c r="H1128" t="s">
        <v>2284</v>
      </c>
      <c r="I1128" t="s">
        <v>2285</v>
      </c>
      <c r="J1128" t="s">
        <v>1481</v>
      </c>
      <c r="K1128" t="s">
        <v>3851</v>
      </c>
      <c r="L1128" t="s">
        <v>987</v>
      </c>
      <c r="O1128" t="s">
        <v>1343</v>
      </c>
      <c r="AC1128">
        <v>2766</v>
      </c>
      <c r="AD1128">
        <v>3747</v>
      </c>
      <c r="AE1128">
        <v>5015</v>
      </c>
      <c r="AF1128">
        <v>5602</v>
      </c>
      <c r="AG1128">
        <v>4205</v>
      </c>
      <c r="AH1128">
        <v>3578</v>
      </c>
      <c r="AI1128">
        <v>3824</v>
      </c>
    </row>
    <row r="1129" spans="1:35" x14ac:dyDescent="0.25">
      <c r="A1129" s="23">
        <v>1128</v>
      </c>
      <c r="B1129" t="s">
        <v>2289</v>
      </c>
      <c r="C1129" s="1" t="str">
        <f>+VLOOKUP(Tabla1[[#This Row],[Sector]],Sectores[[Sector]:[Columna1]],2,0)</f>
        <v>07 Delincuencia</v>
      </c>
      <c r="D1129" s="1" t="str">
        <f>+VLOOKUP(Tabla1[[#This Row],[Contenido]],Hoja2!$F$2:$G$105,2,0)</f>
        <v>07.03 Sentencias Dictadas por Tipo de Delito</v>
      </c>
      <c r="E1129" s="1" t="str">
        <f>+IFERROR(VLOOKUP(Tabla1[[#This Row],[Tema]],Temas[[Tema]:[Columna1]],2,0),"REVISAR")</f>
        <v>07.03.01 Tipo de Delito</v>
      </c>
      <c r="F1129" s="1" t="str">
        <f>+IFERROR(VLOOKUP(Tabla1[[#This Row],[Muestra]],Muestra[[Muestra]:[Columna1]],2,0),"REVISAR")</f>
        <v>07.03.01.05 Delitos Contra el Honor</v>
      </c>
      <c r="G1129" t="s">
        <v>66</v>
      </c>
      <c r="H1129" t="s">
        <v>2284</v>
      </c>
      <c r="I1129" t="s">
        <v>2285</v>
      </c>
      <c r="J1129" t="s">
        <v>1484</v>
      </c>
      <c r="K1129" t="s">
        <v>3851</v>
      </c>
      <c r="L1129" t="s">
        <v>987</v>
      </c>
      <c r="O1129" t="s">
        <v>1343</v>
      </c>
      <c r="AC1129">
        <v>806</v>
      </c>
      <c r="AD1129">
        <v>735</v>
      </c>
      <c r="AE1129">
        <v>824</v>
      </c>
      <c r="AF1129">
        <v>886</v>
      </c>
      <c r="AG1129">
        <v>888</v>
      </c>
      <c r="AH1129">
        <v>1018</v>
      </c>
      <c r="AI1129">
        <v>1315</v>
      </c>
    </row>
    <row r="1130" spans="1:35" x14ac:dyDescent="0.25">
      <c r="A1130" s="23">
        <v>1129</v>
      </c>
      <c r="B1130" t="s">
        <v>2290</v>
      </c>
      <c r="C1130" s="1" t="str">
        <f>+VLOOKUP(Tabla1[[#This Row],[Sector]],Sectores[[Sector]:[Columna1]],2,0)</f>
        <v>07 Delincuencia</v>
      </c>
      <c r="D1130" s="1" t="str">
        <f>+VLOOKUP(Tabla1[[#This Row],[Contenido]],Hoja2!$F$2:$G$105,2,0)</f>
        <v>07.03 Sentencias Dictadas por Tipo de Delito</v>
      </c>
      <c r="E1130" s="1" t="str">
        <f>+IFERROR(VLOOKUP(Tabla1[[#This Row],[Tema]],Temas[[Tema]:[Columna1]],2,0),"REVISAR")</f>
        <v>07.03.01 Tipo de Delito</v>
      </c>
      <c r="F1130" s="1" t="str">
        <f>+IFERROR(VLOOKUP(Tabla1[[#This Row],[Muestra]],Muestra[[Muestra]:[Columna1]],2,0),"REVISAR")</f>
        <v>07.03.01.06 Delitos Contra el Medioambientales y Seres Vivos</v>
      </c>
      <c r="G1130" t="s">
        <v>66</v>
      </c>
      <c r="H1130" t="s">
        <v>2284</v>
      </c>
      <c r="I1130" t="s">
        <v>2285</v>
      </c>
      <c r="J1130" t="s">
        <v>1352</v>
      </c>
      <c r="K1130" t="s">
        <v>3851</v>
      </c>
      <c r="L1130" t="s">
        <v>987</v>
      </c>
      <c r="O1130" t="s">
        <v>1343</v>
      </c>
      <c r="AC1130">
        <v>2928</v>
      </c>
      <c r="AD1130">
        <v>3182</v>
      </c>
      <c r="AE1130">
        <v>3229</v>
      </c>
      <c r="AF1130">
        <v>3342</v>
      </c>
      <c r="AG1130">
        <v>3291</v>
      </c>
      <c r="AH1130">
        <v>3168</v>
      </c>
      <c r="AI1130">
        <v>4009</v>
      </c>
    </row>
    <row r="1131" spans="1:35" x14ac:dyDescent="0.25">
      <c r="A1131" s="23">
        <v>1130</v>
      </c>
      <c r="B1131" t="s">
        <v>2291</v>
      </c>
      <c r="C1131" s="1" t="str">
        <f>+VLOOKUP(Tabla1[[#This Row],[Sector]],Sectores[[Sector]:[Columna1]],2,0)</f>
        <v>07 Delincuencia</v>
      </c>
      <c r="D1131" s="1" t="str">
        <f>+VLOOKUP(Tabla1[[#This Row],[Contenido]],Hoja2!$F$2:$G$105,2,0)</f>
        <v>07.03 Sentencias Dictadas por Tipo de Delito</v>
      </c>
      <c r="E1131" s="1" t="str">
        <f>+IFERROR(VLOOKUP(Tabla1[[#This Row],[Tema]],Temas[[Tema]:[Columna1]],2,0),"REVISAR")</f>
        <v>07.03.01 Tipo de Delito</v>
      </c>
      <c r="F1131" s="1" t="str">
        <f>+IFERROR(VLOOKUP(Tabla1[[#This Row],[Muestra]],Muestra[[Muestra]:[Columna1]],2,0),"REVISAR")</f>
        <v>07.03.01.07 Delitos Contra el Orden Público, Funcionarios o Agentes del Estado</v>
      </c>
      <c r="G1131" t="s">
        <v>66</v>
      </c>
      <c r="H1131" t="s">
        <v>2284</v>
      </c>
      <c r="I1131" t="s">
        <v>2285</v>
      </c>
      <c r="J1131" t="s">
        <v>1411</v>
      </c>
      <c r="K1131" t="s">
        <v>3851</v>
      </c>
      <c r="L1131" t="s">
        <v>987</v>
      </c>
      <c r="O1131" t="s">
        <v>1343</v>
      </c>
      <c r="AC1131">
        <v>23006</v>
      </c>
      <c r="AD1131">
        <v>21000</v>
      </c>
      <c r="AE1131">
        <v>19750</v>
      </c>
      <c r="AF1131">
        <v>20125</v>
      </c>
      <c r="AG1131">
        <v>20648</v>
      </c>
      <c r="AH1131">
        <v>21570</v>
      </c>
      <c r="AI1131">
        <v>28442</v>
      </c>
    </row>
    <row r="1132" spans="1:35" x14ac:dyDescent="0.25">
      <c r="A1132" s="23">
        <v>1131</v>
      </c>
      <c r="B1132" t="s">
        <v>2292</v>
      </c>
      <c r="C1132" s="1" t="str">
        <f>+VLOOKUP(Tabla1[[#This Row],[Sector]],Sectores[[Sector]:[Columna1]],2,0)</f>
        <v>07 Delincuencia</v>
      </c>
      <c r="D1132" s="1" t="str">
        <f>+VLOOKUP(Tabla1[[#This Row],[Contenido]],Hoja2!$F$2:$G$105,2,0)</f>
        <v>07.03 Sentencias Dictadas por Tipo de Delito</v>
      </c>
      <c r="E1132" s="1" t="str">
        <f>+IFERROR(VLOOKUP(Tabla1[[#This Row],[Tema]],Temas[[Tema]:[Columna1]],2,0),"REVISAR")</f>
        <v>07.03.01 Tipo de Delito</v>
      </c>
      <c r="F1132" s="1" t="str">
        <f>+IFERROR(VLOOKUP(Tabla1[[#This Row],[Muestra]],Muestra[[Muestra]:[Columna1]],2,0),"REVISAR")</f>
        <v>07.03.01.08 Delitos Contra la Administración de la Justicia</v>
      </c>
      <c r="G1132" t="s">
        <v>66</v>
      </c>
      <c r="H1132" t="s">
        <v>2284</v>
      </c>
      <c r="I1132" t="s">
        <v>2285</v>
      </c>
      <c r="J1132" t="s">
        <v>1962</v>
      </c>
      <c r="K1132" t="s">
        <v>3851</v>
      </c>
      <c r="L1132" t="s">
        <v>987</v>
      </c>
      <c r="O1132" t="s">
        <v>1343</v>
      </c>
      <c r="AC1132">
        <v>2472</v>
      </c>
      <c r="AD1132">
        <v>2677</v>
      </c>
      <c r="AE1132">
        <v>2774</v>
      </c>
      <c r="AF1132">
        <v>2848</v>
      </c>
      <c r="AG1132">
        <v>2935</v>
      </c>
      <c r="AH1132">
        <v>3457</v>
      </c>
      <c r="AI1132">
        <v>3389</v>
      </c>
    </row>
    <row r="1133" spans="1:35" x14ac:dyDescent="0.25">
      <c r="A1133" s="23">
        <v>1132</v>
      </c>
      <c r="B1133" t="s">
        <v>10086</v>
      </c>
      <c r="C1133" s="1" t="str">
        <f>+VLOOKUP(Tabla1[[#This Row],[Sector]],Sectores[[Sector]:[Columna1]],2,0)</f>
        <v>07 Delincuencia</v>
      </c>
      <c r="D1133" s="1" t="str">
        <f>+VLOOKUP(Tabla1[[#This Row],[Contenido]],Hoja2!$F$2:$G$105,2,0)</f>
        <v>07.03 Sentencias Dictadas por Tipo de Delito</v>
      </c>
      <c r="E1133" s="1" t="str">
        <f>+IFERROR(VLOOKUP(Tabla1[[#This Row],[Tema]],Temas[[Tema]:[Columna1]],2,0),"REVISAR")</f>
        <v>07.03.01 Tipo de Delito</v>
      </c>
      <c r="F1133" s="1" t="str">
        <f>+IFERROR(VLOOKUP(Tabla1[[#This Row],[Muestra]],Muestra[[Muestra]:[Columna1]],2,0),"REVISAR")</f>
        <v>07.03.01.09 Delitos Contra la Fé Pública</v>
      </c>
      <c r="G1133" t="s">
        <v>66</v>
      </c>
      <c r="H1133" t="s">
        <v>2284</v>
      </c>
      <c r="I1133" t="s">
        <v>2285</v>
      </c>
      <c r="J1133" t="s">
        <v>1721</v>
      </c>
      <c r="K1133" t="s">
        <v>3851</v>
      </c>
      <c r="L1133" t="s">
        <v>987</v>
      </c>
      <c r="O1133" t="s">
        <v>1343</v>
      </c>
      <c r="AC1133">
        <v>4190</v>
      </c>
      <c r="AD1133">
        <v>4677</v>
      </c>
      <c r="AE1133">
        <v>5122</v>
      </c>
      <c r="AF1133">
        <v>5131</v>
      </c>
      <c r="AG1133">
        <v>4731</v>
      </c>
      <c r="AH1133">
        <v>4843</v>
      </c>
      <c r="AI1133">
        <v>4739</v>
      </c>
    </row>
    <row r="1134" spans="1:35" x14ac:dyDescent="0.25">
      <c r="A1134" s="23">
        <v>1133</v>
      </c>
      <c r="B1134" t="s">
        <v>2293</v>
      </c>
      <c r="C1134" s="1" t="str">
        <f>+VLOOKUP(Tabla1[[#This Row],[Sector]],Sectores[[Sector]:[Columna1]],2,0)</f>
        <v>07 Delincuencia</v>
      </c>
      <c r="D1134" s="1" t="str">
        <f>+VLOOKUP(Tabla1[[#This Row],[Contenido]],Hoja2!$F$2:$G$105,2,0)</f>
        <v>07.03 Sentencias Dictadas por Tipo de Delito</v>
      </c>
      <c r="E1134" s="1" t="str">
        <f>+IFERROR(VLOOKUP(Tabla1[[#This Row],[Tema]],Temas[[Tema]:[Columna1]],2,0),"REVISAR")</f>
        <v>07.03.01 Tipo de Delito</v>
      </c>
      <c r="F1134" s="1" t="str">
        <f>+IFERROR(VLOOKUP(Tabla1[[#This Row],[Muestra]],Muestra[[Muestra]:[Columna1]],2,0),"REVISAR")</f>
        <v>07.03.01.10 Delitos Contra la Intimidad y la Libertad</v>
      </c>
      <c r="G1134" t="s">
        <v>66</v>
      </c>
      <c r="H1134" t="s">
        <v>2284</v>
      </c>
      <c r="I1134" t="s">
        <v>2285</v>
      </c>
      <c r="J1134" t="s">
        <v>1390</v>
      </c>
      <c r="K1134" t="s">
        <v>3851</v>
      </c>
      <c r="L1134" t="s">
        <v>987</v>
      </c>
      <c r="O1134" t="s">
        <v>1343</v>
      </c>
      <c r="AC1134">
        <v>69176</v>
      </c>
      <c r="AD1134">
        <v>73654</v>
      </c>
      <c r="AE1134">
        <v>69031</v>
      </c>
      <c r="AF1134">
        <v>68363</v>
      </c>
      <c r="AG1134">
        <v>65354</v>
      </c>
      <c r="AH1134">
        <v>64740</v>
      </c>
      <c r="AI1134">
        <v>66732</v>
      </c>
    </row>
    <row r="1135" spans="1:35" x14ac:dyDescent="0.25">
      <c r="A1135" s="23">
        <v>1134</v>
      </c>
      <c r="B1135" t="s">
        <v>2294</v>
      </c>
      <c r="C1135" s="1" t="str">
        <f>+VLOOKUP(Tabla1[[#This Row],[Sector]],Sectores[[Sector]:[Columna1]],2,0)</f>
        <v>07 Delincuencia</v>
      </c>
      <c r="D1135" s="1" t="str">
        <f>+VLOOKUP(Tabla1[[#This Row],[Contenido]],Hoja2!$F$2:$G$105,2,0)</f>
        <v>07.03 Sentencias Dictadas por Tipo de Delito</v>
      </c>
      <c r="E1135" s="1" t="str">
        <f>+IFERROR(VLOOKUP(Tabla1[[#This Row],[Tema]],Temas[[Tema]:[Columna1]],2,0),"REVISAR")</f>
        <v>07.03.01 Tipo de Delito</v>
      </c>
      <c r="F1135" s="1" t="str">
        <f>+IFERROR(VLOOKUP(Tabla1[[#This Row],[Muestra]],Muestra[[Muestra]:[Columna1]],2,0),"REVISAR")</f>
        <v>07.03.01.11 Delitos Contra la Propiedad y el Patrimonio</v>
      </c>
      <c r="G1135" t="s">
        <v>66</v>
      </c>
      <c r="H1135" t="s">
        <v>2284</v>
      </c>
      <c r="I1135" t="s">
        <v>2285</v>
      </c>
      <c r="J1135" t="s">
        <v>1355</v>
      </c>
      <c r="K1135" t="s">
        <v>3851</v>
      </c>
      <c r="L1135" t="s">
        <v>987</v>
      </c>
      <c r="O1135" t="s">
        <v>1343</v>
      </c>
      <c r="AC1135">
        <v>36821</v>
      </c>
      <c r="AD1135">
        <v>37295</v>
      </c>
      <c r="AE1135">
        <v>35833</v>
      </c>
      <c r="AF1135">
        <v>35922</v>
      </c>
      <c r="AG1135">
        <v>33941</v>
      </c>
      <c r="AH1135">
        <v>33973</v>
      </c>
      <c r="AI1135">
        <v>34876</v>
      </c>
    </row>
    <row r="1136" spans="1:35" x14ac:dyDescent="0.25">
      <c r="A1136" s="23">
        <v>1135</v>
      </c>
      <c r="B1136" t="s">
        <v>2295</v>
      </c>
      <c r="C1136" s="1" t="str">
        <f>+VLOOKUP(Tabla1[[#This Row],[Sector]],Sectores[[Sector]:[Columna1]],2,0)</f>
        <v>07 Delincuencia</v>
      </c>
      <c r="D1136" s="1" t="str">
        <f>+VLOOKUP(Tabla1[[#This Row],[Contenido]],Hoja2!$F$2:$G$105,2,0)</f>
        <v>07.03 Sentencias Dictadas por Tipo de Delito</v>
      </c>
      <c r="E1136" s="1" t="str">
        <f>+IFERROR(VLOOKUP(Tabla1[[#This Row],[Tema]],Temas[[Tema]:[Columna1]],2,0),"REVISAR")</f>
        <v>07.03.01 Tipo de Delito</v>
      </c>
      <c r="F1136" s="1" t="str">
        <f>+IFERROR(VLOOKUP(Tabla1[[#This Row],[Muestra]],Muestra[[Muestra]:[Columna1]],2,0),"REVISAR")</f>
        <v>07.03.01.12 Delitos Contra la Salud Pública</v>
      </c>
      <c r="G1136" t="s">
        <v>66</v>
      </c>
      <c r="H1136" t="s">
        <v>2284</v>
      </c>
      <c r="I1136" t="s">
        <v>2285</v>
      </c>
      <c r="J1136" t="s">
        <v>1562</v>
      </c>
      <c r="K1136" t="s">
        <v>3851</v>
      </c>
      <c r="L1136" t="s">
        <v>987</v>
      </c>
      <c r="O1136" t="s">
        <v>1343</v>
      </c>
      <c r="AC1136">
        <v>208</v>
      </c>
      <c r="AD1136">
        <v>231</v>
      </c>
      <c r="AE1136">
        <v>245</v>
      </c>
      <c r="AF1136">
        <v>195</v>
      </c>
      <c r="AG1136">
        <v>181</v>
      </c>
      <c r="AH1136">
        <v>172</v>
      </c>
      <c r="AI1136">
        <v>236</v>
      </c>
    </row>
    <row r="1137" spans="1:35" x14ac:dyDescent="0.25">
      <c r="A1137" s="23">
        <v>1136</v>
      </c>
      <c r="B1137" t="s">
        <v>2296</v>
      </c>
      <c r="C1137" s="1" t="str">
        <f>+VLOOKUP(Tabla1[[#This Row],[Sector]],Sectores[[Sector]:[Columna1]],2,0)</f>
        <v>07 Delincuencia</v>
      </c>
      <c r="D1137" s="1" t="str">
        <f>+VLOOKUP(Tabla1[[#This Row],[Contenido]],Hoja2!$F$2:$G$105,2,0)</f>
        <v>07.03 Sentencias Dictadas por Tipo de Delito</v>
      </c>
      <c r="E1137" s="1" t="str">
        <f>+IFERROR(VLOOKUP(Tabla1[[#This Row],[Tema]],Temas[[Tema]:[Columna1]],2,0),"REVISAR")</f>
        <v>07.03.01 Tipo de Delito</v>
      </c>
      <c r="F1137" s="1" t="str">
        <f>+IFERROR(VLOOKUP(Tabla1[[#This Row],[Muestra]],Muestra[[Muestra]:[Columna1]],2,0),"REVISAR")</f>
        <v>07.03.01.13 Delitos Contra la Seguridad</v>
      </c>
      <c r="G1137" t="s">
        <v>66</v>
      </c>
      <c r="H1137" t="s">
        <v>2284</v>
      </c>
      <c r="I1137" t="s">
        <v>2285</v>
      </c>
      <c r="J1137" t="s">
        <v>1683</v>
      </c>
      <c r="K1137" t="s">
        <v>3851</v>
      </c>
      <c r="L1137" t="s">
        <v>987</v>
      </c>
      <c r="O1137" t="s">
        <v>1343</v>
      </c>
      <c r="AC1137">
        <v>163</v>
      </c>
      <c r="AD1137">
        <v>183</v>
      </c>
      <c r="AE1137">
        <v>178</v>
      </c>
      <c r="AF1137">
        <v>227</v>
      </c>
      <c r="AG1137">
        <v>176</v>
      </c>
      <c r="AH1137">
        <v>203</v>
      </c>
      <c r="AI1137">
        <v>167</v>
      </c>
    </row>
    <row r="1138" spans="1:35" x14ac:dyDescent="0.25">
      <c r="A1138" s="23">
        <v>1137</v>
      </c>
      <c r="B1138" t="s">
        <v>2297</v>
      </c>
      <c r="C1138" s="1" t="str">
        <f>+VLOOKUP(Tabla1[[#This Row],[Sector]],Sectores[[Sector]:[Columna1]],2,0)</f>
        <v>07 Delincuencia</v>
      </c>
      <c r="D1138" s="1" t="str">
        <f>+VLOOKUP(Tabla1[[#This Row],[Contenido]],Hoja2!$F$2:$G$105,2,0)</f>
        <v>07.03 Sentencias Dictadas por Tipo de Delito</v>
      </c>
      <c r="E1138" s="1" t="str">
        <f>+IFERROR(VLOOKUP(Tabla1[[#This Row],[Tema]],Temas[[Tema]:[Columna1]],2,0),"REVISAR")</f>
        <v>07.03.01 Tipo de Delito</v>
      </c>
      <c r="F1138" s="1" t="str">
        <f>+IFERROR(VLOOKUP(Tabla1[[#This Row],[Muestra]],Muestra[[Muestra]:[Columna1]],2,0),"REVISAR")</f>
        <v>07.03.01.14 Delitos Contra la Vida, Integridad o Dignidad Personal</v>
      </c>
      <c r="G1138" t="s">
        <v>66</v>
      </c>
      <c r="H1138" t="s">
        <v>2284</v>
      </c>
      <c r="I1138" t="s">
        <v>2285</v>
      </c>
      <c r="J1138" t="s">
        <v>1358</v>
      </c>
      <c r="K1138" t="s">
        <v>3851</v>
      </c>
      <c r="L1138" t="s">
        <v>987</v>
      </c>
      <c r="O1138" t="s">
        <v>1343</v>
      </c>
      <c r="AC1138">
        <v>6248</v>
      </c>
      <c r="AD1138">
        <v>6260</v>
      </c>
      <c r="AE1138">
        <v>6530</v>
      </c>
      <c r="AF1138">
        <v>6641</v>
      </c>
      <c r="AG1138">
        <v>6391</v>
      </c>
      <c r="AH1138">
        <v>6287</v>
      </c>
      <c r="AI1138">
        <v>6763</v>
      </c>
    </row>
    <row r="1139" spans="1:35" x14ac:dyDescent="0.25">
      <c r="A1139" s="23">
        <v>1138</v>
      </c>
      <c r="B1139" t="s">
        <v>2298</v>
      </c>
      <c r="C1139" s="1" t="str">
        <f>+VLOOKUP(Tabla1[[#This Row],[Sector]],Sectores[[Sector]:[Columna1]],2,0)</f>
        <v>07 Delincuencia</v>
      </c>
      <c r="D1139" s="1" t="str">
        <f>+VLOOKUP(Tabla1[[#This Row],[Contenido]],Hoja2!$F$2:$G$105,2,0)</f>
        <v>07.03 Sentencias Dictadas por Tipo de Delito</v>
      </c>
      <c r="E1139" s="1" t="str">
        <f>+IFERROR(VLOOKUP(Tabla1[[#This Row],[Tema]],Temas[[Tema]:[Columna1]],2,0),"REVISAR")</f>
        <v>07.03.01 Tipo de Delito</v>
      </c>
      <c r="F1139" s="1" t="str">
        <f>+IFERROR(VLOOKUP(Tabla1[[#This Row],[Muestra]],Muestra[[Muestra]:[Columna1]],2,0),"REVISAR")</f>
        <v>07.03.01.15 Delitos Contra las Personas</v>
      </c>
      <c r="G1139" t="s">
        <v>66</v>
      </c>
      <c r="H1139" t="s">
        <v>2284</v>
      </c>
      <c r="I1139" t="s">
        <v>2285</v>
      </c>
      <c r="J1139" t="s">
        <v>1345</v>
      </c>
      <c r="K1139" t="s">
        <v>3851</v>
      </c>
      <c r="L1139" t="s">
        <v>987</v>
      </c>
      <c r="O1139" t="s">
        <v>1343</v>
      </c>
      <c r="AC1139">
        <v>743</v>
      </c>
      <c r="AD1139">
        <v>824</v>
      </c>
      <c r="AE1139">
        <v>906</v>
      </c>
      <c r="AF1139">
        <v>912</v>
      </c>
      <c r="AG1139">
        <v>1051</v>
      </c>
      <c r="AH1139">
        <v>1197</v>
      </c>
      <c r="AI1139">
        <v>1642</v>
      </c>
    </row>
    <row r="1140" spans="1:35" x14ac:dyDescent="0.25">
      <c r="A1140" s="23">
        <v>1139</v>
      </c>
      <c r="B1140" t="s">
        <v>10087</v>
      </c>
      <c r="C1140" s="1" t="str">
        <f>+VLOOKUP(Tabla1[[#This Row],[Sector]],Sectores[[Sector]:[Columna1]],2,0)</f>
        <v>07 Delincuencia</v>
      </c>
      <c r="D1140" s="1" t="str">
        <f>+VLOOKUP(Tabla1[[#This Row],[Contenido]],Hoja2!$F$2:$G$105,2,0)</f>
        <v>07.03 Sentencias Dictadas por Tipo de Delito</v>
      </c>
      <c r="E1140" s="1" t="str">
        <f>+IFERROR(VLOOKUP(Tabla1[[#This Row],[Tema]],Temas[[Tema]:[Columna1]],2,0),"REVISAR")</f>
        <v>07.03.01 Tipo de Delito</v>
      </c>
      <c r="F1140" s="1" t="str">
        <f>+IFERROR(VLOOKUP(Tabla1[[#This Row],[Muestra]],Muestra[[Muestra]:[Columna1]],2,0),"REVISAR")</f>
        <v>07.03.01.16 Delitos de Tenecia y Porte de Armas</v>
      </c>
      <c r="G1140" t="s">
        <v>66</v>
      </c>
      <c r="H1140" t="s">
        <v>2284</v>
      </c>
      <c r="I1140" t="s">
        <v>2285</v>
      </c>
      <c r="J1140" t="s">
        <v>1341</v>
      </c>
      <c r="K1140" t="s">
        <v>3851</v>
      </c>
      <c r="L1140" t="s">
        <v>987</v>
      </c>
      <c r="O1140" t="s">
        <v>1343</v>
      </c>
      <c r="AC1140">
        <v>12442</v>
      </c>
      <c r="AD1140">
        <v>14016</v>
      </c>
      <c r="AE1140">
        <v>14980</v>
      </c>
      <c r="AF1140">
        <v>15644</v>
      </c>
      <c r="AG1140">
        <v>16122</v>
      </c>
      <c r="AH1140">
        <v>17032</v>
      </c>
      <c r="AI1140">
        <v>11992</v>
      </c>
    </row>
    <row r="1141" spans="1:35" x14ac:dyDescent="0.25">
      <c r="A1141" s="23">
        <v>1140</v>
      </c>
      <c r="B1141" t="s">
        <v>2299</v>
      </c>
      <c r="C1141" s="1" t="str">
        <f>+VLOOKUP(Tabla1[[#This Row],[Sector]],Sectores[[Sector]:[Columna1]],2,0)</f>
        <v>07 Delincuencia</v>
      </c>
      <c r="D1141" s="1" t="str">
        <f>+VLOOKUP(Tabla1[[#This Row],[Contenido]],Hoja2!$F$2:$G$105,2,0)</f>
        <v>07.03 Sentencias Dictadas por Tipo de Delito</v>
      </c>
      <c r="E1141" s="1" t="str">
        <f>+IFERROR(VLOOKUP(Tabla1[[#This Row],[Tema]],Temas[[Tema]:[Columna1]],2,0),"REVISAR")</f>
        <v>07.03.01 Tipo de Delito</v>
      </c>
      <c r="F1141" s="1" t="str">
        <f>+IFERROR(VLOOKUP(Tabla1[[#This Row],[Muestra]],Muestra[[Muestra]:[Columna1]],2,0),"REVISAR")</f>
        <v>07.03.01.17 Delitos e Infracciones de Tránsito</v>
      </c>
      <c r="G1141" t="s">
        <v>66</v>
      </c>
      <c r="H1141" t="s">
        <v>2284</v>
      </c>
      <c r="I1141" t="s">
        <v>2285</v>
      </c>
      <c r="J1141" t="s">
        <v>1507</v>
      </c>
      <c r="K1141" t="s">
        <v>3851</v>
      </c>
      <c r="L1141" t="s">
        <v>987</v>
      </c>
      <c r="O1141" t="s">
        <v>1343</v>
      </c>
      <c r="AC1141">
        <v>32293</v>
      </c>
      <c r="AD1141">
        <v>32878</v>
      </c>
      <c r="AE1141">
        <v>33694</v>
      </c>
      <c r="AF1141">
        <v>35503</v>
      </c>
      <c r="AG1141">
        <v>36655</v>
      </c>
      <c r="AH1141">
        <v>37346</v>
      </c>
      <c r="AI1141">
        <v>35875</v>
      </c>
    </row>
    <row r="1142" spans="1:35" x14ac:dyDescent="0.25">
      <c r="A1142" s="23">
        <v>1141</v>
      </c>
      <c r="B1142" t="s">
        <v>2300</v>
      </c>
      <c r="C1142" s="1" t="str">
        <f>+VLOOKUP(Tabla1[[#This Row],[Sector]],Sectores[[Sector]:[Columna1]],2,0)</f>
        <v>07 Delincuencia</v>
      </c>
      <c r="D1142" s="1" t="str">
        <f>+VLOOKUP(Tabla1[[#This Row],[Contenido]],Hoja2!$F$2:$G$105,2,0)</f>
        <v>07.03 Sentencias Dictadas por Tipo de Delito</v>
      </c>
      <c r="E1142" s="1" t="str">
        <f>+IFERROR(VLOOKUP(Tabla1[[#This Row],[Tema]],Temas[[Tema]:[Columna1]],2,0),"REVISAR")</f>
        <v>07.03.01 Tipo de Delito</v>
      </c>
      <c r="F1142" s="1" t="str">
        <f>+IFERROR(VLOOKUP(Tabla1[[#This Row],[Muestra]],Muestra[[Muestra]:[Columna1]],2,0),"REVISAR")</f>
        <v>07.03.01.18 Delitos Económicos</v>
      </c>
      <c r="G1142" t="s">
        <v>66</v>
      </c>
      <c r="H1142" t="s">
        <v>2284</v>
      </c>
      <c r="I1142" t="s">
        <v>2285</v>
      </c>
      <c r="J1142" t="s">
        <v>1365</v>
      </c>
      <c r="K1142" t="s">
        <v>3851</v>
      </c>
      <c r="L1142" t="s">
        <v>987</v>
      </c>
      <c r="O1142" t="s">
        <v>1343</v>
      </c>
      <c r="AC1142">
        <v>138412</v>
      </c>
      <c r="AD1142">
        <v>148895</v>
      </c>
      <c r="AE1142">
        <v>144809</v>
      </c>
      <c r="AF1142">
        <v>143345</v>
      </c>
      <c r="AG1142">
        <v>145172</v>
      </c>
      <c r="AH1142">
        <v>145011</v>
      </c>
      <c r="AI1142">
        <v>139733</v>
      </c>
    </row>
    <row r="1143" spans="1:35" x14ac:dyDescent="0.25">
      <c r="A1143" s="23">
        <v>1142</v>
      </c>
      <c r="B1143" t="s">
        <v>2301</v>
      </c>
      <c r="C1143" s="1" t="str">
        <f>+VLOOKUP(Tabla1[[#This Row],[Sector]],Sectores[[Sector]:[Columna1]],2,0)</f>
        <v>07 Delincuencia</v>
      </c>
      <c r="D1143" s="1" t="str">
        <f>+VLOOKUP(Tabla1[[#This Row],[Contenido]],Hoja2!$F$2:$G$105,2,0)</f>
        <v>07.03 Sentencias Dictadas por Tipo de Delito</v>
      </c>
      <c r="E1143" s="1" t="str">
        <f>+IFERROR(VLOOKUP(Tabla1[[#This Row],[Tema]],Temas[[Tema]:[Columna1]],2,0),"REVISAR")</f>
        <v>07.03.01 Tipo de Delito</v>
      </c>
      <c r="F1143" s="1" t="str">
        <f>+IFERROR(VLOOKUP(Tabla1[[#This Row],[Muestra]],Muestra[[Muestra]:[Columna1]],2,0),"REVISAR")</f>
        <v>07.03.01.19 Delitos Electorales</v>
      </c>
      <c r="G1143" t="s">
        <v>66</v>
      </c>
      <c r="H1143" t="s">
        <v>2284</v>
      </c>
      <c r="I1143" t="s">
        <v>2285</v>
      </c>
      <c r="J1143" t="s">
        <v>1835</v>
      </c>
      <c r="K1143" t="s">
        <v>3851</v>
      </c>
      <c r="L1143" t="s">
        <v>987</v>
      </c>
      <c r="O1143" t="s">
        <v>1343</v>
      </c>
      <c r="AC1143">
        <v>26</v>
      </c>
      <c r="AD1143">
        <v>15</v>
      </c>
      <c r="AE1143">
        <v>3</v>
      </c>
      <c r="AF1143">
        <v>40</v>
      </c>
      <c r="AG1143">
        <v>260</v>
      </c>
      <c r="AH1143">
        <v>25</v>
      </c>
      <c r="AI1143">
        <v>4</v>
      </c>
    </row>
    <row r="1144" spans="1:35" x14ac:dyDescent="0.25">
      <c r="A1144" s="23">
        <v>1143</v>
      </c>
      <c r="B1144" t="s">
        <v>2302</v>
      </c>
      <c r="C1144" s="1" t="str">
        <f>+VLOOKUP(Tabla1[[#This Row],[Sector]],Sectores[[Sector]:[Columna1]],2,0)</f>
        <v>07 Delincuencia</v>
      </c>
      <c r="D1144" s="1" t="str">
        <f>+VLOOKUP(Tabla1[[#This Row],[Contenido]],Hoja2!$F$2:$G$105,2,0)</f>
        <v>07.03 Sentencias Dictadas por Tipo de Delito</v>
      </c>
      <c r="E1144" s="1" t="str">
        <f>+IFERROR(VLOOKUP(Tabla1[[#This Row],[Tema]],Temas[[Tema]:[Columna1]],2,0),"REVISAR")</f>
        <v>07.03.01 Tipo de Delito</v>
      </c>
      <c r="F1144" s="1" t="str">
        <f>+IFERROR(VLOOKUP(Tabla1[[#This Row],[Muestra]],Muestra[[Muestra]:[Columna1]],2,0),"REVISAR")</f>
        <v>07.03.01.20 Delitos Informáticos</v>
      </c>
      <c r="G1144" t="s">
        <v>66</v>
      </c>
      <c r="H1144" t="s">
        <v>2284</v>
      </c>
      <c r="I1144" t="s">
        <v>2285</v>
      </c>
      <c r="J1144" t="s">
        <v>1634</v>
      </c>
      <c r="K1144" t="s">
        <v>3851</v>
      </c>
      <c r="L1144" t="s">
        <v>987</v>
      </c>
      <c r="O1144" t="s">
        <v>1343</v>
      </c>
      <c r="AC1144">
        <v>211</v>
      </c>
      <c r="AD1144">
        <v>239</v>
      </c>
      <c r="AE1144">
        <v>306</v>
      </c>
      <c r="AF1144">
        <v>318</v>
      </c>
      <c r="AG1144">
        <v>382</v>
      </c>
      <c r="AH1144">
        <v>422</v>
      </c>
      <c r="AI1144">
        <v>298</v>
      </c>
    </row>
    <row r="1145" spans="1:35" x14ac:dyDescent="0.25">
      <c r="A1145" s="23">
        <v>1144</v>
      </c>
      <c r="B1145" t="s">
        <v>2303</v>
      </c>
      <c r="C1145" s="1" t="str">
        <f>+VLOOKUP(Tabla1[[#This Row],[Sector]],Sectores[[Sector]:[Columna1]],2,0)</f>
        <v>07 Delincuencia</v>
      </c>
      <c r="D1145" s="1" t="str">
        <f>+VLOOKUP(Tabla1[[#This Row],[Contenido]],Hoja2!$F$2:$G$105,2,0)</f>
        <v>07.03 Sentencias Dictadas por Tipo de Delito</v>
      </c>
      <c r="E1145" s="1" t="str">
        <f>+IFERROR(VLOOKUP(Tabla1[[#This Row],[Tema]],Temas[[Tema]:[Columna1]],2,0),"REVISAR")</f>
        <v>07.03.01 Tipo de Delito</v>
      </c>
      <c r="F1145" s="1" t="str">
        <f>+IFERROR(VLOOKUP(Tabla1[[#This Row],[Muestra]],Muestra[[Muestra]:[Columna1]],2,0),"REVISAR")</f>
        <v>07.03.01.21 Delitos Laborales</v>
      </c>
      <c r="G1145" t="s">
        <v>66</v>
      </c>
      <c r="H1145" t="s">
        <v>2284</v>
      </c>
      <c r="I1145" t="s">
        <v>2285</v>
      </c>
      <c r="J1145" t="s">
        <v>1848</v>
      </c>
      <c r="K1145" t="s">
        <v>3851</v>
      </c>
      <c r="L1145" t="s">
        <v>987</v>
      </c>
      <c r="O1145" t="s">
        <v>1343</v>
      </c>
      <c r="AC1145">
        <v>9</v>
      </c>
      <c r="AD1145">
        <v>7</v>
      </c>
      <c r="AE1145">
        <v>18</v>
      </c>
      <c r="AF1145">
        <v>13</v>
      </c>
      <c r="AG1145">
        <v>9</v>
      </c>
      <c r="AH1145">
        <v>13</v>
      </c>
      <c r="AI1145">
        <v>14</v>
      </c>
    </row>
    <row r="1146" spans="1:35" x14ac:dyDescent="0.25">
      <c r="A1146" s="23">
        <v>1145</v>
      </c>
      <c r="B1146" t="s">
        <v>2304</v>
      </c>
      <c r="C1146" s="1" t="str">
        <f>+VLOOKUP(Tabla1[[#This Row],[Sector]],Sectores[[Sector]:[Columna1]],2,0)</f>
        <v>07 Delincuencia</v>
      </c>
      <c r="D1146" s="1" t="str">
        <f>+VLOOKUP(Tabla1[[#This Row],[Contenido]],Hoja2!$F$2:$G$105,2,0)</f>
        <v>07.03 Sentencias Dictadas por Tipo de Delito</v>
      </c>
      <c r="E1146" s="1" t="str">
        <f>+IFERROR(VLOOKUP(Tabla1[[#This Row],[Tema]],Temas[[Tema]:[Columna1]],2,0),"REVISAR")</f>
        <v>07.03.01 Tipo de Delito</v>
      </c>
      <c r="F1146" s="1" t="str">
        <f>+IFERROR(VLOOKUP(Tabla1[[#This Row],[Muestra]],Muestra[[Muestra]:[Columna1]],2,0),"REVISAR")</f>
        <v>07.03.01.22 Delitos Migratorios</v>
      </c>
      <c r="G1146" t="s">
        <v>66</v>
      </c>
      <c r="H1146" t="s">
        <v>2284</v>
      </c>
      <c r="I1146" t="s">
        <v>2285</v>
      </c>
      <c r="J1146" t="s">
        <v>1611</v>
      </c>
      <c r="K1146" t="s">
        <v>3851</v>
      </c>
      <c r="L1146" t="s">
        <v>987</v>
      </c>
      <c r="O1146" t="s">
        <v>1343</v>
      </c>
      <c r="AC1146">
        <v>739</v>
      </c>
      <c r="AD1146">
        <v>973</v>
      </c>
      <c r="AE1146">
        <v>1331</v>
      </c>
      <c r="AF1146">
        <v>1517</v>
      </c>
      <c r="AG1146">
        <v>1281</v>
      </c>
      <c r="AH1146">
        <v>872</v>
      </c>
      <c r="AI1146">
        <v>1938</v>
      </c>
    </row>
    <row r="1147" spans="1:35" x14ac:dyDescent="0.25">
      <c r="A1147" s="23">
        <v>1146</v>
      </c>
      <c r="B1147" t="s">
        <v>2305</v>
      </c>
      <c r="C1147" s="1" t="str">
        <f>+VLOOKUP(Tabla1[[#This Row],[Sector]],Sectores[[Sector]:[Columna1]],2,0)</f>
        <v>07 Delincuencia</v>
      </c>
      <c r="D1147" s="1" t="str">
        <f>+VLOOKUP(Tabla1[[#This Row],[Contenido]],Hoja2!$F$2:$G$105,2,0)</f>
        <v>07.03 Sentencias Dictadas por Tipo de Delito</v>
      </c>
      <c r="E1147" s="1" t="str">
        <f>+IFERROR(VLOOKUP(Tabla1[[#This Row],[Tema]],Temas[[Tema]:[Columna1]],2,0),"REVISAR")</f>
        <v>07.03.01 Tipo de Delito</v>
      </c>
      <c r="F1147" s="1" t="str">
        <f>+IFERROR(VLOOKUP(Tabla1[[#This Row],[Muestra]],Muestra[[Muestra]:[Columna1]],2,0),"REVISAR")</f>
        <v>07.03.01.23 Delitos Militares</v>
      </c>
      <c r="G1147" t="s">
        <v>66</v>
      </c>
      <c r="H1147" t="s">
        <v>2284</v>
      </c>
      <c r="I1147" t="s">
        <v>2285</v>
      </c>
      <c r="J1147" t="s">
        <v>1718</v>
      </c>
      <c r="K1147" t="s">
        <v>3851</v>
      </c>
      <c r="L1147" t="s">
        <v>987</v>
      </c>
      <c r="O1147" t="s">
        <v>1343</v>
      </c>
      <c r="AC1147">
        <v>18</v>
      </c>
      <c r="AD1147">
        <v>37</v>
      </c>
      <c r="AE1147">
        <v>31</v>
      </c>
      <c r="AF1147">
        <v>1136</v>
      </c>
      <c r="AG1147">
        <v>459</v>
      </c>
      <c r="AH1147">
        <v>107</v>
      </c>
      <c r="AI1147">
        <v>166</v>
      </c>
    </row>
    <row r="1148" spans="1:35" x14ac:dyDescent="0.25">
      <c r="A1148" s="23">
        <v>1147</v>
      </c>
      <c r="B1148" t="s">
        <v>2306</v>
      </c>
      <c r="C1148" s="1" t="str">
        <f>+VLOOKUP(Tabla1[[#This Row],[Sector]],Sectores[[Sector]:[Columna1]],2,0)</f>
        <v>07 Delincuencia</v>
      </c>
      <c r="D1148" s="1" t="str">
        <f>+VLOOKUP(Tabla1[[#This Row],[Contenido]],Hoja2!$F$2:$G$105,2,0)</f>
        <v>07.03 Sentencias Dictadas por Tipo de Delito</v>
      </c>
      <c r="E1148" s="1" t="str">
        <f>+IFERROR(VLOOKUP(Tabla1[[#This Row],[Tema]],Temas[[Tema]:[Columna1]],2,0),"REVISAR")</f>
        <v>07.03.01 Tipo de Delito</v>
      </c>
      <c r="F1148" s="1" t="str">
        <f>+IFERROR(VLOOKUP(Tabla1[[#This Row],[Muestra]],Muestra[[Muestra]:[Columna1]],2,0),"REVISAR")</f>
        <v>07.03.01.24 Delitos Sexuales</v>
      </c>
      <c r="G1148" t="s">
        <v>66</v>
      </c>
      <c r="H1148" t="s">
        <v>2284</v>
      </c>
      <c r="I1148" t="s">
        <v>2285</v>
      </c>
      <c r="J1148" t="s">
        <v>1368</v>
      </c>
      <c r="K1148" t="s">
        <v>3851</v>
      </c>
      <c r="L1148" t="s">
        <v>987</v>
      </c>
      <c r="O1148" t="s">
        <v>1343</v>
      </c>
      <c r="AC1148">
        <v>6890</v>
      </c>
      <c r="AD1148">
        <v>6412</v>
      </c>
      <c r="AE1148">
        <v>6295</v>
      </c>
      <c r="AF1148">
        <v>6443</v>
      </c>
      <c r="AG1148">
        <v>6667</v>
      </c>
      <c r="AH1148">
        <v>6975</v>
      </c>
      <c r="AI1148">
        <v>7796</v>
      </c>
    </row>
    <row r="1149" spans="1:35" x14ac:dyDescent="0.25">
      <c r="A1149" s="23">
        <v>1148</v>
      </c>
      <c r="B1149" t="s">
        <v>2307</v>
      </c>
      <c r="C1149" s="1" t="str">
        <f>+VLOOKUP(Tabla1[[#This Row],[Sector]],Sectores[[Sector]:[Columna1]],2,0)</f>
        <v>07 Delincuencia</v>
      </c>
      <c r="D1149" s="1" t="str">
        <f>+VLOOKUP(Tabla1[[#This Row],[Contenido]],Hoja2!$F$2:$G$105,2,0)</f>
        <v>07.03 Sentencias Dictadas por Tipo de Delito</v>
      </c>
      <c r="E1149" s="1" t="str">
        <f>+IFERROR(VLOOKUP(Tabla1[[#This Row],[Tema]],Temas[[Tema]:[Columna1]],2,0),"REVISAR")</f>
        <v>07.03.01 Tipo de Delito</v>
      </c>
      <c r="F1149" s="1" t="str">
        <f>+IFERROR(VLOOKUP(Tabla1[[#This Row],[Muestra]],Muestra[[Muestra]:[Columna1]],2,0),"REVISAR")</f>
        <v>07.03.01.25 Delitos Tributarios</v>
      </c>
      <c r="G1149" t="s">
        <v>66</v>
      </c>
      <c r="H1149" t="s">
        <v>2284</v>
      </c>
      <c r="I1149" t="s">
        <v>2285</v>
      </c>
      <c r="J1149" t="s">
        <v>1514</v>
      </c>
      <c r="K1149" t="s">
        <v>3851</v>
      </c>
      <c r="L1149" t="s">
        <v>987</v>
      </c>
      <c r="O1149" t="s">
        <v>1343</v>
      </c>
      <c r="AC1149">
        <v>1104</v>
      </c>
      <c r="AD1149">
        <v>1137</v>
      </c>
      <c r="AE1149">
        <v>1226</v>
      </c>
      <c r="AF1149">
        <v>1383</v>
      </c>
      <c r="AG1149">
        <v>1628</v>
      </c>
      <c r="AH1149">
        <v>2092</v>
      </c>
      <c r="AI1149">
        <v>2519</v>
      </c>
    </row>
    <row r="1150" spans="1:35" x14ac:dyDescent="0.25">
      <c r="A1150" s="23">
        <v>1149</v>
      </c>
      <c r="B1150" t="s">
        <v>2308</v>
      </c>
      <c r="C1150" s="1" t="str">
        <f>+VLOOKUP(Tabla1[[#This Row],[Sector]],Sectores[[Sector]:[Columna1]],2,0)</f>
        <v>07 Delincuencia</v>
      </c>
      <c r="D1150" s="1" t="str">
        <f>+VLOOKUP(Tabla1[[#This Row],[Contenido]],Hoja2!$F$2:$G$105,2,0)</f>
        <v>07.03 Sentencias Dictadas por Tipo de Delito</v>
      </c>
      <c r="E1150" s="1" t="str">
        <f>+IFERROR(VLOOKUP(Tabla1[[#This Row],[Tema]],Temas[[Tema]:[Columna1]],2,0),"REVISAR")</f>
        <v>07.03.01 Tipo de Delito</v>
      </c>
      <c r="F1150" s="1" t="str">
        <f>+IFERROR(VLOOKUP(Tabla1[[#This Row],[Muestra]],Muestra[[Muestra]:[Columna1]],2,0),"REVISAR")</f>
        <v>07.03.01.26 Delitos Urbanísticos y de Servicios Públicos</v>
      </c>
      <c r="G1150" t="s">
        <v>66</v>
      </c>
      <c r="H1150" t="s">
        <v>2284</v>
      </c>
      <c r="I1150" t="s">
        <v>2285</v>
      </c>
      <c r="J1150" t="s">
        <v>1919</v>
      </c>
      <c r="K1150" t="s">
        <v>3851</v>
      </c>
      <c r="L1150" t="s">
        <v>987</v>
      </c>
      <c r="O1150" t="s">
        <v>1343</v>
      </c>
      <c r="AC1150">
        <v>42</v>
      </c>
      <c r="AD1150">
        <v>28</v>
      </c>
      <c r="AE1150">
        <v>41</v>
      </c>
      <c r="AF1150">
        <v>13</v>
      </c>
      <c r="AG1150">
        <v>30</v>
      </c>
      <c r="AH1150">
        <v>49</v>
      </c>
      <c r="AI1150">
        <v>60</v>
      </c>
    </row>
    <row r="1151" spans="1:35" x14ac:dyDescent="0.25">
      <c r="A1151" s="23">
        <v>1150</v>
      </c>
      <c r="B1151" t="s">
        <v>2309</v>
      </c>
      <c r="C1151" s="1" t="str">
        <f>+VLOOKUP(Tabla1[[#This Row],[Sector]],Sectores[[Sector]:[Columna1]],2,0)</f>
        <v>07 Delincuencia</v>
      </c>
      <c r="D1151" s="1" t="str">
        <f>+VLOOKUP(Tabla1[[#This Row],[Contenido]],Hoja2!$F$2:$G$105,2,0)</f>
        <v>07.03 Sentencias Dictadas por Tipo de Delito</v>
      </c>
      <c r="E1151" s="1" t="str">
        <f>+IFERROR(VLOOKUP(Tabla1[[#This Row],[Tema]],Temas[[Tema]:[Columna1]],2,0),"REVISAR")</f>
        <v>07.03.01 Tipo de Delito</v>
      </c>
      <c r="F1151" s="1" t="str">
        <f>+IFERROR(VLOOKUP(Tabla1[[#This Row],[Muestra]],Muestra[[Muestra]:[Columna1]],2,0),"REVISAR")</f>
        <v xml:space="preserve">07.03.01.27 Delitos Violentos </v>
      </c>
      <c r="G1151" t="s">
        <v>66</v>
      </c>
      <c r="H1151" t="s">
        <v>2284</v>
      </c>
      <c r="I1151" t="s">
        <v>2285</v>
      </c>
      <c r="J1151" t="s">
        <v>1393</v>
      </c>
      <c r="K1151" t="s">
        <v>3851</v>
      </c>
      <c r="L1151" t="s">
        <v>987</v>
      </c>
      <c r="O1151" t="s">
        <v>1343</v>
      </c>
      <c r="AC1151">
        <v>96328</v>
      </c>
      <c r="AD1151">
        <v>93625</v>
      </c>
      <c r="AE1151">
        <v>88383</v>
      </c>
      <c r="AF1151">
        <v>84095</v>
      </c>
      <c r="AG1151">
        <v>80492</v>
      </c>
      <c r="AH1151">
        <v>79195</v>
      </c>
      <c r="AI1151">
        <v>83550</v>
      </c>
    </row>
    <row r="1152" spans="1:35" x14ac:dyDescent="0.25">
      <c r="A1152" s="23">
        <v>1151</v>
      </c>
      <c r="B1152" t="s">
        <v>2310</v>
      </c>
      <c r="C1152" s="1" t="str">
        <f>+VLOOKUP(Tabla1[[#This Row],[Sector]],Sectores[[Sector]:[Columna1]],2,0)</f>
        <v>07 Delincuencia</v>
      </c>
      <c r="D1152" s="1" t="str">
        <f>+VLOOKUP(Tabla1[[#This Row],[Contenido]],Hoja2!$F$2:$G$105,2,0)</f>
        <v>07.03 Sentencias Dictadas por Tipo de Delito</v>
      </c>
      <c r="E1152" s="1" t="str">
        <f>+IFERROR(VLOOKUP(Tabla1[[#This Row],[Tema]],Temas[[Tema]:[Columna1]],2,0),"REVISAR")</f>
        <v>07.03.01 Tipo de Delito</v>
      </c>
      <c r="F1152" s="1" t="str">
        <f>+IFERROR(VLOOKUP(Tabla1[[#This Row],[Muestra]],Muestra[[Muestra]:[Columna1]],2,0),"REVISAR")</f>
        <v xml:space="preserve">07.03.01.28 Drogas </v>
      </c>
      <c r="G1152" t="s">
        <v>66</v>
      </c>
      <c r="H1152" t="s">
        <v>2284</v>
      </c>
      <c r="I1152" t="s">
        <v>2285</v>
      </c>
      <c r="J1152" t="s">
        <v>1551</v>
      </c>
      <c r="K1152" t="s">
        <v>3851</v>
      </c>
      <c r="L1152" t="s">
        <v>987</v>
      </c>
      <c r="O1152" t="s">
        <v>1343</v>
      </c>
      <c r="AC1152">
        <v>40216</v>
      </c>
      <c r="AD1152">
        <v>33837</v>
      </c>
      <c r="AE1152">
        <v>34245</v>
      </c>
      <c r="AF1152">
        <v>33539</v>
      </c>
      <c r="AG1152">
        <v>31976</v>
      </c>
      <c r="AH1152">
        <v>31613</v>
      </c>
      <c r="AI1152">
        <v>28662</v>
      </c>
    </row>
    <row r="1153" spans="1:36" x14ac:dyDescent="0.25">
      <c r="A1153" s="23">
        <v>1152</v>
      </c>
      <c r="B1153" t="s">
        <v>2311</v>
      </c>
      <c r="C1153" s="1" t="str">
        <f>+VLOOKUP(Tabla1[[#This Row],[Sector]],Sectores[[Sector]:[Columna1]],2,0)</f>
        <v>07 Delincuencia</v>
      </c>
      <c r="D1153" s="1" t="str">
        <f>+VLOOKUP(Tabla1[[#This Row],[Contenido]],Hoja2!$F$2:$G$105,2,0)</f>
        <v>07.03 Sentencias Dictadas por Tipo de Delito</v>
      </c>
      <c r="E1153" s="1" t="str">
        <f>+IFERROR(VLOOKUP(Tabla1[[#This Row],[Tema]],Temas[[Tema]:[Columna1]],2,0),"REVISAR")</f>
        <v>07.03.01 Tipo de Delito</v>
      </c>
      <c r="F1153" s="1" t="str">
        <f>+IFERROR(VLOOKUP(Tabla1[[#This Row],[Muestra]],Muestra[[Muestra]:[Columna1]],2,0),"REVISAR")</f>
        <v>02.01.01.07 Otros</v>
      </c>
      <c r="G1153" t="s">
        <v>66</v>
      </c>
      <c r="H1153" t="s">
        <v>2284</v>
      </c>
      <c r="I1153" t="s">
        <v>2285</v>
      </c>
      <c r="J1153" t="s">
        <v>181</v>
      </c>
      <c r="K1153" t="s">
        <v>3851</v>
      </c>
      <c r="L1153" t="s">
        <v>987</v>
      </c>
      <c r="O1153" t="s">
        <v>1343</v>
      </c>
      <c r="AC1153">
        <v>42187</v>
      </c>
      <c r="AD1153">
        <v>43671</v>
      </c>
      <c r="AE1153">
        <v>43680</v>
      </c>
      <c r="AF1153">
        <v>41674</v>
      </c>
      <c r="AG1153">
        <v>40505</v>
      </c>
      <c r="AH1153">
        <v>40743</v>
      </c>
      <c r="AI1153">
        <v>47676</v>
      </c>
    </row>
    <row r="1154" spans="1:36" x14ac:dyDescent="0.25">
      <c r="A1154" s="23">
        <v>1153</v>
      </c>
      <c r="B1154" t="s">
        <v>2312</v>
      </c>
      <c r="C1154" s="1" t="str">
        <f>+VLOOKUP(Tabla1[[#This Row],[Sector]],Sectores[[Sector]:[Columna1]],2,0)</f>
        <v>07 Delincuencia</v>
      </c>
      <c r="D1154" s="1" t="str">
        <f>+VLOOKUP(Tabla1[[#This Row],[Contenido]],Hoja2!$F$2:$G$105,2,0)</f>
        <v>07.01 Delitos de Mayor Connotación Social</v>
      </c>
      <c r="E1154" s="1" t="str">
        <f>+IFERROR(VLOOKUP(Tabla1[[#This Row],[Tema]],Temas[[Tema]:[Columna1]],2,0),"REVISAR")</f>
        <v>07.01.01 Aprehensiones</v>
      </c>
      <c r="F1154" s="1" t="str">
        <f>+IFERROR(VLOOKUP(Tabla1[[#This Row],[Muestra]],Muestra[[Muestra]:[Columna1]],2,0),"REVISAR")</f>
        <v>07.01.01.02 Homicidios</v>
      </c>
      <c r="G1154" t="s">
        <v>66</v>
      </c>
      <c r="H1154" t="s">
        <v>184</v>
      </c>
      <c r="I1154" s="1" t="s">
        <v>354</v>
      </c>
      <c r="J1154" t="s">
        <v>1286</v>
      </c>
      <c r="K1154" t="s">
        <v>359</v>
      </c>
      <c r="L1154" t="s">
        <v>67</v>
      </c>
      <c r="O1154" t="s">
        <v>988</v>
      </c>
      <c r="X1154">
        <v>0.96797101449275358</v>
      </c>
      <c r="Y1154">
        <v>0.77847826086956473</v>
      </c>
      <c r="Z1154">
        <v>0.83434782608695657</v>
      </c>
      <c r="AA1154">
        <v>1.0177536231884061</v>
      </c>
      <c r="AB1154">
        <v>1.5378985507246381</v>
      </c>
      <c r="AC1154">
        <v>0.58572463768115912</v>
      </c>
      <c r="AD1154">
        <v>0.51999999999999991</v>
      </c>
      <c r="AE1154">
        <v>0.7416666666666667</v>
      </c>
      <c r="AF1154">
        <v>0.43028985507246392</v>
      </c>
      <c r="AG1154">
        <v>0.51637681159420279</v>
      </c>
      <c r="AH1154">
        <v>1.3110144927536227</v>
      </c>
      <c r="AI1154">
        <v>0.35811594202898556</v>
      </c>
      <c r="AJ1154">
        <v>0.45710144927536261</v>
      </c>
    </row>
    <row r="1155" spans="1:36" x14ac:dyDescent="0.25">
      <c r="A1155" s="23">
        <v>1154</v>
      </c>
      <c r="B1155" t="s">
        <v>2313</v>
      </c>
      <c r="C1155" s="1" t="str">
        <f>+VLOOKUP(Tabla1[[#This Row],[Sector]],Sectores[[Sector]:[Columna1]],2,0)</f>
        <v>07 Delincuencia</v>
      </c>
      <c r="D1155" s="1" t="str">
        <f>+VLOOKUP(Tabla1[[#This Row],[Contenido]],Hoja2!$F$2:$G$105,2,0)</f>
        <v>07.01 Delitos de Mayor Connotación Social</v>
      </c>
      <c r="E1155" s="1" t="str">
        <f>+IFERROR(VLOOKUP(Tabla1[[#This Row],[Tema]],Temas[[Tema]:[Columna1]],2,0),"REVISAR")</f>
        <v>07.01.01 Aprehensiones</v>
      </c>
      <c r="F1155" s="1" t="str">
        <f>+IFERROR(VLOOKUP(Tabla1[[#This Row],[Muestra]],Muestra[[Muestra]:[Columna1]],2,0),"REVISAR")</f>
        <v>07.01.01.03 Hurtos</v>
      </c>
      <c r="G1155" t="s">
        <v>66</v>
      </c>
      <c r="H1155" t="s">
        <v>184</v>
      </c>
      <c r="I1155" s="1" t="s">
        <v>354</v>
      </c>
      <c r="J1155" t="s">
        <v>1288</v>
      </c>
      <c r="K1155" t="s">
        <v>359</v>
      </c>
      <c r="L1155" t="s">
        <v>67</v>
      </c>
      <c r="O1155" t="s">
        <v>988</v>
      </c>
      <c r="X1155">
        <v>49.233913043478346</v>
      </c>
      <c r="Y1155">
        <v>55.842536231884097</v>
      </c>
      <c r="Z1155">
        <v>56.226956521739098</v>
      </c>
      <c r="AA1155">
        <v>60.041376811594183</v>
      </c>
      <c r="AB1155">
        <v>54.474057971014481</v>
      </c>
      <c r="AC1155">
        <v>51.021304347826096</v>
      </c>
      <c r="AD1155">
        <v>53.858043478260832</v>
      </c>
      <c r="AE1155">
        <v>52.167826086956602</v>
      </c>
      <c r="AF1155">
        <v>50.084710144927563</v>
      </c>
      <c r="AG1155">
        <v>51.057246376811491</v>
      </c>
      <c r="AH1155">
        <v>51.903115942028968</v>
      </c>
      <c r="AI1155">
        <v>47.453985507246365</v>
      </c>
      <c r="AJ1155">
        <v>36.489855072463769</v>
      </c>
    </row>
    <row r="1156" spans="1:36" x14ac:dyDescent="0.25">
      <c r="A1156" s="23">
        <v>1155</v>
      </c>
      <c r="B1156" t="s">
        <v>2314</v>
      </c>
      <c r="C1156" s="1" t="str">
        <f>+VLOOKUP(Tabla1[[#This Row],[Sector]],Sectores[[Sector]:[Columna1]],2,0)</f>
        <v>07 Delincuencia</v>
      </c>
      <c r="D1156" s="1" t="str">
        <f>+VLOOKUP(Tabla1[[#This Row],[Contenido]],Hoja2!$F$2:$G$105,2,0)</f>
        <v>07.01 Delitos de Mayor Connotación Social</v>
      </c>
      <c r="E1156" s="1" t="str">
        <f>+IFERROR(VLOOKUP(Tabla1[[#This Row],[Tema]],Temas[[Tema]:[Columna1]],2,0),"REVISAR")</f>
        <v>07.01.01 Aprehensiones</v>
      </c>
      <c r="F1156" s="1" t="str">
        <f>+IFERROR(VLOOKUP(Tabla1[[#This Row],[Muestra]],Muestra[[Muestra]:[Columna1]],2,0),"REVISAR")</f>
        <v>07.01.01.04 Lesiones</v>
      </c>
      <c r="G1156" t="s">
        <v>66</v>
      </c>
      <c r="H1156" t="s">
        <v>184</v>
      </c>
      <c r="I1156" s="1" t="s">
        <v>354</v>
      </c>
      <c r="J1156" t="s">
        <v>1290</v>
      </c>
      <c r="K1156" t="s">
        <v>359</v>
      </c>
      <c r="L1156" t="s">
        <v>67</v>
      </c>
      <c r="O1156" t="s">
        <v>988</v>
      </c>
      <c r="X1156">
        <v>43.204710144927574</v>
      </c>
      <c r="Y1156">
        <v>48.780724637681132</v>
      </c>
      <c r="Z1156">
        <v>57.711811594202921</v>
      </c>
      <c r="AA1156">
        <v>66.722173913043562</v>
      </c>
      <c r="AB1156">
        <v>64.474275362318849</v>
      </c>
      <c r="AC1156">
        <v>60.408333333333246</v>
      </c>
      <c r="AD1156">
        <v>54.164492753623136</v>
      </c>
      <c r="AE1156">
        <v>50.291666666666657</v>
      </c>
      <c r="AF1156">
        <v>47.314492753623171</v>
      </c>
      <c r="AG1156">
        <v>44.577681159420315</v>
      </c>
      <c r="AH1156">
        <v>49.008188405797092</v>
      </c>
      <c r="AI1156">
        <v>50.19869565217391</v>
      </c>
      <c r="AJ1156">
        <v>45.696521739130418</v>
      </c>
    </row>
    <row r="1157" spans="1:36" x14ac:dyDescent="0.25">
      <c r="A1157" s="23">
        <v>1156</v>
      </c>
      <c r="B1157" t="s">
        <v>2315</v>
      </c>
      <c r="C1157" s="1" t="str">
        <f>+VLOOKUP(Tabla1[[#This Row],[Sector]],Sectores[[Sector]:[Columna1]],2,0)</f>
        <v>07 Delincuencia</v>
      </c>
      <c r="D1157" s="1" t="str">
        <f>+VLOOKUP(Tabla1[[#This Row],[Contenido]],Hoja2!$F$2:$G$105,2,0)</f>
        <v>07.01 Delitos de Mayor Connotación Social</v>
      </c>
      <c r="E1157" s="1" t="str">
        <f>+IFERROR(VLOOKUP(Tabla1[[#This Row],[Tema]],Temas[[Tema]:[Columna1]],2,0),"REVISAR")</f>
        <v>07.01.01 Aprehensiones</v>
      </c>
      <c r="F1157" s="1" t="str">
        <f>+IFERROR(VLOOKUP(Tabla1[[#This Row],[Muestra]],Muestra[[Muestra]:[Columna1]],2,0),"REVISAR")</f>
        <v>07.01.01.05 Otros Robos con Fuerza</v>
      </c>
      <c r="G1157" t="s">
        <v>66</v>
      </c>
      <c r="H1157" t="s">
        <v>184</v>
      </c>
      <c r="I1157" s="1" t="s">
        <v>354</v>
      </c>
      <c r="J1157" t="s">
        <v>1292</v>
      </c>
      <c r="K1157" t="s">
        <v>359</v>
      </c>
      <c r="L1157" t="s">
        <v>67</v>
      </c>
      <c r="O1157" t="s">
        <v>988</v>
      </c>
      <c r="X1157">
        <v>1.7863043478260883</v>
      </c>
      <c r="Y1157">
        <v>1.7996376811594206</v>
      </c>
      <c r="Z1157">
        <v>2.011086956521738</v>
      </c>
      <c r="AA1157">
        <v>1.3650724637681151</v>
      </c>
      <c r="AB1157">
        <v>1.8252173913043483</v>
      </c>
      <c r="AC1157">
        <v>0.78550724637681213</v>
      </c>
      <c r="AD1157">
        <v>0.75789855072463774</v>
      </c>
      <c r="AE1157">
        <v>0.90108695652173898</v>
      </c>
      <c r="AF1157">
        <v>0.90007246376811623</v>
      </c>
      <c r="AG1157">
        <v>0.92797101449275377</v>
      </c>
      <c r="AH1157">
        <v>1.6135507246376803</v>
      </c>
      <c r="AI1157">
        <v>1.035869565217391</v>
      </c>
      <c r="AJ1157">
        <v>0.63855072463768103</v>
      </c>
    </row>
    <row r="1158" spans="1:36" x14ac:dyDescent="0.25">
      <c r="A1158" s="23">
        <v>1157</v>
      </c>
      <c r="B1158" t="s">
        <v>2316</v>
      </c>
      <c r="C1158" s="1" t="str">
        <f>+VLOOKUP(Tabla1[[#This Row],[Sector]],Sectores[[Sector]:[Columna1]],2,0)</f>
        <v>07 Delincuencia</v>
      </c>
      <c r="D1158" s="1" t="str">
        <f>+VLOOKUP(Tabla1[[#This Row],[Contenido]],Hoja2!$F$2:$G$105,2,0)</f>
        <v>07.01 Delitos de Mayor Connotación Social</v>
      </c>
      <c r="E1158" s="1" t="str">
        <f>+IFERROR(VLOOKUP(Tabla1[[#This Row],[Tema]],Temas[[Tema]:[Columna1]],2,0),"REVISAR")</f>
        <v>07.01.01 Aprehensiones</v>
      </c>
      <c r="F1158" s="1" t="str">
        <f>+IFERROR(VLOOKUP(Tabla1[[#This Row],[Muestra]],Muestra[[Muestra]:[Columna1]],2,0),"REVISAR")</f>
        <v>07.01.01.06 Robo Accesorio Vehículo</v>
      </c>
      <c r="G1158" t="s">
        <v>66</v>
      </c>
      <c r="H1158" t="s">
        <v>184</v>
      </c>
      <c r="I1158" s="1" t="s">
        <v>354</v>
      </c>
      <c r="J1158" t="s">
        <v>1294</v>
      </c>
      <c r="K1158" t="s">
        <v>359</v>
      </c>
      <c r="L1158" t="s">
        <v>67</v>
      </c>
      <c r="O1158" t="s">
        <v>988</v>
      </c>
      <c r="X1158">
        <v>1.766811594202897</v>
      </c>
      <c r="Y1158">
        <v>2.1974637681159437</v>
      </c>
      <c r="Z1158">
        <v>2.0576086956521755</v>
      </c>
      <c r="AA1158">
        <v>2.0092753623188413</v>
      </c>
      <c r="AB1158">
        <v>3.1243478260869568</v>
      </c>
      <c r="AC1158">
        <v>2.1707971014492751</v>
      </c>
      <c r="AD1158">
        <v>2.406884057971014</v>
      </c>
      <c r="AE1158">
        <v>2.1339130434782603</v>
      </c>
      <c r="AF1158">
        <v>2.0663043478260863</v>
      </c>
      <c r="AG1158">
        <v>2.1494202898550712</v>
      </c>
      <c r="AH1158">
        <v>2.4081884057971013</v>
      </c>
      <c r="AI1158">
        <v>1.6451449275362326</v>
      </c>
      <c r="AJ1158">
        <v>1.3713043478260867</v>
      </c>
    </row>
    <row r="1159" spans="1:36" x14ac:dyDescent="0.25">
      <c r="A1159" s="23">
        <v>1158</v>
      </c>
      <c r="B1159" t="s">
        <v>2317</v>
      </c>
      <c r="C1159" s="1" t="str">
        <f>+VLOOKUP(Tabla1[[#This Row],[Sector]],Sectores[[Sector]:[Columna1]],2,0)</f>
        <v>07 Delincuencia</v>
      </c>
      <c r="D1159" s="1" t="str">
        <f>+VLOOKUP(Tabla1[[#This Row],[Contenido]],Hoja2!$F$2:$G$105,2,0)</f>
        <v>07.01 Delitos de Mayor Connotación Social</v>
      </c>
      <c r="E1159" s="1" t="str">
        <f>+IFERROR(VLOOKUP(Tabla1[[#This Row],[Tema]],Temas[[Tema]:[Columna1]],2,0),"REVISAR")</f>
        <v>07.01.01 Aprehensiones</v>
      </c>
      <c r="F1159" s="1" t="str">
        <f>+IFERROR(VLOOKUP(Tabla1[[#This Row],[Muestra]],Muestra[[Muestra]:[Columna1]],2,0),"REVISAR")</f>
        <v>07.01.01.07 Robo con Violencia o Intimidación</v>
      </c>
      <c r="G1159" t="s">
        <v>66</v>
      </c>
      <c r="H1159" t="s">
        <v>184</v>
      </c>
      <c r="I1159" s="1" t="s">
        <v>354</v>
      </c>
      <c r="J1159" t="s">
        <v>1296</v>
      </c>
      <c r="K1159" t="s">
        <v>359</v>
      </c>
      <c r="L1159" t="s">
        <v>67</v>
      </c>
      <c r="O1159" t="s">
        <v>988</v>
      </c>
      <c r="X1159">
        <v>9.3478260869565091</v>
      </c>
      <c r="Y1159">
        <v>10.35615942028986</v>
      </c>
      <c r="Z1159">
        <v>8.356666666666662</v>
      </c>
      <c r="AA1159">
        <v>9.313478260869573</v>
      </c>
      <c r="AB1159">
        <v>9.5277536231884099</v>
      </c>
      <c r="AC1159">
        <v>8.2512318840579884</v>
      </c>
      <c r="AD1159">
        <v>8.8273913043478274</v>
      </c>
      <c r="AE1159">
        <v>8.819710144927539</v>
      </c>
      <c r="AF1159">
        <v>8.2772463768116005</v>
      </c>
      <c r="AG1159">
        <v>9.5203623188405828</v>
      </c>
      <c r="AH1159">
        <v>9.1511594202898543</v>
      </c>
      <c r="AI1159">
        <v>8.0972463768116008</v>
      </c>
      <c r="AJ1159">
        <v>6.3913043478260905</v>
      </c>
    </row>
    <row r="1160" spans="1:36" x14ac:dyDescent="0.25">
      <c r="A1160" s="23">
        <v>1159</v>
      </c>
      <c r="B1160" t="s">
        <v>2318</v>
      </c>
      <c r="C1160" s="1" t="str">
        <f>+VLOOKUP(Tabla1[[#This Row],[Sector]],Sectores[[Sector]:[Columna1]],2,0)</f>
        <v>07 Delincuencia</v>
      </c>
      <c r="D1160" s="1" t="str">
        <f>+VLOOKUP(Tabla1[[#This Row],[Contenido]],Hoja2!$F$2:$G$105,2,0)</f>
        <v>07.01 Delitos de Mayor Connotación Social</v>
      </c>
      <c r="E1160" s="1" t="str">
        <f>+IFERROR(VLOOKUP(Tabla1[[#This Row],[Tema]],Temas[[Tema]:[Columna1]],2,0),"REVISAR")</f>
        <v>07.01.01 Aprehensiones</v>
      </c>
      <c r="F1160" s="1" t="str">
        <f>+IFERROR(VLOOKUP(Tabla1[[#This Row],[Muestra]],Muestra[[Muestra]:[Columna1]],2,0),"REVISAR")</f>
        <v>07.01.01.08 Robo de Vehículo</v>
      </c>
      <c r="G1160" t="s">
        <v>66</v>
      </c>
      <c r="H1160" t="s">
        <v>184</v>
      </c>
      <c r="I1160" s="1" t="s">
        <v>354</v>
      </c>
      <c r="J1160" t="s">
        <v>1298</v>
      </c>
      <c r="K1160" t="s">
        <v>359</v>
      </c>
      <c r="L1160" t="s">
        <v>67</v>
      </c>
      <c r="O1160" t="s">
        <v>988</v>
      </c>
      <c r="X1160">
        <v>1.337536231884058</v>
      </c>
      <c r="Y1160">
        <v>2.2005797101449263</v>
      </c>
      <c r="Z1160">
        <v>3.4568840579710156</v>
      </c>
      <c r="AA1160">
        <v>3.191811594202898</v>
      </c>
      <c r="AB1160">
        <v>4.0761594202898559</v>
      </c>
      <c r="AC1160">
        <v>2.3405072463768102</v>
      </c>
      <c r="AD1160">
        <v>1.9160144927536225</v>
      </c>
      <c r="AE1160">
        <v>1.7781159420289856</v>
      </c>
      <c r="AF1160">
        <v>1.3298550724637677</v>
      </c>
      <c r="AG1160">
        <v>0.9653623188405791</v>
      </c>
      <c r="AH1160">
        <v>1.706521739130435</v>
      </c>
      <c r="AI1160">
        <v>0.55652173913043457</v>
      </c>
      <c r="AJ1160">
        <v>0.31594202898550716</v>
      </c>
    </row>
    <row r="1161" spans="1:36" x14ac:dyDescent="0.25">
      <c r="A1161" s="23">
        <v>1160</v>
      </c>
      <c r="B1161" t="s">
        <v>2319</v>
      </c>
      <c r="C1161" s="1" t="str">
        <f>+VLOOKUP(Tabla1[[#This Row],[Sector]],Sectores[[Sector]:[Columna1]],2,0)</f>
        <v>07 Delincuencia</v>
      </c>
      <c r="D1161" s="1" t="str">
        <f>+VLOOKUP(Tabla1[[#This Row],[Contenido]],Hoja2!$F$2:$G$105,2,0)</f>
        <v>07.01 Delitos de Mayor Connotación Social</v>
      </c>
      <c r="E1161" s="1" t="str">
        <f>+IFERROR(VLOOKUP(Tabla1[[#This Row],[Tema]],Temas[[Tema]:[Columna1]],2,0),"REVISAR")</f>
        <v>07.01.01 Aprehensiones</v>
      </c>
      <c r="F1161" s="1" t="str">
        <f>+IFERROR(VLOOKUP(Tabla1[[#This Row],[Muestra]],Muestra[[Muestra]:[Columna1]],2,0),"REVISAR")</f>
        <v>07.01.01.09 Robo Lugar Habitado</v>
      </c>
      <c r="G1161" t="s">
        <v>66</v>
      </c>
      <c r="H1161" t="s">
        <v>184</v>
      </c>
      <c r="I1161" s="1" t="s">
        <v>354</v>
      </c>
      <c r="J1161" t="s">
        <v>1300</v>
      </c>
      <c r="K1161" t="s">
        <v>359</v>
      </c>
      <c r="L1161" t="s">
        <v>67</v>
      </c>
      <c r="O1161" t="s">
        <v>988</v>
      </c>
      <c r="X1161">
        <v>5.8992753623188356</v>
      </c>
      <c r="Y1161">
        <v>6.7670289855072436</v>
      </c>
      <c r="Z1161">
        <v>6.0359420289855024</v>
      </c>
      <c r="AA1161">
        <v>5.9568115942028959</v>
      </c>
      <c r="AB1161">
        <v>7.9401449275362248</v>
      </c>
      <c r="AC1161">
        <v>7.593188405797104</v>
      </c>
      <c r="AD1161">
        <v>7.5115217391304334</v>
      </c>
      <c r="AE1161">
        <v>7.7368115942028997</v>
      </c>
      <c r="AF1161">
        <v>7.3636956521739112</v>
      </c>
      <c r="AG1161">
        <v>7.4902898550724615</v>
      </c>
      <c r="AH1161">
        <v>7.7176086956521655</v>
      </c>
      <c r="AI1161">
        <v>6.1008695652173914</v>
      </c>
      <c r="AJ1161">
        <v>3.6828985507246346</v>
      </c>
    </row>
    <row r="1162" spans="1:36" x14ac:dyDescent="0.25">
      <c r="A1162" s="23">
        <v>1161</v>
      </c>
      <c r="B1162" t="s">
        <v>2320</v>
      </c>
      <c r="C1162" s="1" t="str">
        <f>+VLOOKUP(Tabla1[[#This Row],[Sector]],Sectores[[Sector]:[Columna1]],2,0)</f>
        <v>07 Delincuencia</v>
      </c>
      <c r="D1162" s="1" t="str">
        <f>+VLOOKUP(Tabla1[[#This Row],[Contenido]],Hoja2!$F$2:$G$105,2,0)</f>
        <v>07.01 Delitos de Mayor Connotación Social</v>
      </c>
      <c r="E1162" s="1" t="str">
        <f>+IFERROR(VLOOKUP(Tabla1[[#This Row],[Tema]],Temas[[Tema]:[Columna1]],2,0),"REVISAR")</f>
        <v>07.01.01 Aprehensiones</v>
      </c>
      <c r="F1162" s="1" t="str">
        <f>+IFERROR(VLOOKUP(Tabla1[[#This Row],[Muestra]],Muestra[[Muestra]:[Columna1]],2,0),"REVISAR")</f>
        <v>07.01.01.10 Robo Lugar No Habitado</v>
      </c>
      <c r="G1162" t="s">
        <v>66</v>
      </c>
      <c r="H1162" t="s">
        <v>184</v>
      </c>
      <c r="I1162" s="1" t="s">
        <v>354</v>
      </c>
      <c r="J1162" t="s">
        <v>1302</v>
      </c>
      <c r="K1162" t="s">
        <v>359</v>
      </c>
      <c r="L1162" t="s">
        <v>67</v>
      </c>
      <c r="O1162" t="s">
        <v>988</v>
      </c>
      <c r="X1162">
        <v>7.5321014492753662</v>
      </c>
      <c r="Y1162">
        <v>8.8293478260869573</v>
      </c>
      <c r="Z1162">
        <v>8.5468115942028984</v>
      </c>
      <c r="AA1162">
        <v>8.0200724637681216</v>
      </c>
      <c r="AB1162">
        <v>8.8278260869565219</v>
      </c>
      <c r="AC1162">
        <v>8.1513768115942113</v>
      </c>
      <c r="AD1162">
        <v>9.6743478260869527</v>
      </c>
      <c r="AE1162">
        <v>9.1383333333333194</v>
      </c>
      <c r="AF1162">
        <v>8.6188405797101435</v>
      </c>
      <c r="AG1162">
        <v>8.9139855072463821</v>
      </c>
      <c r="AH1162">
        <v>9.2107971014492698</v>
      </c>
      <c r="AI1162">
        <v>11.49282608695653</v>
      </c>
      <c r="AJ1162">
        <v>6.285507246376814</v>
      </c>
    </row>
    <row r="1163" spans="1:36" x14ac:dyDescent="0.25">
      <c r="A1163" s="23">
        <v>1162</v>
      </c>
      <c r="B1163" t="s">
        <v>2321</v>
      </c>
      <c r="C1163" s="1" t="str">
        <f>+VLOOKUP(Tabla1[[#This Row],[Sector]],Sectores[[Sector]:[Columna1]],2,0)</f>
        <v>07 Delincuencia</v>
      </c>
      <c r="D1163" s="1" t="str">
        <f>+VLOOKUP(Tabla1[[#This Row],[Contenido]],Hoja2!$F$2:$G$105,2,0)</f>
        <v>07.01 Delitos de Mayor Connotación Social</v>
      </c>
      <c r="E1163" s="1" t="str">
        <f>+IFERROR(VLOOKUP(Tabla1[[#This Row],[Tema]],Temas[[Tema]:[Columna1]],2,0),"REVISAR")</f>
        <v>07.01.01 Aprehensiones</v>
      </c>
      <c r="F1163" s="1" t="str">
        <f>+IFERROR(VLOOKUP(Tabla1[[#This Row],[Muestra]],Muestra[[Muestra]:[Columna1]],2,0),"REVISAR")</f>
        <v>07.01.01.11 Robo por Sorpresa</v>
      </c>
      <c r="G1163" t="s">
        <v>66</v>
      </c>
      <c r="H1163" t="s">
        <v>184</v>
      </c>
      <c r="I1163" s="1" t="s">
        <v>354</v>
      </c>
      <c r="J1163" t="s">
        <v>1304</v>
      </c>
      <c r="K1163" t="s">
        <v>359</v>
      </c>
      <c r="L1163" t="s">
        <v>67</v>
      </c>
      <c r="O1163" t="s">
        <v>988</v>
      </c>
      <c r="X1163">
        <v>2.4118115942028995</v>
      </c>
      <c r="Y1163">
        <v>2.5454347826086954</v>
      </c>
      <c r="Z1163">
        <v>2.1805072463768127</v>
      </c>
      <c r="AA1163">
        <v>1.9100000000000001</v>
      </c>
      <c r="AB1163">
        <v>2.5455797101449291</v>
      </c>
      <c r="AC1163">
        <v>2.0970289855072459</v>
      </c>
      <c r="AD1163">
        <v>2.5231159420289844</v>
      </c>
      <c r="AE1163">
        <v>2.3943478260869555</v>
      </c>
      <c r="AF1163">
        <v>2.3924637681159417</v>
      </c>
      <c r="AG1163">
        <v>2.6456521739130459</v>
      </c>
      <c r="AH1163">
        <v>3.1571739130434766</v>
      </c>
      <c r="AI1163">
        <v>2.1247826086956518</v>
      </c>
      <c r="AJ1163">
        <v>1.7359420289855074</v>
      </c>
    </row>
    <row r="1164" spans="1:36" x14ac:dyDescent="0.25">
      <c r="A1164" s="23">
        <v>1163</v>
      </c>
      <c r="B1164" t="s">
        <v>2322</v>
      </c>
      <c r="C1164" s="1" t="str">
        <f>+VLOOKUP(Tabla1[[#This Row],[Sector]],Sectores[[Sector]:[Columna1]],2,0)</f>
        <v>07 Delincuencia</v>
      </c>
      <c r="D1164" s="1" t="str">
        <f>+VLOOKUP(Tabla1[[#This Row],[Contenido]],Hoja2!$F$2:$G$105,2,0)</f>
        <v>07.01 Delitos de Mayor Connotación Social</v>
      </c>
      <c r="E1164" s="1" t="str">
        <f>+IFERROR(VLOOKUP(Tabla1[[#This Row],[Tema]],Temas[[Tema]:[Columna1]],2,0),"REVISAR")</f>
        <v>07.01.01 Aprehensiones</v>
      </c>
      <c r="F1164" s="1" t="str">
        <f>+IFERROR(VLOOKUP(Tabla1[[#This Row],[Muestra]],Muestra[[Muestra]:[Columna1]],2,0),"REVISAR")</f>
        <v>07.01.01.12 Violación</v>
      </c>
      <c r="G1164" t="s">
        <v>66</v>
      </c>
      <c r="H1164" t="s">
        <v>184</v>
      </c>
      <c r="I1164" s="1" t="s">
        <v>354</v>
      </c>
      <c r="J1164" t="s">
        <v>1005</v>
      </c>
      <c r="K1164" t="s">
        <v>359</v>
      </c>
      <c r="L1164" t="s">
        <v>67</v>
      </c>
      <c r="O1164" t="s">
        <v>988</v>
      </c>
      <c r="X1164">
        <v>0.67057971014492757</v>
      </c>
      <c r="Y1164">
        <v>0.99369565217391231</v>
      </c>
      <c r="Z1164">
        <v>0.78898550724637662</v>
      </c>
      <c r="AA1164">
        <v>0.93652173913043424</v>
      </c>
      <c r="AB1164">
        <v>1.7535507246376811</v>
      </c>
      <c r="AC1164">
        <v>0.91710144927536197</v>
      </c>
      <c r="AD1164">
        <v>0.60753623188405814</v>
      </c>
      <c r="AE1164">
        <v>0.62072463768115937</v>
      </c>
      <c r="AF1164">
        <v>0.61405797101449233</v>
      </c>
      <c r="AG1164">
        <v>0.53318840579710136</v>
      </c>
      <c r="AH1164">
        <v>1.3051449275362315</v>
      </c>
      <c r="AI1164">
        <v>0.59528985507246368</v>
      </c>
      <c r="AJ1164">
        <v>1.0197101449275363</v>
      </c>
    </row>
    <row r="1165" spans="1:36" x14ac:dyDescent="0.25">
      <c r="A1165" s="23">
        <v>1164</v>
      </c>
      <c r="B1165" t="s">
        <v>2323</v>
      </c>
      <c r="C1165" s="1" t="str">
        <f>+VLOOKUP(Tabla1[[#This Row],[Sector]],Sectores[[Sector]:[Columna1]],2,0)</f>
        <v>07 Delincuencia</v>
      </c>
      <c r="D1165" s="1" t="str">
        <f>+VLOOKUP(Tabla1[[#This Row],[Contenido]],Hoja2!$F$2:$G$105,2,0)</f>
        <v>07.01 Delitos de Mayor Connotación Social</v>
      </c>
      <c r="E1165" s="1" t="str">
        <f>+IFERROR(VLOOKUP(Tabla1[[#This Row],[Tema]],Temas[[Tema]:[Columna1]],2,0),"REVISAR")</f>
        <v>07.01.02 Casos Policiales</v>
      </c>
      <c r="F1165" s="1" t="str">
        <f>+IFERROR(VLOOKUP(Tabla1[[#This Row],[Muestra]],Muestra[[Muestra]:[Columna1]],2,0),"REVISAR")</f>
        <v>07.01.01.02 Homicidios</v>
      </c>
      <c r="G1165" t="s">
        <v>66</v>
      </c>
      <c r="H1165" t="s">
        <v>184</v>
      </c>
      <c r="I1165" t="s">
        <v>68</v>
      </c>
      <c r="J1165" t="s">
        <v>1286</v>
      </c>
      <c r="K1165" t="s">
        <v>359</v>
      </c>
      <c r="L1165" t="s">
        <v>67</v>
      </c>
      <c r="O1165" t="s">
        <v>988</v>
      </c>
      <c r="X1165">
        <v>1.2851449275362328</v>
      </c>
      <c r="Y1165">
        <v>0.8999275362318836</v>
      </c>
      <c r="Z1165">
        <v>0.85500000000000043</v>
      </c>
      <c r="AA1165">
        <v>1.1275362318840574</v>
      </c>
      <c r="AB1165">
        <v>1.5180434782608709</v>
      </c>
      <c r="AC1165">
        <v>0.69521739130434801</v>
      </c>
      <c r="AD1165">
        <v>0.68884057971014556</v>
      </c>
      <c r="AE1165">
        <v>0.90181159420289869</v>
      </c>
      <c r="AF1165">
        <v>0.69413043478260938</v>
      </c>
      <c r="AG1165">
        <v>0.78463768115942045</v>
      </c>
      <c r="AH1165">
        <v>1.6201449275362323</v>
      </c>
      <c r="AI1165">
        <v>0.82557971014492781</v>
      </c>
      <c r="AJ1165">
        <v>0.79942028985507252</v>
      </c>
    </row>
    <row r="1166" spans="1:36" x14ac:dyDescent="0.25">
      <c r="A1166" s="23">
        <v>1165</v>
      </c>
      <c r="B1166" t="s">
        <v>2324</v>
      </c>
      <c r="C1166" s="1" t="str">
        <f>+VLOOKUP(Tabla1[[#This Row],[Sector]],Sectores[[Sector]:[Columna1]],2,0)</f>
        <v>07 Delincuencia</v>
      </c>
      <c r="D1166" s="1" t="str">
        <f>+VLOOKUP(Tabla1[[#This Row],[Contenido]],Hoja2!$F$2:$G$105,2,0)</f>
        <v>07.01 Delitos de Mayor Connotación Social</v>
      </c>
      <c r="E1166" s="1" t="str">
        <f>+IFERROR(VLOOKUP(Tabla1[[#This Row],[Tema]],Temas[[Tema]:[Columna1]],2,0),"REVISAR")</f>
        <v>07.01.02 Casos Policiales</v>
      </c>
      <c r="F1166" s="1" t="str">
        <f>+IFERROR(VLOOKUP(Tabla1[[#This Row],[Muestra]],Muestra[[Muestra]:[Columna1]],2,0),"REVISAR")</f>
        <v>07.01.01.03 Hurtos</v>
      </c>
      <c r="G1166" t="s">
        <v>66</v>
      </c>
      <c r="H1166" t="s">
        <v>184</v>
      </c>
      <c r="I1166" t="s">
        <v>68</v>
      </c>
      <c r="J1166" t="s">
        <v>1288</v>
      </c>
      <c r="K1166" t="s">
        <v>359</v>
      </c>
      <c r="L1166" t="s">
        <v>67</v>
      </c>
      <c r="O1166" t="s">
        <v>988</v>
      </c>
      <c r="X1166">
        <v>165.61362318840588</v>
      </c>
      <c r="Y1166">
        <v>184.34557971014505</v>
      </c>
      <c r="Z1166">
        <v>181.57876811594215</v>
      </c>
      <c r="AA1166">
        <v>197.76463768115951</v>
      </c>
      <c r="AB1166">
        <v>187.49884057971028</v>
      </c>
      <c r="AC1166">
        <v>179.31050724637674</v>
      </c>
      <c r="AD1166">
        <v>187.91586956521695</v>
      </c>
      <c r="AE1166">
        <v>183.77644927536255</v>
      </c>
      <c r="AF1166">
        <v>170.72681159420299</v>
      </c>
      <c r="AG1166">
        <v>164.88449275362305</v>
      </c>
      <c r="AH1166">
        <v>165.79427536231913</v>
      </c>
      <c r="AI1166">
        <v>167.98449275362324</v>
      </c>
      <c r="AJ1166">
        <v>141.74405797101446</v>
      </c>
    </row>
    <row r="1167" spans="1:36" x14ac:dyDescent="0.25">
      <c r="A1167" s="23">
        <v>1166</v>
      </c>
      <c r="B1167" t="s">
        <v>2325</v>
      </c>
      <c r="C1167" s="1" t="str">
        <f>+VLOOKUP(Tabla1[[#This Row],[Sector]],Sectores[[Sector]:[Columna1]],2,0)</f>
        <v>07 Delincuencia</v>
      </c>
      <c r="D1167" s="1" t="str">
        <f>+VLOOKUP(Tabla1[[#This Row],[Contenido]],Hoja2!$F$2:$G$105,2,0)</f>
        <v>07.01 Delitos de Mayor Connotación Social</v>
      </c>
      <c r="E1167" s="1" t="str">
        <f>+IFERROR(VLOOKUP(Tabla1[[#This Row],[Tema]],Temas[[Tema]:[Columna1]],2,0),"REVISAR")</f>
        <v>07.01.02 Casos Policiales</v>
      </c>
      <c r="F1167" s="1" t="str">
        <f>+IFERROR(VLOOKUP(Tabla1[[#This Row],[Muestra]],Muestra[[Muestra]:[Columna1]],2,0),"REVISAR")</f>
        <v>07.01.01.04 Lesiones</v>
      </c>
      <c r="G1167" t="s">
        <v>66</v>
      </c>
      <c r="H1167" t="s">
        <v>184</v>
      </c>
      <c r="I1167" t="s">
        <v>68</v>
      </c>
      <c r="J1167" t="s">
        <v>1290</v>
      </c>
      <c r="K1167" t="s">
        <v>359</v>
      </c>
      <c r="L1167" t="s">
        <v>67</v>
      </c>
      <c r="O1167" t="s">
        <v>988</v>
      </c>
      <c r="X1167">
        <v>164.00811594202924</v>
      </c>
      <c r="Y1167">
        <v>169.8336956521735</v>
      </c>
      <c r="Z1167">
        <v>165.08572463768101</v>
      </c>
      <c r="AA1167">
        <v>172.67543478260876</v>
      </c>
      <c r="AB1167">
        <v>153.82717391304354</v>
      </c>
      <c r="AC1167">
        <v>137.75130434782616</v>
      </c>
      <c r="AD1167">
        <v>127.20855072463763</v>
      </c>
      <c r="AE1167">
        <v>117.79594202898564</v>
      </c>
      <c r="AF1167">
        <v>113.21449275362303</v>
      </c>
      <c r="AG1167">
        <v>105.29217391304331</v>
      </c>
      <c r="AH1167">
        <v>108.5067391304348</v>
      </c>
      <c r="AI1167">
        <v>115.75659420289851</v>
      </c>
      <c r="AJ1167">
        <v>106.82434782608688</v>
      </c>
    </row>
    <row r="1168" spans="1:36" x14ac:dyDescent="0.25">
      <c r="A1168" s="23">
        <v>1167</v>
      </c>
      <c r="B1168" t="s">
        <v>2326</v>
      </c>
      <c r="C1168" s="1" t="str">
        <f>+VLOOKUP(Tabla1[[#This Row],[Sector]],Sectores[[Sector]:[Columna1]],2,0)</f>
        <v>07 Delincuencia</v>
      </c>
      <c r="D1168" s="1" t="str">
        <f>+VLOOKUP(Tabla1[[#This Row],[Contenido]],Hoja2!$F$2:$G$105,2,0)</f>
        <v>07.01 Delitos de Mayor Connotación Social</v>
      </c>
      <c r="E1168" s="1" t="str">
        <f>+IFERROR(VLOOKUP(Tabla1[[#This Row],[Tema]],Temas[[Tema]:[Columna1]],2,0),"REVISAR")</f>
        <v>07.01.02 Casos Policiales</v>
      </c>
      <c r="F1168" s="1" t="str">
        <f>+IFERROR(VLOOKUP(Tabla1[[#This Row],[Muestra]],Muestra[[Muestra]:[Columna1]],2,0),"REVISAR")</f>
        <v>07.01.01.05 Otros Robos con Fuerza</v>
      </c>
      <c r="G1168" t="s">
        <v>66</v>
      </c>
      <c r="H1168" t="s">
        <v>184</v>
      </c>
      <c r="I1168" t="s">
        <v>68</v>
      </c>
      <c r="J1168" t="s">
        <v>1292</v>
      </c>
      <c r="K1168" t="s">
        <v>359</v>
      </c>
      <c r="L1168" t="s">
        <v>67</v>
      </c>
      <c r="O1168" t="s">
        <v>988</v>
      </c>
      <c r="X1168">
        <v>7.6343478260869526</v>
      </c>
      <c r="Y1168">
        <v>8.5589855072463799</v>
      </c>
      <c r="Z1168">
        <v>11.736304347826094</v>
      </c>
      <c r="AA1168">
        <v>7.7873188405797116</v>
      </c>
      <c r="AB1168">
        <v>5.863333333333328</v>
      </c>
      <c r="AC1168">
        <v>4.7917391304347854</v>
      </c>
      <c r="AD1168">
        <v>6.1723188405797096</v>
      </c>
      <c r="AE1168">
        <v>7.4549999999999947</v>
      </c>
      <c r="AF1168">
        <v>6.8449999999999962</v>
      </c>
      <c r="AG1168">
        <v>7.3291304347826065</v>
      </c>
      <c r="AH1168">
        <v>8.6666666666666643</v>
      </c>
      <c r="AI1168">
        <v>8.3965217391304314</v>
      </c>
      <c r="AJ1168">
        <v>7.6115942028985497</v>
      </c>
    </row>
    <row r="1169" spans="1:36" x14ac:dyDescent="0.25">
      <c r="A1169" s="23">
        <v>1168</v>
      </c>
      <c r="B1169" t="s">
        <v>2327</v>
      </c>
      <c r="C1169" s="1" t="str">
        <f>+VLOOKUP(Tabla1[[#This Row],[Sector]],Sectores[[Sector]:[Columna1]],2,0)</f>
        <v>07 Delincuencia</v>
      </c>
      <c r="D1169" s="1" t="str">
        <f>+VLOOKUP(Tabla1[[#This Row],[Contenido]],Hoja2!$F$2:$G$105,2,0)</f>
        <v>07.01 Delitos de Mayor Connotación Social</v>
      </c>
      <c r="E1169" s="1" t="str">
        <f>+IFERROR(VLOOKUP(Tabla1[[#This Row],[Tema]],Temas[[Tema]:[Columna1]],2,0),"REVISAR")</f>
        <v>07.01.02 Casos Policiales</v>
      </c>
      <c r="F1169" s="1" t="str">
        <f>+IFERROR(VLOOKUP(Tabla1[[#This Row],[Muestra]],Muestra[[Muestra]:[Columna1]],2,0),"REVISAR")</f>
        <v>07.01.01.06 Robo Accesorio Vehículo</v>
      </c>
      <c r="G1169" t="s">
        <v>66</v>
      </c>
      <c r="H1169" t="s">
        <v>184</v>
      </c>
      <c r="I1169" t="s">
        <v>68</v>
      </c>
      <c r="J1169" t="s">
        <v>1294</v>
      </c>
      <c r="K1169" t="s">
        <v>359</v>
      </c>
      <c r="L1169" t="s">
        <v>67</v>
      </c>
      <c r="O1169" t="s">
        <v>988</v>
      </c>
      <c r="X1169">
        <v>31.874927536231926</v>
      </c>
      <c r="Y1169">
        <v>39.906811594202864</v>
      </c>
      <c r="Z1169">
        <v>40.142463768115917</v>
      </c>
      <c r="AA1169">
        <v>43.759275362318867</v>
      </c>
      <c r="AB1169">
        <v>40.880217391304349</v>
      </c>
      <c r="AC1169">
        <v>41.350289855072454</v>
      </c>
      <c r="AD1169">
        <v>46.377971014492793</v>
      </c>
      <c r="AE1169">
        <v>45.630797101449261</v>
      </c>
      <c r="AF1169">
        <v>43.274420289855072</v>
      </c>
      <c r="AG1169">
        <v>41.826086956521799</v>
      </c>
      <c r="AH1169">
        <v>39.714202898550738</v>
      </c>
      <c r="AI1169">
        <v>41.088478260869572</v>
      </c>
      <c r="AJ1169">
        <v>40.277971014492771</v>
      </c>
    </row>
    <row r="1170" spans="1:36" x14ac:dyDescent="0.25">
      <c r="A1170" s="23">
        <v>1169</v>
      </c>
      <c r="B1170" t="s">
        <v>2328</v>
      </c>
      <c r="C1170" s="1" t="str">
        <f>+VLOOKUP(Tabla1[[#This Row],[Sector]],Sectores[[Sector]:[Columna1]],2,0)</f>
        <v>07 Delincuencia</v>
      </c>
      <c r="D1170" s="1" t="str">
        <f>+VLOOKUP(Tabla1[[#This Row],[Contenido]],Hoja2!$F$2:$G$105,2,0)</f>
        <v>07.01 Delitos de Mayor Connotación Social</v>
      </c>
      <c r="E1170" s="1" t="str">
        <f>+IFERROR(VLOOKUP(Tabla1[[#This Row],[Tema]],Temas[[Tema]:[Columna1]],2,0),"REVISAR")</f>
        <v>07.01.02 Casos Policiales</v>
      </c>
      <c r="F1170" s="1" t="str">
        <f>+IFERROR(VLOOKUP(Tabla1[[#This Row],[Muestra]],Muestra[[Muestra]:[Columna1]],2,0),"REVISAR")</f>
        <v>07.01.01.07 Robo con Violencia o Intimidación</v>
      </c>
      <c r="G1170" t="s">
        <v>66</v>
      </c>
      <c r="H1170" t="s">
        <v>184</v>
      </c>
      <c r="I1170" t="s">
        <v>68</v>
      </c>
      <c r="J1170" t="s">
        <v>1296</v>
      </c>
      <c r="K1170" t="s">
        <v>359</v>
      </c>
      <c r="L1170" t="s">
        <v>67</v>
      </c>
      <c r="O1170" t="s">
        <v>988</v>
      </c>
      <c r="X1170">
        <v>41.010652173913037</v>
      </c>
      <c r="Y1170">
        <v>42.333188405797095</v>
      </c>
      <c r="Z1170">
        <v>36.752173913043464</v>
      </c>
      <c r="AA1170">
        <v>40.797681159420279</v>
      </c>
      <c r="AB1170">
        <v>35.626376811594099</v>
      </c>
      <c r="AC1170">
        <v>35.911304347826125</v>
      </c>
      <c r="AD1170">
        <v>44.916159420289823</v>
      </c>
      <c r="AE1170">
        <v>45.875507246376841</v>
      </c>
      <c r="AF1170">
        <v>46.169855072463797</v>
      </c>
      <c r="AG1170">
        <v>48.501811594202948</v>
      </c>
      <c r="AH1170">
        <v>52.642101449275302</v>
      </c>
      <c r="AI1170">
        <v>57.084492753623053</v>
      </c>
      <c r="AJ1170">
        <v>54.233333333333356</v>
      </c>
    </row>
    <row r="1171" spans="1:36" x14ac:dyDescent="0.25">
      <c r="A1171" s="23">
        <v>1170</v>
      </c>
      <c r="B1171" t="s">
        <v>2329</v>
      </c>
      <c r="C1171" s="1" t="str">
        <f>+VLOOKUP(Tabla1[[#This Row],[Sector]],Sectores[[Sector]:[Columna1]],2,0)</f>
        <v>07 Delincuencia</v>
      </c>
      <c r="D1171" s="1" t="str">
        <f>+VLOOKUP(Tabla1[[#This Row],[Contenido]],Hoja2!$F$2:$G$105,2,0)</f>
        <v>07.01 Delitos de Mayor Connotación Social</v>
      </c>
      <c r="E1171" s="1" t="str">
        <f>+IFERROR(VLOOKUP(Tabla1[[#This Row],[Tema]],Temas[[Tema]:[Columna1]],2,0),"REVISAR")</f>
        <v>07.01.02 Casos Policiales</v>
      </c>
      <c r="F1171" s="1" t="str">
        <f>+IFERROR(VLOOKUP(Tabla1[[#This Row],[Muestra]],Muestra[[Muestra]:[Columna1]],2,0),"REVISAR")</f>
        <v>07.01.01.08 Robo de Vehículo</v>
      </c>
      <c r="G1171" t="s">
        <v>66</v>
      </c>
      <c r="H1171" t="s">
        <v>184</v>
      </c>
      <c r="I1171" t="s">
        <v>68</v>
      </c>
      <c r="J1171" t="s">
        <v>1298</v>
      </c>
      <c r="K1171" t="s">
        <v>359</v>
      </c>
      <c r="L1171" t="s">
        <v>67</v>
      </c>
      <c r="O1171" t="s">
        <v>988</v>
      </c>
      <c r="X1171">
        <v>12.412536231884053</v>
      </c>
      <c r="Y1171">
        <v>16.207826086956519</v>
      </c>
      <c r="Z1171">
        <v>17.758550724637665</v>
      </c>
      <c r="AA1171">
        <v>20.21181159420291</v>
      </c>
      <c r="AB1171">
        <v>20.280507246376814</v>
      </c>
      <c r="AC1171">
        <v>18.172391304347812</v>
      </c>
      <c r="AD1171">
        <v>21.796159420289847</v>
      </c>
      <c r="AE1171">
        <v>21.231086956521761</v>
      </c>
      <c r="AF1171">
        <v>20.343115942028984</v>
      </c>
      <c r="AG1171">
        <v>20.312608695652163</v>
      </c>
      <c r="AH1171">
        <v>17.964130434782618</v>
      </c>
      <c r="AI1171">
        <v>17.42239130434783</v>
      </c>
      <c r="AJ1171">
        <v>16.848115942028986</v>
      </c>
    </row>
    <row r="1172" spans="1:36" x14ac:dyDescent="0.25">
      <c r="A1172" s="23">
        <v>1171</v>
      </c>
      <c r="B1172" t="s">
        <v>2330</v>
      </c>
      <c r="C1172" s="1" t="str">
        <f>+VLOOKUP(Tabla1[[#This Row],[Sector]],Sectores[[Sector]:[Columna1]],2,0)</f>
        <v>07 Delincuencia</v>
      </c>
      <c r="D1172" s="1" t="str">
        <f>+VLOOKUP(Tabla1[[#This Row],[Contenido]],Hoja2!$F$2:$G$105,2,0)</f>
        <v>07.01 Delitos de Mayor Connotación Social</v>
      </c>
      <c r="E1172" s="1" t="str">
        <f>+IFERROR(VLOOKUP(Tabla1[[#This Row],[Tema]],Temas[[Tema]:[Columna1]],2,0),"REVISAR")</f>
        <v>07.01.02 Casos Policiales</v>
      </c>
      <c r="F1172" s="1" t="str">
        <f>+IFERROR(VLOOKUP(Tabla1[[#This Row],[Muestra]],Muestra[[Muestra]:[Columna1]],2,0),"REVISAR")</f>
        <v>07.01.01.09 Robo Lugar Habitado</v>
      </c>
      <c r="G1172" t="s">
        <v>66</v>
      </c>
      <c r="H1172" t="s">
        <v>184</v>
      </c>
      <c r="I1172" t="s">
        <v>68</v>
      </c>
      <c r="J1172" t="s">
        <v>1300</v>
      </c>
      <c r="K1172" t="s">
        <v>359</v>
      </c>
      <c r="L1172" t="s">
        <v>67</v>
      </c>
      <c r="O1172" t="s">
        <v>988</v>
      </c>
      <c r="X1172">
        <v>87.060434782608866</v>
      </c>
      <c r="Y1172">
        <v>98.704782608695695</v>
      </c>
      <c r="Z1172">
        <v>89.731159420289998</v>
      </c>
      <c r="AA1172">
        <v>96.146594202898527</v>
      </c>
      <c r="AB1172">
        <v>90.40173913043472</v>
      </c>
      <c r="AC1172">
        <v>87.708333333333314</v>
      </c>
      <c r="AD1172">
        <v>88.033188405797063</v>
      </c>
      <c r="AE1172">
        <v>87.535217391304428</v>
      </c>
      <c r="AF1172">
        <v>85.697608695652278</v>
      </c>
      <c r="AG1172">
        <v>84.451449275362251</v>
      </c>
      <c r="AH1172">
        <v>81.997536231884098</v>
      </c>
      <c r="AI1172">
        <v>76.603260869565148</v>
      </c>
      <c r="AJ1172">
        <v>66.258840579710153</v>
      </c>
    </row>
    <row r="1173" spans="1:36" x14ac:dyDescent="0.25">
      <c r="A1173" s="23">
        <v>1172</v>
      </c>
      <c r="B1173" t="s">
        <v>2331</v>
      </c>
      <c r="C1173" s="1" t="str">
        <f>+VLOOKUP(Tabla1[[#This Row],[Sector]],Sectores[[Sector]:[Columna1]],2,0)</f>
        <v>07 Delincuencia</v>
      </c>
      <c r="D1173" s="1" t="str">
        <f>+VLOOKUP(Tabla1[[#This Row],[Contenido]],Hoja2!$F$2:$G$105,2,0)</f>
        <v>07.01 Delitos de Mayor Connotación Social</v>
      </c>
      <c r="E1173" s="1" t="str">
        <f>+IFERROR(VLOOKUP(Tabla1[[#This Row],[Tema]],Temas[[Tema]:[Columna1]],2,0),"REVISAR")</f>
        <v>07.01.02 Casos Policiales</v>
      </c>
      <c r="F1173" s="1" t="str">
        <f>+IFERROR(VLOOKUP(Tabla1[[#This Row],[Muestra]],Muestra[[Muestra]:[Columna1]],2,0),"REVISAR")</f>
        <v>07.01.01.10 Robo Lugar No Habitado</v>
      </c>
      <c r="G1173" t="s">
        <v>66</v>
      </c>
      <c r="H1173" t="s">
        <v>184</v>
      </c>
      <c r="I1173" t="s">
        <v>68</v>
      </c>
      <c r="J1173" t="s">
        <v>1302</v>
      </c>
      <c r="K1173" t="s">
        <v>359</v>
      </c>
      <c r="L1173" t="s">
        <v>67</v>
      </c>
      <c r="O1173" t="s">
        <v>988</v>
      </c>
      <c r="X1173">
        <v>62.12514492753629</v>
      </c>
      <c r="Y1173">
        <v>76.553260869565094</v>
      </c>
      <c r="Z1173">
        <v>72.197391304347789</v>
      </c>
      <c r="AA1173">
        <v>74.385072463768111</v>
      </c>
      <c r="AB1173">
        <v>69.732318840579723</v>
      </c>
      <c r="AC1173">
        <v>65.244275362318774</v>
      </c>
      <c r="AD1173">
        <v>71.540144927536261</v>
      </c>
      <c r="AE1173">
        <v>72.272101449275155</v>
      </c>
      <c r="AF1173">
        <v>71.74340579710146</v>
      </c>
      <c r="AG1173">
        <v>70.020144927536165</v>
      </c>
      <c r="AH1173">
        <v>69.577681159420479</v>
      </c>
      <c r="AI1173">
        <v>71.639782608695626</v>
      </c>
      <c r="AJ1173">
        <v>61.87594202898552</v>
      </c>
    </row>
    <row r="1174" spans="1:36" x14ac:dyDescent="0.25">
      <c r="A1174" s="23">
        <v>1173</v>
      </c>
      <c r="B1174" t="s">
        <v>2332</v>
      </c>
      <c r="C1174" s="1" t="str">
        <f>+VLOOKUP(Tabla1[[#This Row],[Sector]],Sectores[[Sector]:[Columna1]],2,0)</f>
        <v>07 Delincuencia</v>
      </c>
      <c r="D1174" s="1" t="str">
        <f>+VLOOKUP(Tabla1[[#This Row],[Contenido]],Hoja2!$F$2:$G$105,2,0)</f>
        <v>07.01 Delitos de Mayor Connotación Social</v>
      </c>
      <c r="E1174" s="1" t="str">
        <f>+IFERROR(VLOOKUP(Tabla1[[#This Row],[Tema]],Temas[[Tema]:[Columna1]],2,0),"REVISAR")</f>
        <v>07.01.02 Casos Policiales</v>
      </c>
      <c r="F1174" s="1" t="str">
        <f>+IFERROR(VLOOKUP(Tabla1[[#This Row],[Muestra]],Muestra[[Muestra]:[Columna1]],2,0),"REVISAR")</f>
        <v>07.01.01.11 Robo por Sorpresa</v>
      </c>
      <c r="G1174" t="s">
        <v>66</v>
      </c>
      <c r="H1174" t="s">
        <v>184</v>
      </c>
      <c r="I1174" t="s">
        <v>68</v>
      </c>
      <c r="J1174" t="s">
        <v>1304</v>
      </c>
      <c r="K1174" t="s">
        <v>359</v>
      </c>
      <c r="L1174" t="s">
        <v>67</v>
      </c>
      <c r="O1174" t="s">
        <v>988</v>
      </c>
      <c r="X1174">
        <v>14.487463768115953</v>
      </c>
      <c r="Y1174">
        <v>16.237318840579704</v>
      </c>
      <c r="Z1174">
        <v>15.997681159420297</v>
      </c>
      <c r="AA1174">
        <v>17.271159420289823</v>
      </c>
      <c r="AB1174">
        <v>15.705579710144933</v>
      </c>
      <c r="AC1174">
        <v>19.054637681159399</v>
      </c>
      <c r="AD1174">
        <v>25.359347826086914</v>
      </c>
      <c r="AE1174">
        <v>24.373623188405801</v>
      </c>
      <c r="AF1174">
        <v>23.307898550724634</v>
      </c>
      <c r="AG1174">
        <v>22.017898550724659</v>
      </c>
      <c r="AH1174">
        <v>22.194492753623177</v>
      </c>
      <c r="AI1174">
        <v>21.283333333333328</v>
      </c>
      <c r="AJ1174">
        <v>16.195942028985513</v>
      </c>
    </row>
    <row r="1175" spans="1:36" x14ac:dyDescent="0.25">
      <c r="A1175" s="23">
        <v>1174</v>
      </c>
      <c r="B1175" t="s">
        <v>2333</v>
      </c>
      <c r="C1175" s="1" t="str">
        <f>+VLOOKUP(Tabla1[[#This Row],[Sector]],Sectores[[Sector]:[Columna1]],2,0)</f>
        <v>07 Delincuencia</v>
      </c>
      <c r="D1175" s="1" t="str">
        <f>+VLOOKUP(Tabla1[[#This Row],[Contenido]],Hoja2!$F$2:$G$105,2,0)</f>
        <v>07.01 Delitos de Mayor Connotación Social</v>
      </c>
      <c r="E1175" s="1" t="str">
        <f>+IFERROR(VLOOKUP(Tabla1[[#This Row],[Tema]],Temas[[Tema]:[Columna1]],2,0),"REVISAR")</f>
        <v>07.01.02 Casos Policiales</v>
      </c>
      <c r="F1175" s="1" t="str">
        <f>+IFERROR(VLOOKUP(Tabla1[[#This Row],[Muestra]],Muestra[[Muestra]:[Columna1]],2,0),"REVISAR")</f>
        <v>07.01.01.12 Violación</v>
      </c>
      <c r="G1175" t="s">
        <v>66</v>
      </c>
      <c r="H1175" t="s">
        <v>184</v>
      </c>
      <c r="I1175" t="s">
        <v>68</v>
      </c>
      <c r="J1175" t="s">
        <v>1005</v>
      </c>
      <c r="K1175" t="s">
        <v>359</v>
      </c>
      <c r="L1175" t="s">
        <v>67</v>
      </c>
      <c r="O1175" t="s">
        <v>988</v>
      </c>
      <c r="X1175">
        <v>4.4894927536231855</v>
      </c>
      <c r="Y1175">
        <v>5.1378985507246409</v>
      </c>
      <c r="Z1175">
        <v>4.6073188405797092</v>
      </c>
      <c r="AA1175">
        <v>4.9356521739130432</v>
      </c>
      <c r="AB1175">
        <v>5.2236231884058029</v>
      </c>
      <c r="AC1175">
        <v>4.6165217391304365</v>
      </c>
      <c r="AD1175">
        <v>3.9113768115942049</v>
      </c>
      <c r="AE1175">
        <v>4.3055797101449311</v>
      </c>
      <c r="AF1175">
        <v>3.9811594202898557</v>
      </c>
      <c r="AG1175">
        <v>3.9976086956521772</v>
      </c>
      <c r="AH1175">
        <v>5.1477536231884056</v>
      </c>
      <c r="AI1175">
        <v>5.710652173913048</v>
      </c>
      <c r="AJ1175">
        <v>6.1626086956521764</v>
      </c>
    </row>
    <row r="1176" spans="1:36" x14ac:dyDescent="0.25">
      <c r="A1176" s="23">
        <v>1175</v>
      </c>
      <c r="B1176" t="s">
        <v>2334</v>
      </c>
      <c r="C1176" s="1" t="str">
        <f>+VLOOKUP(Tabla1[[#This Row],[Sector]],Sectores[[Sector]:[Columna1]],2,0)</f>
        <v>07 Delincuencia</v>
      </c>
      <c r="D1176" s="1" t="str">
        <f>+VLOOKUP(Tabla1[[#This Row],[Contenido]],Hoja2!$F$2:$G$105,2,0)</f>
        <v>07.01 Delitos de Mayor Connotación Social</v>
      </c>
      <c r="E1176" s="1" t="str">
        <f>+IFERROR(VLOOKUP(Tabla1[[#This Row],[Tema]],Temas[[Tema]:[Columna1]],2,0),"REVISAR")</f>
        <v>07.01.03 Denuncias</v>
      </c>
      <c r="F1176" s="1" t="str">
        <f>+IFERROR(VLOOKUP(Tabla1[[#This Row],[Muestra]],Muestra[[Muestra]:[Columna1]],2,0),"REVISAR")</f>
        <v>07.01.01.02 Homicidios</v>
      </c>
      <c r="G1176" t="s">
        <v>66</v>
      </c>
      <c r="H1176" t="s">
        <v>184</v>
      </c>
      <c r="I1176" t="s">
        <v>69</v>
      </c>
      <c r="J1176" t="s">
        <v>1286</v>
      </c>
      <c r="K1176" t="s">
        <v>359</v>
      </c>
      <c r="L1176" t="s">
        <v>67</v>
      </c>
      <c r="O1176" t="s">
        <v>988</v>
      </c>
      <c r="X1176">
        <v>0.58644927536231883</v>
      </c>
      <c r="Y1176">
        <v>0.37144927536231903</v>
      </c>
      <c r="Z1176">
        <v>0.29862318840579721</v>
      </c>
      <c r="AA1176">
        <v>0.28456521739130447</v>
      </c>
      <c r="AB1176">
        <v>1.1832608695652174</v>
      </c>
      <c r="AC1176">
        <v>0.27347826086956528</v>
      </c>
      <c r="AD1176">
        <v>0.255</v>
      </c>
      <c r="AE1176">
        <v>0.22594202898550725</v>
      </c>
      <c r="AF1176">
        <v>0.30434782608695649</v>
      </c>
      <c r="AG1176">
        <v>0.30963768115942031</v>
      </c>
      <c r="AH1176">
        <v>1.2115942028985511</v>
      </c>
      <c r="AI1176">
        <v>0.37833333333333341</v>
      </c>
      <c r="AJ1176">
        <v>2.4057971014492783E-2</v>
      </c>
    </row>
    <row r="1177" spans="1:36" x14ac:dyDescent="0.25">
      <c r="A1177" s="23">
        <v>1176</v>
      </c>
      <c r="B1177" t="s">
        <v>2335</v>
      </c>
      <c r="C1177" s="1" t="str">
        <f>+VLOOKUP(Tabla1[[#This Row],[Sector]],Sectores[[Sector]:[Columna1]],2,0)</f>
        <v>07 Delincuencia</v>
      </c>
      <c r="D1177" s="1" t="str">
        <f>+VLOOKUP(Tabla1[[#This Row],[Contenido]],Hoja2!$F$2:$G$105,2,0)</f>
        <v>07.01 Delitos de Mayor Connotación Social</v>
      </c>
      <c r="E1177" s="1" t="str">
        <f>+IFERROR(VLOOKUP(Tabla1[[#This Row],[Tema]],Temas[[Tema]:[Columna1]],2,0),"REVISAR")</f>
        <v>07.01.03 Denuncias</v>
      </c>
      <c r="F1177" s="1" t="str">
        <f>+IFERROR(VLOOKUP(Tabla1[[#This Row],[Muestra]],Muestra[[Muestra]:[Columna1]],2,0),"REVISAR")</f>
        <v>07.01.01.03 Hurtos</v>
      </c>
      <c r="G1177" t="s">
        <v>66</v>
      </c>
      <c r="H1177" t="s">
        <v>184</v>
      </c>
      <c r="I1177" t="s">
        <v>69</v>
      </c>
      <c r="J1177" t="s">
        <v>1288</v>
      </c>
      <c r="K1177" t="s">
        <v>359</v>
      </c>
      <c r="L1177" t="s">
        <v>67</v>
      </c>
      <c r="O1177" t="s">
        <v>988</v>
      </c>
      <c r="X1177">
        <v>127.18608695652171</v>
      </c>
      <c r="Y1177">
        <v>140.88862318840592</v>
      </c>
      <c r="Z1177">
        <v>138.01724637681139</v>
      </c>
      <c r="AA1177">
        <v>149.85260869565209</v>
      </c>
      <c r="AB1177">
        <v>144.77652173913052</v>
      </c>
      <c r="AC1177">
        <v>138.34797101449294</v>
      </c>
      <c r="AD1177">
        <v>140.18840579710147</v>
      </c>
      <c r="AE1177">
        <v>137.19688405797098</v>
      </c>
      <c r="AF1177">
        <v>126.47898550724643</v>
      </c>
      <c r="AG1177">
        <v>119.71499999999983</v>
      </c>
      <c r="AH1177">
        <v>118.82521739130429</v>
      </c>
      <c r="AI1177">
        <v>123.99884057971018</v>
      </c>
      <c r="AJ1177">
        <v>109.10608695652171</v>
      </c>
    </row>
    <row r="1178" spans="1:36" x14ac:dyDescent="0.25">
      <c r="A1178" s="23">
        <v>1177</v>
      </c>
      <c r="B1178" t="s">
        <v>2336</v>
      </c>
      <c r="C1178" s="1" t="str">
        <f>+VLOOKUP(Tabla1[[#This Row],[Sector]],Sectores[[Sector]:[Columna1]],2,0)</f>
        <v>07 Delincuencia</v>
      </c>
      <c r="D1178" s="1" t="str">
        <f>+VLOOKUP(Tabla1[[#This Row],[Contenido]],Hoja2!$F$2:$G$105,2,0)</f>
        <v>07.01 Delitos de Mayor Connotación Social</v>
      </c>
      <c r="E1178" s="1" t="str">
        <f>+IFERROR(VLOOKUP(Tabla1[[#This Row],[Tema]],Temas[[Tema]:[Columna1]],2,0),"REVISAR")</f>
        <v>07.01.03 Denuncias</v>
      </c>
      <c r="F1178" s="1" t="str">
        <f>+IFERROR(VLOOKUP(Tabla1[[#This Row],[Muestra]],Muestra[[Muestra]:[Columna1]],2,0),"REVISAR")</f>
        <v>07.01.01.04 Lesiones</v>
      </c>
      <c r="G1178" t="s">
        <v>66</v>
      </c>
      <c r="H1178" t="s">
        <v>184</v>
      </c>
      <c r="I1178" t="s">
        <v>69</v>
      </c>
      <c r="J1178" t="s">
        <v>1290</v>
      </c>
      <c r="K1178" t="s">
        <v>359</v>
      </c>
      <c r="L1178" t="s">
        <v>67</v>
      </c>
      <c r="O1178" t="s">
        <v>988</v>
      </c>
      <c r="X1178">
        <v>137.55217391304353</v>
      </c>
      <c r="Y1178">
        <v>139.70630434782606</v>
      </c>
      <c r="Z1178">
        <v>129.76572463768102</v>
      </c>
      <c r="AA1178">
        <v>131.24905797101451</v>
      </c>
      <c r="AB1178">
        <v>112.94079710144931</v>
      </c>
      <c r="AC1178">
        <v>99.139927536231937</v>
      </c>
      <c r="AD1178">
        <v>88.96753623188404</v>
      </c>
      <c r="AE1178">
        <v>82.611086956521788</v>
      </c>
      <c r="AF1178">
        <v>80.097318840579675</v>
      </c>
      <c r="AG1178">
        <v>72.84311594202893</v>
      </c>
      <c r="AH1178">
        <v>73.780724637681175</v>
      </c>
      <c r="AI1178">
        <v>80.045000000000002</v>
      </c>
      <c r="AJ1178">
        <v>75.379999999999953</v>
      </c>
    </row>
    <row r="1179" spans="1:36" x14ac:dyDescent="0.25">
      <c r="A1179" s="23">
        <v>1178</v>
      </c>
      <c r="B1179" t="s">
        <v>2337</v>
      </c>
      <c r="C1179" s="1" t="str">
        <f>+VLOOKUP(Tabla1[[#This Row],[Sector]],Sectores[[Sector]:[Columna1]],2,0)</f>
        <v>07 Delincuencia</v>
      </c>
      <c r="D1179" s="1" t="str">
        <f>+VLOOKUP(Tabla1[[#This Row],[Contenido]],Hoja2!$F$2:$G$105,2,0)</f>
        <v>07.01 Delitos de Mayor Connotación Social</v>
      </c>
      <c r="E1179" s="1" t="str">
        <f>+IFERROR(VLOOKUP(Tabla1[[#This Row],[Tema]],Temas[[Tema]:[Columna1]],2,0),"REVISAR")</f>
        <v>07.01.03 Denuncias</v>
      </c>
      <c r="F1179" s="1" t="str">
        <f>+IFERROR(VLOOKUP(Tabla1[[#This Row],[Muestra]],Muestra[[Muestra]:[Columna1]],2,0),"REVISAR")</f>
        <v>07.01.01.05 Otros Robos con Fuerza</v>
      </c>
      <c r="G1179" t="s">
        <v>66</v>
      </c>
      <c r="H1179" t="s">
        <v>184</v>
      </c>
      <c r="I1179" t="s">
        <v>69</v>
      </c>
      <c r="J1179" t="s">
        <v>1292</v>
      </c>
      <c r="K1179" t="s">
        <v>359</v>
      </c>
      <c r="L1179" t="s">
        <v>67</v>
      </c>
      <c r="O1179" t="s">
        <v>988</v>
      </c>
      <c r="X1179">
        <v>6.5731884057971017</v>
      </c>
      <c r="Y1179">
        <v>7.5735507246376788</v>
      </c>
      <c r="Z1179">
        <v>10.618115942028982</v>
      </c>
      <c r="AA1179">
        <v>7.0451449275362323</v>
      </c>
      <c r="AB1179">
        <v>5.2643478260869525</v>
      </c>
      <c r="AC1179">
        <v>4.3502898550724671</v>
      </c>
      <c r="AD1179">
        <v>5.6488405797101482</v>
      </c>
      <c r="AE1179">
        <v>6.8560869565217493</v>
      </c>
      <c r="AF1179">
        <v>6.2846376811594196</v>
      </c>
      <c r="AG1179">
        <v>6.6696376811594194</v>
      </c>
      <c r="AH1179">
        <v>8.026014492753621</v>
      </c>
      <c r="AI1179">
        <v>7.6407971014492784</v>
      </c>
      <c r="AJ1179">
        <v>6.8594202898550698</v>
      </c>
    </row>
    <row r="1180" spans="1:36" x14ac:dyDescent="0.25">
      <c r="A1180" s="23">
        <v>1179</v>
      </c>
      <c r="B1180" t="s">
        <v>2338</v>
      </c>
      <c r="C1180" s="1" t="str">
        <f>+VLOOKUP(Tabla1[[#This Row],[Sector]],Sectores[[Sector]:[Columna1]],2,0)</f>
        <v>07 Delincuencia</v>
      </c>
      <c r="D1180" s="1" t="str">
        <f>+VLOOKUP(Tabla1[[#This Row],[Contenido]],Hoja2!$F$2:$G$105,2,0)</f>
        <v>07.01 Delitos de Mayor Connotación Social</v>
      </c>
      <c r="E1180" s="1" t="str">
        <f>+IFERROR(VLOOKUP(Tabla1[[#This Row],[Tema]],Temas[[Tema]:[Columna1]],2,0),"REVISAR")</f>
        <v>07.01.03 Denuncias</v>
      </c>
      <c r="F1180" s="1" t="str">
        <f>+IFERROR(VLOOKUP(Tabla1[[#This Row],[Muestra]],Muestra[[Muestra]:[Columna1]],2,0),"REVISAR")</f>
        <v>07.01.01.06 Robo Accesorio Vehículo</v>
      </c>
      <c r="G1180" t="s">
        <v>66</v>
      </c>
      <c r="H1180" t="s">
        <v>184</v>
      </c>
      <c r="I1180" t="s">
        <v>69</v>
      </c>
      <c r="J1180" t="s">
        <v>1294</v>
      </c>
      <c r="K1180" t="s">
        <v>359</v>
      </c>
      <c r="L1180" t="s">
        <v>67</v>
      </c>
      <c r="O1180" t="s">
        <v>988</v>
      </c>
      <c r="X1180">
        <v>30.745217391304326</v>
      </c>
      <c r="Y1180">
        <v>38.571666666666658</v>
      </c>
      <c r="Z1180">
        <v>38.908623188405805</v>
      </c>
      <c r="AA1180">
        <v>42.547318840579742</v>
      </c>
      <c r="AB1180">
        <v>39.250942028985527</v>
      </c>
      <c r="AC1180">
        <v>40.011956521739094</v>
      </c>
      <c r="AD1180">
        <v>44.613623188405796</v>
      </c>
      <c r="AE1180">
        <v>43.872826086956458</v>
      </c>
      <c r="AF1180">
        <v>41.677681159420281</v>
      </c>
      <c r="AG1180">
        <v>40.076231884058039</v>
      </c>
      <c r="AH1180">
        <v>38.388840579710163</v>
      </c>
      <c r="AI1180">
        <v>39.708913043478255</v>
      </c>
      <c r="AJ1180">
        <v>39.398840579710154</v>
      </c>
    </row>
    <row r="1181" spans="1:36" x14ac:dyDescent="0.25">
      <c r="A1181" s="23">
        <v>1180</v>
      </c>
      <c r="B1181" t="s">
        <v>2339</v>
      </c>
      <c r="C1181" s="1" t="str">
        <f>+VLOOKUP(Tabla1[[#This Row],[Sector]],Sectores[[Sector]:[Columna1]],2,0)</f>
        <v>07 Delincuencia</v>
      </c>
      <c r="D1181" s="1" t="str">
        <f>+VLOOKUP(Tabla1[[#This Row],[Contenido]],Hoja2!$F$2:$G$105,2,0)</f>
        <v>07.01 Delitos de Mayor Connotación Social</v>
      </c>
      <c r="E1181" s="1" t="str">
        <f>+IFERROR(VLOOKUP(Tabla1[[#This Row],[Tema]],Temas[[Tema]:[Columna1]],2,0),"REVISAR")</f>
        <v>07.01.03 Denuncias</v>
      </c>
      <c r="F1181" s="1" t="str">
        <f>+IFERROR(VLOOKUP(Tabla1[[#This Row],[Muestra]],Muestra[[Muestra]:[Columna1]],2,0),"REVISAR")</f>
        <v>07.01.01.07 Robo con Violencia o Intimidación</v>
      </c>
      <c r="G1181" t="s">
        <v>66</v>
      </c>
      <c r="H1181" t="s">
        <v>184</v>
      </c>
      <c r="I1181" t="s">
        <v>69</v>
      </c>
      <c r="J1181" t="s">
        <v>1296</v>
      </c>
      <c r="K1181" t="s">
        <v>359</v>
      </c>
      <c r="L1181" t="s">
        <v>67</v>
      </c>
      <c r="O1181" t="s">
        <v>988</v>
      </c>
      <c r="X1181">
        <v>36.035217391304322</v>
      </c>
      <c r="Y1181">
        <v>37.034710144927473</v>
      </c>
      <c r="Z1181">
        <v>32.239855072463762</v>
      </c>
      <c r="AA1181">
        <v>36.147681159420294</v>
      </c>
      <c r="AB1181">
        <v>30.723695652173891</v>
      </c>
      <c r="AC1181">
        <v>31.307463768115969</v>
      </c>
      <c r="AD1181">
        <v>39.197391304347875</v>
      </c>
      <c r="AE1181">
        <v>40.02275362318845</v>
      </c>
      <c r="AF1181">
        <v>40.484347826086939</v>
      </c>
      <c r="AG1181">
        <v>42.332318840579703</v>
      </c>
      <c r="AH1181">
        <v>46.459782608695612</v>
      </c>
      <c r="AI1181">
        <v>51.219275362318875</v>
      </c>
      <c r="AJ1181">
        <v>49.904927536231895</v>
      </c>
    </row>
    <row r="1182" spans="1:36" x14ac:dyDescent="0.25">
      <c r="A1182" s="23">
        <v>1181</v>
      </c>
      <c r="B1182" t="s">
        <v>2340</v>
      </c>
      <c r="C1182" s="1" t="str">
        <f>+VLOOKUP(Tabla1[[#This Row],[Sector]],Sectores[[Sector]:[Columna1]],2,0)</f>
        <v>07 Delincuencia</v>
      </c>
      <c r="D1182" s="1" t="str">
        <f>+VLOOKUP(Tabla1[[#This Row],[Contenido]],Hoja2!$F$2:$G$105,2,0)</f>
        <v>07.01 Delitos de Mayor Connotación Social</v>
      </c>
      <c r="E1182" s="1" t="str">
        <f>+IFERROR(VLOOKUP(Tabla1[[#This Row],[Tema]],Temas[[Tema]:[Columna1]],2,0),"REVISAR")</f>
        <v>07.01.03 Denuncias</v>
      </c>
      <c r="F1182" s="1" t="str">
        <f>+IFERROR(VLOOKUP(Tabla1[[#This Row],[Muestra]],Muestra[[Muestra]:[Columna1]],2,0),"REVISAR")</f>
        <v>07.01.01.08 Robo de Vehículo</v>
      </c>
      <c r="G1182" t="s">
        <v>66</v>
      </c>
      <c r="H1182" t="s">
        <v>184</v>
      </c>
      <c r="I1182" t="s">
        <v>69</v>
      </c>
      <c r="J1182" t="s">
        <v>1298</v>
      </c>
      <c r="K1182" t="s">
        <v>359</v>
      </c>
      <c r="L1182" t="s">
        <v>67</v>
      </c>
      <c r="O1182" t="s">
        <v>988</v>
      </c>
      <c r="X1182">
        <v>11.684999999999999</v>
      </c>
      <c r="Y1182">
        <v>14.9313768115942</v>
      </c>
      <c r="Z1182">
        <v>15.98311594202897</v>
      </c>
      <c r="AA1182">
        <v>18.729275362318848</v>
      </c>
      <c r="AB1182">
        <v>18.486521739130445</v>
      </c>
      <c r="AC1182">
        <v>16.930942028985488</v>
      </c>
      <c r="AD1182">
        <v>20.610579710144915</v>
      </c>
      <c r="AE1182">
        <v>20.117826086956523</v>
      </c>
      <c r="AF1182">
        <v>19.353550724637675</v>
      </c>
      <c r="AG1182">
        <v>19.568985507246392</v>
      </c>
      <c r="AH1182">
        <v>17.292318840579739</v>
      </c>
      <c r="AI1182">
        <v>16.909927536231894</v>
      </c>
      <c r="AJ1182">
        <v>16.855652173913047</v>
      </c>
    </row>
    <row r="1183" spans="1:36" x14ac:dyDescent="0.25">
      <c r="A1183" s="23">
        <v>1182</v>
      </c>
      <c r="B1183" t="s">
        <v>2341</v>
      </c>
      <c r="C1183" s="1" t="str">
        <f>+VLOOKUP(Tabla1[[#This Row],[Sector]],Sectores[[Sector]:[Columna1]],2,0)</f>
        <v>07 Delincuencia</v>
      </c>
      <c r="D1183" s="1" t="str">
        <f>+VLOOKUP(Tabla1[[#This Row],[Contenido]],Hoja2!$F$2:$G$105,2,0)</f>
        <v>07.01 Delitos de Mayor Connotación Social</v>
      </c>
      <c r="E1183" s="1" t="str">
        <f>+IFERROR(VLOOKUP(Tabla1[[#This Row],[Tema]],Temas[[Tema]:[Columna1]],2,0),"REVISAR")</f>
        <v>07.01.03 Denuncias</v>
      </c>
      <c r="F1183" s="1" t="str">
        <f>+IFERROR(VLOOKUP(Tabla1[[#This Row],[Muestra]],Muestra[[Muestra]:[Columna1]],2,0),"REVISAR")</f>
        <v>07.01.01.09 Robo Lugar Habitado</v>
      </c>
      <c r="G1183" t="s">
        <v>66</v>
      </c>
      <c r="H1183" t="s">
        <v>184</v>
      </c>
      <c r="I1183" t="s">
        <v>69</v>
      </c>
      <c r="J1183" t="s">
        <v>1300</v>
      </c>
      <c r="K1183" t="s">
        <v>359</v>
      </c>
      <c r="L1183" t="s">
        <v>67</v>
      </c>
      <c r="O1183" t="s">
        <v>988</v>
      </c>
      <c r="X1183">
        <v>83.41420289855084</v>
      </c>
      <c r="Y1183">
        <v>94.518695652173946</v>
      </c>
      <c r="Z1183">
        <v>86.040362318840636</v>
      </c>
      <c r="AA1183">
        <v>92.261231884057949</v>
      </c>
      <c r="AB1183">
        <v>85.713840579710151</v>
      </c>
      <c r="AC1183">
        <v>83.16202898550732</v>
      </c>
      <c r="AD1183">
        <v>83.061086956521706</v>
      </c>
      <c r="AE1183">
        <v>82.324275362318929</v>
      </c>
      <c r="AF1183">
        <v>80.588478260869508</v>
      </c>
      <c r="AG1183">
        <v>79.097101449275343</v>
      </c>
      <c r="AH1183">
        <v>76.620217391304436</v>
      </c>
      <c r="AI1183">
        <v>71.916086956521696</v>
      </c>
      <c r="AJ1183">
        <v>63.170724637681154</v>
      </c>
    </row>
    <row r="1184" spans="1:36" x14ac:dyDescent="0.25">
      <c r="A1184" s="23">
        <v>1183</v>
      </c>
      <c r="B1184" t="s">
        <v>2342</v>
      </c>
      <c r="C1184" s="1" t="str">
        <f>+VLOOKUP(Tabla1[[#This Row],[Sector]],Sectores[[Sector]:[Columna1]],2,0)</f>
        <v>07 Delincuencia</v>
      </c>
      <c r="D1184" s="1" t="str">
        <f>+VLOOKUP(Tabla1[[#This Row],[Contenido]],Hoja2!$F$2:$G$105,2,0)</f>
        <v>07.01 Delitos de Mayor Connotación Social</v>
      </c>
      <c r="E1184" s="1" t="str">
        <f>+IFERROR(VLOOKUP(Tabla1[[#This Row],[Tema]],Temas[[Tema]:[Columna1]],2,0),"REVISAR")</f>
        <v>07.01.03 Denuncias</v>
      </c>
      <c r="F1184" s="1" t="str">
        <f>+IFERROR(VLOOKUP(Tabla1[[#This Row],[Muestra]],Muestra[[Muestra]:[Columna1]],2,0),"REVISAR")</f>
        <v>07.01.01.10 Robo Lugar No Habitado</v>
      </c>
      <c r="G1184" t="s">
        <v>66</v>
      </c>
      <c r="H1184" t="s">
        <v>184</v>
      </c>
      <c r="I1184" t="s">
        <v>69</v>
      </c>
      <c r="J1184" t="s">
        <v>1302</v>
      </c>
      <c r="K1184" t="s">
        <v>359</v>
      </c>
      <c r="L1184" t="s">
        <v>67</v>
      </c>
      <c r="O1184" t="s">
        <v>988</v>
      </c>
      <c r="X1184">
        <v>58.312101449275353</v>
      </c>
      <c r="Y1184">
        <v>72.072391304347732</v>
      </c>
      <c r="Z1184">
        <v>67.748695652173765</v>
      </c>
      <c r="AA1184">
        <v>70.15094202898544</v>
      </c>
      <c r="AB1184">
        <v>65.342971014492676</v>
      </c>
      <c r="AC1184">
        <v>60.85159420289844</v>
      </c>
      <c r="AD1184">
        <v>65.892536231884037</v>
      </c>
      <c r="AE1184">
        <v>66.661086956521629</v>
      </c>
      <c r="AF1184">
        <v>66.470362318840643</v>
      </c>
      <c r="AG1184">
        <v>64.309420289855169</v>
      </c>
      <c r="AH1184">
        <v>63.694782608695746</v>
      </c>
      <c r="AI1184">
        <v>65.18804347826088</v>
      </c>
      <c r="AJ1184">
        <v>57.746666666666641</v>
      </c>
    </row>
    <row r="1185" spans="1:36" x14ac:dyDescent="0.25">
      <c r="A1185" s="23">
        <v>1184</v>
      </c>
      <c r="B1185" t="s">
        <v>2343</v>
      </c>
      <c r="C1185" s="1" t="str">
        <f>+VLOOKUP(Tabla1[[#This Row],[Sector]],Sectores[[Sector]:[Columna1]],2,0)</f>
        <v>07 Delincuencia</v>
      </c>
      <c r="D1185" s="1" t="str">
        <f>+VLOOKUP(Tabla1[[#This Row],[Contenido]],Hoja2!$F$2:$G$105,2,0)</f>
        <v>07.01 Delitos de Mayor Connotación Social</v>
      </c>
      <c r="E1185" s="1" t="str">
        <f>+IFERROR(VLOOKUP(Tabla1[[#This Row],[Tema]],Temas[[Tema]:[Columna1]],2,0),"REVISAR")</f>
        <v>07.01.03 Denuncias</v>
      </c>
      <c r="F1185" s="1" t="str">
        <f>+IFERROR(VLOOKUP(Tabla1[[#This Row],[Muestra]],Muestra[[Muestra]:[Columna1]],2,0),"REVISAR")</f>
        <v>07.01.01.11 Robo por Sorpresa</v>
      </c>
      <c r="G1185" t="s">
        <v>66</v>
      </c>
      <c r="H1185" t="s">
        <v>184</v>
      </c>
      <c r="I1185" t="s">
        <v>69</v>
      </c>
      <c r="J1185" t="s">
        <v>1304</v>
      </c>
      <c r="K1185" t="s">
        <v>359</v>
      </c>
      <c r="L1185" t="s">
        <v>67</v>
      </c>
      <c r="O1185" t="s">
        <v>988</v>
      </c>
      <c r="X1185">
        <v>12.730289855072471</v>
      </c>
      <c r="Y1185">
        <v>14.394710144927519</v>
      </c>
      <c r="Z1185">
        <v>14.438043478260875</v>
      </c>
      <c r="AA1185">
        <v>15.895869565217374</v>
      </c>
      <c r="AB1185">
        <v>14.366086956521734</v>
      </c>
      <c r="AC1185">
        <v>17.523550724637673</v>
      </c>
      <c r="AD1185">
        <v>23.111086956521703</v>
      </c>
      <c r="AE1185">
        <v>22.241014492753632</v>
      </c>
      <c r="AF1185">
        <v>21.126014492753612</v>
      </c>
      <c r="AG1185">
        <v>19.620797101449291</v>
      </c>
      <c r="AH1185">
        <v>19.778695652173912</v>
      </c>
      <c r="AI1185">
        <v>19.234710144927536</v>
      </c>
      <c r="AJ1185">
        <v>15.24463768115942</v>
      </c>
    </row>
    <row r="1186" spans="1:36" x14ac:dyDescent="0.25">
      <c r="A1186" s="23">
        <v>1185</v>
      </c>
      <c r="B1186" t="s">
        <v>2344</v>
      </c>
      <c r="C1186" s="1" t="str">
        <f>+VLOOKUP(Tabla1[[#This Row],[Sector]],Sectores[[Sector]:[Columna1]],2,0)</f>
        <v>07 Delincuencia</v>
      </c>
      <c r="D1186" s="1" t="str">
        <f>+VLOOKUP(Tabla1[[#This Row],[Contenido]],Hoja2!$F$2:$G$105,2,0)</f>
        <v>07.01 Delitos de Mayor Connotación Social</v>
      </c>
      <c r="E1186" s="1" t="str">
        <f>+IFERROR(VLOOKUP(Tabla1[[#This Row],[Tema]],Temas[[Tema]:[Columna1]],2,0),"REVISAR")</f>
        <v>07.01.03 Denuncias</v>
      </c>
      <c r="F1186" s="1" t="str">
        <f>+IFERROR(VLOOKUP(Tabla1[[#This Row],[Muestra]],Muestra[[Muestra]:[Columna1]],2,0),"REVISAR")</f>
        <v>07.01.01.12 Violación</v>
      </c>
      <c r="G1186" t="s">
        <v>66</v>
      </c>
      <c r="H1186" t="s">
        <v>184</v>
      </c>
      <c r="I1186" t="s">
        <v>69</v>
      </c>
      <c r="J1186" t="s">
        <v>1005</v>
      </c>
      <c r="K1186" t="s">
        <v>359</v>
      </c>
      <c r="L1186" t="s">
        <v>67</v>
      </c>
      <c r="O1186" t="s">
        <v>988</v>
      </c>
      <c r="X1186">
        <v>3.8991304347826028</v>
      </c>
      <c r="Y1186">
        <v>4.2621014492753702</v>
      </c>
      <c r="Z1186">
        <v>3.8937681159420321</v>
      </c>
      <c r="AA1186">
        <v>4.1480434782608677</v>
      </c>
      <c r="AB1186">
        <v>4.3888405797101449</v>
      </c>
      <c r="AC1186">
        <v>3.8535507246376817</v>
      </c>
      <c r="AD1186">
        <v>3.3264492753623163</v>
      </c>
      <c r="AE1186">
        <v>3.6673188405797092</v>
      </c>
      <c r="AF1186">
        <v>3.4252173913043498</v>
      </c>
      <c r="AG1186">
        <v>3.4505797101449276</v>
      </c>
      <c r="AH1186">
        <v>4.6429710144927538</v>
      </c>
      <c r="AI1186">
        <v>5.0695652173913048</v>
      </c>
      <c r="AJ1186">
        <v>5.9249275362318841</v>
      </c>
    </row>
    <row r="1187" spans="1:36" x14ac:dyDescent="0.25">
      <c r="A1187" s="23">
        <v>1186</v>
      </c>
      <c r="B1187" t="s">
        <v>2345</v>
      </c>
      <c r="C1187" s="1" t="str">
        <f>+VLOOKUP(Tabla1[[#This Row],[Sector]],Sectores[[Sector]:[Columna1]],2,0)</f>
        <v>07 Delincuencia</v>
      </c>
      <c r="D1187" s="1" t="str">
        <f>+VLOOKUP(Tabla1[[#This Row],[Contenido]],Hoja2!$F$2:$G$105,2,0)</f>
        <v>07.01 Delitos de Mayor Connotación Social</v>
      </c>
      <c r="E1187" s="1" t="str">
        <f>+IFERROR(VLOOKUP(Tabla1[[#This Row],[Tema]],Temas[[Tema]:[Columna1]],2,0),"REVISAR")</f>
        <v>07.01.04 Detenciones</v>
      </c>
      <c r="F1187" s="1" t="str">
        <f>+IFERROR(VLOOKUP(Tabla1[[#This Row],[Muestra]],Muestra[[Muestra]:[Columna1]],2,0),"REVISAR")</f>
        <v>07.01.01.02 Homicidios</v>
      </c>
      <c r="G1187" t="s">
        <v>66</v>
      </c>
      <c r="H1187" t="s">
        <v>184</v>
      </c>
      <c r="I1187" t="s">
        <v>70</v>
      </c>
      <c r="J1187" t="s">
        <v>1286</v>
      </c>
      <c r="K1187" t="s">
        <v>359</v>
      </c>
      <c r="L1187" t="s">
        <v>67</v>
      </c>
      <c r="O1187" t="s">
        <v>988</v>
      </c>
      <c r="X1187">
        <v>0.73173913043478267</v>
      </c>
      <c r="Y1187">
        <v>0.59601449275362306</v>
      </c>
      <c r="Z1187">
        <v>0.6218840579710142</v>
      </c>
      <c r="AA1187">
        <v>0.87057971014492697</v>
      </c>
      <c r="AB1187">
        <v>1.3226086956521739</v>
      </c>
      <c r="AC1187">
        <v>0.45072463768115928</v>
      </c>
      <c r="AD1187">
        <v>0.43217391304347824</v>
      </c>
      <c r="AE1187">
        <v>0.67623188405797097</v>
      </c>
      <c r="AF1187">
        <v>0.38869565217391305</v>
      </c>
      <c r="AG1187">
        <v>0.47391304347826096</v>
      </c>
      <c r="AH1187">
        <v>1.3481884057971012</v>
      </c>
      <c r="AI1187">
        <v>0.44499999999999978</v>
      </c>
      <c r="AJ1187">
        <v>0.48608695652173911</v>
      </c>
    </row>
    <row r="1188" spans="1:36" x14ac:dyDescent="0.25">
      <c r="A1188" s="23">
        <v>1187</v>
      </c>
      <c r="B1188" t="s">
        <v>2346</v>
      </c>
      <c r="C1188" s="1" t="str">
        <f>+VLOOKUP(Tabla1[[#This Row],[Sector]],Sectores[[Sector]:[Columna1]],2,0)</f>
        <v>07 Delincuencia</v>
      </c>
      <c r="D1188" s="1" t="str">
        <f>+VLOOKUP(Tabla1[[#This Row],[Contenido]],Hoja2!$F$2:$G$105,2,0)</f>
        <v>07.01 Delitos de Mayor Connotación Social</v>
      </c>
      <c r="E1188" s="1" t="str">
        <f>+IFERROR(VLOOKUP(Tabla1[[#This Row],[Tema]],Temas[[Tema]:[Columna1]],2,0),"REVISAR")</f>
        <v>07.01.04 Detenciones</v>
      </c>
      <c r="F1188" s="1" t="str">
        <f>+IFERROR(VLOOKUP(Tabla1[[#This Row],[Muestra]],Muestra[[Muestra]:[Columna1]],2,0),"REVISAR")</f>
        <v>07.01.01.03 Hurtos</v>
      </c>
      <c r="G1188" t="s">
        <v>66</v>
      </c>
      <c r="H1188" t="s">
        <v>184</v>
      </c>
      <c r="I1188" t="s">
        <v>70</v>
      </c>
      <c r="J1188" t="s">
        <v>1288</v>
      </c>
      <c r="K1188" t="s">
        <v>359</v>
      </c>
      <c r="L1188" t="s">
        <v>67</v>
      </c>
      <c r="O1188" t="s">
        <v>988</v>
      </c>
      <c r="X1188">
        <v>42.19485507246381</v>
      </c>
      <c r="Y1188">
        <v>47.273550724637694</v>
      </c>
      <c r="Z1188">
        <v>47.529492753623188</v>
      </c>
      <c r="AA1188">
        <v>52.608043478260861</v>
      </c>
      <c r="AB1188">
        <v>47.087173913043436</v>
      </c>
      <c r="AC1188">
        <v>44.367391304347777</v>
      </c>
      <c r="AD1188">
        <v>47.623478260869561</v>
      </c>
      <c r="AE1188">
        <v>46.430724637681131</v>
      </c>
      <c r="AF1188">
        <v>44.14405797101449</v>
      </c>
      <c r="AG1188">
        <v>45.000942028985477</v>
      </c>
      <c r="AH1188">
        <v>46.984637681159462</v>
      </c>
      <c r="AI1188">
        <v>43.930724637681188</v>
      </c>
      <c r="AJ1188">
        <v>32.361739130434778</v>
      </c>
    </row>
    <row r="1189" spans="1:36" x14ac:dyDescent="0.25">
      <c r="A1189" s="23">
        <v>1188</v>
      </c>
      <c r="B1189" t="s">
        <v>2347</v>
      </c>
      <c r="C1189" s="1" t="str">
        <f>+VLOOKUP(Tabla1[[#This Row],[Sector]],Sectores[[Sector]:[Columna1]],2,0)</f>
        <v>07 Delincuencia</v>
      </c>
      <c r="D1189" s="1" t="str">
        <f>+VLOOKUP(Tabla1[[#This Row],[Contenido]],Hoja2!$F$2:$G$105,2,0)</f>
        <v>07.01 Delitos de Mayor Connotación Social</v>
      </c>
      <c r="E1189" s="1" t="str">
        <f>+IFERROR(VLOOKUP(Tabla1[[#This Row],[Tema]],Temas[[Tema]:[Columna1]],2,0),"REVISAR")</f>
        <v>07.01.04 Detenciones</v>
      </c>
      <c r="F1189" s="1" t="str">
        <f>+IFERROR(VLOOKUP(Tabla1[[#This Row],[Muestra]],Muestra[[Muestra]:[Columna1]],2,0),"REVISAR")</f>
        <v>07.01.01.04 Lesiones</v>
      </c>
      <c r="G1189" t="s">
        <v>66</v>
      </c>
      <c r="H1189" t="s">
        <v>184</v>
      </c>
      <c r="I1189" t="s">
        <v>70</v>
      </c>
      <c r="J1189" t="s">
        <v>1290</v>
      </c>
      <c r="K1189" t="s">
        <v>359</v>
      </c>
      <c r="L1189" t="s">
        <v>67</v>
      </c>
      <c r="O1189" t="s">
        <v>988</v>
      </c>
      <c r="X1189">
        <v>28.465000000000007</v>
      </c>
      <c r="Y1189">
        <v>32.313623188405771</v>
      </c>
      <c r="Z1189">
        <v>38.129492753623161</v>
      </c>
      <c r="AA1189">
        <v>45.170869565217437</v>
      </c>
      <c r="AB1189">
        <v>43.926304347826047</v>
      </c>
      <c r="AC1189">
        <v>41.673550724637707</v>
      </c>
      <c r="AD1189">
        <v>38.20804347826089</v>
      </c>
      <c r="AE1189">
        <v>35.114855072463783</v>
      </c>
      <c r="AF1189">
        <v>32.990507246376815</v>
      </c>
      <c r="AG1189">
        <v>32.297391304347869</v>
      </c>
      <c r="AH1189">
        <v>34.728985507246314</v>
      </c>
      <c r="AI1189">
        <v>35.72079710144925</v>
      </c>
      <c r="AJ1189">
        <v>31.437391304347841</v>
      </c>
    </row>
    <row r="1190" spans="1:36" x14ac:dyDescent="0.25">
      <c r="A1190" s="23">
        <v>1189</v>
      </c>
      <c r="B1190" t="s">
        <v>2348</v>
      </c>
      <c r="C1190" s="1" t="str">
        <f>+VLOOKUP(Tabla1[[#This Row],[Sector]],Sectores[[Sector]:[Columna1]],2,0)</f>
        <v>07 Delincuencia</v>
      </c>
      <c r="D1190" s="1" t="str">
        <f>+VLOOKUP(Tabla1[[#This Row],[Contenido]],Hoja2!$F$2:$G$105,2,0)</f>
        <v>07.01 Delitos de Mayor Connotación Social</v>
      </c>
      <c r="E1190" s="1" t="str">
        <f>+IFERROR(VLOOKUP(Tabla1[[#This Row],[Tema]],Temas[[Tema]:[Columna1]],2,0),"REVISAR")</f>
        <v>07.01.04 Detenciones</v>
      </c>
      <c r="F1190" s="1" t="str">
        <f>+IFERROR(VLOOKUP(Tabla1[[#This Row],[Muestra]],Muestra[[Muestra]:[Columna1]],2,0),"REVISAR")</f>
        <v>07.01.01.05 Otros Robos con Fuerza</v>
      </c>
      <c r="G1190" t="s">
        <v>66</v>
      </c>
      <c r="H1190" t="s">
        <v>184</v>
      </c>
      <c r="I1190" t="s">
        <v>70</v>
      </c>
      <c r="J1190" t="s">
        <v>1292</v>
      </c>
      <c r="K1190" t="s">
        <v>359</v>
      </c>
      <c r="L1190" t="s">
        <v>67</v>
      </c>
      <c r="O1190" t="s">
        <v>988</v>
      </c>
      <c r="X1190">
        <v>1.1634057971014489</v>
      </c>
      <c r="Y1190">
        <v>1.0663768115942032</v>
      </c>
      <c r="Z1190">
        <v>1.2088405797101451</v>
      </c>
      <c r="AA1190">
        <v>0.84239130434782628</v>
      </c>
      <c r="AB1190">
        <v>1.437536231884057</v>
      </c>
      <c r="AC1190">
        <v>0.47891304347826102</v>
      </c>
      <c r="AD1190">
        <v>0.51123188405797093</v>
      </c>
      <c r="AE1190">
        <v>0.58499999999999985</v>
      </c>
      <c r="AF1190">
        <v>0.55405797101449339</v>
      </c>
      <c r="AG1190">
        <v>0.64000000000000024</v>
      </c>
      <c r="AH1190">
        <v>1.4245652173913037</v>
      </c>
      <c r="AI1190">
        <v>0.73710144927536259</v>
      </c>
      <c r="AJ1190">
        <v>0.46260869565217383</v>
      </c>
    </row>
    <row r="1191" spans="1:36" x14ac:dyDescent="0.25">
      <c r="A1191" s="23">
        <v>1190</v>
      </c>
      <c r="B1191" t="s">
        <v>2349</v>
      </c>
      <c r="C1191" s="1" t="str">
        <f>+VLOOKUP(Tabla1[[#This Row],[Sector]],Sectores[[Sector]:[Columna1]],2,0)</f>
        <v>07 Delincuencia</v>
      </c>
      <c r="D1191" s="1" t="str">
        <f>+VLOOKUP(Tabla1[[#This Row],[Contenido]],Hoja2!$F$2:$G$105,2,0)</f>
        <v>07.01 Delitos de Mayor Connotación Social</v>
      </c>
      <c r="E1191" s="1" t="str">
        <f>+IFERROR(VLOOKUP(Tabla1[[#This Row],[Tema]],Temas[[Tema]:[Columna1]],2,0),"REVISAR")</f>
        <v>07.01.04 Detenciones</v>
      </c>
      <c r="F1191" s="1" t="str">
        <f>+IFERROR(VLOOKUP(Tabla1[[#This Row],[Muestra]],Muestra[[Muestra]:[Columna1]],2,0),"REVISAR")</f>
        <v>07.01.01.06 Robo Accesorio Vehículo</v>
      </c>
      <c r="G1191" t="s">
        <v>66</v>
      </c>
      <c r="H1191" t="s">
        <v>184</v>
      </c>
      <c r="I1191" t="s">
        <v>70</v>
      </c>
      <c r="J1191" t="s">
        <v>1294</v>
      </c>
      <c r="K1191" t="s">
        <v>359</v>
      </c>
      <c r="L1191" t="s">
        <v>67</v>
      </c>
      <c r="O1191" t="s">
        <v>988</v>
      </c>
      <c r="X1191">
        <v>1.211956521739131</v>
      </c>
      <c r="Y1191">
        <v>1.4658695652173916</v>
      </c>
      <c r="Z1191">
        <v>1.3388405797101453</v>
      </c>
      <c r="AA1191">
        <v>1.3146376811594205</v>
      </c>
      <c r="AB1191">
        <v>2.417246376811593</v>
      </c>
      <c r="AC1191">
        <v>1.4313043478260854</v>
      </c>
      <c r="AD1191">
        <v>1.5774637681159425</v>
      </c>
      <c r="AE1191">
        <v>1.5682608695652169</v>
      </c>
      <c r="AF1191">
        <v>1.460507246376811</v>
      </c>
      <c r="AG1191">
        <v>1.5134782608695654</v>
      </c>
      <c r="AH1191">
        <v>1.9273913043478248</v>
      </c>
      <c r="AI1191">
        <v>1.1867391304347832</v>
      </c>
      <c r="AJ1191">
        <v>1.011594202898551</v>
      </c>
    </row>
    <row r="1192" spans="1:36" x14ac:dyDescent="0.25">
      <c r="A1192" s="23">
        <v>1191</v>
      </c>
      <c r="B1192" t="s">
        <v>2350</v>
      </c>
      <c r="C1192" s="1" t="str">
        <f>+VLOOKUP(Tabla1[[#This Row],[Sector]],Sectores[[Sector]:[Columna1]],2,0)</f>
        <v>07 Delincuencia</v>
      </c>
      <c r="D1192" s="1" t="str">
        <f>+VLOOKUP(Tabla1[[#This Row],[Contenido]],Hoja2!$F$2:$G$105,2,0)</f>
        <v>07.01 Delitos de Mayor Connotación Social</v>
      </c>
      <c r="E1192" s="1" t="str">
        <f>+IFERROR(VLOOKUP(Tabla1[[#This Row],[Tema]],Temas[[Tema]:[Columna1]],2,0),"REVISAR")</f>
        <v>07.01.04 Detenciones</v>
      </c>
      <c r="F1192" s="1" t="str">
        <f>+IFERROR(VLOOKUP(Tabla1[[#This Row],[Muestra]],Muestra[[Muestra]:[Columna1]],2,0),"REVISAR")</f>
        <v>07.01.01.07 Robo con Violencia o Intimidación</v>
      </c>
      <c r="G1192" t="s">
        <v>66</v>
      </c>
      <c r="H1192" t="s">
        <v>184</v>
      </c>
      <c r="I1192" t="s">
        <v>70</v>
      </c>
      <c r="J1192" t="s">
        <v>1296</v>
      </c>
      <c r="K1192" t="s">
        <v>359</v>
      </c>
      <c r="L1192" t="s">
        <v>67</v>
      </c>
      <c r="O1192" t="s">
        <v>988</v>
      </c>
      <c r="X1192">
        <v>5.3737681159420285</v>
      </c>
      <c r="Y1192">
        <v>5.8229710144927562</v>
      </c>
      <c r="Z1192">
        <v>4.8699275362318835</v>
      </c>
      <c r="AA1192">
        <v>5.1641304347826136</v>
      </c>
      <c r="AB1192">
        <v>5.7785507246376859</v>
      </c>
      <c r="AC1192">
        <v>5.041449275362325</v>
      </c>
      <c r="AD1192">
        <v>5.4036231884057955</v>
      </c>
      <c r="AE1192">
        <v>5.4328260869565286</v>
      </c>
      <c r="AF1192">
        <v>5.3371739130434781</v>
      </c>
      <c r="AG1192">
        <v>5.779637681159417</v>
      </c>
      <c r="AH1192">
        <v>6.3283333333333323</v>
      </c>
      <c r="AI1192">
        <v>5.4721014492753595</v>
      </c>
      <c r="AJ1192">
        <v>4.1773913043478261</v>
      </c>
    </row>
    <row r="1193" spans="1:36" x14ac:dyDescent="0.25">
      <c r="A1193" s="23">
        <v>1192</v>
      </c>
      <c r="B1193" t="s">
        <v>2351</v>
      </c>
      <c r="C1193" s="1" t="str">
        <f>+VLOOKUP(Tabla1[[#This Row],[Sector]],Sectores[[Sector]:[Columna1]],2,0)</f>
        <v>07 Delincuencia</v>
      </c>
      <c r="D1193" s="1" t="str">
        <f>+VLOOKUP(Tabla1[[#This Row],[Contenido]],Hoja2!$F$2:$G$105,2,0)</f>
        <v>07.01 Delitos de Mayor Connotación Social</v>
      </c>
      <c r="E1193" s="1" t="str">
        <f>+IFERROR(VLOOKUP(Tabla1[[#This Row],[Tema]],Temas[[Tema]:[Columna1]],2,0),"REVISAR")</f>
        <v>07.01.04 Detenciones</v>
      </c>
      <c r="F1193" s="1" t="str">
        <f>+IFERROR(VLOOKUP(Tabla1[[#This Row],[Muestra]],Muestra[[Muestra]:[Columna1]],2,0),"REVISAR")</f>
        <v>07.01.01.08 Robo de Vehículo</v>
      </c>
      <c r="G1193" t="s">
        <v>66</v>
      </c>
      <c r="H1193" t="s">
        <v>184</v>
      </c>
      <c r="I1193" t="s">
        <v>70</v>
      </c>
      <c r="J1193" t="s">
        <v>1298</v>
      </c>
      <c r="K1193" t="s">
        <v>359</v>
      </c>
      <c r="L1193" t="s">
        <v>67</v>
      </c>
      <c r="O1193" t="s">
        <v>988</v>
      </c>
      <c r="X1193">
        <v>0.76420289855072454</v>
      </c>
      <c r="Y1193">
        <v>1.328768115942029</v>
      </c>
      <c r="Z1193">
        <v>1.8558695652173933</v>
      </c>
      <c r="AA1193">
        <v>1.7854347826086971</v>
      </c>
      <c r="AB1193">
        <v>2.6722463768115934</v>
      </c>
      <c r="AC1193">
        <v>1.3753623188405788</v>
      </c>
      <c r="AD1193">
        <v>1.0554347826086965</v>
      </c>
      <c r="AE1193">
        <v>0.98289855072463739</v>
      </c>
      <c r="AF1193">
        <v>0.86971014492753662</v>
      </c>
      <c r="AG1193">
        <v>0.60934782608695648</v>
      </c>
      <c r="AH1193">
        <v>1.3978260869565209</v>
      </c>
      <c r="AI1193">
        <v>0.40282608695652206</v>
      </c>
      <c r="AJ1193">
        <v>0.25768115942028985</v>
      </c>
    </row>
    <row r="1194" spans="1:36" x14ac:dyDescent="0.25">
      <c r="A1194" s="23">
        <v>1193</v>
      </c>
      <c r="B1194" t="s">
        <v>2352</v>
      </c>
      <c r="C1194" s="1" t="str">
        <f>+VLOOKUP(Tabla1[[#This Row],[Sector]],Sectores[[Sector]:[Columna1]],2,0)</f>
        <v>07 Delincuencia</v>
      </c>
      <c r="D1194" s="1" t="str">
        <f>+VLOOKUP(Tabla1[[#This Row],[Contenido]],Hoja2!$F$2:$G$105,2,0)</f>
        <v>07.01 Delitos de Mayor Connotación Social</v>
      </c>
      <c r="E1194" s="1" t="str">
        <f>+IFERROR(VLOOKUP(Tabla1[[#This Row],[Tema]],Temas[[Tema]:[Columna1]],2,0),"REVISAR")</f>
        <v>07.01.04 Detenciones</v>
      </c>
      <c r="F1194" s="1" t="str">
        <f>+IFERROR(VLOOKUP(Tabla1[[#This Row],[Muestra]],Muestra[[Muestra]:[Columna1]],2,0),"REVISAR")</f>
        <v>07.01.01.09 Robo Lugar Habitado</v>
      </c>
      <c r="G1194" t="s">
        <v>66</v>
      </c>
      <c r="H1194" t="s">
        <v>184</v>
      </c>
      <c r="I1194" t="s">
        <v>70</v>
      </c>
      <c r="J1194" t="s">
        <v>1300</v>
      </c>
      <c r="K1194" t="s">
        <v>359</v>
      </c>
      <c r="L1194" t="s">
        <v>67</v>
      </c>
      <c r="O1194" t="s">
        <v>988</v>
      </c>
      <c r="X1194">
        <v>3.9892753623188391</v>
      </c>
      <c r="Y1194">
        <v>4.4736231884057966</v>
      </c>
      <c r="Z1194">
        <v>3.9975362318840557</v>
      </c>
      <c r="AA1194">
        <v>4.1607971014492762</v>
      </c>
      <c r="AB1194">
        <v>5.5050000000000026</v>
      </c>
      <c r="AC1194">
        <v>4.9125362318840624</v>
      </c>
      <c r="AD1194">
        <v>5.0307971014492781</v>
      </c>
      <c r="AE1194">
        <v>5.2131159420289874</v>
      </c>
      <c r="AF1194">
        <v>5.1406521739130433</v>
      </c>
      <c r="AG1194">
        <v>5.4092753623188452</v>
      </c>
      <c r="AH1194">
        <v>5.7927536231883998</v>
      </c>
      <c r="AI1194">
        <v>4.6981159420289851</v>
      </c>
      <c r="AJ1194">
        <v>3.0136231884057985</v>
      </c>
    </row>
    <row r="1195" spans="1:36" x14ac:dyDescent="0.25">
      <c r="A1195" s="23">
        <v>1194</v>
      </c>
      <c r="B1195" t="s">
        <v>2353</v>
      </c>
      <c r="C1195" s="1" t="str">
        <f>+VLOOKUP(Tabla1[[#This Row],[Sector]],Sectores[[Sector]:[Columna1]],2,0)</f>
        <v>07 Delincuencia</v>
      </c>
      <c r="D1195" s="1" t="str">
        <f>+VLOOKUP(Tabla1[[#This Row],[Contenido]],Hoja2!$F$2:$G$105,2,0)</f>
        <v>07.01 Delitos de Mayor Connotación Social</v>
      </c>
      <c r="E1195" s="1" t="str">
        <f>+IFERROR(VLOOKUP(Tabla1[[#This Row],[Tema]],Temas[[Tema]:[Columna1]],2,0),"REVISAR")</f>
        <v>07.01.04 Detenciones</v>
      </c>
      <c r="F1195" s="1" t="str">
        <f>+IFERROR(VLOOKUP(Tabla1[[#This Row],[Muestra]],Muestra[[Muestra]:[Columna1]],2,0),"REVISAR")</f>
        <v>07.01.01.10 Robo Lugar No Habitado</v>
      </c>
      <c r="G1195" t="s">
        <v>66</v>
      </c>
      <c r="H1195" t="s">
        <v>184</v>
      </c>
      <c r="I1195" t="s">
        <v>70</v>
      </c>
      <c r="J1195" t="s">
        <v>1302</v>
      </c>
      <c r="K1195" t="s">
        <v>359</v>
      </c>
      <c r="L1195" t="s">
        <v>67</v>
      </c>
      <c r="O1195" t="s">
        <v>988</v>
      </c>
      <c r="X1195">
        <v>4.2173188405797042</v>
      </c>
      <c r="Y1195">
        <v>4.8736956521739137</v>
      </c>
      <c r="Z1195">
        <v>4.8383333333333276</v>
      </c>
      <c r="AA1195">
        <v>4.6320289855072412</v>
      </c>
      <c r="AB1195">
        <v>5.2164492753623231</v>
      </c>
      <c r="AC1195">
        <v>4.7973188405797131</v>
      </c>
      <c r="AD1195">
        <v>5.6828260869565135</v>
      </c>
      <c r="AE1195">
        <v>5.5831159420289929</v>
      </c>
      <c r="AF1195">
        <v>5.233188405797101</v>
      </c>
      <c r="AG1195">
        <v>5.7723188405797119</v>
      </c>
      <c r="AH1195">
        <v>6.3696376811594115</v>
      </c>
      <c r="AI1195">
        <v>6.5203623188405784</v>
      </c>
      <c r="AJ1195">
        <v>4.2202898550724663</v>
      </c>
    </row>
    <row r="1196" spans="1:36" x14ac:dyDescent="0.25">
      <c r="A1196" s="23">
        <v>1195</v>
      </c>
      <c r="B1196" t="s">
        <v>2354</v>
      </c>
      <c r="C1196" s="1" t="str">
        <f>+VLOOKUP(Tabla1[[#This Row],[Sector]],Sectores[[Sector]:[Columna1]],2,0)</f>
        <v>07 Delincuencia</v>
      </c>
      <c r="D1196" s="1" t="str">
        <f>+VLOOKUP(Tabla1[[#This Row],[Contenido]],Hoja2!$F$2:$G$105,2,0)</f>
        <v>07.01 Delitos de Mayor Connotación Social</v>
      </c>
      <c r="E1196" s="1" t="str">
        <f>+IFERROR(VLOOKUP(Tabla1[[#This Row],[Tema]],Temas[[Tema]:[Columna1]],2,0),"REVISAR")</f>
        <v>07.01.04 Detenciones</v>
      </c>
      <c r="F1196" s="1" t="str">
        <f>+IFERROR(VLOOKUP(Tabla1[[#This Row],[Muestra]],Muestra[[Muestra]:[Columna1]],2,0),"REVISAR")</f>
        <v>07.01.01.11 Robo por Sorpresa</v>
      </c>
      <c r="G1196" t="s">
        <v>66</v>
      </c>
      <c r="H1196" t="s">
        <v>184</v>
      </c>
      <c r="I1196" t="s">
        <v>70</v>
      </c>
      <c r="J1196" t="s">
        <v>1304</v>
      </c>
      <c r="K1196" t="s">
        <v>359</v>
      </c>
      <c r="L1196" t="s">
        <v>67</v>
      </c>
      <c r="O1196" t="s">
        <v>988</v>
      </c>
      <c r="X1196">
        <v>1.8696376811594213</v>
      </c>
      <c r="Y1196">
        <v>1.9695652173913036</v>
      </c>
      <c r="Z1196">
        <v>1.6857246376811579</v>
      </c>
      <c r="AA1196">
        <v>1.5068840579710148</v>
      </c>
      <c r="AB1196">
        <v>2.1609420289855077</v>
      </c>
      <c r="AC1196">
        <v>1.6545652173913041</v>
      </c>
      <c r="AD1196">
        <v>2.1311594202898556</v>
      </c>
      <c r="AE1196">
        <v>2.0221739130434773</v>
      </c>
      <c r="AF1196">
        <v>2.0591304347826065</v>
      </c>
      <c r="AG1196">
        <v>2.2960869565217399</v>
      </c>
      <c r="AH1196">
        <v>3.0168115942028977</v>
      </c>
      <c r="AI1196">
        <v>1.9680434782608669</v>
      </c>
      <c r="AJ1196">
        <v>1.4895652173913039</v>
      </c>
    </row>
    <row r="1197" spans="1:36" x14ac:dyDescent="0.25">
      <c r="A1197" s="23">
        <v>1196</v>
      </c>
      <c r="B1197" t="s">
        <v>2355</v>
      </c>
      <c r="C1197" s="1" t="str">
        <f>+VLOOKUP(Tabla1[[#This Row],[Sector]],Sectores[[Sector]:[Columna1]],2,0)</f>
        <v>07 Delincuencia</v>
      </c>
      <c r="D1197" s="1" t="str">
        <f>+VLOOKUP(Tabla1[[#This Row],[Contenido]],Hoja2!$F$2:$G$105,2,0)</f>
        <v>07.01 Delitos de Mayor Connotación Social</v>
      </c>
      <c r="E1197" s="1" t="str">
        <f>+IFERROR(VLOOKUP(Tabla1[[#This Row],[Tema]],Temas[[Tema]:[Columna1]],2,0),"REVISAR")</f>
        <v>07.01.04 Detenciones</v>
      </c>
      <c r="F1197" s="1" t="str">
        <f>+IFERROR(VLOOKUP(Tabla1[[#This Row],[Muestra]],Muestra[[Muestra]:[Columna1]],2,0),"REVISAR")</f>
        <v>07.01.01.12 Violación</v>
      </c>
      <c r="G1197" t="s">
        <v>66</v>
      </c>
      <c r="H1197" t="s">
        <v>184</v>
      </c>
      <c r="I1197" t="s">
        <v>70</v>
      </c>
      <c r="J1197" t="s">
        <v>1005</v>
      </c>
      <c r="K1197" t="s">
        <v>359</v>
      </c>
      <c r="L1197" t="s">
        <v>67</v>
      </c>
      <c r="O1197" t="s">
        <v>988</v>
      </c>
      <c r="X1197">
        <v>0.61913043478260887</v>
      </c>
      <c r="Y1197">
        <v>0.93565217391304289</v>
      </c>
      <c r="Z1197">
        <v>0.76297101449275373</v>
      </c>
      <c r="AA1197">
        <v>0.8878260869565211</v>
      </c>
      <c r="AB1197">
        <v>1.7208695652173915</v>
      </c>
      <c r="AC1197">
        <v>0.89369565217391289</v>
      </c>
      <c r="AD1197">
        <v>0.5701449275362318</v>
      </c>
      <c r="AE1197">
        <v>0.61717391304347802</v>
      </c>
      <c r="AF1197">
        <v>0.58659420289855069</v>
      </c>
      <c r="AG1197">
        <v>0.52471014492753643</v>
      </c>
      <c r="AH1197">
        <v>1.3472463768115939</v>
      </c>
      <c r="AI1197">
        <v>0.67724637681159416</v>
      </c>
      <c r="AJ1197">
        <v>1.1507246376811593</v>
      </c>
    </row>
    <row r="1198" spans="1:36" x14ac:dyDescent="0.25">
      <c r="A1198" s="23">
        <v>1197</v>
      </c>
      <c r="B1198" s="7" t="s">
        <v>2356</v>
      </c>
      <c r="C1198" s="1" t="str">
        <f>+VLOOKUP(Tabla1[[#This Row],[Sector]],Sectores[[Sector]:[Columna1]],2,0)</f>
        <v>24 Socioeconómico</v>
      </c>
      <c r="D1198" s="1" t="str">
        <f>+VLOOKUP(Tabla1[[#This Row],[Contenido]],Hoja2!$F$2:$G$105,2,0)</f>
        <v>24.01 Demografía</v>
      </c>
      <c r="E1198" s="1" t="str">
        <f>+IFERROR(VLOOKUP(Tabla1[[#This Row],[Tema]],Temas[[Tema]:[Columna1]],2,0),"REVISAR")</f>
        <v>24.01.12 Población</v>
      </c>
      <c r="F1198" s="1" t="str">
        <f>+IFERROR(VLOOKUP(Tabla1[[#This Row],[Muestra]],Muestra[[Muestra]:[Columna1]],2,0),"REVISAR")</f>
        <v>24.01.09.01 Población Rural</v>
      </c>
      <c r="G1198" t="s">
        <v>107</v>
      </c>
      <c r="H1198" t="s">
        <v>74</v>
      </c>
      <c r="I1198" s="1" t="s">
        <v>442</v>
      </c>
      <c r="J1198" s="1" t="s">
        <v>2356</v>
      </c>
      <c r="K1198" t="s">
        <v>3336</v>
      </c>
      <c r="L1198" s="1" t="s">
        <v>838</v>
      </c>
      <c r="O1198" t="s">
        <v>2463</v>
      </c>
      <c r="V1198">
        <v>2076585</v>
      </c>
      <c r="W1198">
        <v>2090361</v>
      </c>
      <c r="X1198">
        <v>2104138</v>
      </c>
      <c r="Y1198">
        <v>2117914</v>
      </c>
      <c r="Z1198">
        <v>2106521</v>
      </c>
      <c r="AA1198">
        <v>2095128</v>
      </c>
      <c r="AB1198">
        <v>2181053</v>
      </c>
      <c r="AC1198">
        <v>2266977</v>
      </c>
      <c r="AD1198">
        <v>2266194</v>
      </c>
      <c r="AE1198">
        <v>2265411</v>
      </c>
      <c r="AF1198">
        <v>2352346</v>
      </c>
      <c r="AG1198">
        <v>2439280</v>
      </c>
      <c r="AH1198">
        <v>2566868</v>
      </c>
      <c r="AI1198">
        <v>2694457</v>
      </c>
      <c r="AJ1198">
        <v>2822045</v>
      </c>
    </row>
    <row r="1199" spans="1:36" x14ac:dyDescent="0.25">
      <c r="A1199" s="23">
        <v>1198</v>
      </c>
      <c r="B1199" s="7" t="s">
        <v>2357</v>
      </c>
      <c r="C1199" s="1" t="str">
        <f>+VLOOKUP(Tabla1[[#This Row],[Sector]],Sectores[[Sector]:[Columna1]],2,0)</f>
        <v>24 Socioeconómico</v>
      </c>
      <c r="D1199" s="1" t="str">
        <f>+VLOOKUP(Tabla1[[#This Row],[Contenido]],Hoja2!$F$2:$G$105,2,0)</f>
        <v>24.01 Demografía</v>
      </c>
      <c r="E1199" s="1" t="str">
        <f>+IFERROR(VLOOKUP(Tabla1[[#This Row],[Tema]],Temas[[Tema]:[Columna1]],2,0),"REVISAR")</f>
        <v>24.01.12 Población</v>
      </c>
      <c r="F1199" s="1" t="str">
        <f>+IFERROR(VLOOKUP(Tabla1[[#This Row],[Muestra]],Muestra[[Muestra]:[Columna1]],2,0),"REVISAR")</f>
        <v>24.01.11.01 Población Urbana</v>
      </c>
      <c r="G1199" t="s">
        <v>107</v>
      </c>
      <c r="H1199" t="s">
        <v>74</v>
      </c>
      <c r="I1199" s="1" t="s">
        <v>442</v>
      </c>
      <c r="J1199" s="1" t="s">
        <v>2357</v>
      </c>
      <c r="K1199" t="s">
        <v>3336</v>
      </c>
      <c r="L1199" s="1" t="s">
        <v>838</v>
      </c>
      <c r="O1199" t="s">
        <v>2463</v>
      </c>
      <c r="V1199">
        <v>14076156</v>
      </c>
      <c r="W1199">
        <v>14213816</v>
      </c>
      <c r="X1199">
        <v>14351477</v>
      </c>
      <c r="Y1199">
        <v>14489137</v>
      </c>
      <c r="Z1199">
        <v>14658879</v>
      </c>
      <c r="AA1199">
        <v>14828620</v>
      </c>
      <c r="AB1199">
        <v>14898470</v>
      </c>
      <c r="AC1199">
        <v>14968320</v>
      </c>
      <c r="AD1199">
        <v>15109242</v>
      </c>
      <c r="AE1199">
        <v>15250163</v>
      </c>
      <c r="AF1199">
        <v>15290025</v>
      </c>
      <c r="AG1199">
        <v>15329886</v>
      </c>
      <c r="AH1199">
        <v>15779396</v>
      </c>
      <c r="AI1199">
        <v>16228907</v>
      </c>
      <c r="AJ1199">
        <v>16678417</v>
      </c>
    </row>
    <row r="1200" spans="1:36" x14ac:dyDescent="0.25">
      <c r="A1200" s="23">
        <v>1199</v>
      </c>
      <c r="B1200" t="s">
        <v>2358</v>
      </c>
      <c r="C1200" s="1" t="str">
        <f>+VLOOKUP(Tabla1[[#This Row],[Sector]],Sectores[[Sector]:[Columna1]],2,0)</f>
        <v>24 Socioeconómico</v>
      </c>
      <c r="D1200" s="1" t="str">
        <f>+VLOOKUP(Tabla1[[#This Row],[Contenido]],Hoja2!$F$2:$G$105,2,0)</f>
        <v>24.04 Educación</v>
      </c>
      <c r="E1200" s="1" t="str">
        <f>+IFERROR(VLOOKUP(Tabla1[[#This Row],[Tema]],Temas[[Tema]:[Columna1]],2,0),"REVISAR")</f>
        <v>24.04.02 Carreras</v>
      </c>
      <c r="F1200" s="1" t="str">
        <f>+IFERROR(VLOOKUP(Tabla1[[#This Row],[Muestra]],Muestra[[Muestra]:[Columna1]],2,0),"REVISAR")</f>
        <v>24.04.02.01 Carrera del área de agricultura</v>
      </c>
      <c r="G1200" t="s">
        <v>107</v>
      </c>
      <c r="H1200" t="s">
        <v>62</v>
      </c>
      <c r="I1200" t="s">
        <v>3021</v>
      </c>
      <c r="J1200" s="1" t="s">
        <v>3034</v>
      </c>
      <c r="K1200" t="s">
        <v>3336</v>
      </c>
      <c r="L1200" t="s">
        <v>3852</v>
      </c>
      <c r="O1200" t="s">
        <v>2463</v>
      </c>
      <c r="AE1200">
        <v>77768</v>
      </c>
      <c r="AF1200">
        <v>128927</v>
      </c>
      <c r="AG1200">
        <v>180085</v>
      </c>
    </row>
    <row r="1201" spans="1:33" x14ac:dyDescent="0.25">
      <c r="A1201" s="23">
        <v>1200</v>
      </c>
      <c r="B1201" t="s">
        <v>2359</v>
      </c>
      <c r="C1201" s="1" t="str">
        <f>+VLOOKUP(Tabla1[[#This Row],[Sector]],Sectores[[Sector]:[Columna1]],2,0)</f>
        <v>24 Socioeconómico</v>
      </c>
      <c r="D1201" s="1" t="str">
        <f>+VLOOKUP(Tabla1[[#This Row],[Contenido]],Hoja2!$F$2:$G$105,2,0)</f>
        <v>24.04 Educación</v>
      </c>
      <c r="E1201" s="1" t="str">
        <f>+IFERROR(VLOOKUP(Tabla1[[#This Row],[Tema]],Temas[[Tema]:[Columna1]],2,0),"REVISAR")</f>
        <v>24.04.02 Carreras</v>
      </c>
      <c r="F1201" s="1" t="str">
        <f>+IFERROR(VLOOKUP(Tabla1[[#This Row],[Muestra]],Muestra[[Muestra]:[Columna1]],2,0),"REVISAR")</f>
        <v>24.04.02.02 Carrera del área de arquitectura y construcción</v>
      </c>
      <c r="G1201" t="s">
        <v>107</v>
      </c>
      <c r="H1201" t="s">
        <v>62</v>
      </c>
      <c r="I1201" t="s">
        <v>3021</v>
      </c>
      <c r="J1201" s="1" t="s">
        <v>3041</v>
      </c>
      <c r="K1201" t="s">
        <v>3336</v>
      </c>
      <c r="L1201" t="s">
        <v>3853</v>
      </c>
      <c r="O1201" t="s">
        <v>2463</v>
      </c>
      <c r="AE1201">
        <v>176243</v>
      </c>
      <c r="AF1201">
        <v>88122</v>
      </c>
      <c r="AG1201">
        <v>0</v>
      </c>
    </row>
    <row r="1202" spans="1:33" x14ac:dyDescent="0.25">
      <c r="A1202" s="23">
        <v>1201</v>
      </c>
      <c r="B1202" t="s">
        <v>2360</v>
      </c>
      <c r="C1202" s="1" t="str">
        <f>+VLOOKUP(Tabla1[[#This Row],[Sector]],Sectores[[Sector]:[Columna1]],2,0)</f>
        <v>24 Socioeconómico</v>
      </c>
      <c r="D1202" s="1" t="str">
        <f>+VLOOKUP(Tabla1[[#This Row],[Contenido]],Hoja2!$F$2:$G$105,2,0)</f>
        <v>24.04 Educación</v>
      </c>
      <c r="E1202" s="1" t="str">
        <f>+IFERROR(VLOOKUP(Tabla1[[#This Row],[Tema]],Temas[[Tema]:[Columna1]],2,0),"REVISAR")</f>
        <v>24.04.02 Carreras</v>
      </c>
      <c r="F1202" s="1" t="str">
        <f>+IFERROR(VLOOKUP(Tabla1[[#This Row],[Muestra]],Muestra[[Muestra]:[Columna1]],2,0),"REVISAR")</f>
        <v>24.04.02.03 Carrera del área de artes</v>
      </c>
      <c r="G1202" t="s">
        <v>107</v>
      </c>
      <c r="H1202" t="s">
        <v>62</v>
      </c>
      <c r="I1202" t="s">
        <v>3021</v>
      </c>
      <c r="J1202" s="1" t="s">
        <v>3035</v>
      </c>
      <c r="K1202" t="s">
        <v>3336</v>
      </c>
      <c r="L1202" t="s">
        <v>3852</v>
      </c>
      <c r="O1202" t="s">
        <v>2463</v>
      </c>
      <c r="AE1202">
        <v>135994</v>
      </c>
      <c r="AF1202">
        <v>131428</v>
      </c>
      <c r="AG1202">
        <v>126862</v>
      </c>
    </row>
    <row r="1203" spans="1:33" x14ac:dyDescent="0.25">
      <c r="A1203" s="23">
        <v>1202</v>
      </c>
      <c r="B1203" t="s">
        <v>2361</v>
      </c>
      <c r="C1203" s="1" t="str">
        <f>+VLOOKUP(Tabla1[[#This Row],[Sector]],Sectores[[Sector]:[Columna1]],2,0)</f>
        <v>24 Socioeconómico</v>
      </c>
      <c r="D1203" s="1" t="str">
        <f>+VLOOKUP(Tabla1[[#This Row],[Contenido]],Hoja2!$F$2:$G$105,2,0)</f>
        <v>24.04 Educación</v>
      </c>
      <c r="E1203" s="1" t="str">
        <f>+IFERROR(VLOOKUP(Tabla1[[#This Row],[Tema]],Temas[[Tema]:[Columna1]],2,0),"REVISAR")</f>
        <v>24.04.02 Carreras</v>
      </c>
      <c r="F1203" s="1" t="str">
        <f>+IFERROR(VLOOKUP(Tabla1[[#This Row],[Muestra]],Muestra[[Muestra]:[Columna1]],2,0),"REVISAR")</f>
        <v>24.04.02.04 Carrera del área de bachilleratos y carreras no bien especificadas</v>
      </c>
      <c r="G1203" t="s">
        <v>107</v>
      </c>
      <c r="H1203" t="s">
        <v>62</v>
      </c>
      <c r="I1203" t="s">
        <v>3021</v>
      </c>
      <c r="J1203" s="1" t="s">
        <v>3042</v>
      </c>
      <c r="K1203" t="s">
        <v>3336</v>
      </c>
      <c r="L1203" t="s">
        <v>3853</v>
      </c>
      <c r="O1203" t="s">
        <v>2463</v>
      </c>
      <c r="AE1203">
        <v>96812</v>
      </c>
      <c r="AF1203">
        <v>48406</v>
      </c>
      <c r="AG1203">
        <v>0</v>
      </c>
    </row>
    <row r="1204" spans="1:33" x14ac:dyDescent="0.25">
      <c r="A1204" s="23">
        <v>1203</v>
      </c>
      <c r="B1204" t="s">
        <v>2362</v>
      </c>
      <c r="C1204" s="1" t="str">
        <f>+VLOOKUP(Tabla1[[#This Row],[Sector]],Sectores[[Sector]:[Columna1]],2,0)</f>
        <v>24 Socioeconómico</v>
      </c>
      <c r="D1204" s="1" t="str">
        <f>+VLOOKUP(Tabla1[[#This Row],[Contenido]],Hoja2!$F$2:$G$105,2,0)</f>
        <v>24.04 Educación</v>
      </c>
      <c r="E1204" s="1" t="str">
        <f>+IFERROR(VLOOKUP(Tabla1[[#This Row],[Tema]],Temas[[Tema]:[Columna1]],2,0),"REVISAR")</f>
        <v>24.04.02 Carreras</v>
      </c>
      <c r="F1204" s="1" t="str">
        <f>+IFERROR(VLOOKUP(Tabla1[[#This Row],[Muestra]],Muestra[[Muestra]:[Columna1]],2,0),"REVISAR")</f>
        <v>24.04.02.05 Carrera del área de ciencias biológicas y afines</v>
      </c>
      <c r="G1204" t="s">
        <v>107</v>
      </c>
      <c r="H1204" t="s">
        <v>62</v>
      </c>
      <c r="I1204" t="s">
        <v>3021</v>
      </c>
      <c r="J1204" s="1" t="s">
        <v>3043</v>
      </c>
      <c r="K1204" t="s">
        <v>3336</v>
      </c>
      <c r="L1204" t="s">
        <v>3852</v>
      </c>
      <c r="O1204" t="s">
        <v>2463</v>
      </c>
      <c r="AE1204">
        <v>50953</v>
      </c>
      <c r="AF1204">
        <v>33252</v>
      </c>
      <c r="AG1204">
        <v>15551</v>
      </c>
    </row>
    <row r="1205" spans="1:33" x14ac:dyDescent="0.25">
      <c r="A1205" s="23">
        <v>1204</v>
      </c>
      <c r="B1205" t="s">
        <v>2363</v>
      </c>
      <c r="C1205" s="1" t="str">
        <f>+VLOOKUP(Tabla1[[#This Row],[Sector]],Sectores[[Sector]:[Columna1]],2,0)</f>
        <v>24 Socioeconómico</v>
      </c>
      <c r="D1205" s="1" t="str">
        <f>+VLOOKUP(Tabla1[[#This Row],[Contenido]],Hoja2!$F$2:$G$105,2,0)</f>
        <v>24.04 Educación</v>
      </c>
      <c r="E1205" s="1" t="str">
        <f>+IFERROR(VLOOKUP(Tabla1[[#This Row],[Tema]],Temas[[Tema]:[Columna1]],2,0),"REVISAR")</f>
        <v>24.04.02 Carreras</v>
      </c>
      <c r="F1205" s="1" t="str">
        <f>+IFERROR(VLOOKUP(Tabla1[[#This Row],[Muestra]],Muestra[[Muestra]:[Columna1]],2,0),"REVISAR")</f>
        <v>24.04.02.06 Carrera del área de ciencias sociales y del comportamiento</v>
      </c>
      <c r="G1205" t="s">
        <v>107</v>
      </c>
      <c r="H1205" t="s">
        <v>62</v>
      </c>
      <c r="I1205" t="s">
        <v>3021</v>
      </c>
      <c r="J1205" s="1" t="s">
        <v>3044</v>
      </c>
      <c r="K1205" t="s">
        <v>3336</v>
      </c>
      <c r="L1205" t="s">
        <v>3852</v>
      </c>
      <c r="O1205" t="s">
        <v>2463</v>
      </c>
      <c r="AE1205">
        <v>94965</v>
      </c>
      <c r="AF1205">
        <v>107419</v>
      </c>
      <c r="AG1205">
        <v>119872</v>
      </c>
    </row>
    <row r="1206" spans="1:33" x14ac:dyDescent="0.25">
      <c r="A1206" s="23">
        <v>1205</v>
      </c>
      <c r="B1206" t="s">
        <v>2364</v>
      </c>
      <c r="C1206" s="1" t="str">
        <f>+VLOOKUP(Tabla1[[#This Row],[Sector]],Sectores[[Sector]:[Columna1]],2,0)</f>
        <v>24 Socioeconómico</v>
      </c>
      <c r="D1206" s="1" t="str">
        <f>+VLOOKUP(Tabla1[[#This Row],[Contenido]],Hoja2!$F$2:$G$105,2,0)</f>
        <v>24.04 Educación</v>
      </c>
      <c r="E1206" s="1" t="str">
        <f>+IFERROR(VLOOKUP(Tabla1[[#This Row],[Tema]],Temas[[Tema]:[Columna1]],2,0),"REVISAR")</f>
        <v>24.04.02 Carreras</v>
      </c>
      <c r="F1206" s="1" t="str">
        <f>+IFERROR(VLOOKUP(Tabla1[[#This Row],[Muestra]],Muestra[[Muestra]:[Columna1]],2,0),"REVISAR")</f>
        <v>24.04.02.07 Carrera del área de derecho</v>
      </c>
      <c r="G1206" t="s">
        <v>107</v>
      </c>
      <c r="H1206" t="s">
        <v>62</v>
      </c>
      <c r="I1206" t="s">
        <v>3021</v>
      </c>
      <c r="J1206" s="1" t="s">
        <v>3036</v>
      </c>
      <c r="K1206" t="s">
        <v>3336</v>
      </c>
      <c r="L1206" t="s">
        <v>3852</v>
      </c>
      <c r="O1206" t="s">
        <v>2463</v>
      </c>
      <c r="AE1206">
        <v>116611</v>
      </c>
      <c r="AF1206">
        <v>123346</v>
      </c>
      <c r="AG1206">
        <v>130081</v>
      </c>
    </row>
    <row r="1207" spans="1:33" x14ac:dyDescent="0.25">
      <c r="A1207" s="23">
        <v>1206</v>
      </c>
      <c r="B1207" t="s">
        <v>2365</v>
      </c>
      <c r="C1207" s="1" t="str">
        <f>+VLOOKUP(Tabla1[[#This Row],[Sector]],Sectores[[Sector]:[Columna1]],2,0)</f>
        <v>24 Socioeconómico</v>
      </c>
      <c r="D1207" s="1" t="str">
        <f>+VLOOKUP(Tabla1[[#This Row],[Contenido]],Hoja2!$F$2:$G$105,2,0)</f>
        <v>24.04 Educación</v>
      </c>
      <c r="E1207" s="1" t="str">
        <f>+IFERROR(VLOOKUP(Tabla1[[#This Row],[Tema]],Temas[[Tema]:[Columna1]],2,0),"REVISAR")</f>
        <v>24.04.02 Carreras</v>
      </c>
      <c r="F1207" s="1" t="str">
        <f>+IFERROR(VLOOKUP(Tabla1[[#This Row],[Muestra]],Muestra[[Muestra]:[Columna1]],2,0),"REVISAR")</f>
        <v>24.04.02.08 Carrera del área de educación comercial y administración</v>
      </c>
      <c r="G1207" t="s">
        <v>107</v>
      </c>
      <c r="H1207" t="s">
        <v>62</v>
      </c>
      <c r="I1207" t="s">
        <v>3021</v>
      </c>
      <c r="J1207" s="1" t="s">
        <v>3045</v>
      </c>
      <c r="K1207" t="s">
        <v>3336</v>
      </c>
      <c r="L1207" t="s">
        <v>3852</v>
      </c>
      <c r="O1207" t="s">
        <v>2463</v>
      </c>
      <c r="AE1207">
        <v>878711</v>
      </c>
      <c r="AF1207">
        <v>856285</v>
      </c>
      <c r="AG1207">
        <v>833859</v>
      </c>
    </row>
    <row r="1208" spans="1:33" x14ac:dyDescent="0.25">
      <c r="A1208" s="23">
        <v>1207</v>
      </c>
      <c r="B1208" t="s">
        <v>2366</v>
      </c>
      <c r="C1208" s="1" t="str">
        <f>+VLOOKUP(Tabla1[[#This Row],[Sector]],Sectores[[Sector]:[Columna1]],2,0)</f>
        <v>24 Socioeconómico</v>
      </c>
      <c r="D1208" s="1" t="str">
        <f>+VLOOKUP(Tabla1[[#This Row],[Contenido]],Hoja2!$F$2:$G$105,2,0)</f>
        <v>24.04 Educación</v>
      </c>
      <c r="E1208" s="1" t="str">
        <f>+IFERROR(VLOOKUP(Tabla1[[#This Row],[Tema]],Temas[[Tema]:[Columna1]],2,0),"REVISAR")</f>
        <v>24.04.02 Carreras</v>
      </c>
      <c r="F1208" s="1" t="str">
        <f>+IFERROR(VLOOKUP(Tabla1[[#This Row],[Muestra]],Muestra[[Muestra]:[Columna1]],2,0),"REVISAR")</f>
        <v>24.04.02.09 Carrera del área de humanidades</v>
      </c>
      <c r="G1208" t="s">
        <v>107</v>
      </c>
      <c r="H1208" t="s">
        <v>62</v>
      </c>
      <c r="I1208" t="s">
        <v>3021</v>
      </c>
      <c r="J1208" s="1" t="s">
        <v>3037</v>
      </c>
      <c r="K1208" t="s">
        <v>3336</v>
      </c>
      <c r="L1208" t="s">
        <v>3852</v>
      </c>
      <c r="O1208" t="s">
        <v>2463</v>
      </c>
      <c r="AE1208">
        <v>38623</v>
      </c>
      <c r="AF1208">
        <v>25450</v>
      </c>
      <c r="AG1208">
        <v>12276</v>
      </c>
    </row>
    <row r="1209" spans="1:33" x14ac:dyDescent="0.25">
      <c r="A1209" s="23">
        <v>1208</v>
      </c>
      <c r="B1209" t="s">
        <v>2367</v>
      </c>
      <c r="C1209" s="1" t="str">
        <f>+VLOOKUP(Tabla1[[#This Row],[Sector]],Sectores[[Sector]:[Columna1]],2,0)</f>
        <v>24 Socioeconómico</v>
      </c>
      <c r="D1209" s="1" t="str">
        <f>+VLOOKUP(Tabla1[[#This Row],[Contenido]],Hoja2!$F$2:$G$105,2,0)</f>
        <v>24.04 Educación</v>
      </c>
      <c r="E1209" s="1" t="str">
        <f>+IFERROR(VLOOKUP(Tabla1[[#This Row],[Tema]],Temas[[Tema]:[Columna1]],2,0),"REVISAR")</f>
        <v>24.04.02 Carreras</v>
      </c>
      <c r="F1209" s="1" t="str">
        <f>+IFERROR(VLOOKUP(Tabla1[[#This Row],[Muestra]],Muestra[[Muestra]:[Columna1]],2,0),"REVISAR")</f>
        <v>24.04.02.10 Carrera del área de ingeniería y profesiones afines</v>
      </c>
      <c r="G1209" t="s">
        <v>107</v>
      </c>
      <c r="H1209" t="s">
        <v>62</v>
      </c>
      <c r="I1209" t="s">
        <v>3021</v>
      </c>
      <c r="J1209" s="1" t="s">
        <v>3046</v>
      </c>
      <c r="K1209" t="s">
        <v>3336</v>
      </c>
      <c r="L1209" t="s">
        <v>3852</v>
      </c>
      <c r="O1209" t="s">
        <v>2463</v>
      </c>
      <c r="AE1209">
        <v>707287</v>
      </c>
      <c r="AF1209">
        <v>715831</v>
      </c>
      <c r="AG1209">
        <v>724374</v>
      </c>
    </row>
    <row r="1210" spans="1:33" x14ac:dyDescent="0.25">
      <c r="A1210" s="23">
        <v>1209</v>
      </c>
      <c r="B1210" t="s">
        <v>2368</v>
      </c>
      <c r="C1210" s="1" t="str">
        <f>+VLOOKUP(Tabla1[[#This Row],[Sector]],Sectores[[Sector]:[Columna1]],2,0)</f>
        <v>24 Socioeconómico</v>
      </c>
      <c r="D1210" s="1" t="str">
        <f>+VLOOKUP(Tabla1[[#This Row],[Contenido]],Hoja2!$F$2:$G$105,2,0)</f>
        <v>24.04 Educación</v>
      </c>
      <c r="E1210" s="1" t="str">
        <f>+IFERROR(VLOOKUP(Tabla1[[#This Row],[Tema]],Temas[[Tema]:[Columna1]],2,0),"REVISAR")</f>
        <v>24.04.02 Carreras</v>
      </c>
      <c r="F1210" s="1" t="str">
        <f>+IFERROR(VLOOKUP(Tabla1[[#This Row],[Muestra]],Muestra[[Muestra]:[Columna1]],2,0),"REVISAR")</f>
        <v>24.04.02.11 Carrera del área de matemáticas y estadísticas</v>
      </c>
      <c r="G1210" t="s">
        <v>107</v>
      </c>
      <c r="H1210" t="s">
        <v>62</v>
      </c>
      <c r="I1210" t="s">
        <v>3021</v>
      </c>
      <c r="J1210" s="1" t="s">
        <v>3047</v>
      </c>
      <c r="K1210" t="s">
        <v>3336</v>
      </c>
      <c r="L1210" t="s">
        <v>3852</v>
      </c>
      <c r="O1210" t="s">
        <v>2463</v>
      </c>
      <c r="AE1210">
        <v>8037</v>
      </c>
      <c r="AF1210">
        <v>5273</v>
      </c>
      <c r="AG1210">
        <v>2508</v>
      </c>
    </row>
    <row r="1211" spans="1:33" x14ac:dyDescent="0.25">
      <c r="A1211" s="23">
        <v>1210</v>
      </c>
      <c r="B1211" t="s">
        <v>2369</v>
      </c>
      <c r="C1211" s="1" t="str">
        <f>+VLOOKUP(Tabla1[[#This Row],[Sector]],Sectores[[Sector]:[Columna1]],2,0)</f>
        <v>24 Socioeconómico</v>
      </c>
      <c r="D1211" s="1" t="str">
        <f>+VLOOKUP(Tabla1[[#This Row],[Contenido]],Hoja2!$F$2:$G$105,2,0)</f>
        <v>24.04 Educación</v>
      </c>
      <c r="E1211" s="1" t="str">
        <f>+IFERROR(VLOOKUP(Tabla1[[#This Row],[Tema]],Temas[[Tema]:[Columna1]],2,0),"REVISAR")</f>
        <v>24.04.02 Carreras</v>
      </c>
      <c r="F1211" s="1" t="str">
        <f>+IFERROR(VLOOKUP(Tabla1[[#This Row],[Muestra]],Muestra[[Muestra]:[Columna1]],2,0),"REVISAR")</f>
        <v>24.04.02.12 Carrera del área de medio ambiente</v>
      </c>
      <c r="G1211" t="s">
        <v>107</v>
      </c>
      <c r="H1211" t="s">
        <v>62</v>
      </c>
      <c r="I1211" t="s">
        <v>3021</v>
      </c>
      <c r="J1211" s="1" t="s">
        <v>3048</v>
      </c>
      <c r="K1211" t="s">
        <v>3336</v>
      </c>
      <c r="L1211" t="s">
        <v>3852</v>
      </c>
      <c r="O1211" t="s">
        <v>2463</v>
      </c>
      <c r="AE1211">
        <v>9234</v>
      </c>
      <c r="AF1211">
        <v>7409</v>
      </c>
      <c r="AG1211">
        <v>5584</v>
      </c>
    </row>
    <row r="1212" spans="1:33" x14ac:dyDescent="0.25">
      <c r="A1212" s="23">
        <v>1211</v>
      </c>
      <c r="B1212" t="s">
        <v>2370</v>
      </c>
      <c r="C1212" s="1" t="str">
        <f>+VLOOKUP(Tabla1[[#This Row],[Sector]],Sectores[[Sector]:[Columna1]],2,0)</f>
        <v>24 Socioeconómico</v>
      </c>
      <c r="D1212" s="1" t="str">
        <f>+VLOOKUP(Tabla1[[#This Row],[Contenido]],Hoja2!$F$2:$G$105,2,0)</f>
        <v>24.04 Educación</v>
      </c>
      <c r="E1212" s="1" t="str">
        <f>+IFERROR(VLOOKUP(Tabla1[[#This Row],[Tema]],Temas[[Tema]:[Columna1]],2,0),"REVISAR")</f>
        <v>24.04.02 Carreras</v>
      </c>
      <c r="F1212" s="1" t="str">
        <f>+IFERROR(VLOOKUP(Tabla1[[#This Row],[Muestra]],Muestra[[Muestra]:[Columna1]],2,0),"REVISAR")</f>
        <v>24.04.02.13 Carrera del área de periodismo e información</v>
      </c>
      <c r="G1212" t="s">
        <v>107</v>
      </c>
      <c r="H1212" t="s">
        <v>62</v>
      </c>
      <c r="I1212" t="s">
        <v>3021</v>
      </c>
      <c r="J1212" s="1" t="s">
        <v>3049</v>
      </c>
      <c r="K1212" t="s">
        <v>3336</v>
      </c>
      <c r="L1212" t="s">
        <v>3852</v>
      </c>
      <c r="O1212" t="s">
        <v>2463</v>
      </c>
      <c r="AE1212">
        <v>30714</v>
      </c>
      <c r="AF1212">
        <v>36285</v>
      </c>
      <c r="AG1212">
        <v>41855</v>
      </c>
    </row>
    <row r="1213" spans="1:33" x14ac:dyDescent="0.25">
      <c r="A1213" s="23">
        <v>1212</v>
      </c>
      <c r="B1213" t="s">
        <v>2371</v>
      </c>
      <c r="C1213" s="1" t="str">
        <f>+VLOOKUP(Tabla1[[#This Row],[Sector]],Sectores[[Sector]:[Columna1]],2,0)</f>
        <v>24 Socioeconómico</v>
      </c>
      <c r="D1213" s="1" t="str">
        <f>+VLOOKUP(Tabla1[[#This Row],[Contenido]],Hoja2!$F$2:$G$105,2,0)</f>
        <v>24.04 Educación</v>
      </c>
      <c r="E1213" s="1" t="str">
        <f>+IFERROR(VLOOKUP(Tabla1[[#This Row],[Tema]],Temas[[Tema]:[Columna1]],2,0),"REVISAR")</f>
        <v>24.04.02 Carreras</v>
      </c>
      <c r="F1213" s="1" t="str">
        <f>+IFERROR(VLOOKUP(Tabla1[[#This Row],[Muestra]],Muestra[[Muestra]:[Columna1]],2,0),"REVISAR")</f>
        <v>24.04.02.14 Postgrado en área de educación</v>
      </c>
      <c r="G1213" t="s">
        <v>107</v>
      </c>
      <c r="H1213" t="s">
        <v>62</v>
      </c>
      <c r="I1213" t="s">
        <v>3021</v>
      </c>
      <c r="J1213" s="1" t="s">
        <v>3038</v>
      </c>
      <c r="K1213" t="s">
        <v>3336</v>
      </c>
      <c r="L1213" t="s">
        <v>3853</v>
      </c>
      <c r="O1213" t="s">
        <v>2463</v>
      </c>
      <c r="AE1213">
        <v>4030</v>
      </c>
      <c r="AF1213">
        <v>2015</v>
      </c>
      <c r="AG1213">
        <v>0</v>
      </c>
    </row>
    <row r="1214" spans="1:33" x14ac:dyDescent="0.25">
      <c r="A1214" s="23">
        <v>1213</v>
      </c>
      <c r="B1214" t="s">
        <v>2372</v>
      </c>
      <c r="C1214" s="1" t="str">
        <f>+VLOOKUP(Tabla1[[#This Row],[Sector]],Sectores[[Sector]:[Columna1]],2,0)</f>
        <v>24 Socioeconómico</v>
      </c>
      <c r="D1214" s="1" t="str">
        <f>+VLOOKUP(Tabla1[[#This Row],[Contenido]],Hoja2!$F$2:$G$105,2,0)</f>
        <v>24.04 Educación</v>
      </c>
      <c r="E1214" s="1" t="str">
        <f>+IFERROR(VLOOKUP(Tabla1[[#This Row],[Tema]],Temas[[Tema]:[Columna1]],2,0),"REVISAR")</f>
        <v>24.04.02 Carreras</v>
      </c>
      <c r="F1214" s="1" t="str">
        <f>+IFERROR(VLOOKUP(Tabla1[[#This Row],[Muestra]],Muestra[[Muestra]:[Columna1]],2,0),"REVISAR")</f>
        <v>24.04.02.15 Pregrado en área de educación</v>
      </c>
      <c r="G1214" t="s">
        <v>107</v>
      </c>
      <c r="H1214" t="s">
        <v>62</v>
      </c>
      <c r="I1214" t="s">
        <v>3021</v>
      </c>
      <c r="J1214" s="1" t="s">
        <v>3039</v>
      </c>
      <c r="K1214" t="s">
        <v>3336</v>
      </c>
      <c r="L1214" t="s">
        <v>3853</v>
      </c>
      <c r="O1214" t="s">
        <v>2463</v>
      </c>
      <c r="AE1214">
        <v>571087</v>
      </c>
      <c r="AF1214">
        <v>285544</v>
      </c>
      <c r="AG1214">
        <v>0</v>
      </c>
    </row>
    <row r="1215" spans="1:33" x14ac:dyDescent="0.25">
      <c r="A1215" s="23">
        <v>1214</v>
      </c>
      <c r="B1215" t="s">
        <v>2373</v>
      </c>
      <c r="C1215" s="1" t="str">
        <f>+VLOOKUP(Tabla1[[#This Row],[Sector]],Sectores[[Sector]:[Columna1]],2,0)</f>
        <v>24 Socioeconómico</v>
      </c>
      <c r="D1215" s="1" t="str">
        <f>+VLOOKUP(Tabla1[[#This Row],[Contenido]],Hoja2!$F$2:$G$105,2,0)</f>
        <v>24.04 Educación</v>
      </c>
      <c r="E1215" s="1" t="str">
        <f>+IFERROR(VLOOKUP(Tabla1[[#This Row],[Tema]],Temas[[Tema]:[Columna1]],2,0),"REVISAR")</f>
        <v>24.04.02 Carreras</v>
      </c>
      <c r="F1215" s="1" t="str">
        <f>+IFERROR(VLOOKUP(Tabla1[[#This Row],[Muestra]],Muestra[[Muestra]:[Columna1]],2,0),"REVISAR")</f>
        <v>24.04.02.16 Carrera del área de salud</v>
      </c>
      <c r="G1215" t="s">
        <v>107</v>
      </c>
      <c r="H1215" t="s">
        <v>62</v>
      </c>
      <c r="I1215" t="s">
        <v>3021</v>
      </c>
      <c r="J1215" s="1" t="s">
        <v>3040</v>
      </c>
      <c r="K1215" t="s">
        <v>3336</v>
      </c>
      <c r="L1215" t="s">
        <v>3852</v>
      </c>
      <c r="O1215" t="s">
        <v>2463</v>
      </c>
      <c r="AE1215">
        <v>529707</v>
      </c>
      <c r="AF1215">
        <v>578879</v>
      </c>
      <c r="AG1215">
        <v>628051</v>
      </c>
    </row>
    <row r="1216" spans="1:33" x14ac:dyDescent="0.25">
      <c r="A1216" s="23">
        <v>1215</v>
      </c>
      <c r="B1216" t="s">
        <v>2374</v>
      </c>
      <c r="C1216" s="1" t="str">
        <f>+VLOOKUP(Tabla1[[#This Row],[Sector]],Sectores[[Sector]:[Columna1]],2,0)</f>
        <v>24 Socioeconómico</v>
      </c>
      <c r="D1216" s="1" t="str">
        <f>+VLOOKUP(Tabla1[[#This Row],[Contenido]],Hoja2!$F$2:$G$105,2,0)</f>
        <v>24.04 Educación</v>
      </c>
      <c r="E1216" s="1" t="str">
        <f>+IFERROR(VLOOKUP(Tabla1[[#This Row],[Tema]],Temas[[Tema]:[Columna1]],2,0),"REVISAR")</f>
        <v>24.04.02 Carreras</v>
      </c>
      <c r="F1216" s="1" t="str">
        <f>+IFERROR(VLOOKUP(Tabla1[[#This Row],[Muestra]],Muestra[[Muestra]:[Columna1]],2,0),"REVISAR")</f>
        <v>24.04.02.17 Carrera del área de tecnología de la información y la comunicación</v>
      </c>
      <c r="G1216" t="s">
        <v>107</v>
      </c>
      <c r="H1216" t="s">
        <v>62</v>
      </c>
      <c r="I1216" t="s">
        <v>3021</v>
      </c>
      <c r="J1216" s="1" t="s">
        <v>3050</v>
      </c>
      <c r="K1216" t="s">
        <v>3336</v>
      </c>
      <c r="L1216" t="s">
        <v>3852</v>
      </c>
      <c r="O1216" t="s">
        <v>2463</v>
      </c>
      <c r="AE1216">
        <v>162540</v>
      </c>
      <c r="AF1216">
        <v>162048</v>
      </c>
      <c r="AG1216">
        <v>161556</v>
      </c>
    </row>
    <row r="1217" spans="1:36" x14ac:dyDescent="0.25">
      <c r="A1217" s="23">
        <v>1216</v>
      </c>
      <c r="B1217" t="s">
        <v>2375</v>
      </c>
      <c r="C1217" s="1" t="str">
        <f>+VLOOKUP(Tabla1[[#This Row],[Sector]],Sectores[[Sector]:[Columna1]],2,0)</f>
        <v>24 Socioeconómico</v>
      </c>
      <c r="D1217" s="1" t="str">
        <f>+VLOOKUP(Tabla1[[#This Row],[Contenido]],Hoja2!$F$2:$G$105,2,0)</f>
        <v>24.04 Educación</v>
      </c>
      <c r="E1217" s="1" t="str">
        <f>+IFERROR(VLOOKUP(Tabla1[[#This Row],[Tema]],Temas[[Tema]:[Columna1]],2,0),"REVISAR")</f>
        <v>24.04.02 Carreras</v>
      </c>
      <c r="F1217" s="1" t="str">
        <f>+IFERROR(VLOOKUP(Tabla1[[#This Row],[Muestra]],Muestra[[Muestra]:[Columna1]],2,0),"REVISAR")</f>
        <v>24.04.02.18 Carrera del área de turismo, hotelería y gastronomía</v>
      </c>
      <c r="G1217" t="s">
        <v>107</v>
      </c>
      <c r="H1217" t="s">
        <v>62</v>
      </c>
      <c r="I1217" t="s">
        <v>3021</v>
      </c>
      <c r="J1217" s="1" t="s">
        <v>3051</v>
      </c>
      <c r="K1217" t="s">
        <v>3336</v>
      </c>
      <c r="L1217" t="s">
        <v>3853</v>
      </c>
      <c r="O1217" t="s">
        <v>2463</v>
      </c>
      <c r="AE1217">
        <v>142312</v>
      </c>
      <c r="AF1217">
        <v>71156</v>
      </c>
      <c r="AG1217">
        <v>0</v>
      </c>
    </row>
    <row r="1218" spans="1:36" x14ac:dyDescent="0.25">
      <c r="A1218" s="23">
        <v>1217</v>
      </c>
      <c r="B1218" t="s">
        <v>2376</v>
      </c>
      <c r="C1218" s="1" t="str">
        <f>+VLOOKUP(Tabla1[[#This Row],[Sector]],Sectores[[Sector]:[Columna1]],2,0)</f>
        <v>24 Socioeconómico</v>
      </c>
      <c r="D1218" s="1" t="str">
        <f>+VLOOKUP(Tabla1[[#This Row],[Contenido]],Hoja2!$F$2:$G$105,2,0)</f>
        <v>24.04 Educación</v>
      </c>
      <c r="E1218" s="1" t="str">
        <f>+IFERROR(VLOOKUP(Tabla1[[#This Row],[Tema]],Temas[[Tema]:[Columna1]],2,0),"REVISAR")</f>
        <v>24.04.02 Carreras</v>
      </c>
      <c r="F1218" s="1" t="str">
        <f>+IFERROR(VLOOKUP(Tabla1[[#This Row],[Muestra]],Muestra[[Muestra]:[Columna1]],2,0),"REVISAR")</f>
        <v>24.04.02.19 Carrera del área de veterinaria</v>
      </c>
      <c r="G1218" t="s">
        <v>107</v>
      </c>
      <c r="H1218" t="s">
        <v>62</v>
      </c>
      <c r="I1218" t="s">
        <v>3021</v>
      </c>
      <c r="J1218" s="1" t="s">
        <v>3052</v>
      </c>
      <c r="K1218" t="s">
        <v>3336</v>
      </c>
      <c r="L1218" t="s">
        <v>3852</v>
      </c>
      <c r="O1218" t="s">
        <v>2463</v>
      </c>
      <c r="AE1218">
        <v>23744</v>
      </c>
      <c r="AF1218">
        <v>25829</v>
      </c>
      <c r="AG1218">
        <v>27913</v>
      </c>
    </row>
    <row r="1219" spans="1:36" x14ac:dyDescent="0.25">
      <c r="A1219" s="23">
        <v>1218</v>
      </c>
      <c r="B1219" t="s">
        <v>2377</v>
      </c>
      <c r="C1219" s="1" t="str">
        <f>+VLOOKUP(Tabla1[[#This Row],[Sector]],Sectores[[Sector]:[Columna1]],2,0)</f>
        <v>24 Socioeconómico</v>
      </c>
      <c r="D1219" s="1" t="str">
        <f>+VLOOKUP(Tabla1[[#This Row],[Contenido]],Hoja2!$F$2:$G$105,2,0)</f>
        <v>24.04 Educación</v>
      </c>
      <c r="E1219" s="1" t="str">
        <f>+IFERROR(VLOOKUP(Tabla1[[#This Row],[Tema]],Temas[[Tema]:[Columna1]],2,0),"REVISAR")</f>
        <v>24.04.02 Carreras</v>
      </c>
      <c r="F1219" s="1" t="str">
        <f>+IFERROR(VLOOKUP(Tabla1[[#This Row],[Muestra]],Muestra[[Muestra]:[Columna1]],2,0),"REVISAR")</f>
        <v>24.04.02.20 Carrera del área de bienestar</v>
      </c>
      <c r="G1219" t="s">
        <v>107</v>
      </c>
      <c r="H1219" t="s">
        <v>62</v>
      </c>
      <c r="I1219" t="s">
        <v>3021</v>
      </c>
      <c r="J1219" s="1" t="s">
        <v>3053</v>
      </c>
      <c r="K1219" t="s">
        <v>3336</v>
      </c>
      <c r="L1219" t="s">
        <v>3854</v>
      </c>
      <c r="O1219" t="s">
        <v>2463</v>
      </c>
      <c r="AE1219">
        <v>0</v>
      </c>
      <c r="AF1219">
        <v>50222</v>
      </c>
      <c r="AG1219">
        <v>100443</v>
      </c>
    </row>
    <row r="1220" spans="1:36" x14ac:dyDescent="0.25">
      <c r="A1220" s="23">
        <v>1219</v>
      </c>
      <c r="B1220" t="s">
        <v>2378</v>
      </c>
      <c r="C1220" s="1" t="str">
        <f>+VLOOKUP(Tabla1[[#This Row],[Sector]],Sectores[[Sector]:[Columna1]],2,0)</f>
        <v>24 Socioeconómico</v>
      </c>
      <c r="D1220" s="1" t="str">
        <f>+VLOOKUP(Tabla1[[#This Row],[Contenido]],Hoja2!$F$2:$G$105,2,0)</f>
        <v>24.04 Educación</v>
      </c>
      <c r="E1220" s="1" t="str">
        <f>+IFERROR(VLOOKUP(Tabla1[[#This Row],[Tema]],Temas[[Tema]:[Columna1]],2,0),"REVISAR")</f>
        <v>24.04.02 Carreras</v>
      </c>
      <c r="F1220" s="1" t="str">
        <f>+IFERROR(VLOOKUP(Tabla1[[#This Row],[Muestra]],Muestra[[Muestra]:[Columna1]],2,0),"REVISAR")</f>
        <v>24.04.02.21 Carrera del área de ciencias físicas</v>
      </c>
      <c r="G1220" t="s">
        <v>107</v>
      </c>
      <c r="H1220" t="s">
        <v>62</v>
      </c>
      <c r="I1220" t="s">
        <v>3021</v>
      </c>
      <c r="J1220" s="1" t="s">
        <v>3054</v>
      </c>
      <c r="K1220" t="s">
        <v>3336</v>
      </c>
      <c r="L1220" t="s">
        <v>3854</v>
      </c>
      <c r="O1220" t="s">
        <v>2463</v>
      </c>
      <c r="AE1220">
        <v>0</v>
      </c>
      <c r="AF1220">
        <v>13927</v>
      </c>
      <c r="AG1220">
        <v>27853</v>
      </c>
    </row>
    <row r="1221" spans="1:36" x14ac:dyDescent="0.25">
      <c r="A1221" s="23">
        <v>1220</v>
      </c>
      <c r="B1221" t="s">
        <v>2379</v>
      </c>
      <c r="C1221" s="1" t="str">
        <f>+VLOOKUP(Tabla1[[#This Row],[Sector]],Sectores[[Sector]:[Columna1]],2,0)</f>
        <v>24 Socioeconómico</v>
      </c>
      <c r="D1221" s="1" t="str">
        <f>+VLOOKUP(Tabla1[[#This Row],[Contenido]],Hoja2!$F$2:$G$105,2,0)</f>
        <v>24.04 Educación</v>
      </c>
      <c r="E1221" s="1" t="str">
        <f>+IFERROR(VLOOKUP(Tabla1[[#This Row],[Tema]],Temas[[Tema]:[Columna1]],2,0),"REVISAR")</f>
        <v>24.04.02 Carreras</v>
      </c>
      <c r="F1221" s="1" t="str">
        <f>+IFERROR(VLOOKUP(Tabla1[[#This Row],[Muestra]],Muestra[[Muestra]:[Columna1]],2,0),"REVISAR")</f>
        <v>24.04.02.22 Carrera del área de ciencias naturales, matemáticas y estadísticas sin mayor definición</v>
      </c>
      <c r="G1221" t="s">
        <v>107</v>
      </c>
      <c r="H1221" t="s">
        <v>62</v>
      </c>
      <c r="I1221" t="s">
        <v>3021</v>
      </c>
      <c r="J1221" s="1" t="s">
        <v>3055</v>
      </c>
      <c r="K1221" t="s">
        <v>3336</v>
      </c>
      <c r="L1221" t="s">
        <v>3854</v>
      </c>
      <c r="O1221" t="s">
        <v>2463</v>
      </c>
      <c r="AE1221">
        <v>0</v>
      </c>
      <c r="AF1221">
        <v>738</v>
      </c>
      <c r="AG1221">
        <v>1475</v>
      </c>
    </row>
    <row r="1222" spans="1:36" x14ac:dyDescent="0.25">
      <c r="A1222" s="23">
        <v>1221</v>
      </c>
      <c r="B1222" t="s">
        <v>2380</v>
      </c>
      <c r="C1222" s="1" t="str">
        <f>+VLOOKUP(Tabla1[[#This Row],[Sector]],Sectores[[Sector]:[Columna1]],2,0)</f>
        <v>24 Socioeconómico</v>
      </c>
      <c r="D1222" s="1" t="str">
        <f>+VLOOKUP(Tabla1[[#This Row],[Contenido]],Hoja2!$F$2:$G$105,2,0)</f>
        <v>24.04 Educación</v>
      </c>
      <c r="E1222" s="1" t="str">
        <f>+IFERROR(VLOOKUP(Tabla1[[#This Row],[Tema]],Temas[[Tema]:[Columna1]],2,0),"REVISAR")</f>
        <v>24.04.02 Carreras</v>
      </c>
      <c r="F1222" s="1" t="str">
        <f>+IFERROR(VLOOKUP(Tabla1[[#This Row],[Muestra]],Muestra[[Muestra]:[Columna1]],2,0),"REVISAR")</f>
        <v>24.04.02.23 Carrera del área de competencias personales y desarrollo</v>
      </c>
      <c r="G1222" t="s">
        <v>107</v>
      </c>
      <c r="H1222" t="s">
        <v>62</v>
      </c>
      <c r="I1222" t="s">
        <v>3021</v>
      </c>
      <c r="J1222" s="1" t="s">
        <v>3056</v>
      </c>
      <c r="K1222" t="s">
        <v>3336</v>
      </c>
      <c r="L1222" t="s">
        <v>3854</v>
      </c>
      <c r="O1222" t="s">
        <v>2463</v>
      </c>
      <c r="AE1222">
        <v>0</v>
      </c>
      <c r="AF1222">
        <v>304</v>
      </c>
      <c r="AG1222">
        <v>608</v>
      </c>
    </row>
    <row r="1223" spans="1:36" x14ac:dyDescent="0.25">
      <c r="A1223" s="23">
        <v>1222</v>
      </c>
      <c r="B1223" t="s">
        <v>2381</v>
      </c>
      <c r="C1223" s="1" t="str">
        <f>+VLOOKUP(Tabla1[[#This Row],[Sector]],Sectores[[Sector]:[Columna1]],2,0)</f>
        <v>24 Socioeconómico</v>
      </c>
      <c r="D1223" s="1" t="str">
        <f>+VLOOKUP(Tabla1[[#This Row],[Contenido]],Hoja2!$F$2:$G$105,2,0)</f>
        <v>24.04 Educación</v>
      </c>
      <c r="E1223" s="1" t="str">
        <f>+IFERROR(VLOOKUP(Tabla1[[#This Row],[Tema]],Temas[[Tema]:[Columna1]],2,0),"REVISAR")</f>
        <v>24.04.02 Carreras</v>
      </c>
      <c r="F1223" s="1" t="str">
        <f>+IFERROR(VLOOKUP(Tabla1[[#This Row],[Muestra]],Muestra[[Muestra]:[Columna1]],2,0),"REVISAR")</f>
        <v>24.04.02.24 Carrera del área de educación</v>
      </c>
      <c r="G1223" t="s">
        <v>107</v>
      </c>
      <c r="H1223" t="s">
        <v>62</v>
      </c>
      <c r="I1223" t="s">
        <v>3021</v>
      </c>
      <c r="J1223" s="1" t="s">
        <v>3057</v>
      </c>
      <c r="K1223" t="s">
        <v>3336</v>
      </c>
      <c r="L1223" t="s">
        <v>3854</v>
      </c>
      <c r="O1223" t="s">
        <v>2463</v>
      </c>
      <c r="AE1223">
        <v>0</v>
      </c>
      <c r="AF1223">
        <v>307116</v>
      </c>
      <c r="AG1223">
        <v>614232</v>
      </c>
    </row>
    <row r="1224" spans="1:36" x14ac:dyDescent="0.25">
      <c r="A1224" s="23">
        <v>1223</v>
      </c>
      <c r="B1224" t="s">
        <v>2382</v>
      </c>
      <c r="C1224" s="1" t="str">
        <f>+VLOOKUP(Tabla1[[#This Row],[Sector]],Sectores[[Sector]:[Columna1]],2,0)</f>
        <v>24 Socioeconómico</v>
      </c>
      <c r="D1224" s="1" t="str">
        <f>+VLOOKUP(Tabla1[[#This Row],[Contenido]],Hoja2!$F$2:$G$105,2,0)</f>
        <v>24.04 Educación</v>
      </c>
      <c r="E1224" s="1" t="str">
        <f>+IFERROR(VLOOKUP(Tabla1[[#This Row],[Tema]],Temas[[Tema]:[Columna1]],2,0),"REVISAR")</f>
        <v>24.04.02 Carreras</v>
      </c>
      <c r="F1224" s="1" t="str">
        <f>+IFERROR(VLOOKUP(Tabla1[[#This Row],[Muestra]],Muestra[[Muestra]:[Columna1]],2,0),"REVISAR")</f>
        <v>24.04.02.25 Carrera del área de industria y producción</v>
      </c>
      <c r="G1224" t="s">
        <v>107</v>
      </c>
      <c r="H1224" t="s">
        <v>62</v>
      </c>
      <c r="I1224" t="s">
        <v>3021</v>
      </c>
      <c r="J1224" s="1" t="s">
        <v>3058</v>
      </c>
      <c r="K1224" t="s">
        <v>3336</v>
      </c>
      <c r="L1224" t="s">
        <v>3854</v>
      </c>
      <c r="O1224" t="s">
        <v>2463</v>
      </c>
      <c r="AE1224">
        <v>0</v>
      </c>
      <c r="AF1224">
        <v>11169</v>
      </c>
      <c r="AG1224">
        <v>22337</v>
      </c>
    </row>
    <row r="1225" spans="1:36" x14ac:dyDescent="0.25">
      <c r="A1225" s="23">
        <v>1224</v>
      </c>
      <c r="B1225" t="s">
        <v>2383</v>
      </c>
      <c r="C1225" s="1" t="str">
        <f>+VLOOKUP(Tabla1[[#This Row],[Sector]],Sectores[[Sector]:[Columna1]],2,0)</f>
        <v>24 Socioeconómico</v>
      </c>
      <c r="D1225" s="1" t="str">
        <f>+VLOOKUP(Tabla1[[#This Row],[Contenido]],Hoja2!$F$2:$G$105,2,0)</f>
        <v>24.04 Educación</v>
      </c>
      <c r="E1225" s="1" t="str">
        <f>+IFERROR(VLOOKUP(Tabla1[[#This Row],[Tema]],Temas[[Tema]:[Columna1]],2,0),"REVISAR")</f>
        <v>24.04.02 Carreras</v>
      </c>
      <c r="F1225" s="1" t="str">
        <f>+IFERROR(VLOOKUP(Tabla1[[#This Row],[Muestra]],Muestra[[Muestra]:[Columna1]],2,0),"REVISAR")</f>
        <v>24.04.02.26 Carrera del área de lenguajes</v>
      </c>
      <c r="G1225" t="s">
        <v>107</v>
      </c>
      <c r="H1225" t="s">
        <v>62</v>
      </c>
      <c r="I1225" t="s">
        <v>3021</v>
      </c>
      <c r="J1225" s="1" t="s">
        <v>3059</v>
      </c>
      <c r="K1225" t="s">
        <v>3336</v>
      </c>
      <c r="L1225" t="s">
        <v>3854</v>
      </c>
      <c r="O1225" t="s">
        <v>2463</v>
      </c>
      <c r="AE1225">
        <v>0</v>
      </c>
      <c r="AF1225">
        <v>13525</v>
      </c>
      <c r="AG1225">
        <v>27049</v>
      </c>
    </row>
    <row r="1226" spans="1:36" x14ac:dyDescent="0.25">
      <c r="A1226" s="23">
        <v>1225</v>
      </c>
      <c r="B1226" t="s">
        <v>2384</v>
      </c>
      <c r="C1226" s="1" t="str">
        <f>+VLOOKUP(Tabla1[[#This Row],[Sector]],Sectores[[Sector]:[Columna1]],2,0)</f>
        <v>24 Socioeconómico</v>
      </c>
      <c r="D1226" s="1" t="str">
        <f>+VLOOKUP(Tabla1[[#This Row],[Contenido]],Hoja2!$F$2:$G$105,2,0)</f>
        <v>24.04 Educación</v>
      </c>
      <c r="E1226" s="1" t="str">
        <f>+IFERROR(VLOOKUP(Tabla1[[#This Row],[Tema]],Temas[[Tema]:[Columna1]],2,0),"REVISAR")</f>
        <v>24.04.02 Carreras</v>
      </c>
      <c r="F1226" s="1" t="str">
        <f>+IFERROR(VLOOKUP(Tabla1[[#This Row],[Muestra]],Muestra[[Muestra]:[Columna1]],2,0),"REVISAR")</f>
        <v>24.04.02.27 Carrera del área de pesca</v>
      </c>
      <c r="G1226" t="s">
        <v>107</v>
      </c>
      <c r="H1226" t="s">
        <v>62</v>
      </c>
      <c r="I1226" t="s">
        <v>3021</v>
      </c>
      <c r="J1226" s="1" t="s">
        <v>3060</v>
      </c>
      <c r="K1226" t="s">
        <v>3336</v>
      </c>
      <c r="L1226" t="s">
        <v>3854</v>
      </c>
      <c r="O1226" t="s">
        <v>2463</v>
      </c>
      <c r="AE1226">
        <v>0</v>
      </c>
      <c r="AF1226">
        <v>1982</v>
      </c>
      <c r="AG1226">
        <v>3964</v>
      </c>
    </row>
    <row r="1227" spans="1:36" x14ac:dyDescent="0.25">
      <c r="A1227" s="23">
        <v>1226</v>
      </c>
      <c r="B1227" t="s">
        <v>2385</v>
      </c>
      <c r="C1227" s="1" t="str">
        <f>+VLOOKUP(Tabla1[[#This Row],[Sector]],Sectores[[Sector]:[Columna1]],2,0)</f>
        <v>24 Socioeconómico</v>
      </c>
      <c r="D1227" s="1" t="str">
        <f>+VLOOKUP(Tabla1[[#This Row],[Contenido]],Hoja2!$F$2:$G$105,2,0)</f>
        <v>24.04 Educación</v>
      </c>
      <c r="E1227" s="1" t="str">
        <f>+IFERROR(VLOOKUP(Tabla1[[#This Row],[Tema]],Temas[[Tema]:[Columna1]],2,0),"REVISAR")</f>
        <v>24.04.02 Carreras</v>
      </c>
      <c r="F1227" s="1" t="str">
        <f>+IFERROR(VLOOKUP(Tabla1[[#This Row],[Muestra]],Muestra[[Muestra]:[Columna1]],2,0),"REVISAR")</f>
        <v>24.04.02.28 Carrera del área de servicios de higiene y salud ocupacional</v>
      </c>
      <c r="G1227" t="s">
        <v>107</v>
      </c>
      <c r="H1227" t="s">
        <v>62</v>
      </c>
      <c r="I1227" t="s">
        <v>3021</v>
      </c>
      <c r="J1227" s="1" t="s">
        <v>3061</v>
      </c>
      <c r="K1227" t="s">
        <v>3336</v>
      </c>
      <c r="L1227" t="s">
        <v>3854</v>
      </c>
      <c r="O1227" t="s">
        <v>2463</v>
      </c>
      <c r="AE1227">
        <v>0</v>
      </c>
      <c r="AF1227">
        <v>31377</v>
      </c>
      <c r="AG1227">
        <v>62754</v>
      </c>
    </row>
    <row r="1228" spans="1:36" x14ac:dyDescent="0.25">
      <c r="A1228" s="23">
        <v>1227</v>
      </c>
      <c r="B1228" t="s">
        <v>2386</v>
      </c>
      <c r="C1228" s="1" t="str">
        <f>+VLOOKUP(Tabla1[[#This Row],[Sector]],Sectores[[Sector]:[Columna1]],2,0)</f>
        <v>24 Socioeconómico</v>
      </c>
      <c r="D1228" s="1" t="str">
        <f>+VLOOKUP(Tabla1[[#This Row],[Contenido]],Hoja2!$F$2:$G$105,2,0)</f>
        <v>24.04 Educación</v>
      </c>
      <c r="E1228" s="1" t="str">
        <f>+IFERROR(VLOOKUP(Tabla1[[#This Row],[Tema]],Temas[[Tema]:[Columna1]],2,0),"REVISAR")</f>
        <v>24.04.02 Carreras</v>
      </c>
      <c r="F1228" s="1" t="str">
        <f>+IFERROR(VLOOKUP(Tabla1[[#This Row],[Muestra]],Muestra[[Muestra]:[Columna1]],2,0),"REVISAR")</f>
        <v>24.04.02.29 Carrera del área de servicios de seguridad</v>
      </c>
      <c r="G1228" t="s">
        <v>107</v>
      </c>
      <c r="H1228" t="s">
        <v>62</v>
      </c>
      <c r="I1228" t="s">
        <v>3021</v>
      </c>
      <c r="J1228" s="1" t="s">
        <v>3062</v>
      </c>
      <c r="K1228" t="s">
        <v>3336</v>
      </c>
      <c r="L1228" t="s">
        <v>3854</v>
      </c>
      <c r="O1228" t="s">
        <v>2463</v>
      </c>
      <c r="AE1228">
        <v>0</v>
      </c>
      <c r="AF1228">
        <v>12236</v>
      </c>
      <c r="AG1228">
        <v>24472</v>
      </c>
    </row>
    <row r="1229" spans="1:36" x14ac:dyDescent="0.25">
      <c r="A1229" s="23">
        <v>1228</v>
      </c>
      <c r="B1229" t="s">
        <v>2387</v>
      </c>
      <c r="C1229" s="1" t="str">
        <f>+VLOOKUP(Tabla1[[#This Row],[Sector]],Sectores[[Sector]:[Columna1]],2,0)</f>
        <v>24 Socioeconómico</v>
      </c>
      <c r="D1229" s="1" t="str">
        <f>+VLOOKUP(Tabla1[[#This Row],[Contenido]],Hoja2!$F$2:$G$105,2,0)</f>
        <v>24.04 Educación</v>
      </c>
      <c r="E1229" s="1" t="str">
        <f>+IFERROR(VLOOKUP(Tabla1[[#This Row],[Tema]],Temas[[Tema]:[Columna1]],2,0),"REVISAR")</f>
        <v>24.04.02 Carreras</v>
      </c>
      <c r="F1229" s="1" t="str">
        <f>+IFERROR(VLOOKUP(Tabla1[[#This Row],[Muestra]],Muestra[[Muestra]:[Columna1]],2,0),"REVISAR")</f>
        <v>24.04.02.30 Carrera del área de servicios de transportes</v>
      </c>
      <c r="G1229" t="s">
        <v>107</v>
      </c>
      <c r="H1229" t="s">
        <v>62</v>
      </c>
      <c r="I1229" t="s">
        <v>3021</v>
      </c>
      <c r="J1229" s="1" t="s">
        <v>3063</v>
      </c>
      <c r="K1229" t="s">
        <v>3336</v>
      </c>
      <c r="L1229" t="s">
        <v>3854</v>
      </c>
      <c r="O1229" t="s">
        <v>2463</v>
      </c>
      <c r="AE1229">
        <v>0</v>
      </c>
      <c r="AF1229">
        <v>2473</v>
      </c>
      <c r="AG1229">
        <v>4945</v>
      </c>
    </row>
    <row r="1230" spans="1:36" x14ac:dyDescent="0.25">
      <c r="A1230" s="23">
        <v>1229</v>
      </c>
      <c r="B1230" t="s">
        <v>2388</v>
      </c>
      <c r="C1230" s="1" t="str">
        <f>+VLOOKUP(Tabla1[[#This Row],[Sector]],Sectores[[Sector]:[Columna1]],2,0)</f>
        <v>24 Socioeconómico</v>
      </c>
      <c r="D1230" s="1" t="str">
        <f>+VLOOKUP(Tabla1[[#This Row],[Contenido]],Hoja2!$F$2:$G$105,2,0)</f>
        <v>24.04 Educación</v>
      </c>
      <c r="E1230" s="1" t="str">
        <f>+IFERROR(VLOOKUP(Tabla1[[#This Row],[Tema]],Temas[[Tema]:[Columna1]],2,0),"REVISAR")</f>
        <v>24.04.02 Carreras</v>
      </c>
      <c r="F1230" s="1" t="str">
        <f>+IFERROR(VLOOKUP(Tabla1[[#This Row],[Muestra]],Muestra[[Muestra]:[Columna1]],2,0),"REVISAR")</f>
        <v>24.04.02.31 Carrera del área de servicios personales</v>
      </c>
      <c r="G1230" t="s">
        <v>107</v>
      </c>
      <c r="H1230" t="s">
        <v>62</v>
      </c>
      <c r="I1230" t="s">
        <v>3021</v>
      </c>
      <c r="J1230" s="1" t="s">
        <v>3064</v>
      </c>
      <c r="K1230" t="s">
        <v>3336</v>
      </c>
      <c r="L1230" t="s">
        <v>3854</v>
      </c>
      <c r="O1230" t="s">
        <v>2463</v>
      </c>
      <c r="AE1230">
        <v>0</v>
      </c>
      <c r="AF1230">
        <v>68715</v>
      </c>
      <c r="AG1230">
        <v>137429</v>
      </c>
    </row>
    <row r="1231" spans="1:36" x14ac:dyDescent="0.25">
      <c r="A1231" s="23">
        <v>1230</v>
      </c>
      <c r="B1231" t="s">
        <v>2389</v>
      </c>
      <c r="C1231" s="1" t="str">
        <f>+VLOOKUP(Tabla1[[#This Row],[Sector]],Sectores[[Sector]:[Columna1]],2,0)</f>
        <v>24 Socioeconómico</v>
      </c>
      <c r="D1231" s="1" t="str">
        <f>+VLOOKUP(Tabla1[[#This Row],[Contenido]],Hoja2!$F$2:$G$105,2,0)</f>
        <v>24.04 Educación</v>
      </c>
      <c r="E1231" s="1" t="str">
        <f>+IFERROR(VLOOKUP(Tabla1[[#This Row],[Tema]],Temas[[Tema]:[Columna1]],2,0),"REVISAR")</f>
        <v>24.04.02 Carreras</v>
      </c>
      <c r="F1231" s="1" t="str">
        <f>+IFERROR(VLOOKUP(Tabla1[[#This Row],[Muestra]],Muestra[[Muestra]:[Columna1]],2,0),"REVISAR")</f>
        <v>24.04.02.32 Carrera del área de silvicultura</v>
      </c>
      <c r="G1231" t="s">
        <v>107</v>
      </c>
      <c r="H1231" t="s">
        <v>62</v>
      </c>
      <c r="I1231" t="s">
        <v>3021</v>
      </c>
      <c r="J1231" s="1" t="s">
        <v>3065</v>
      </c>
      <c r="K1231" t="s">
        <v>3336</v>
      </c>
      <c r="L1231" t="s">
        <v>3854</v>
      </c>
      <c r="O1231" t="s">
        <v>2463</v>
      </c>
      <c r="AE1231">
        <v>0</v>
      </c>
      <c r="AF1231">
        <v>4740</v>
      </c>
      <c r="AG1231">
        <v>9479</v>
      </c>
    </row>
    <row r="1232" spans="1:36" x14ac:dyDescent="0.25">
      <c r="A1232" s="23">
        <v>1231</v>
      </c>
      <c r="B1232" s="7" t="s">
        <v>2390</v>
      </c>
      <c r="C1232" s="1" t="str">
        <f>+VLOOKUP(Tabla1[[#This Row],[Sector]],Sectores[[Sector]:[Columna1]],2,0)</f>
        <v>24 Socioeconómico</v>
      </c>
      <c r="D1232" s="1" t="str">
        <f>+VLOOKUP(Tabla1[[#This Row],[Contenido]],Hoja2!$F$2:$G$105,2,0)</f>
        <v>24.04 Educación</v>
      </c>
      <c r="E1232" s="1" t="str">
        <f>+IFERROR(VLOOKUP(Tabla1[[#This Row],[Tema]],Temas[[Tema]:[Columna1]],2,0),"REVISAR")</f>
        <v>24.04.01 Alfabetismo</v>
      </c>
      <c r="F1232" s="1" t="str">
        <f>+IFERROR(VLOOKUP(Tabla1[[#This Row],[Muestra]],Muestra[[Muestra]:[Columna1]],2,0),"REVISAR")</f>
        <v>24.04.01.01 Analfabetismo</v>
      </c>
      <c r="G1232" t="s">
        <v>107</v>
      </c>
      <c r="H1232" t="s">
        <v>62</v>
      </c>
      <c r="I1232" t="s">
        <v>3022</v>
      </c>
      <c r="J1232" s="1" t="s">
        <v>3112</v>
      </c>
      <c r="K1232" t="s">
        <v>3336</v>
      </c>
      <c r="L1232" t="s">
        <v>838</v>
      </c>
      <c r="O1232" t="s">
        <v>2463</v>
      </c>
      <c r="V1232">
        <v>481225</v>
      </c>
      <c r="W1232">
        <v>474644</v>
      </c>
      <c r="X1232">
        <v>468064</v>
      </c>
      <c r="Y1232">
        <v>461483</v>
      </c>
      <c r="Z1232">
        <v>447152</v>
      </c>
      <c r="AA1232">
        <v>432821</v>
      </c>
      <c r="AB1232">
        <v>471175</v>
      </c>
      <c r="AC1232">
        <v>509529</v>
      </c>
      <c r="AD1232">
        <v>471716</v>
      </c>
      <c r="AE1232">
        <v>433903</v>
      </c>
      <c r="AF1232">
        <v>475953</v>
      </c>
      <c r="AG1232">
        <v>518002</v>
      </c>
      <c r="AH1232">
        <v>566480</v>
      </c>
      <c r="AI1232">
        <v>614958</v>
      </c>
      <c r="AJ1232">
        <v>663436</v>
      </c>
    </row>
    <row r="1233" spans="1:36" x14ac:dyDescent="0.25">
      <c r="A1233" s="23">
        <v>1232</v>
      </c>
      <c r="B1233" s="7" t="s">
        <v>2391</v>
      </c>
      <c r="C1233" s="1" t="str">
        <f>+VLOOKUP(Tabla1[[#This Row],[Sector]],Sectores[[Sector]:[Columna1]],2,0)</f>
        <v>24 Socioeconómico</v>
      </c>
      <c r="D1233" s="1" t="str">
        <f>+VLOOKUP(Tabla1[[#This Row],[Contenido]],Hoja2!$F$2:$G$105,2,0)</f>
        <v>24.04 Educación</v>
      </c>
      <c r="E1233" s="1" t="str">
        <f>+IFERROR(VLOOKUP(Tabla1[[#This Row],[Tema]],Temas[[Tema]:[Columna1]],2,0),"REVISAR")</f>
        <v>24.04.01 Alfabetismo</v>
      </c>
      <c r="F1233" s="1" t="str">
        <f>+IFERROR(VLOOKUP(Tabla1[[#This Row],[Muestra]],Muestra[[Muestra]:[Columna1]],2,0),"REVISAR")</f>
        <v>24.04.01.02 Alfabetismo</v>
      </c>
      <c r="G1233" t="s">
        <v>107</v>
      </c>
      <c r="H1233" t="s">
        <v>62</v>
      </c>
      <c r="I1233" t="s">
        <v>3022</v>
      </c>
      <c r="J1233" s="1" t="s">
        <v>3022</v>
      </c>
      <c r="K1233" t="s">
        <v>3336</v>
      </c>
      <c r="L1233" t="s">
        <v>838</v>
      </c>
      <c r="O1233" t="s">
        <v>2463</v>
      </c>
      <c r="V1233">
        <v>11901653</v>
      </c>
      <c r="W1233">
        <v>12107158</v>
      </c>
      <c r="X1233">
        <v>12312663</v>
      </c>
      <c r="Y1233">
        <v>12518168</v>
      </c>
      <c r="Z1233">
        <v>12693517</v>
      </c>
      <c r="AA1233">
        <v>12868865</v>
      </c>
      <c r="AB1233">
        <v>12982898</v>
      </c>
      <c r="AC1233">
        <v>13096930</v>
      </c>
      <c r="AD1233">
        <v>13288042</v>
      </c>
      <c r="AE1233">
        <v>13479154</v>
      </c>
      <c r="AF1233">
        <v>13645398</v>
      </c>
      <c r="AG1233">
        <v>13811641</v>
      </c>
      <c r="AH1233">
        <v>15486769</v>
      </c>
      <c r="AI1233">
        <v>17161898</v>
      </c>
      <c r="AJ1233">
        <v>18837026</v>
      </c>
    </row>
    <row r="1234" spans="1:36" x14ac:dyDescent="0.25">
      <c r="A1234" s="23">
        <v>1233</v>
      </c>
      <c r="B1234" t="s">
        <v>2392</v>
      </c>
      <c r="C1234" s="1" t="str">
        <f>+VLOOKUP(Tabla1[[#This Row],[Sector]],Sectores[[Sector]:[Columna1]],2,0)</f>
        <v>24 Socioeconómico</v>
      </c>
      <c r="D1234" s="1" t="str">
        <f>+VLOOKUP(Tabla1[[#This Row],[Contenido]],Hoja2!$F$2:$G$105,2,0)</f>
        <v>24.04 Educación</v>
      </c>
      <c r="E1234" s="1" t="str">
        <f>+IFERROR(VLOOKUP(Tabla1[[#This Row],[Tema]],Temas[[Tema]:[Columna1]],2,0),"REVISAR")</f>
        <v>24.04.03 Por qué No Asiste a Establecimiento Educacional</v>
      </c>
      <c r="F1234" s="1" t="str">
        <f>+IFERROR(VLOOKUP(Tabla1[[#This Row],[Muestra]],Muestra[[Muestra]:[Columna1]],2,0),"REVISAR")</f>
        <v>24.04.03.01 No asiste a establecimiento educacional</v>
      </c>
      <c r="G1234" t="s">
        <v>107</v>
      </c>
      <c r="H1234" t="s">
        <v>62</v>
      </c>
      <c r="I1234" t="s">
        <v>3033</v>
      </c>
      <c r="J1234" t="s">
        <v>3067</v>
      </c>
      <c r="K1234" t="s">
        <v>3336</v>
      </c>
      <c r="L1234" t="s">
        <v>3318</v>
      </c>
      <c r="O1234" t="s">
        <v>2463</v>
      </c>
      <c r="V1234">
        <v>313260</v>
      </c>
      <c r="W1234">
        <v>300445</v>
      </c>
      <c r="X1234">
        <v>287631</v>
      </c>
      <c r="Y1234">
        <v>274816</v>
      </c>
      <c r="Z1234">
        <v>203757</v>
      </c>
      <c r="AA1234">
        <v>132698</v>
      </c>
      <c r="AB1234">
        <v>116111</v>
      </c>
      <c r="AC1234">
        <v>99523</v>
      </c>
      <c r="AD1234">
        <v>94766</v>
      </c>
      <c r="AE1234">
        <v>90008</v>
      </c>
      <c r="AF1234">
        <v>84993</v>
      </c>
      <c r="AG1234">
        <v>79977</v>
      </c>
    </row>
    <row r="1235" spans="1:36" x14ac:dyDescent="0.25">
      <c r="A1235" s="23">
        <v>1234</v>
      </c>
      <c r="B1235" t="s">
        <v>2393</v>
      </c>
      <c r="C1235" s="1" t="str">
        <f>+VLOOKUP(Tabla1[[#This Row],[Sector]],Sectores[[Sector]:[Columna1]],2,0)</f>
        <v>24 Socioeconómico</v>
      </c>
      <c r="D1235" s="1" t="str">
        <f>+VLOOKUP(Tabla1[[#This Row],[Contenido]],Hoja2!$F$2:$G$105,2,0)</f>
        <v>24.04 Educación</v>
      </c>
      <c r="E1235" s="1" t="str">
        <f>+IFERROR(VLOOKUP(Tabla1[[#This Row],[Tema]],Temas[[Tema]:[Columna1]],2,0),"REVISAR")</f>
        <v>24.04.03 Por qué No Asiste a Establecimiento Educacional</v>
      </c>
      <c r="F1235" s="1" t="str">
        <f>+IFERROR(VLOOKUP(Tabla1[[#This Row],[Muestra]],Muestra[[Muestra]:[Columna1]],2,0),"REVISAR")</f>
        <v>24.04.03.01 No asiste a establecimiento educacional</v>
      </c>
      <c r="G1235" t="s">
        <v>107</v>
      </c>
      <c r="H1235" t="s">
        <v>62</v>
      </c>
      <c r="I1235" t="s">
        <v>3033</v>
      </c>
      <c r="J1235" t="s">
        <v>3067</v>
      </c>
      <c r="K1235" t="s">
        <v>3336</v>
      </c>
      <c r="L1235" t="s">
        <v>3318</v>
      </c>
      <c r="O1235" t="s">
        <v>2463</v>
      </c>
      <c r="V1235">
        <v>14464</v>
      </c>
      <c r="W1235">
        <v>14012</v>
      </c>
      <c r="X1235">
        <v>13560</v>
      </c>
      <c r="Y1235">
        <v>13108</v>
      </c>
      <c r="Z1235">
        <v>7276</v>
      </c>
      <c r="AA1235">
        <v>1444</v>
      </c>
      <c r="AB1235">
        <v>1741</v>
      </c>
      <c r="AC1235">
        <v>2037</v>
      </c>
      <c r="AD1235">
        <v>1734</v>
      </c>
      <c r="AE1235">
        <v>1430</v>
      </c>
      <c r="AF1235">
        <v>1948</v>
      </c>
      <c r="AG1235">
        <v>2466</v>
      </c>
    </row>
    <row r="1236" spans="1:36" x14ac:dyDescent="0.25">
      <c r="A1236" s="23">
        <v>1235</v>
      </c>
      <c r="B1236" t="s">
        <v>2394</v>
      </c>
      <c r="C1236" s="1" t="str">
        <f>+VLOOKUP(Tabla1[[#This Row],[Sector]],Sectores[[Sector]:[Columna1]],2,0)</f>
        <v>24 Socioeconómico</v>
      </c>
      <c r="D1236" s="1" t="str">
        <f>+VLOOKUP(Tabla1[[#This Row],[Contenido]],Hoja2!$F$2:$G$105,2,0)</f>
        <v>24.04 Educación</v>
      </c>
      <c r="E1236" s="1" t="str">
        <f>+IFERROR(VLOOKUP(Tabla1[[#This Row],[Tema]],Temas[[Tema]:[Columna1]],2,0),"REVISAR")</f>
        <v>24.04.03 Por qué No Asiste a Establecimiento Educacional</v>
      </c>
      <c r="F1236" s="1" t="str">
        <f>+IFERROR(VLOOKUP(Tabla1[[#This Row],[Muestra]],Muestra[[Muestra]:[Columna1]],2,0),"REVISAR")</f>
        <v>24.04.03.01 No asiste a establecimiento educacional</v>
      </c>
      <c r="G1236" t="s">
        <v>107</v>
      </c>
      <c r="H1236" t="s">
        <v>62</v>
      </c>
      <c r="I1236" t="s">
        <v>3033</v>
      </c>
      <c r="J1236" t="s">
        <v>3067</v>
      </c>
      <c r="K1236" t="s">
        <v>3336</v>
      </c>
      <c r="L1236" t="s">
        <v>3318</v>
      </c>
      <c r="O1236" t="s">
        <v>2463</v>
      </c>
      <c r="V1236">
        <v>343942</v>
      </c>
      <c r="W1236">
        <v>379473</v>
      </c>
      <c r="X1236">
        <v>415004</v>
      </c>
      <c r="Y1236">
        <v>450535</v>
      </c>
      <c r="Z1236">
        <v>332344</v>
      </c>
      <c r="AA1236">
        <v>214153</v>
      </c>
      <c r="AB1236">
        <v>188420</v>
      </c>
      <c r="AC1236">
        <v>162686</v>
      </c>
      <c r="AD1236">
        <v>169065</v>
      </c>
      <c r="AE1236">
        <v>175444</v>
      </c>
      <c r="AF1236">
        <v>164111</v>
      </c>
      <c r="AG1236">
        <v>152778</v>
      </c>
    </row>
    <row r="1237" spans="1:36" x14ac:dyDescent="0.25">
      <c r="A1237" s="23">
        <v>1236</v>
      </c>
      <c r="B1237" t="s">
        <v>2395</v>
      </c>
      <c r="C1237" s="1" t="str">
        <f>+VLOOKUP(Tabla1[[#This Row],[Sector]],Sectores[[Sector]:[Columna1]],2,0)</f>
        <v>24 Socioeconómico</v>
      </c>
      <c r="D1237" s="1" t="str">
        <f>+VLOOKUP(Tabla1[[#This Row],[Contenido]],Hoja2!$F$2:$G$105,2,0)</f>
        <v>24.04 Educación</v>
      </c>
      <c r="E1237" s="1" t="str">
        <f>+IFERROR(VLOOKUP(Tabla1[[#This Row],[Tema]],Temas[[Tema]:[Columna1]],2,0),"REVISAR")</f>
        <v>24.04.03 Por qué No Asiste a Establecimiento Educacional</v>
      </c>
      <c r="F1237" s="1" t="str">
        <f>+IFERROR(VLOOKUP(Tabla1[[#This Row],[Muestra]],Muestra[[Muestra]:[Columna1]],2,0),"REVISAR")</f>
        <v>24.04.03.01 No asiste a establecimiento educacional</v>
      </c>
      <c r="G1237" t="s">
        <v>107</v>
      </c>
      <c r="H1237" t="s">
        <v>62</v>
      </c>
      <c r="I1237" t="s">
        <v>3033</v>
      </c>
      <c r="J1237" t="s">
        <v>3067</v>
      </c>
      <c r="K1237" t="s">
        <v>3336</v>
      </c>
      <c r="L1237" t="s">
        <v>3318</v>
      </c>
      <c r="O1237" t="s">
        <v>2463</v>
      </c>
      <c r="V1237">
        <v>256095</v>
      </c>
      <c r="W1237">
        <v>276527</v>
      </c>
      <c r="X1237">
        <v>296960</v>
      </c>
      <c r="Y1237">
        <v>317392</v>
      </c>
      <c r="Z1237">
        <v>259565</v>
      </c>
      <c r="AA1237">
        <v>201738</v>
      </c>
      <c r="AB1237">
        <v>193669</v>
      </c>
      <c r="AC1237">
        <v>185599</v>
      </c>
      <c r="AD1237">
        <v>176521</v>
      </c>
      <c r="AE1237">
        <v>167443</v>
      </c>
      <c r="AF1237">
        <v>158301</v>
      </c>
      <c r="AG1237">
        <v>149158</v>
      </c>
    </row>
    <row r="1238" spans="1:36" x14ac:dyDescent="0.25">
      <c r="A1238" s="23">
        <v>1237</v>
      </c>
      <c r="B1238" t="s">
        <v>2396</v>
      </c>
      <c r="C1238" s="1" t="str">
        <f>+VLOOKUP(Tabla1[[#This Row],[Sector]],Sectores[[Sector]:[Columna1]],2,0)</f>
        <v>24 Socioeconómico</v>
      </c>
      <c r="D1238" s="1" t="str">
        <f>+VLOOKUP(Tabla1[[#This Row],[Contenido]],Hoja2!$F$2:$G$105,2,0)</f>
        <v>24.04 Educación</v>
      </c>
      <c r="E1238" s="1" t="str">
        <f>+IFERROR(VLOOKUP(Tabla1[[#This Row],[Tema]],Temas[[Tema]:[Columna1]],2,0),"REVISAR")</f>
        <v>24.04.03 Por qué No Asiste a Establecimiento Educacional</v>
      </c>
      <c r="F1238" s="1" t="str">
        <f>+IFERROR(VLOOKUP(Tabla1[[#This Row],[Muestra]],Muestra[[Muestra]:[Columna1]],2,0),"REVISAR")</f>
        <v>24.04.03.01 No asiste a establecimiento educacional</v>
      </c>
      <c r="G1238" t="s">
        <v>107</v>
      </c>
      <c r="H1238" t="s">
        <v>62</v>
      </c>
      <c r="I1238" t="s">
        <v>3033</v>
      </c>
      <c r="J1238" t="s">
        <v>3067</v>
      </c>
      <c r="K1238" t="s">
        <v>3336</v>
      </c>
      <c r="L1238" t="s">
        <v>3318</v>
      </c>
      <c r="O1238" t="s">
        <v>2463</v>
      </c>
      <c r="V1238">
        <v>37150</v>
      </c>
      <c r="W1238">
        <v>37215</v>
      </c>
      <c r="X1238">
        <v>37279</v>
      </c>
      <c r="Y1238">
        <v>37344</v>
      </c>
      <c r="Z1238">
        <v>34149</v>
      </c>
      <c r="AA1238">
        <v>30953</v>
      </c>
      <c r="AB1238">
        <v>30447</v>
      </c>
      <c r="AC1238">
        <v>29941</v>
      </c>
      <c r="AD1238">
        <v>30693</v>
      </c>
      <c r="AE1238">
        <v>31445</v>
      </c>
      <c r="AF1238">
        <v>32198</v>
      </c>
      <c r="AG1238">
        <v>32950</v>
      </c>
    </row>
    <row r="1239" spans="1:36" x14ac:dyDescent="0.25">
      <c r="A1239" s="23">
        <v>1238</v>
      </c>
      <c r="B1239" t="s">
        <v>2397</v>
      </c>
      <c r="C1239" s="1" t="str">
        <f>+VLOOKUP(Tabla1[[#This Row],[Sector]],Sectores[[Sector]:[Columna1]],2,0)</f>
        <v>24 Socioeconómico</v>
      </c>
      <c r="D1239" s="1" t="str">
        <f>+VLOOKUP(Tabla1[[#This Row],[Contenido]],Hoja2!$F$2:$G$105,2,0)</f>
        <v>24.04 Educación</v>
      </c>
      <c r="E1239" s="1" t="str">
        <f>+IFERROR(VLOOKUP(Tabla1[[#This Row],[Tema]],Temas[[Tema]:[Columna1]],2,0),"REVISAR")</f>
        <v>24.04.03 Por qué No Asiste a Establecimiento Educacional</v>
      </c>
      <c r="F1239" s="1" t="str">
        <f>+IFERROR(VLOOKUP(Tabla1[[#This Row],[Muestra]],Muestra[[Muestra]:[Columna1]],2,0),"REVISAR")</f>
        <v>24.04.03.01 No asiste a establecimiento educacional</v>
      </c>
      <c r="G1239" t="s">
        <v>107</v>
      </c>
      <c r="H1239" t="s">
        <v>62</v>
      </c>
      <c r="I1239" t="s">
        <v>3033</v>
      </c>
      <c r="J1239" t="s">
        <v>3067</v>
      </c>
      <c r="K1239" t="s">
        <v>3336</v>
      </c>
      <c r="L1239" t="s">
        <v>3318</v>
      </c>
      <c r="O1239" t="s">
        <v>2463</v>
      </c>
      <c r="V1239">
        <v>195185</v>
      </c>
      <c r="W1239">
        <v>223380</v>
      </c>
      <c r="X1239">
        <v>251576</v>
      </c>
      <c r="Y1239">
        <v>279771</v>
      </c>
      <c r="Z1239">
        <v>175339</v>
      </c>
      <c r="AA1239">
        <v>70907</v>
      </c>
      <c r="AB1239">
        <v>73096</v>
      </c>
      <c r="AC1239">
        <v>75285</v>
      </c>
      <c r="AD1239">
        <v>81040</v>
      </c>
      <c r="AE1239">
        <v>86795</v>
      </c>
      <c r="AF1239">
        <v>79293</v>
      </c>
      <c r="AG1239">
        <v>71791</v>
      </c>
    </row>
    <row r="1240" spans="1:36" x14ac:dyDescent="0.25">
      <c r="A1240" s="23">
        <v>1239</v>
      </c>
      <c r="B1240" t="s">
        <v>2398</v>
      </c>
      <c r="C1240" s="1" t="str">
        <f>+VLOOKUP(Tabla1[[#This Row],[Sector]],Sectores[[Sector]:[Columna1]],2,0)</f>
        <v>24 Socioeconómico</v>
      </c>
      <c r="D1240" s="1" t="str">
        <f>+VLOOKUP(Tabla1[[#This Row],[Contenido]],Hoja2!$F$2:$G$105,2,0)</f>
        <v>24.04 Educación</v>
      </c>
      <c r="E1240" s="1" t="str">
        <f>+IFERROR(VLOOKUP(Tabla1[[#This Row],[Tema]],Temas[[Tema]:[Columna1]],2,0),"REVISAR")</f>
        <v>24.04.03 Por qué No Asiste a Establecimiento Educacional</v>
      </c>
      <c r="F1240" s="1" t="str">
        <f>+IFERROR(VLOOKUP(Tabla1[[#This Row],[Muestra]],Muestra[[Muestra]:[Columna1]],2,0),"REVISAR")</f>
        <v>24.04.03.01 No asiste a establecimiento educacional</v>
      </c>
      <c r="G1240" t="s">
        <v>107</v>
      </c>
      <c r="H1240" t="s">
        <v>62</v>
      </c>
      <c r="I1240" t="s">
        <v>3033</v>
      </c>
      <c r="J1240" t="s">
        <v>3067</v>
      </c>
      <c r="K1240" t="s">
        <v>3336</v>
      </c>
      <c r="L1240" t="s">
        <v>3318</v>
      </c>
      <c r="O1240" t="s">
        <v>2463</v>
      </c>
      <c r="V1240">
        <v>31447</v>
      </c>
      <c r="W1240">
        <v>27860</v>
      </c>
      <c r="X1240">
        <v>24274</v>
      </c>
      <c r="Y1240">
        <v>20687</v>
      </c>
      <c r="Z1240">
        <v>20149</v>
      </c>
      <c r="AA1240">
        <v>19611</v>
      </c>
      <c r="AB1240">
        <v>20738</v>
      </c>
      <c r="AC1240">
        <v>21865</v>
      </c>
      <c r="AD1240">
        <v>21936</v>
      </c>
      <c r="AE1240">
        <v>22007</v>
      </c>
      <c r="AF1240">
        <v>21028</v>
      </c>
      <c r="AG1240">
        <v>20048</v>
      </c>
    </row>
    <row r="1241" spans="1:36" x14ac:dyDescent="0.25">
      <c r="A1241" s="23">
        <v>1240</v>
      </c>
      <c r="B1241" t="s">
        <v>2399</v>
      </c>
      <c r="C1241" s="1" t="str">
        <f>+VLOOKUP(Tabla1[[#This Row],[Sector]],Sectores[[Sector]:[Columna1]],2,0)</f>
        <v>24 Socioeconómico</v>
      </c>
      <c r="D1241" s="1" t="str">
        <f>+VLOOKUP(Tabla1[[#This Row],[Contenido]],Hoja2!$F$2:$G$105,2,0)</f>
        <v>24.04 Educación</v>
      </c>
      <c r="E1241" s="1" t="str">
        <f>+IFERROR(VLOOKUP(Tabla1[[#This Row],[Tema]],Temas[[Tema]:[Columna1]],2,0),"REVISAR")</f>
        <v>24.04.03 Por qué No Asiste a Establecimiento Educacional</v>
      </c>
      <c r="F1241" s="1" t="str">
        <f>+IFERROR(VLOOKUP(Tabla1[[#This Row],[Muestra]],Muestra[[Muestra]:[Columna1]],2,0),"REVISAR")</f>
        <v>24.04.03.01 No asiste a establecimiento educacional</v>
      </c>
      <c r="G1241" t="s">
        <v>107</v>
      </c>
      <c r="H1241" t="s">
        <v>62</v>
      </c>
      <c r="I1241" t="s">
        <v>3033</v>
      </c>
      <c r="J1241" t="s">
        <v>3067</v>
      </c>
      <c r="K1241" t="s">
        <v>3336</v>
      </c>
      <c r="L1241" t="s">
        <v>3318</v>
      </c>
      <c r="O1241" t="s">
        <v>2463</v>
      </c>
      <c r="V1241">
        <v>27621</v>
      </c>
      <c r="W1241">
        <v>28430</v>
      </c>
      <c r="X1241">
        <v>29239</v>
      </c>
      <c r="Y1241">
        <v>30048</v>
      </c>
      <c r="Z1241">
        <v>25671</v>
      </c>
      <c r="AA1241">
        <v>21294</v>
      </c>
      <c r="AB1241">
        <v>17070</v>
      </c>
      <c r="AC1241">
        <v>12846</v>
      </c>
      <c r="AD1241">
        <v>17538</v>
      </c>
      <c r="AE1241">
        <v>22229</v>
      </c>
      <c r="AF1241">
        <v>18689</v>
      </c>
      <c r="AG1241">
        <v>15148</v>
      </c>
    </row>
    <row r="1242" spans="1:36" x14ac:dyDescent="0.25">
      <c r="A1242" s="23">
        <v>1241</v>
      </c>
      <c r="B1242" t="s">
        <v>2400</v>
      </c>
      <c r="C1242" s="1" t="str">
        <f>+VLOOKUP(Tabla1[[#This Row],[Sector]],Sectores[[Sector]:[Columna1]],2,0)</f>
        <v>24 Socioeconómico</v>
      </c>
      <c r="D1242" s="1" t="str">
        <f>+VLOOKUP(Tabla1[[#This Row],[Contenido]],Hoja2!$F$2:$G$105,2,0)</f>
        <v>24.04 Educación</v>
      </c>
      <c r="E1242" s="1" t="str">
        <f>+IFERROR(VLOOKUP(Tabla1[[#This Row],[Tema]],Temas[[Tema]:[Columna1]],2,0),"REVISAR")</f>
        <v>24.04.03 Por qué No Asiste a Establecimiento Educacional</v>
      </c>
      <c r="F1242" s="1" t="str">
        <f>+IFERROR(VLOOKUP(Tabla1[[#This Row],[Muestra]],Muestra[[Muestra]:[Columna1]],2,0),"REVISAR")</f>
        <v>24.04.03.01 No asiste a establecimiento educacional</v>
      </c>
      <c r="G1242" t="s">
        <v>107</v>
      </c>
      <c r="H1242" t="s">
        <v>62</v>
      </c>
      <c r="I1242" t="s">
        <v>3033</v>
      </c>
      <c r="J1242" t="s">
        <v>3067</v>
      </c>
      <c r="K1242" t="s">
        <v>3336</v>
      </c>
      <c r="L1242" t="s">
        <v>3318</v>
      </c>
      <c r="O1242" t="s">
        <v>2463</v>
      </c>
      <c r="V1242">
        <v>47230</v>
      </c>
      <c r="W1242">
        <v>47463</v>
      </c>
      <c r="X1242">
        <v>47697</v>
      </c>
      <c r="Y1242">
        <v>47930</v>
      </c>
      <c r="Z1242">
        <v>33936</v>
      </c>
      <c r="AA1242">
        <v>19942</v>
      </c>
      <c r="AB1242">
        <v>18394</v>
      </c>
      <c r="AC1242">
        <v>16846</v>
      </c>
      <c r="AD1242">
        <v>17700</v>
      </c>
      <c r="AE1242">
        <v>18553</v>
      </c>
      <c r="AF1242">
        <v>18838</v>
      </c>
      <c r="AG1242">
        <v>19123</v>
      </c>
    </row>
    <row r="1243" spans="1:36" x14ac:dyDescent="0.25">
      <c r="A1243" s="23">
        <v>1242</v>
      </c>
      <c r="B1243" t="s">
        <v>2401</v>
      </c>
      <c r="C1243" s="1" t="str">
        <f>+VLOOKUP(Tabla1[[#This Row],[Sector]],Sectores[[Sector]:[Columna1]],2,0)</f>
        <v>24 Socioeconómico</v>
      </c>
      <c r="D1243" s="1" t="str">
        <f>+VLOOKUP(Tabla1[[#This Row],[Contenido]],Hoja2!$F$2:$G$105,2,0)</f>
        <v>24.04 Educación</v>
      </c>
      <c r="E1243" s="1" t="str">
        <f>+IFERROR(VLOOKUP(Tabla1[[#This Row],[Tema]],Temas[[Tema]:[Columna1]],2,0),"REVISAR")</f>
        <v>24.04.03 Por qué No Asiste a Establecimiento Educacional</v>
      </c>
      <c r="F1243" s="1" t="str">
        <f>+IFERROR(VLOOKUP(Tabla1[[#This Row],[Muestra]],Muestra[[Muestra]:[Columna1]],2,0),"REVISAR")</f>
        <v>24.04.03.01 No asiste a establecimiento educacional</v>
      </c>
      <c r="G1243" t="s">
        <v>107</v>
      </c>
      <c r="H1243" t="s">
        <v>62</v>
      </c>
      <c r="I1243" t="s">
        <v>3033</v>
      </c>
      <c r="J1243" t="s">
        <v>3067</v>
      </c>
      <c r="K1243" t="s">
        <v>3336</v>
      </c>
      <c r="L1243" t="s">
        <v>3318</v>
      </c>
      <c r="O1243" t="s">
        <v>2463</v>
      </c>
      <c r="V1243">
        <v>1922904</v>
      </c>
      <c r="W1243">
        <v>1854797</v>
      </c>
      <c r="X1243">
        <v>1786690</v>
      </c>
      <c r="Y1243">
        <v>1718583</v>
      </c>
      <c r="Z1243">
        <v>1403576</v>
      </c>
      <c r="AA1243">
        <v>1088568</v>
      </c>
      <c r="AB1243">
        <v>1031236</v>
      </c>
      <c r="AC1243">
        <v>973904</v>
      </c>
      <c r="AD1243">
        <v>961188</v>
      </c>
      <c r="AE1243">
        <v>948471</v>
      </c>
      <c r="AF1243">
        <v>918909</v>
      </c>
      <c r="AG1243">
        <v>889346</v>
      </c>
    </row>
    <row r="1244" spans="1:36" x14ac:dyDescent="0.25">
      <c r="A1244" s="23">
        <v>1243</v>
      </c>
      <c r="B1244" t="s">
        <v>2402</v>
      </c>
      <c r="C1244" s="1" t="str">
        <f>+VLOOKUP(Tabla1[[#This Row],[Sector]],Sectores[[Sector]:[Columna1]],2,0)</f>
        <v>24 Socioeconómico</v>
      </c>
      <c r="D1244" s="1" t="str">
        <f>+VLOOKUP(Tabla1[[#This Row],[Contenido]],Hoja2!$F$2:$G$105,2,0)</f>
        <v>24.08 Trabajo</v>
      </c>
      <c r="E1244" s="1" t="str">
        <f>+IFERROR(VLOOKUP(Tabla1[[#This Row],[Tema]],Temas[[Tema]:[Columna1]],2,0),"REVISAR")</f>
        <v>24.08.03 Por qué No Busca Trabajo</v>
      </c>
      <c r="F1244" s="1" t="str">
        <f>+IFERROR(VLOOKUP(Tabla1[[#This Row],[Muestra]],Muestra[[Muestra]:[Columna1]],2,0),"REVISAR")</f>
        <v>24.08.03.01 No busca trabajo</v>
      </c>
      <c r="G1244" t="s">
        <v>107</v>
      </c>
      <c r="H1244" t="s">
        <v>3023</v>
      </c>
      <c r="I1244" t="s">
        <v>3032</v>
      </c>
      <c r="J1244" t="s">
        <v>3068</v>
      </c>
      <c r="K1244" t="s">
        <v>3336</v>
      </c>
      <c r="L1244" t="s">
        <v>831</v>
      </c>
      <c r="O1244" t="s">
        <v>2463</v>
      </c>
      <c r="AA1244">
        <v>19453</v>
      </c>
      <c r="AB1244">
        <v>20323</v>
      </c>
      <c r="AC1244">
        <v>21193</v>
      </c>
      <c r="AD1244">
        <v>19605</v>
      </c>
      <c r="AE1244">
        <v>18016</v>
      </c>
      <c r="AF1244">
        <v>20079</v>
      </c>
      <c r="AG1244">
        <v>22141</v>
      </c>
      <c r="AH1244">
        <v>26537</v>
      </c>
      <c r="AI1244">
        <v>30932</v>
      </c>
      <c r="AJ1244">
        <v>35328</v>
      </c>
    </row>
    <row r="1245" spans="1:36" x14ac:dyDescent="0.25">
      <c r="A1245" s="23">
        <v>1244</v>
      </c>
      <c r="B1245" t="s">
        <v>2403</v>
      </c>
      <c r="C1245" s="1" t="str">
        <f>+VLOOKUP(Tabla1[[#This Row],[Sector]],Sectores[[Sector]:[Columna1]],2,0)</f>
        <v>24 Socioeconómico</v>
      </c>
      <c r="D1245" s="1" t="str">
        <f>+VLOOKUP(Tabla1[[#This Row],[Contenido]],Hoja2!$F$2:$G$105,2,0)</f>
        <v>24.08 Trabajo</v>
      </c>
      <c r="E1245" s="1" t="str">
        <f>+IFERROR(VLOOKUP(Tabla1[[#This Row],[Tema]],Temas[[Tema]:[Columna1]],2,0),"REVISAR")</f>
        <v>24.08.03 Por qué No Busca Trabajo</v>
      </c>
      <c r="F1245" s="1" t="str">
        <f>+IFERROR(VLOOKUP(Tabla1[[#This Row],[Muestra]],Muestra[[Muestra]:[Columna1]],2,0),"REVISAR")</f>
        <v>24.08.03.01 No busca trabajo</v>
      </c>
      <c r="G1245" t="s">
        <v>107</v>
      </c>
      <c r="H1245" t="s">
        <v>3023</v>
      </c>
      <c r="I1245" t="s">
        <v>3032</v>
      </c>
      <c r="J1245" t="s">
        <v>3068</v>
      </c>
      <c r="K1245" t="s">
        <v>3336</v>
      </c>
      <c r="L1245" t="s">
        <v>831</v>
      </c>
      <c r="O1245" t="s">
        <v>2463</v>
      </c>
      <c r="AA1245">
        <v>2373626</v>
      </c>
      <c r="AB1245">
        <v>2356411</v>
      </c>
      <c r="AC1245">
        <v>2339195</v>
      </c>
      <c r="AD1245">
        <v>2372358</v>
      </c>
      <c r="AE1245">
        <v>2405520</v>
      </c>
      <c r="AF1245">
        <v>1958460</v>
      </c>
      <c r="AG1245">
        <v>1511400</v>
      </c>
      <c r="AH1245">
        <v>1649647</v>
      </c>
      <c r="AI1245">
        <v>1787894</v>
      </c>
      <c r="AJ1245">
        <v>1926141</v>
      </c>
    </row>
    <row r="1246" spans="1:36" x14ac:dyDescent="0.25">
      <c r="A1246" s="23">
        <v>1245</v>
      </c>
      <c r="B1246" t="s">
        <v>2404</v>
      </c>
      <c r="C1246" s="1" t="str">
        <f>+VLOOKUP(Tabla1[[#This Row],[Sector]],Sectores[[Sector]:[Columna1]],2,0)</f>
        <v>24 Socioeconómico</v>
      </c>
      <c r="D1246" s="1" t="str">
        <f>+VLOOKUP(Tabla1[[#This Row],[Contenido]],Hoja2!$F$2:$G$105,2,0)</f>
        <v>24.08 Trabajo</v>
      </c>
      <c r="E1246" s="1" t="str">
        <f>+IFERROR(VLOOKUP(Tabla1[[#This Row],[Tema]],Temas[[Tema]:[Columna1]],2,0),"REVISAR")</f>
        <v>24.08.03 Por qué No Busca Trabajo</v>
      </c>
      <c r="F1246" s="1" t="str">
        <f>+IFERROR(VLOOKUP(Tabla1[[#This Row],[Muestra]],Muestra[[Muestra]:[Columna1]],2,0),"REVISAR")</f>
        <v>24.08.03.01 No busca trabajo</v>
      </c>
      <c r="G1246" t="s">
        <v>107</v>
      </c>
      <c r="H1246" t="s">
        <v>3023</v>
      </c>
      <c r="I1246" t="s">
        <v>3032</v>
      </c>
      <c r="J1246" t="s">
        <v>3068</v>
      </c>
      <c r="K1246" t="s">
        <v>3336</v>
      </c>
      <c r="L1246" t="s">
        <v>831</v>
      </c>
      <c r="O1246" t="s">
        <v>2463</v>
      </c>
      <c r="AA1246">
        <v>456072</v>
      </c>
      <c r="AB1246">
        <v>449518</v>
      </c>
      <c r="AC1246">
        <v>442963</v>
      </c>
      <c r="AD1246">
        <v>420765</v>
      </c>
      <c r="AE1246">
        <v>398566</v>
      </c>
      <c r="AF1246">
        <v>395645</v>
      </c>
      <c r="AG1246">
        <v>392723</v>
      </c>
      <c r="AH1246">
        <v>479579</v>
      </c>
      <c r="AI1246">
        <v>566434</v>
      </c>
      <c r="AJ1246">
        <v>653290</v>
      </c>
    </row>
    <row r="1247" spans="1:36" x14ac:dyDescent="0.25">
      <c r="A1247" s="23">
        <v>1246</v>
      </c>
      <c r="B1247" t="s">
        <v>2405</v>
      </c>
      <c r="C1247" s="1" t="str">
        <f>+VLOOKUP(Tabla1[[#This Row],[Sector]],Sectores[[Sector]:[Columna1]],2,0)</f>
        <v>24 Socioeconómico</v>
      </c>
      <c r="D1247" s="1" t="str">
        <f>+VLOOKUP(Tabla1[[#This Row],[Contenido]],Hoja2!$F$2:$G$105,2,0)</f>
        <v>24.08 Trabajo</v>
      </c>
      <c r="E1247" s="1" t="str">
        <f>+IFERROR(VLOOKUP(Tabla1[[#This Row],[Tema]],Temas[[Tema]:[Columna1]],2,0),"REVISAR")</f>
        <v>24.08.03 Por qué No Busca Trabajo</v>
      </c>
      <c r="F1247" s="1" t="str">
        <f>+IFERROR(VLOOKUP(Tabla1[[#This Row],[Muestra]],Muestra[[Muestra]:[Columna1]],2,0),"REVISAR")</f>
        <v>24.08.03.01 No busca trabajo</v>
      </c>
      <c r="G1247" t="s">
        <v>107</v>
      </c>
      <c r="H1247" t="s">
        <v>3023</v>
      </c>
      <c r="I1247" t="s">
        <v>3032</v>
      </c>
      <c r="J1247" t="s">
        <v>3068</v>
      </c>
      <c r="K1247" t="s">
        <v>3336</v>
      </c>
      <c r="L1247" t="s">
        <v>831</v>
      </c>
      <c r="O1247" t="s">
        <v>2463</v>
      </c>
      <c r="AA1247">
        <v>48727</v>
      </c>
      <c r="AB1247">
        <v>44832</v>
      </c>
      <c r="AC1247">
        <v>40936</v>
      </c>
      <c r="AD1247">
        <v>41188</v>
      </c>
      <c r="AE1247">
        <v>41440</v>
      </c>
      <c r="AF1247">
        <v>44752</v>
      </c>
      <c r="AG1247">
        <v>48063</v>
      </c>
      <c r="AH1247">
        <v>60336</v>
      </c>
      <c r="AI1247">
        <v>72608</v>
      </c>
      <c r="AJ1247">
        <v>84881</v>
      </c>
    </row>
    <row r="1248" spans="1:36" x14ac:dyDescent="0.25">
      <c r="A1248" s="23">
        <v>1247</v>
      </c>
      <c r="B1248" t="s">
        <v>2406</v>
      </c>
      <c r="C1248" s="1" t="str">
        <f>+VLOOKUP(Tabla1[[#This Row],[Sector]],Sectores[[Sector]:[Columna1]],2,0)</f>
        <v>24 Socioeconómico</v>
      </c>
      <c r="D1248" s="1" t="str">
        <f>+VLOOKUP(Tabla1[[#This Row],[Contenido]],Hoja2!$F$2:$G$105,2,0)</f>
        <v>24.08 Trabajo</v>
      </c>
      <c r="E1248" s="1" t="str">
        <f>+IFERROR(VLOOKUP(Tabla1[[#This Row],[Tema]],Temas[[Tema]:[Columna1]],2,0),"REVISAR")</f>
        <v>24.08.03 Por qué No Busca Trabajo</v>
      </c>
      <c r="F1248" s="1" t="str">
        <f>+IFERROR(VLOOKUP(Tabla1[[#This Row],[Muestra]],Muestra[[Muestra]:[Columna1]],2,0),"REVISAR")</f>
        <v>24.08.03.01 No busca trabajo</v>
      </c>
      <c r="G1248" t="s">
        <v>107</v>
      </c>
      <c r="H1248" t="s">
        <v>3023</v>
      </c>
      <c r="I1248" t="s">
        <v>3032</v>
      </c>
      <c r="J1248" t="s">
        <v>3068</v>
      </c>
      <c r="K1248" t="s">
        <v>3336</v>
      </c>
      <c r="L1248" t="s">
        <v>831</v>
      </c>
      <c r="O1248" t="s">
        <v>2463</v>
      </c>
      <c r="AA1248">
        <v>1413098</v>
      </c>
      <c r="AB1248">
        <v>1447309</v>
      </c>
      <c r="AC1248">
        <v>1481519</v>
      </c>
      <c r="AD1248">
        <v>1537091</v>
      </c>
      <c r="AE1248">
        <v>1592662</v>
      </c>
      <c r="AF1248">
        <v>1691212</v>
      </c>
      <c r="AG1248">
        <v>1789762</v>
      </c>
      <c r="AH1248">
        <v>1851245</v>
      </c>
      <c r="AI1248">
        <v>1912728</v>
      </c>
      <c r="AJ1248">
        <v>1974211</v>
      </c>
    </row>
    <row r="1249" spans="1:36" x14ac:dyDescent="0.25">
      <c r="A1249" s="23">
        <v>1248</v>
      </c>
      <c r="B1249" t="s">
        <v>2407</v>
      </c>
      <c r="C1249" s="1" t="str">
        <f>+VLOOKUP(Tabla1[[#This Row],[Sector]],Sectores[[Sector]:[Columna1]],2,0)</f>
        <v>24 Socioeconómico</v>
      </c>
      <c r="D1249" s="1" t="str">
        <f>+VLOOKUP(Tabla1[[#This Row],[Contenido]],Hoja2!$F$2:$G$105,2,0)</f>
        <v>24.08 Trabajo</v>
      </c>
      <c r="E1249" s="1" t="str">
        <f>+IFERROR(VLOOKUP(Tabla1[[#This Row],[Tema]],Temas[[Tema]:[Columna1]],2,0),"REVISAR")</f>
        <v>24.08.03 Por qué No Busca Trabajo</v>
      </c>
      <c r="F1249" s="1" t="str">
        <f>+IFERROR(VLOOKUP(Tabla1[[#This Row],[Muestra]],Muestra[[Muestra]:[Columna1]],2,0),"REVISAR")</f>
        <v>24.08.03.01 No busca trabajo</v>
      </c>
      <c r="G1249" t="s">
        <v>107</v>
      </c>
      <c r="H1249" t="s">
        <v>3023</v>
      </c>
      <c r="I1249" t="s">
        <v>3032</v>
      </c>
      <c r="J1249" t="s">
        <v>3068</v>
      </c>
      <c r="K1249" t="s">
        <v>3336</v>
      </c>
      <c r="L1249" t="s">
        <v>831</v>
      </c>
      <c r="O1249" t="s">
        <v>2463</v>
      </c>
      <c r="AA1249">
        <v>10262</v>
      </c>
      <c r="AB1249">
        <v>10776</v>
      </c>
      <c r="AC1249">
        <v>11289</v>
      </c>
      <c r="AD1249">
        <v>10899</v>
      </c>
      <c r="AE1249">
        <v>10508</v>
      </c>
      <c r="AF1249">
        <v>10039</v>
      </c>
      <c r="AG1249">
        <v>9569</v>
      </c>
      <c r="AH1249">
        <v>7839</v>
      </c>
      <c r="AI1249">
        <v>6110</v>
      </c>
      <c r="AJ1249">
        <v>4380</v>
      </c>
    </row>
    <row r="1250" spans="1:36" x14ac:dyDescent="0.25">
      <c r="A1250" s="23">
        <v>1249</v>
      </c>
      <c r="B1250" t="s">
        <v>2408</v>
      </c>
      <c r="C1250" s="1" t="str">
        <f>+VLOOKUP(Tabla1[[#This Row],[Sector]],Sectores[[Sector]:[Columna1]],2,0)</f>
        <v>24 Socioeconómico</v>
      </c>
      <c r="D1250" s="1" t="str">
        <f>+VLOOKUP(Tabla1[[#This Row],[Contenido]],Hoja2!$F$2:$G$105,2,0)</f>
        <v>24.08 Trabajo</v>
      </c>
      <c r="E1250" s="1" t="str">
        <f>+IFERROR(VLOOKUP(Tabla1[[#This Row],[Tema]],Temas[[Tema]:[Columna1]],2,0),"REVISAR")</f>
        <v>24.08.03 Por qué No Busca Trabajo</v>
      </c>
      <c r="F1250" s="1" t="str">
        <f>+IFERROR(VLOOKUP(Tabla1[[#This Row],[Muestra]],Muestra[[Muestra]:[Columna1]],2,0),"REVISAR")</f>
        <v>24.08.03.01 No busca trabajo</v>
      </c>
      <c r="G1250" t="s">
        <v>107</v>
      </c>
      <c r="H1250" t="s">
        <v>3023</v>
      </c>
      <c r="I1250" t="s">
        <v>3032</v>
      </c>
      <c r="J1250" t="s">
        <v>3068</v>
      </c>
      <c r="K1250" t="s">
        <v>3336</v>
      </c>
      <c r="L1250" t="s">
        <v>831</v>
      </c>
      <c r="O1250" t="s">
        <v>2463</v>
      </c>
      <c r="AA1250">
        <v>57434</v>
      </c>
      <c r="AB1250">
        <v>55798</v>
      </c>
      <c r="AC1250">
        <v>54162</v>
      </c>
      <c r="AD1250">
        <v>52299</v>
      </c>
      <c r="AE1250">
        <v>50435</v>
      </c>
      <c r="AF1250">
        <v>56888</v>
      </c>
      <c r="AG1250">
        <v>63340</v>
      </c>
      <c r="AH1250">
        <v>76148</v>
      </c>
      <c r="AI1250">
        <v>88957</v>
      </c>
      <c r="AJ1250">
        <v>101765</v>
      </c>
    </row>
    <row r="1251" spans="1:36" x14ac:dyDescent="0.25">
      <c r="A1251" s="23">
        <v>1250</v>
      </c>
      <c r="B1251" t="s">
        <v>2409</v>
      </c>
      <c r="C1251" s="1" t="str">
        <f>+VLOOKUP(Tabla1[[#This Row],[Sector]],Sectores[[Sector]:[Columna1]],2,0)</f>
        <v>24 Socioeconómico</v>
      </c>
      <c r="D1251" s="1" t="str">
        <f>+VLOOKUP(Tabla1[[#This Row],[Contenido]],Hoja2!$F$2:$G$105,2,0)</f>
        <v>24.08 Trabajo</v>
      </c>
      <c r="E1251" s="1" t="str">
        <f>+IFERROR(VLOOKUP(Tabla1[[#This Row],[Tema]],Temas[[Tema]:[Columna1]],2,0),"REVISAR")</f>
        <v>24.08.03 Por qué No Busca Trabajo</v>
      </c>
      <c r="F1251" s="1" t="str">
        <f>+IFERROR(VLOOKUP(Tabla1[[#This Row],[Muestra]],Muestra[[Muestra]:[Columna1]],2,0),"REVISAR")</f>
        <v>24.08.03.01 No busca trabajo</v>
      </c>
      <c r="G1251" t="s">
        <v>107</v>
      </c>
      <c r="H1251" t="s">
        <v>3023</v>
      </c>
      <c r="I1251" t="s">
        <v>3032</v>
      </c>
      <c r="J1251" t="s">
        <v>3068</v>
      </c>
      <c r="K1251" t="s">
        <v>3336</v>
      </c>
      <c r="L1251" t="s">
        <v>831</v>
      </c>
      <c r="O1251" t="s">
        <v>2463</v>
      </c>
      <c r="AA1251">
        <v>390822</v>
      </c>
      <c r="AB1251">
        <v>365374</v>
      </c>
      <c r="AC1251">
        <v>339926</v>
      </c>
      <c r="AD1251">
        <v>329692</v>
      </c>
      <c r="AE1251">
        <v>319457</v>
      </c>
      <c r="AF1251">
        <v>309690</v>
      </c>
      <c r="AG1251">
        <v>299923</v>
      </c>
      <c r="AH1251">
        <v>332072</v>
      </c>
      <c r="AI1251">
        <v>364220</v>
      </c>
      <c r="AJ1251">
        <v>396369</v>
      </c>
    </row>
    <row r="1252" spans="1:36" x14ac:dyDescent="0.25">
      <c r="A1252" s="23">
        <v>1251</v>
      </c>
      <c r="B1252" t="s">
        <v>2410</v>
      </c>
      <c r="C1252" s="1" t="str">
        <f>+VLOOKUP(Tabla1[[#This Row],[Sector]],Sectores[[Sector]:[Columna1]],2,0)</f>
        <v>24 Socioeconómico</v>
      </c>
      <c r="D1252" s="1" t="str">
        <f>+VLOOKUP(Tabla1[[#This Row],[Contenido]],Hoja2!$F$2:$G$105,2,0)</f>
        <v>24.08 Trabajo</v>
      </c>
      <c r="E1252" s="1" t="str">
        <f>+IFERROR(VLOOKUP(Tabla1[[#This Row],[Tema]],Temas[[Tema]:[Columna1]],2,0),"REVISAR")</f>
        <v>24.08.03 Por qué No Busca Trabajo</v>
      </c>
      <c r="F1252" s="1" t="str">
        <f>+IFERROR(VLOOKUP(Tabla1[[#This Row],[Muestra]],Muestra[[Muestra]:[Columna1]],2,0),"REVISAR")</f>
        <v>24.08.03.01 No busca trabajo</v>
      </c>
      <c r="G1252" t="s">
        <v>107</v>
      </c>
      <c r="H1252" t="s">
        <v>3023</v>
      </c>
      <c r="I1252" t="s">
        <v>3032</v>
      </c>
      <c r="J1252" t="s">
        <v>3068</v>
      </c>
      <c r="K1252" t="s">
        <v>3336</v>
      </c>
      <c r="L1252" t="s">
        <v>831</v>
      </c>
      <c r="O1252" t="s">
        <v>2463</v>
      </c>
      <c r="AA1252">
        <v>25369</v>
      </c>
      <c r="AB1252">
        <v>21666</v>
      </c>
      <c r="AC1252">
        <v>17962</v>
      </c>
      <c r="AD1252">
        <v>21338</v>
      </c>
      <c r="AE1252">
        <v>24713</v>
      </c>
      <c r="AF1252">
        <v>22596</v>
      </c>
      <c r="AG1252">
        <v>20479</v>
      </c>
      <c r="AH1252">
        <v>27184</v>
      </c>
      <c r="AI1252">
        <v>33890</v>
      </c>
      <c r="AJ1252">
        <v>40595</v>
      </c>
    </row>
    <row r="1253" spans="1:36" x14ac:dyDescent="0.25">
      <c r="A1253" s="23">
        <v>1252</v>
      </c>
      <c r="B1253" t="s">
        <v>2411</v>
      </c>
      <c r="C1253" s="1" t="str">
        <f>+VLOOKUP(Tabla1[[#This Row],[Sector]],Sectores[[Sector]:[Columna1]],2,0)</f>
        <v>24 Socioeconómico</v>
      </c>
      <c r="D1253" s="1" t="str">
        <f>+VLOOKUP(Tabla1[[#This Row],[Contenido]],Hoja2!$F$2:$G$105,2,0)</f>
        <v>24.08 Trabajo</v>
      </c>
      <c r="E1253" s="1" t="str">
        <f>+IFERROR(VLOOKUP(Tabla1[[#This Row],[Tema]],Temas[[Tema]:[Columna1]],2,0),"REVISAR")</f>
        <v>24.08.03 Por qué No Busca Trabajo</v>
      </c>
      <c r="F1253" s="1" t="str">
        <f>+IFERROR(VLOOKUP(Tabla1[[#This Row],[Muestra]],Muestra[[Muestra]:[Columna1]],2,0),"REVISAR")</f>
        <v>24.08.03.01 No busca trabajo</v>
      </c>
      <c r="G1253" t="s">
        <v>107</v>
      </c>
      <c r="H1253" t="s">
        <v>3023</v>
      </c>
      <c r="I1253" t="s">
        <v>3032</v>
      </c>
      <c r="J1253" t="s">
        <v>3068</v>
      </c>
      <c r="K1253" t="s">
        <v>3336</v>
      </c>
      <c r="L1253" t="s">
        <v>831</v>
      </c>
      <c r="O1253" t="s">
        <v>2463</v>
      </c>
      <c r="AA1253">
        <v>126016</v>
      </c>
      <c r="AB1253">
        <v>114797</v>
      </c>
      <c r="AC1253">
        <v>103578</v>
      </c>
      <c r="AD1253">
        <v>103360</v>
      </c>
      <c r="AE1253">
        <v>103141</v>
      </c>
      <c r="AF1253">
        <v>99775</v>
      </c>
      <c r="AG1253">
        <v>96408</v>
      </c>
      <c r="AH1253">
        <v>110154</v>
      </c>
      <c r="AI1253">
        <v>123901</v>
      </c>
      <c r="AJ1253">
        <v>137647</v>
      </c>
    </row>
    <row r="1254" spans="1:36" x14ac:dyDescent="0.25">
      <c r="A1254" s="23">
        <v>1253</v>
      </c>
      <c r="B1254" t="s">
        <v>2412</v>
      </c>
      <c r="C1254" s="1" t="str">
        <f>+VLOOKUP(Tabla1[[#This Row],[Sector]],Sectores[[Sector]:[Columna1]],2,0)</f>
        <v>24 Socioeconómico</v>
      </c>
      <c r="D1254" s="1" t="str">
        <f>+VLOOKUP(Tabla1[[#This Row],[Contenido]],Hoja2!$F$2:$G$105,2,0)</f>
        <v>24.08 Trabajo</v>
      </c>
      <c r="E1254" s="1" t="str">
        <f>+IFERROR(VLOOKUP(Tabla1[[#This Row],[Tema]],Temas[[Tema]:[Columna1]],2,0),"REVISAR")</f>
        <v>24.08.03 Por qué No Busca Trabajo</v>
      </c>
      <c r="F1254" s="1" t="str">
        <f>+IFERROR(VLOOKUP(Tabla1[[#This Row],[Muestra]],Muestra[[Muestra]:[Columna1]],2,0),"REVISAR")</f>
        <v>24.08.03.01 No busca trabajo</v>
      </c>
      <c r="G1254" t="s">
        <v>107</v>
      </c>
      <c r="H1254" t="s">
        <v>3023</v>
      </c>
      <c r="I1254" t="s">
        <v>3032</v>
      </c>
      <c r="J1254" t="s">
        <v>3068</v>
      </c>
      <c r="K1254" t="s">
        <v>3336</v>
      </c>
      <c r="L1254" t="s">
        <v>831</v>
      </c>
      <c r="O1254" t="s">
        <v>2463</v>
      </c>
      <c r="AA1254">
        <v>10910</v>
      </c>
      <c r="AB1254">
        <v>10774</v>
      </c>
      <c r="AC1254">
        <v>10637</v>
      </c>
      <c r="AD1254">
        <v>10274</v>
      </c>
      <c r="AE1254">
        <v>9910</v>
      </c>
      <c r="AF1254">
        <v>10890</v>
      </c>
      <c r="AG1254">
        <v>11870</v>
      </c>
      <c r="AH1254">
        <v>11815</v>
      </c>
      <c r="AI1254">
        <v>11759</v>
      </c>
      <c r="AJ1254">
        <v>11704</v>
      </c>
    </row>
    <row r="1255" spans="1:36" x14ac:dyDescent="0.25">
      <c r="A1255" s="23">
        <v>1254</v>
      </c>
      <c r="B1255" t="s">
        <v>2413</v>
      </c>
      <c r="C1255" s="1" t="str">
        <f>+VLOOKUP(Tabla1[[#This Row],[Sector]],Sectores[[Sector]:[Columna1]],2,0)</f>
        <v>24 Socioeconómico</v>
      </c>
      <c r="D1255" s="1" t="str">
        <f>+VLOOKUP(Tabla1[[#This Row],[Contenido]],Hoja2!$F$2:$G$105,2,0)</f>
        <v>24.08 Trabajo</v>
      </c>
      <c r="E1255" s="1" t="str">
        <f>+IFERROR(VLOOKUP(Tabla1[[#This Row],[Tema]],Temas[[Tema]:[Columna1]],2,0),"REVISAR")</f>
        <v>24.08.03 Por qué No Busca Trabajo</v>
      </c>
      <c r="F1255" s="1" t="str">
        <f>+IFERROR(VLOOKUP(Tabla1[[#This Row],[Muestra]],Muestra[[Muestra]:[Columna1]],2,0),"REVISAR")</f>
        <v>24.08.03.01 No busca trabajo</v>
      </c>
      <c r="G1255" t="s">
        <v>107</v>
      </c>
      <c r="H1255" t="s">
        <v>3023</v>
      </c>
      <c r="I1255" t="s">
        <v>3032</v>
      </c>
      <c r="J1255" t="s">
        <v>3068</v>
      </c>
      <c r="K1255" t="s">
        <v>3336</v>
      </c>
      <c r="L1255" t="s">
        <v>831</v>
      </c>
      <c r="O1255" t="s">
        <v>2463</v>
      </c>
      <c r="AA1255">
        <v>81580</v>
      </c>
      <c r="AB1255">
        <v>67784</v>
      </c>
      <c r="AC1255">
        <v>53987</v>
      </c>
      <c r="AD1255">
        <v>49291</v>
      </c>
      <c r="AE1255">
        <v>44594</v>
      </c>
      <c r="AF1255">
        <v>40898</v>
      </c>
      <c r="AG1255">
        <v>37201</v>
      </c>
      <c r="AH1255">
        <v>36924</v>
      </c>
      <c r="AI1255">
        <v>36647</v>
      </c>
      <c r="AJ1255">
        <v>36370</v>
      </c>
    </row>
    <row r="1256" spans="1:36" x14ac:dyDescent="0.25">
      <c r="A1256" s="23">
        <v>1255</v>
      </c>
      <c r="B1256" t="s">
        <v>2414</v>
      </c>
      <c r="C1256" s="1" t="str">
        <f>+VLOOKUP(Tabla1[[#This Row],[Sector]],Sectores[[Sector]:[Columna1]],2,0)</f>
        <v>24 Socioeconómico</v>
      </c>
      <c r="D1256" s="1" t="str">
        <f>+VLOOKUP(Tabla1[[#This Row],[Contenido]],Hoja2!$F$2:$G$105,2,0)</f>
        <v>24.08 Trabajo</v>
      </c>
      <c r="E1256" s="1" t="str">
        <f>+IFERROR(VLOOKUP(Tabla1[[#This Row],[Tema]],Temas[[Tema]:[Columna1]],2,0),"REVISAR")</f>
        <v>24.08.03 Por qué No Busca Trabajo</v>
      </c>
      <c r="F1256" s="1" t="str">
        <f>+IFERROR(VLOOKUP(Tabla1[[#This Row],[Muestra]],Muestra[[Muestra]:[Columna1]],2,0),"REVISAR")</f>
        <v>24.08.03.01 No busca trabajo</v>
      </c>
      <c r="G1256" t="s">
        <v>107</v>
      </c>
      <c r="H1256" t="s">
        <v>3023</v>
      </c>
      <c r="I1256" t="s">
        <v>3032</v>
      </c>
      <c r="J1256" t="s">
        <v>3068</v>
      </c>
      <c r="K1256" t="s">
        <v>3336</v>
      </c>
      <c r="L1256" t="s">
        <v>831</v>
      </c>
      <c r="O1256" t="s">
        <v>2463</v>
      </c>
      <c r="AA1256">
        <v>1247061</v>
      </c>
      <c r="AB1256">
        <v>1268231</v>
      </c>
      <c r="AC1256">
        <v>1289400</v>
      </c>
      <c r="AD1256">
        <v>1257586</v>
      </c>
      <c r="AE1256">
        <v>1225772</v>
      </c>
      <c r="AF1256">
        <v>1206144</v>
      </c>
      <c r="AG1256">
        <v>1186515</v>
      </c>
      <c r="AH1256">
        <v>1138767</v>
      </c>
      <c r="AI1256">
        <v>1091020</v>
      </c>
      <c r="AJ1256">
        <v>1043272</v>
      </c>
    </row>
    <row r="1257" spans="1:36" x14ac:dyDescent="0.25">
      <c r="A1257" s="23">
        <v>1256</v>
      </c>
      <c r="B1257" t="s">
        <v>2415</v>
      </c>
      <c r="C1257" s="1" t="str">
        <f>+VLOOKUP(Tabla1[[#This Row],[Sector]],Sectores[[Sector]:[Columna1]],2,0)</f>
        <v>24 Socioeconómico</v>
      </c>
      <c r="D1257" s="1" t="str">
        <f>+VLOOKUP(Tabla1[[#This Row],[Contenido]],Hoja2!$F$2:$G$105,2,0)</f>
        <v>24.08 Trabajo</v>
      </c>
      <c r="E1257" s="1" t="str">
        <f>+IFERROR(VLOOKUP(Tabla1[[#This Row],[Tema]],Temas[[Tema]:[Columna1]],2,0),"REVISAR")</f>
        <v>24.08.03 Por qué No Busca Trabajo</v>
      </c>
      <c r="F1257" s="1" t="str">
        <f>+IFERROR(VLOOKUP(Tabla1[[#This Row],[Muestra]],Muestra[[Muestra]:[Columna1]],2,0),"REVISAR")</f>
        <v>24.08.03.01 No busca trabajo</v>
      </c>
      <c r="G1257" t="s">
        <v>107</v>
      </c>
      <c r="H1257" t="s">
        <v>3023</v>
      </c>
      <c r="I1257" t="s">
        <v>3032</v>
      </c>
      <c r="J1257" t="s">
        <v>3068</v>
      </c>
      <c r="K1257" t="s">
        <v>3336</v>
      </c>
      <c r="L1257" t="s">
        <v>831</v>
      </c>
      <c r="O1257" t="s">
        <v>2463</v>
      </c>
      <c r="AA1257">
        <v>55128</v>
      </c>
      <c r="AB1257">
        <v>42073</v>
      </c>
      <c r="AC1257">
        <v>29017</v>
      </c>
      <c r="AD1257">
        <v>26508</v>
      </c>
      <c r="AE1257">
        <v>23999</v>
      </c>
      <c r="AF1257">
        <v>30615</v>
      </c>
      <c r="AG1257">
        <v>37230</v>
      </c>
      <c r="AH1257">
        <v>80977</v>
      </c>
      <c r="AI1257">
        <v>124724</v>
      </c>
      <c r="AJ1257">
        <v>168471</v>
      </c>
    </row>
    <row r="1258" spans="1:36" x14ac:dyDescent="0.25">
      <c r="A1258" s="23">
        <v>1257</v>
      </c>
      <c r="B1258" t="s">
        <v>10088</v>
      </c>
      <c r="C1258" s="1" t="str">
        <f>+VLOOKUP(Tabla1[[#This Row],[Sector]],Sectores[[Sector]:[Columna1]],2,0)</f>
        <v>24 Socioeconómico</v>
      </c>
      <c r="D1258" s="1" t="str">
        <f>+VLOOKUP(Tabla1[[#This Row],[Contenido]],Hoja2!$F$2:$G$105,2,0)</f>
        <v>24.08 Trabajo</v>
      </c>
      <c r="E1258" s="1" t="str">
        <f>+IFERROR(VLOOKUP(Tabla1[[#This Row],[Tema]],Temas[[Tema]:[Columna1]],2,0),"REVISAR")</f>
        <v>24.08.03 Por qué No Busca Trabajo</v>
      </c>
      <c r="F1258" s="1" t="str">
        <f>+IFERROR(VLOOKUP(Tabla1[[#This Row],[Muestra]],Muestra[[Muestra]:[Columna1]],2,0),"REVISAR")</f>
        <v>24.08.03.01 No busca trabajo</v>
      </c>
      <c r="G1258" t="s">
        <v>107</v>
      </c>
      <c r="H1258" t="s">
        <v>3023</v>
      </c>
      <c r="I1258" t="s">
        <v>3032</v>
      </c>
      <c r="J1258" t="s">
        <v>3068</v>
      </c>
      <c r="K1258" t="s">
        <v>3336</v>
      </c>
      <c r="L1258" t="s">
        <v>831</v>
      </c>
      <c r="O1258" t="s">
        <v>2463</v>
      </c>
      <c r="AA1258">
        <v>37142</v>
      </c>
      <c r="AB1258">
        <v>57849</v>
      </c>
      <c r="AC1258">
        <v>78555</v>
      </c>
      <c r="AD1258">
        <v>57023</v>
      </c>
      <c r="AE1258">
        <v>35491</v>
      </c>
      <c r="AF1258">
        <v>41648</v>
      </c>
      <c r="AG1258">
        <v>47805</v>
      </c>
      <c r="AH1258">
        <v>39528</v>
      </c>
      <c r="AI1258">
        <v>31251</v>
      </c>
      <c r="AJ1258">
        <v>22974</v>
      </c>
    </row>
    <row r="1259" spans="1:36" x14ac:dyDescent="0.25">
      <c r="A1259" s="23">
        <v>1258</v>
      </c>
      <c r="B1259" t="s">
        <v>2416</v>
      </c>
      <c r="C1259" s="1" t="str">
        <f>+VLOOKUP(Tabla1[[#This Row],[Sector]],Sectores[[Sector]:[Columna1]],2,0)</f>
        <v>24 Socioeconómico</v>
      </c>
      <c r="D1259" s="1" t="str">
        <f>+VLOOKUP(Tabla1[[#This Row],[Contenido]],Hoja2!$F$2:$G$105,2,0)</f>
        <v>24.08 Trabajo</v>
      </c>
      <c r="E1259" s="1" t="str">
        <f>+IFERROR(VLOOKUP(Tabla1[[#This Row],[Tema]],Temas[[Tema]:[Columna1]],2,0),"REVISAR")</f>
        <v>24.08.03 Por qué No Busca Trabajo</v>
      </c>
      <c r="F1259" s="1" t="str">
        <f>+IFERROR(VLOOKUP(Tabla1[[#This Row],[Muestra]],Muestra[[Muestra]:[Columna1]],2,0),"REVISAR")</f>
        <v>24.08.03.01 No busca trabajo</v>
      </c>
      <c r="G1259" t="s">
        <v>107</v>
      </c>
      <c r="H1259" t="s">
        <v>3023</v>
      </c>
      <c r="I1259" t="s">
        <v>3032</v>
      </c>
      <c r="J1259" t="s">
        <v>3068</v>
      </c>
      <c r="K1259" t="s">
        <v>3336</v>
      </c>
      <c r="L1259" t="s">
        <v>3709</v>
      </c>
      <c r="O1259" t="s">
        <v>2463</v>
      </c>
      <c r="AA1259">
        <v>0</v>
      </c>
      <c r="AB1259">
        <v>0</v>
      </c>
      <c r="AC1259">
        <v>0</v>
      </c>
      <c r="AD1259">
        <v>0</v>
      </c>
      <c r="AE1259">
        <v>0</v>
      </c>
      <c r="AF1259">
        <v>23638</v>
      </c>
      <c r="AG1259">
        <v>47275</v>
      </c>
      <c r="AH1259">
        <v>51547</v>
      </c>
      <c r="AI1259">
        <v>55818</v>
      </c>
      <c r="AJ1259">
        <v>60090</v>
      </c>
    </row>
    <row r="1260" spans="1:36" x14ac:dyDescent="0.25">
      <c r="A1260" s="23">
        <v>1259</v>
      </c>
      <c r="B1260" t="s">
        <v>2417</v>
      </c>
      <c r="C1260" s="1" t="str">
        <f>+VLOOKUP(Tabla1[[#This Row],[Sector]],Sectores[[Sector]:[Columna1]],2,0)</f>
        <v>24 Socioeconómico</v>
      </c>
      <c r="D1260" s="1" t="str">
        <f>+VLOOKUP(Tabla1[[#This Row],[Contenido]],Hoja2!$F$2:$G$105,2,0)</f>
        <v>24.08 Trabajo</v>
      </c>
      <c r="E1260" s="1" t="str">
        <f>+IFERROR(VLOOKUP(Tabla1[[#This Row],[Tema]],Temas[[Tema]:[Columna1]],2,0),"REVISAR")</f>
        <v>24.08.03 Por qué No Busca Trabajo</v>
      </c>
      <c r="F1260" s="1" t="str">
        <f>+IFERROR(VLOOKUP(Tabla1[[#This Row],[Muestra]],Muestra[[Muestra]:[Columna1]],2,0),"REVISAR")</f>
        <v>24.08.03.01 No busca trabajo</v>
      </c>
      <c r="G1260" t="s">
        <v>107</v>
      </c>
      <c r="H1260" t="s">
        <v>3023</v>
      </c>
      <c r="I1260" t="s">
        <v>3032</v>
      </c>
      <c r="J1260" t="s">
        <v>3068</v>
      </c>
      <c r="K1260" t="s">
        <v>3336</v>
      </c>
      <c r="L1260" t="s">
        <v>1089</v>
      </c>
      <c r="O1260" t="s">
        <v>2463</v>
      </c>
      <c r="AA1260">
        <v>0</v>
      </c>
      <c r="AB1260">
        <v>0</v>
      </c>
      <c r="AC1260">
        <v>0</v>
      </c>
      <c r="AD1260">
        <v>0</v>
      </c>
      <c r="AE1260">
        <v>0</v>
      </c>
      <c r="AF1260">
        <v>0</v>
      </c>
      <c r="AG1260">
        <v>0</v>
      </c>
      <c r="AH1260">
        <v>81192</v>
      </c>
      <c r="AI1260">
        <v>162384</v>
      </c>
      <c r="AJ1260">
        <v>243576</v>
      </c>
    </row>
    <row r="1261" spans="1:36" x14ac:dyDescent="0.25">
      <c r="A1261" s="23">
        <v>1260</v>
      </c>
      <c r="B1261" t="s">
        <v>2418</v>
      </c>
      <c r="C1261" s="1" t="str">
        <f>+VLOOKUP(Tabla1[[#This Row],[Sector]],Sectores[[Sector]:[Columna1]],2,0)</f>
        <v>24 Socioeconómico</v>
      </c>
      <c r="D1261" s="1" t="str">
        <f>+VLOOKUP(Tabla1[[#This Row],[Contenido]],Hoja2!$F$2:$G$105,2,0)</f>
        <v>24.08 Trabajo</v>
      </c>
      <c r="E1261" s="1" t="str">
        <f>+IFERROR(VLOOKUP(Tabla1[[#This Row],[Tema]],Temas[[Tema]:[Columna1]],2,0),"REVISAR")</f>
        <v>24.08.01 Contrato de Trabajo</v>
      </c>
      <c r="F1261" s="1" t="str">
        <f>+IFERROR(VLOOKUP(Tabla1[[#This Row],[Muestra]],Muestra[[Muestra]:[Columna1]],2,0),"REVISAR")</f>
        <v>24.08.01.01 Contrato de trabajo</v>
      </c>
      <c r="G1261" t="s">
        <v>107</v>
      </c>
      <c r="H1261" t="s">
        <v>3023</v>
      </c>
      <c r="I1261" t="s">
        <v>3031</v>
      </c>
      <c r="J1261" t="s">
        <v>3069</v>
      </c>
      <c r="K1261" t="s">
        <v>3336</v>
      </c>
      <c r="L1261" t="s">
        <v>3318</v>
      </c>
      <c r="O1261" t="s">
        <v>2463</v>
      </c>
      <c r="V1261">
        <v>55925</v>
      </c>
      <c r="W1261">
        <v>63708</v>
      </c>
      <c r="X1261">
        <v>71490</v>
      </c>
      <c r="Y1261">
        <v>79273</v>
      </c>
      <c r="Z1261">
        <v>81848</v>
      </c>
      <c r="AA1261">
        <v>84422</v>
      </c>
      <c r="AB1261">
        <v>79231</v>
      </c>
      <c r="AC1261">
        <v>74039</v>
      </c>
      <c r="AD1261">
        <v>68942</v>
      </c>
      <c r="AE1261">
        <v>63844</v>
      </c>
      <c r="AF1261">
        <v>69569</v>
      </c>
      <c r="AG1261">
        <v>75294</v>
      </c>
    </row>
    <row r="1262" spans="1:36" x14ac:dyDescent="0.25">
      <c r="A1262" s="23">
        <v>1261</v>
      </c>
      <c r="B1262" t="s">
        <v>2419</v>
      </c>
      <c r="C1262" s="1" t="str">
        <f>+VLOOKUP(Tabla1[[#This Row],[Sector]],Sectores[[Sector]:[Columna1]],2,0)</f>
        <v>24 Socioeconómico</v>
      </c>
      <c r="D1262" s="1" t="str">
        <f>+VLOOKUP(Tabla1[[#This Row],[Contenido]],Hoja2!$F$2:$G$105,2,0)</f>
        <v>24.08 Trabajo</v>
      </c>
      <c r="E1262" s="1" t="str">
        <f>+IFERROR(VLOOKUP(Tabla1[[#This Row],[Tema]],Temas[[Tema]:[Columna1]],2,0),"REVISAR")</f>
        <v>24.08.01 Contrato de Trabajo</v>
      </c>
      <c r="F1262" s="1" t="str">
        <f>+IFERROR(VLOOKUP(Tabla1[[#This Row],[Muestra]],Muestra[[Muestra]:[Columna1]],2,0),"REVISAR")</f>
        <v>24.08.01.02 Sin contrato de trabajo</v>
      </c>
      <c r="G1262" t="s">
        <v>107</v>
      </c>
      <c r="H1262" t="s">
        <v>3023</v>
      </c>
      <c r="I1262" t="s">
        <v>3031</v>
      </c>
      <c r="J1262" t="s">
        <v>3113</v>
      </c>
      <c r="K1262" t="s">
        <v>3336</v>
      </c>
      <c r="L1262" t="s">
        <v>3318</v>
      </c>
      <c r="O1262" t="s">
        <v>2463</v>
      </c>
      <c r="V1262">
        <v>989991</v>
      </c>
      <c r="W1262">
        <v>957918</v>
      </c>
      <c r="X1262">
        <v>925846</v>
      </c>
      <c r="Y1262">
        <v>893773</v>
      </c>
      <c r="Z1262">
        <v>837692</v>
      </c>
      <c r="AA1262">
        <v>781610</v>
      </c>
      <c r="AB1262">
        <v>754982</v>
      </c>
      <c r="AC1262">
        <v>728353</v>
      </c>
      <c r="AD1262">
        <v>731304</v>
      </c>
      <c r="AE1262">
        <v>734254</v>
      </c>
      <c r="AF1262">
        <v>733016</v>
      </c>
      <c r="AG1262">
        <v>731778</v>
      </c>
    </row>
    <row r="1263" spans="1:36" x14ac:dyDescent="0.25">
      <c r="A1263" s="23">
        <v>1262</v>
      </c>
      <c r="B1263" t="s">
        <v>2420</v>
      </c>
      <c r="C1263" s="1" t="str">
        <f>+VLOOKUP(Tabla1[[#This Row],[Sector]],Sectores[[Sector]:[Columna1]],2,0)</f>
        <v>24 Socioeconómico</v>
      </c>
      <c r="D1263" s="1" t="str">
        <f>+VLOOKUP(Tabla1[[#This Row],[Contenido]],Hoja2!$F$2:$G$105,2,0)</f>
        <v>24.08 Trabajo</v>
      </c>
      <c r="E1263" s="1" t="str">
        <f>+IFERROR(VLOOKUP(Tabla1[[#This Row],[Tema]],Temas[[Tema]:[Columna1]],2,0),"REVISAR")</f>
        <v>24.08.01 Contrato de Trabajo</v>
      </c>
      <c r="F1263" s="1" t="str">
        <f>+IFERROR(VLOOKUP(Tabla1[[#This Row],[Muestra]],Muestra[[Muestra]:[Columna1]],2,0),"REVISAR")</f>
        <v>24.08.01.03 Contrato de trabajo firmado</v>
      </c>
      <c r="G1263" t="s">
        <v>107</v>
      </c>
      <c r="H1263" t="s">
        <v>3023</v>
      </c>
      <c r="I1263" t="s">
        <v>3031</v>
      </c>
      <c r="J1263" t="s">
        <v>3114</v>
      </c>
      <c r="K1263" t="s">
        <v>3336</v>
      </c>
      <c r="L1263" t="s">
        <v>3318</v>
      </c>
      <c r="O1263" t="s">
        <v>2463</v>
      </c>
      <c r="V1263">
        <v>3813359</v>
      </c>
      <c r="W1263">
        <v>3829908</v>
      </c>
      <c r="X1263">
        <v>3846457</v>
      </c>
      <c r="Y1263">
        <v>3863006</v>
      </c>
      <c r="Z1263">
        <v>4100286</v>
      </c>
      <c r="AA1263">
        <v>4337566</v>
      </c>
      <c r="AB1263">
        <v>4539338</v>
      </c>
      <c r="AC1263">
        <v>4741109</v>
      </c>
      <c r="AD1263">
        <v>4825982</v>
      </c>
      <c r="AE1263">
        <v>4910854</v>
      </c>
      <c r="AF1263">
        <v>4916804</v>
      </c>
      <c r="AG1263">
        <v>4922754</v>
      </c>
    </row>
    <row r="1264" spans="1:36" x14ac:dyDescent="0.25">
      <c r="A1264" s="23">
        <v>1263</v>
      </c>
      <c r="B1264" t="s">
        <v>2421</v>
      </c>
      <c r="C1264" s="1" t="str">
        <f>+VLOOKUP(Tabla1[[#This Row],[Sector]],Sectores[[Sector]:[Columna1]],2,0)</f>
        <v>24 Socioeconómico</v>
      </c>
      <c r="D1264" s="1" t="str">
        <f>+VLOOKUP(Tabla1[[#This Row],[Contenido]],Hoja2!$F$2:$G$105,2,0)</f>
        <v>24.08 Trabajo</v>
      </c>
      <c r="E1264" s="1" t="str">
        <f>+IFERROR(VLOOKUP(Tabla1[[#This Row],[Tema]],Temas[[Tema]:[Columna1]],2,0),"REVISAR")</f>
        <v>24.08.01 Contrato de Trabajo</v>
      </c>
      <c r="F1264" s="1" t="str">
        <f>+IFERROR(VLOOKUP(Tabla1[[#This Row],[Muestra]],Muestra[[Muestra]:[Columna1]],2,0),"REVISAR")</f>
        <v>24.08.01.04 Contrato de trabajo no firmado</v>
      </c>
      <c r="G1264" t="s">
        <v>107</v>
      </c>
      <c r="H1264" t="s">
        <v>3023</v>
      </c>
      <c r="I1264" t="s">
        <v>3031</v>
      </c>
      <c r="J1264" t="s">
        <v>3066</v>
      </c>
      <c r="K1264" t="s">
        <v>3336</v>
      </c>
      <c r="L1264" t="s">
        <v>3318</v>
      </c>
      <c r="O1264" t="s">
        <v>2463</v>
      </c>
      <c r="V1264">
        <v>104458</v>
      </c>
      <c r="W1264">
        <v>106502</v>
      </c>
      <c r="X1264">
        <v>108547</v>
      </c>
      <c r="Y1264">
        <v>110591</v>
      </c>
      <c r="Z1264">
        <v>92836</v>
      </c>
      <c r="AA1264">
        <v>75081</v>
      </c>
      <c r="AB1264">
        <v>73100</v>
      </c>
      <c r="AC1264">
        <v>71119</v>
      </c>
      <c r="AD1264">
        <v>76426</v>
      </c>
      <c r="AE1264">
        <v>81732</v>
      </c>
      <c r="AF1264">
        <v>84154</v>
      </c>
      <c r="AG1264">
        <v>86575</v>
      </c>
    </row>
    <row r="1265" spans="1:36" x14ac:dyDescent="0.25">
      <c r="A1265" s="23">
        <v>1264</v>
      </c>
      <c r="B1265" t="s">
        <v>2422</v>
      </c>
      <c r="C1265" s="1" t="str">
        <f>+VLOOKUP(Tabla1[[#This Row],[Sector]],Sectores[[Sector]:[Columna1]],2,0)</f>
        <v>24 Socioeconómico</v>
      </c>
      <c r="D1265" s="1" t="str">
        <f>+VLOOKUP(Tabla1[[#This Row],[Contenido]],Hoja2!$F$2:$G$105,2,0)</f>
        <v>24.08 Trabajo</v>
      </c>
      <c r="E1265" s="1" t="str">
        <f>+IFERROR(VLOOKUP(Tabla1[[#This Row],[Tema]],Temas[[Tema]:[Columna1]],2,0),"REVISAR")</f>
        <v>24.08.02 Jornada de Trabajo</v>
      </c>
      <c r="F1265" s="1" t="str">
        <f>+IFERROR(VLOOKUP(Tabla1[[#This Row],[Muestra]],Muestra[[Muestra]:[Columna1]],2,0),"REVISAR")</f>
        <v>24.08.02.01 Jornada de trabajo completa</v>
      </c>
      <c r="G1265" t="s">
        <v>107</v>
      </c>
      <c r="H1265" t="s">
        <v>3023</v>
      </c>
      <c r="I1265" t="s">
        <v>3030</v>
      </c>
      <c r="J1265" t="s">
        <v>3070</v>
      </c>
      <c r="K1265" t="s">
        <v>3336</v>
      </c>
      <c r="L1265" t="s">
        <v>3855</v>
      </c>
      <c r="O1265" t="s">
        <v>2463</v>
      </c>
      <c r="V1265">
        <v>0</v>
      </c>
      <c r="W1265">
        <v>1374993</v>
      </c>
      <c r="X1265">
        <v>2749985</v>
      </c>
      <c r="Y1265">
        <v>4124978</v>
      </c>
      <c r="Z1265">
        <v>4286585</v>
      </c>
      <c r="AA1265">
        <v>4448191</v>
      </c>
      <c r="AB1265">
        <v>4632612</v>
      </c>
      <c r="AC1265">
        <v>4817032</v>
      </c>
      <c r="AD1265">
        <v>4825508</v>
      </c>
      <c r="AE1265">
        <v>4833984</v>
      </c>
      <c r="AF1265">
        <v>4862191</v>
      </c>
      <c r="AG1265">
        <v>4890398</v>
      </c>
    </row>
    <row r="1266" spans="1:36" x14ac:dyDescent="0.25">
      <c r="A1266" s="23">
        <v>1265</v>
      </c>
      <c r="B1266" t="s">
        <v>2423</v>
      </c>
      <c r="C1266" s="1" t="str">
        <f>+VLOOKUP(Tabla1[[#This Row],[Sector]],Sectores[[Sector]:[Columna1]],2,0)</f>
        <v>24 Socioeconómico</v>
      </c>
      <c r="D1266" s="1" t="str">
        <f>+VLOOKUP(Tabla1[[#This Row],[Contenido]],Hoja2!$F$2:$G$105,2,0)</f>
        <v>24.08 Trabajo</v>
      </c>
      <c r="E1266" s="1" t="str">
        <f>+IFERROR(VLOOKUP(Tabla1[[#This Row],[Tema]],Temas[[Tema]:[Columna1]],2,0),"REVISAR")</f>
        <v>24.08.02 Jornada de Trabajo</v>
      </c>
      <c r="F1266" s="1" t="str">
        <f>+IFERROR(VLOOKUP(Tabla1[[#This Row],[Muestra]],Muestra[[Muestra]:[Columna1]],2,0),"REVISAR")</f>
        <v>24.08.02.02 Jornada de trabajo parcial</v>
      </c>
      <c r="G1266" t="s">
        <v>107</v>
      </c>
      <c r="H1266" t="s">
        <v>3023</v>
      </c>
      <c r="I1266" t="s">
        <v>3030</v>
      </c>
      <c r="J1266" t="s">
        <v>3071</v>
      </c>
      <c r="K1266" t="s">
        <v>3336</v>
      </c>
      <c r="L1266" t="s">
        <v>3318</v>
      </c>
      <c r="O1266" t="s">
        <v>2463</v>
      </c>
      <c r="V1266">
        <v>601602</v>
      </c>
      <c r="W1266">
        <v>589542</v>
      </c>
      <c r="X1266">
        <v>577482</v>
      </c>
      <c r="Y1266">
        <v>565422</v>
      </c>
      <c r="Z1266">
        <v>536775</v>
      </c>
      <c r="AA1266">
        <v>508128</v>
      </c>
      <c r="AB1266">
        <v>497630</v>
      </c>
      <c r="AC1266">
        <v>487132</v>
      </c>
      <c r="AD1266">
        <v>532751</v>
      </c>
      <c r="AE1266">
        <v>578370</v>
      </c>
      <c r="AF1266">
        <v>575628</v>
      </c>
      <c r="AG1266">
        <v>572886</v>
      </c>
    </row>
    <row r="1267" spans="1:36" x14ac:dyDescent="0.25">
      <c r="A1267" s="23">
        <v>1266</v>
      </c>
      <c r="B1267" t="s">
        <v>2424</v>
      </c>
      <c r="C1267" s="1" t="str">
        <f>+VLOOKUP(Tabla1[[#This Row],[Sector]],Sectores[[Sector]:[Columna1]],2,0)</f>
        <v>24 Socioeconómico</v>
      </c>
      <c r="D1267" s="1" t="str">
        <f>+VLOOKUP(Tabla1[[#This Row],[Contenido]],Hoja2!$F$2:$G$105,2,0)</f>
        <v>24.08 Trabajo</v>
      </c>
      <c r="E1267" s="1" t="str">
        <f>+IFERROR(VLOOKUP(Tabla1[[#This Row],[Tema]],Temas[[Tema]:[Columna1]],2,0),"REVISAR")</f>
        <v>24.08.02 Jornada de Trabajo</v>
      </c>
      <c r="F1267" s="1" t="str">
        <f>+IFERROR(VLOOKUP(Tabla1[[#This Row],[Muestra]],Muestra[[Muestra]:[Columna1]],2,0),"REVISAR")</f>
        <v>24.08.02.03 Jornada de trabajo prolongada</v>
      </c>
      <c r="G1267" t="s">
        <v>107</v>
      </c>
      <c r="H1267" t="s">
        <v>3023</v>
      </c>
      <c r="I1267" t="s">
        <v>3030</v>
      </c>
      <c r="J1267" t="s">
        <v>3072</v>
      </c>
      <c r="K1267" t="s">
        <v>3336</v>
      </c>
      <c r="L1267" t="s">
        <v>3855</v>
      </c>
      <c r="O1267" t="s">
        <v>2463</v>
      </c>
      <c r="V1267">
        <v>0</v>
      </c>
      <c r="W1267">
        <v>85414</v>
      </c>
      <c r="X1267">
        <v>170829</v>
      </c>
      <c r="Y1267">
        <v>256243</v>
      </c>
      <c r="Z1267">
        <v>258252</v>
      </c>
      <c r="AA1267">
        <v>260260</v>
      </c>
      <c r="AB1267">
        <v>257693</v>
      </c>
      <c r="AC1267">
        <v>255126</v>
      </c>
      <c r="AD1267">
        <v>274424</v>
      </c>
      <c r="AE1267">
        <v>293722</v>
      </c>
      <c r="AF1267">
        <v>284598</v>
      </c>
      <c r="AG1267">
        <v>275473</v>
      </c>
    </row>
    <row r="1268" spans="1:36" x14ac:dyDescent="0.25">
      <c r="A1268" s="23">
        <v>1267</v>
      </c>
      <c r="B1268" t="s">
        <v>2425</v>
      </c>
      <c r="C1268" s="1" t="str">
        <f>+VLOOKUP(Tabla1[[#This Row],[Sector]],Sectores[[Sector]:[Columna1]],2,0)</f>
        <v>24 Socioeconómico</v>
      </c>
      <c r="D1268" s="1" t="str">
        <f>+VLOOKUP(Tabla1[[#This Row],[Contenido]],Hoja2!$F$2:$G$105,2,0)</f>
        <v>24.07 Pensiones</v>
      </c>
      <c r="E1268" s="1" t="str">
        <f>+IFERROR(VLOOKUP(Tabla1[[#This Row],[Tema]],Temas[[Tema]:[Columna1]],2,0),"REVISAR")</f>
        <v>24.07.01 Sistemas Previsionales</v>
      </c>
      <c r="F1268" s="1" t="str">
        <f>+IFERROR(VLOOKUP(Tabla1[[#This Row],[Muestra]],Muestra[[Muestra]:[Columna1]],2,0),"REVISAR")</f>
        <v>24.07.01.01 No cotizantes en sistema previsional</v>
      </c>
      <c r="G1268" t="s">
        <v>107</v>
      </c>
      <c r="H1268" t="s">
        <v>330</v>
      </c>
      <c r="I1268" t="s">
        <v>3029</v>
      </c>
      <c r="J1268" t="s">
        <v>3074</v>
      </c>
      <c r="K1268" t="s">
        <v>3336</v>
      </c>
      <c r="L1268" t="s">
        <v>838</v>
      </c>
      <c r="O1268" t="s">
        <v>2463</v>
      </c>
      <c r="V1268">
        <v>2418464</v>
      </c>
      <c r="W1268">
        <v>2372065</v>
      </c>
      <c r="X1268">
        <v>2325666</v>
      </c>
      <c r="Y1268">
        <v>2279267</v>
      </c>
      <c r="Z1268">
        <v>2724671</v>
      </c>
      <c r="AA1268">
        <v>3170075</v>
      </c>
      <c r="AB1268">
        <v>3208952</v>
      </c>
      <c r="AC1268">
        <v>3247829</v>
      </c>
      <c r="AD1268">
        <v>3757204</v>
      </c>
      <c r="AE1268">
        <v>4266579</v>
      </c>
      <c r="AF1268">
        <v>4259807</v>
      </c>
      <c r="AG1268">
        <v>4253034</v>
      </c>
      <c r="AH1268">
        <v>3965663</v>
      </c>
      <c r="AI1268">
        <v>3678291</v>
      </c>
      <c r="AJ1268">
        <v>3390920</v>
      </c>
    </row>
    <row r="1269" spans="1:36" x14ac:dyDescent="0.25">
      <c r="A1269" s="23">
        <v>1268</v>
      </c>
      <c r="B1269" t="s">
        <v>10089</v>
      </c>
      <c r="C1269" s="1" t="str">
        <f>+VLOOKUP(Tabla1[[#This Row],[Sector]],Sectores[[Sector]:[Columna1]],2,0)</f>
        <v>24 Socioeconómico</v>
      </c>
      <c r="D1269" s="1" t="str">
        <f>+VLOOKUP(Tabla1[[#This Row],[Contenido]],Hoja2!$F$2:$G$105,2,0)</f>
        <v>24.07 Pensiones</v>
      </c>
      <c r="E1269" s="1" t="str">
        <f>+IFERROR(VLOOKUP(Tabla1[[#This Row],[Tema]],Temas[[Tema]:[Columna1]],2,0),"REVISAR")</f>
        <v>24.07.01 Sistemas Previsionales</v>
      </c>
      <c r="F1269" s="1" t="str">
        <f>+IFERROR(VLOOKUP(Tabla1[[#This Row],[Muestra]],Muestra[[Muestra]:[Columna1]],2,0),"REVISAR")</f>
        <v>24.07.01.02 No afiliados a sistema previsional</v>
      </c>
      <c r="G1269" t="s">
        <v>107</v>
      </c>
      <c r="H1269" t="s">
        <v>330</v>
      </c>
      <c r="I1269" t="s">
        <v>3029</v>
      </c>
      <c r="J1269" t="s">
        <v>3073</v>
      </c>
      <c r="K1269" t="s">
        <v>3336</v>
      </c>
      <c r="L1269" t="s">
        <v>3856</v>
      </c>
      <c r="O1269" t="s">
        <v>2463</v>
      </c>
      <c r="V1269">
        <v>4803027</v>
      </c>
      <c r="W1269">
        <v>3202018</v>
      </c>
      <c r="X1269">
        <v>1601009</v>
      </c>
      <c r="Y1269">
        <v>0</v>
      </c>
      <c r="Z1269">
        <v>0</v>
      </c>
      <c r="AA1269">
        <v>0</v>
      </c>
      <c r="AB1269">
        <v>0</v>
      </c>
      <c r="AC1269">
        <v>0</v>
      </c>
      <c r="AD1269">
        <v>0</v>
      </c>
      <c r="AE1269">
        <v>0</v>
      </c>
      <c r="AF1269">
        <v>0</v>
      </c>
      <c r="AG1269">
        <v>0</v>
      </c>
      <c r="AH1269">
        <v>0</v>
      </c>
      <c r="AI1269">
        <v>0</v>
      </c>
      <c r="AJ1269">
        <v>0</v>
      </c>
    </row>
    <row r="1270" spans="1:36" x14ac:dyDescent="0.25">
      <c r="A1270" s="23">
        <v>1269</v>
      </c>
      <c r="B1270" t="s">
        <v>2426</v>
      </c>
      <c r="C1270" s="1" t="str">
        <f>+VLOOKUP(Tabla1[[#This Row],[Sector]],Sectores[[Sector]:[Columna1]],2,0)</f>
        <v>24 Socioeconómico</v>
      </c>
      <c r="D1270" s="1" t="str">
        <f>+VLOOKUP(Tabla1[[#This Row],[Contenido]],Hoja2!$F$2:$G$105,2,0)</f>
        <v>24.07 Pensiones</v>
      </c>
      <c r="E1270" s="1" t="str">
        <f>+IFERROR(VLOOKUP(Tabla1[[#This Row],[Tema]],Temas[[Tema]:[Columna1]],2,0),"REVISAR")</f>
        <v>24.07.01 Sistemas Previsionales</v>
      </c>
      <c r="F1270" s="1" t="str">
        <f>+IFERROR(VLOOKUP(Tabla1[[#This Row],[Muestra]],Muestra[[Muestra]:[Columna1]],2,0),"REVISAR")</f>
        <v>24.07.01.03 AFP</v>
      </c>
      <c r="G1270" t="s">
        <v>107</v>
      </c>
      <c r="H1270" t="s">
        <v>330</v>
      </c>
      <c r="I1270" t="s">
        <v>3029</v>
      </c>
      <c r="J1270" t="s">
        <v>3075</v>
      </c>
      <c r="K1270" t="s">
        <v>3336</v>
      </c>
      <c r="L1270" t="s">
        <v>833</v>
      </c>
      <c r="O1270" t="s">
        <v>2463</v>
      </c>
      <c r="V1270">
        <v>4299116</v>
      </c>
      <c r="W1270">
        <v>4283770</v>
      </c>
      <c r="X1270">
        <v>4268424</v>
      </c>
      <c r="Y1270">
        <v>4253078</v>
      </c>
      <c r="Z1270">
        <v>4512945</v>
      </c>
      <c r="AA1270">
        <v>4772811</v>
      </c>
      <c r="AB1270">
        <v>4920789</v>
      </c>
      <c r="AC1270">
        <v>5068767</v>
      </c>
      <c r="AD1270">
        <v>5109135</v>
      </c>
      <c r="AE1270">
        <v>5149503</v>
      </c>
      <c r="AF1270">
        <v>5246066</v>
      </c>
      <c r="AG1270">
        <v>5342629</v>
      </c>
      <c r="AH1270">
        <v>3561753</v>
      </c>
      <c r="AI1270">
        <v>1780876</v>
      </c>
      <c r="AJ1270">
        <v>0</v>
      </c>
    </row>
    <row r="1271" spans="1:36" x14ac:dyDescent="0.25">
      <c r="A1271" s="23">
        <v>1270</v>
      </c>
      <c r="B1271" t="s">
        <v>2427</v>
      </c>
      <c r="C1271" s="1" t="str">
        <f>+VLOOKUP(Tabla1[[#This Row],[Sector]],Sectores[[Sector]:[Columna1]],2,0)</f>
        <v>24 Socioeconómico</v>
      </c>
      <c r="D1271" s="1" t="str">
        <f>+VLOOKUP(Tabla1[[#This Row],[Contenido]],Hoja2!$F$2:$G$105,2,0)</f>
        <v>24.07 Pensiones</v>
      </c>
      <c r="E1271" s="1" t="str">
        <f>+IFERROR(VLOOKUP(Tabla1[[#This Row],[Tema]],Temas[[Tema]:[Columna1]],2,0),"REVISAR")</f>
        <v>24.07.01 Sistemas Previsionales</v>
      </c>
      <c r="F1271" s="1" t="str">
        <f>+IFERROR(VLOOKUP(Tabla1[[#This Row],[Muestra]],Muestra[[Muestra]:[Columna1]],2,0),"REVISAR")</f>
        <v>24.07.01.04 CAPREDENA</v>
      </c>
      <c r="G1271" t="s">
        <v>107</v>
      </c>
      <c r="H1271" t="s">
        <v>330</v>
      </c>
      <c r="I1271" t="s">
        <v>3029</v>
      </c>
      <c r="J1271" t="s">
        <v>3076</v>
      </c>
      <c r="K1271" t="s">
        <v>3336</v>
      </c>
      <c r="L1271" t="s">
        <v>838</v>
      </c>
      <c r="O1271" t="s">
        <v>2463</v>
      </c>
      <c r="V1271">
        <v>75968</v>
      </c>
      <c r="W1271">
        <v>74326</v>
      </c>
      <c r="X1271">
        <v>72683</v>
      </c>
      <c r="Y1271">
        <v>71041</v>
      </c>
      <c r="Z1271">
        <v>54790</v>
      </c>
      <c r="AA1271">
        <v>38539</v>
      </c>
      <c r="AB1271">
        <v>44460</v>
      </c>
      <c r="AC1271">
        <v>50381</v>
      </c>
      <c r="AD1271">
        <v>46833</v>
      </c>
      <c r="AE1271">
        <v>43284</v>
      </c>
      <c r="AF1271">
        <v>65848</v>
      </c>
      <c r="AG1271">
        <v>88412</v>
      </c>
      <c r="AH1271">
        <v>77758</v>
      </c>
      <c r="AI1271">
        <v>67105</v>
      </c>
      <c r="AJ1271">
        <v>56451</v>
      </c>
    </row>
    <row r="1272" spans="1:36" x14ac:dyDescent="0.25">
      <c r="A1272" s="23">
        <v>1271</v>
      </c>
      <c r="B1272" t="s">
        <v>2428</v>
      </c>
      <c r="C1272" s="1" t="str">
        <f>+VLOOKUP(Tabla1[[#This Row],[Sector]],Sectores[[Sector]:[Columna1]],2,0)</f>
        <v>24 Socioeconómico</v>
      </c>
      <c r="D1272" s="1" t="str">
        <f>+VLOOKUP(Tabla1[[#This Row],[Contenido]],Hoja2!$F$2:$G$105,2,0)</f>
        <v>24.07 Pensiones</v>
      </c>
      <c r="E1272" s="1" t="str">
        <f>+IFERROR(VLOOKUP(Tabla1[[#This Row],[Tema]],Temas[[Tema]:[Columna1]],2,0),"REVISAR")</f>
        <v>24.07.01 Sistemas Previsionales</v>
      </c>
      <c r="F1272" s="1" t="str">
        <f>+IFERROR(VLOOKUP(Tabla1[[#This Row],[Muestra]],Muestra[[Muestra]:[Columna1]],2,0),"REVISAR")</f>
        <v>24.07.01.05 DIPRECA</v>
      </c>
      <c r="G1272" t="s">
        <v>107</v>
      </c>
      <c r="H1272" t="s">
        <v>330</v>
      </c>
      <c r="I1272" t="s">
        <v>3029</v>
      </c>
      <c r="J1272" t="s">
        <v>3077</v>
      </c>
      <c r="K1272" t="s">
        <v>3336</v>
      </c>
      <c r="L1272" t="s">
        <v>838</v>
      </c>
      <c r="O1272" t="s">
        <v>2463</v>
      </c>
      <c r="V1272">
        <v>51315</v>
      </c>
      <c r="W1272">
        <v>54194</v>
      </c>
      <c r="X1272">
        <v>57072</v>
      </c>
      <c r="Y1272">
        <v>59951</v>
      </c>
      <c r="Z1272">
        <v>48006</v>
      </c>
      <c r="AA1272">
        <v>36061</v>
      </c>
      <c r="AB1272">
        <v>37057</v>
      </c>
      <c r="AC1272">
        <v>38053</v>
      </c>
      <c r="AD1272">
        <v>38959</v>
      </c>
      <c r="AE1272">
        <v>39865</v>
      </c>
      <c r="AF1272">
        <v>41877</v>
      </c>
      <c r="AG1272">
        <v>43889</v>
      </c>
      <c r="AH1272">
        <v>44571</v>
      </c>
      <c r="AI1272">
        <v>45252</v>
      </c>
      <c r="AJ1272">
        <v>45934</v>
      </c>
    </row>
    <row r="1273" spans="1:36" x14ac:dyDescent="0.25">
      <c r="A1273" s="23">
        <v>1272</v>
      </c>
      <c r="B1273" t="s">
        <v>2429</v>
      </c>
      <c r="C1273" s="1" t="str">
        <f>+VLOOKUP(Tabla1[[#This Row],[Sector]],Sectores[[Sector]:[Columna1]],2,0)</f>
        <v>24 Socioeconómico</v>
      </c>
      <c r="D1273" s="1" t="str">
        <f>+VLOOKUP(Tabla1[[#This Row],[Contenido]],Hoja2!$F$2:$G$105,2,0)</f>
        <v>24.07 Pensiones</v>
      </c>
      <c r="E1273" s="1" t="str">
        <f>+IFERROR(VLOOKUP(Tabla1[[#This Row],[Tema]],Temas[[Tema]:[Columna1]],2,0),"REVISAR")</f>
        <v>24.07.01 Sistemas Previsionales</v>
      </c>
      <c r="F1273" s="1" t="str">
        <f>+IFERROR(VLOOKUP(Tabla1[[#This Row],[Muestra]],Muestra[[Muestra]:[Columna1]],2,0),"REVISAR")</f>
        <v>24.07.01.06 Instituto de Previsión Social</v>
      </c>
      <c r="G1273" t="s">
        <v>107</v>
      </c>
      <c r="H1273" t="s">
        <v>330</v>
      </c>
      <c r="I1273" t="s">
        <v>3029</v>
      </c>
      <c r="J1273" t="s">
        <v>3078</v>
      </c>
      <c r="K1273" t="s">
        <v>3336</v>
      </c>
      <c r="L1273" t="s">
        <v>833</v>
      </c>
      <c r="O1273" t="s">
        <v>2463</v>
      </c>
      <c r="V1273">
        <v>290843</v>
      </c>
      <c r="W1273">
        <v>302876</v>
      </c>
      <c r="X1273">
        <v>314910</v>
      </c>
      <c r="Y1273">
        <v>326943</v>
      </c>
      <c r="Z1273">
        <v>226171</v>
      </c>
      <c r="AA1273">
        <v>125398</v>
      </c>
      <c r="AB1273">
        <v>108324</v>
      </c>
      <c r="AC1273">
        <v>91250</v>
      </c>
      <c r="AD1273">
        <v>64611</v>
      </c>
      <c r="AE1273">
        <v>37972</v>
      </c>
      <c r="AF1273">
        <v>54889</v>
      </c>
      <c r="AG1273">
        <v>71805</v>
      </c>
      <c r="AH1273">
        <v>47870</v>
      </c>
      <c r="AI1273">
        <v>23935</v>
      </c>
      <c r="AJ1273">
        <v>0</v>
      </c>
    </row>
    <row r="1274" spans="1:36" x14ac:dyDescent="0.25">
      <c r="A1274" s="23">
        <v>1273</v>
      </c>
      <c r="B1274" t="s">
        <v>2430</v>
      </c>
      <c r="C1274" s="1" t="str">
        <f>+VLOOKUP(Tabla1[[#This Row],[Sector]],Sectores[[Sector]:[Columna1]],2,0)</f>
        <v>24 Socioeconómico</v>
      </c>
      <c r="D1274" s="1" t="str">
        <f>+VLOOKUP(Tabla1[[#This Row],[Contenido]],Hoja2!$F$2:$G$105,2,0)</f>
        <v>24.07 Pensiones</v>
      </c>
      <c r="E1274" s="1" t="str">
        <f>+IFERROR(VLOOKUP(Tabla1[[#This Row],[Tema]],Temas[[Tema]:[Columna1]],2,0),"REVISAR")</f>
        <v>24.07.01 Sistemas Previsionales</v>
      </c>
      <c r="F1274" s="1" t="str">
        <f>+IFERROR(VLOOKUP(Tabla1[[#This Row],[Muestra]],Muestra[[Muestra]:[Columna1]],2,0),"REVISAR")</f>
        <v>24.07.01.07 Otras instituciones previsionales</v>
      </c>
      <c r="G1274" t="s">
        <v>107</v>
      </c>
      <c r="H1274" t="s">
        <v>330</v>
      </c>
      <c r="I1274" t="s">
        <v>3029</v>
      </c>
      <c r="J1274" t="s">
        <v>3079</v>
      </c>
      <c r="K1274" t="s">
        <v>3336</v>
      </c>
      <c r="L1274" t="s">
        <v>838</v>
      </c>
      <c r="O1274" t="s">
        <v>2463</v>
      </c>
      <c r="V1274">
        <v>16190</v>
      </c>
      <c r="W1274">
        <v>17773</v>
      </c>
      <c r="X1274">
        <v>19357</v>
      </c>
      <c r="Y1274">
        <v>20940</v>
      </c>
      <c r="Z1274">
        <v>20457</v>
      </c>
      <c r="AA1274">
        <v>19974</v>
      </c>
      <c r="AB1274">
        <v>16715</v>
      </c>
      <c r="AC1274">
        <v>13455</v>
      </c>
      <c r="AD1274">
        <v>7497</v>
      </c>
      <c r="AE1274">
        <v>1539</v>
      </c>
      <c r="AF1274">
        <v>4681</v>
      </c>
      <c r="AG1274">
        <v>7823</v>
      </c>
      <c r="AH1274">
        <v>25164</v>
      </c>
      <c r="AI1274">
        <v>42506</v>
      </c>
      <c r="AJ1274">
        <v>59847</v>
      </c>
    </row>
    <row r="1275" spans="1:36" x14ac:dyDescent="0.25">
      <c r="A1275" s="23">
        <v>1274</v>
      </c>
      <c r="B1275" t="s">
        <v>2431</v>
      </c>
      <c r="C1275" s="1" t="str">
        <f>+VLOOKUP(Tabla1[[#This Row],[Sector]],Sectores[[Sector]:[Columna1]],2,0)</f>
        <v>24 Socioeconómico</v>
      </c>
      <c r="D1275" s="1" t="str">
        <f>+VLOOKUP(Tabla1[[#This Row],[Contenido]],Hoja2!$F$2:$G$105,2,0)</f>
        <v>24.08 Trabajo</v>
      </c>
      <c r="E1275" s="1" t="str">
        <f>+IFERROR(VLOOKUP(Tabla1[[#This Row],[Tema]],Temas[[Tema]:[Columna1]],2,0),"REVISAR")</f>
        <v>24.08.04 Situación Ocupacional</v>
      </c>
      <c r="F1275" s="1" t="str">
        <f>+IFERROR(VLOOKUP(Tabla1[[#This Row],[Muestra]],Muestra[[Muestra]:[Columna1]],2,0),"REVISAR")</f>
        <v>24.08.04.01 Empleados de empresas públicas</v>
      </c>
      <c r="G1275" t="s">
        <v>107</v>
      </c>
      <c r="H1275" t="s">
        <v>3023</v>
      </c>
      <c r="I1275" t="s">
        <v>3028</v>
      </c>
      <c r="J1275" t="s">
        <v>3080</v>
      </c>
      <c r="K1275" t="s">
        <v>3336</v>
      </c>
      <c r="L1275" t="s">
        <v>838</v>
      </c>
      <c r="O1275" t="s">
        <v>2463</v>
      </c>
      <c r="V1275">
        <v>160500</v>
      </c>
      <c r="W1275">
        <v>218561</v>
      </c>
      <c r="X1275">
        <v>276623</v>
      </c>
      <c r="Y1275">
        <v>334684</v>
      </c>
      <c r="Z1275">
        <v>273626</v>
      </c>
      <c r="AA1275">
        <v>212568</v>
      </c>
      <c r="AB1275">
        <v>214033</v>
      </c>
      <c r="AC1275">
        <v>215498</v>
      </c>
      <c r="AD1275">
        <v>202747</v>
      </c>
      <c r="AE1275">
        <v>189996</v>
      </c>
      <c r="AF1275">
        <v>218355</v>
      </c>
      <c r="AG1275">
        <v>246713</v>
      </c>
      <c r="AH1275">
        <v>345255</v>
      </c>
      <c r="AI1275">
        <v>443797</v>
      </c>
      <c r="AJ1275">
        <v>542339</v>
      </c>
    </row>
    <row r="1276" spans="1:36" x14ac:dyDescent="0.25">
      <c r="A1276" s="23">
        <v>1275</v>
      </c>
      <c r="B1276" t="s">
        <v>2432</v>
      </c>
      <c r="C1276" s="1" t="str">
        <f>+VLOOKUP(Tabla1[[#This Row],[Sector]],Sectores[[Sector]:[Columna1]],2,0)</f>
        <v>24 Socioeconómico</v>
      </c>
      <c r="D1276" s="1" t="str">
        <f>+VLOOKUP(Tabla1[[#This Row],[Contenido]],Hoja2!$F$2:$G$105,2,0)</f>
        <v>24.08 Trabajo</v>
      </c>
      <c r="E1276" s="1" t="str">
        <f>+IFERROR(VLOOKUP(Tabla1[[#This Row],[Tema]],Temas[[Tema]:[Columna1]],2,0),"REVISAR")</f>
        <v>24.08.04 Situación Ocupacional</v>
      </c>
      <c r="F1276" s="1" t="str">
        <f>+IFERROR(VLOOKUP(Tabla1[[#This Row],[Muestra]],Muestra[[Muestra]:[Columna1]],2,0),"REVISAR")</f>
        <v>24.08.04.02 Empleados del sector privado</v>
      </c>
      <c r="G1276" t="s">
        <v>107</v>
      </c>
      <c r="H1276" t="s">
        <v>3023</v>
      </c>
      <c r="I1276" t="s">
        <v>3028</v>
      </c>
      <c r="J1276" t="s">
        <v>3081</v>
      </c>
      <c r="K1276" t="s">
        <v>3336</v>
      </c>
      <c r="L1276" t="s">
        <v>838</v>
      </c>
      <c r="O1276" t="s">
        <v>2463</v>
      </c>
      <c r="V1276">
        <v>3969056</v>
      </c>
      <c r="W1276">
        <v>3940402</v>
      </c>
      <c r="X1276">
        <v>3911748</v>
      </c>
      <c r="Y1276">
        <v>3883094</v>
      </c>
      <c r="Z1276">
        <v>4028426</v>
      </c>
      <c r="AA1276">
        <v>4173757</v>
      </c>
      <c r="AB1276">
        <v>4383666</v>
      </c>
      <c r="AC1276">
        <v>4593575</v>
      </c>
      <c r="AD1276">
        <v>4633427</v>
      </c>
      <c r="AE1276">
        <v>4673279</v>
      </c>
      <c r="AF1276">
        <v>4646995</v>
      </c>
      <c r="AG1276">
        <v>4620711</v>
      </c>
      <c r="AH1276">
        <v>4435095</v>
      </c>
      <c r="AI1276">
        <v>4249479</v>
      </c>
      <c r="AJ1276">
        <v>4063863</v>
      </c>
    </row>
    <row r="1277" spans="1:36" x14ac:dyDescent="0.25">
      <c r="A1277" s="23">
        <v>1276</v>
      </c>
      <c r="B1277" t="s">
        <v>2433</v>
      </c>
      <c r="C1277" s="1" t="str">
        <f>+VLOOKUP(Tabla1[[#This Row],[Sector]],Sectores[[Sector]:[Columna1]],2,0)</f>
        <v>24 Socioeconómico</v>
      </c>
      <c r="D1277" s="1" t="str">
        <f>+VLOOKUP(Tabla1[[#This Row],[Contenido]],Hoja2!$F$2:$G$105,2,0)</f>
        <v>24.08 Trabajo</v>
      </c>
      <c r="E1277" s="1" t="str">
        <f>+IFERROR(VLOOKUP(Tabla1[[#This Row],[Tema]],Temas[[Tema]:[Columna1]],2,0),"REVISAR")</f>
        <v>24.08.04 Situación Ocupacional</v>
      </c>
      <c r="F1277" s="1" t="str">
        <f>+IFERROR(VLOOKUP(Tabla1[[#This Row],[Muestra]],Muestra[[Muestra]:[Columna1]],2,0),"REVISAR")</f>
        <v>24.08.04.03 Empleados del sector público</v>
      </c>
      <c r="G1277" t="s">
        <v>107</v>
      </c>
      <c r="H1277" t="s">
        <v>3023</v>
      </c>
      <c r="I1277" t="s">
        <v>3028</v>
      </c>
      <c r="J1277" t="s">
        <v>3082</v>
      </c>
      <c r="K1277" t="s">
        <v>3336</v>
      </c>
      <c r="L1277" t="s">
        <v>838</v>
      </c>
      <c r="O1277" t="s">
        <v>2463</v>
      </c>
      <c r="V1277">
        <v>414187</v>
      </c>
      <c r="W1277">
        <v>396402</v>
      </c>
      <c r="X1277">
        <v>378617</v>
      </c>
      <c r="Y1277">
        <v>360832</v>
      </c>
      <c r="Z1277">
        <v>401812</v>
      </c>
      <c r="AA1277">
        <v>442791</v>
      </c>
      <c r="AB1277">
        <v>476928</v>
      </c>
      <c r="AC1277">
        <v>511065</v>
      </c>
      <c r="AD1277">
        <v>548820</v>
      </c>
      <c r="AE1277">
        <v>586574</v>
      </c>
      <c r="AF1277">
        <v>609986</v>
      </c>
      <c r="AG1277">
        <v>633398</v>
      </c>
      <c r="AH1277">
        <v>613951</v>
      </c>
      <c r="AI1277">
        <v>594503</v>
      </c>
      <c r="AJ1277">
        <v>575056</v>
      </c>
    </row>
    <row r="1278" spans="1:36" x14ac:dyDescent="0.25">
      <c r="A1278" s="23">
        <v>1277</v>
      </c>
      <c r="B1278" t="s">
        <v>2434</v>
      </c>
      <c r="C1278" s="1" t="str">
        <f>+VLOOKUP(Tabla1[[#This Row],[Sector]],Sectores[[Sector]:[Columna1]],2,0)</f>
        <v>24 Socioeconómico</v>
      </c>
      <c r="D1278" s="1" t="str">
        <f>+VLOOKUP(Tabla1[[#This Row],[Contenido]],Hoja2!$F$2:$G$105,2,0)</f>
        <v>24.08 Trabajo</v>
      </c>
      <c r="E1278" s="1" t="str">
        <f>+IFERROR(VLOOKUP(Tabla1[[#This Row],[Tema]],Temas[[Tema]:[Columna1]],2,0),"REVISAR")</f>
        <v>24.08.04 Situación Ocupacional</v>
      </c>
      <c r="F1278" s="1" t="str">
        <f>+IFERROR(VLOOKUP(Tabla1[[#This Row],[Muestra]],Muestra[[Muestra]:[Columna1]],2,0),"REVISAR")</f>
        <v>24.08.04.04 Trabajadores familiares no remunerados</v>
      </c>
      <c r="G1278" t="s">
        <v>107</v>
      </c>
      <c r="H1278" t="s">
        <v>3023</v>
      </c>
      <c r="I1278" t="s">
        <v>3028</v>
      </c>
      <c r="J1278" t="s">
        <v>3083</v>
      </c>
      <c r="K1278" t="s">
        <v>3336</v>
      </c>
      <c r="L1278" t="s">
        <v>838</v>
      </c>
      <c r="O1278" t="s">
        <v>2463</v>
      </c>
      <c r="V1278">
        <v>61597</v>
      </c>
      <c r="W1278">
        <v>51507</v>
      </c>
      <c r="X1278">
        <v>41416</v>
      </c>
      <c r="Y1278">
        <v>31326</v>
      </c>
      <c r="Z1278">
        <v>35933</v>
      </c>
      <c r="AA1278">
        <v>40540</v>
      </c>
      <c r="AB1278">
        <v>36564</v>
      </c>
      <c r="AC1278">
        <v>32587</v>
      </c>
      <c r="AD1278">
        <v>32741</v>
      </c>
      <c r="AE1278">
        <v>32894</v>
      </c>
      <c r="AF1278">
        <v>34396</v>
      </c>
      <c r="AG1278">
        <v>35898</v>
      </c>
      <c r="AH1278">
        <v>39325</v>
      </c>
      <c r="AI1278">
        <v>42752</v>
      </c>
      <c r="AJ1278">
        <v>46179</v>
      </c>
    </row>
    <row r="1279" spans="1:36" x14ac:dyDescent="0.25">
      <c r="A1279" s="23">
        <v>1278</v>
      </c>
      <c r="B1279" t="s">
        <v>2435</v>
      </c>
      <c r="C1279" s="1" t="str">
        <f>+VLOOKUP(Tabla1[[#This Row],[Sector]],Sectores[[Sector]:[Columna1]],2,0)</f>
        <v>24 Socioeconómico</v>
      </c>
      <c r="D1279" s="1" t="str">
        <f>+VLOOKUP(Tabla1[[#This Row],[Contenido]],Hoja2!$F$2:$G$105,2,0)</f>
        <v>24.08 Trabajo</v>
      </c>
      <c r="E1279" s="1" t="str">
        <f>+IFERROR(VLOOKUP(Tabla1[[#This Row],[Tema]],Temas[[Tema]:[Columna1]],2,0),"REVISAR")</f>
        <v>24.08.04 Situación Ocupacional</v>
      </c>
      <c r="F1279" s="1" t="str">
        <f>+IFERROR(VLOOKUP(Tabla1[[#This Row],[Muestra]],Muestra[[Muestra]:[Columna1]],2,0),"REVISAR")</f>
        <v>24.08.04.05 Trabajadores de las Fuerzas Armadas y del Orden</v>
      </c>
      <c r="G1279" t="s">
        <v>107</v>
      </c>
      <c r="H1279" t="s">
        <v>3023</v>
      </c>
      <c r="I1279" t="s">
        <v>3028</v>
      </c>
      <c r="J1279" t="s">
        <v>3084</v>
      </c>
      <c r="K1279" t="s">
        <v>3336</v>
      </c>
      <c r="L1279" t="s">
        <v>838</v>
      </c>
      <c r="O1279" t="s">
        <v>2463</v>
      </c>
      <c r="V1279">
        <v>69984</v>
      </c>
      <c r="W1279">
        <v>63911</v>
      </c>
      <c r="X1279">
        <v>57838</v>
      </c>
      <c r="Y1279">
        <v>51765</v>
      </c>
      <c r="Z1279">
        <v>66000</v>
      </c>
      <c r="AA1279">
        <v>80234</v>
      </c>
      <c r="AB1279">
        <v>64850</v>
      </c>
      <c r="AC1279">
        <v>49466</v>
      </c>
      <c r="AD1279">
        <v>60331</v>
      </c>
      <c r="AE1279">
        <v>71195</v>
      </c>
      <c r="AF1279">
        <v>67616</v>
      </c>
      <c r="AG1279">
        <v>64036</v>
      </c>
      <c r="AH1279">
        <v>52963</v>
      </c>
      <c r="AI1279">
        <v>41891</v>
      </c>
      <c r="AJ1279">
        <v>30818</v>
      </c>
    </row>
    <row r="1280" spans="1:36" x14ac:dyDescent="0.25">
      <c r="A1280" s="23">
        <v>1279</v>
      </c>
      <c r="B1280" t="s">
        <v>2436</v>
      </c>
      <c r="C1280" s="1" t="str">
        <f>+VLOOKUP(Tabla1[[#This Row],[Sector]],Sectores[[Sector]:[Columna1]],2,0)</f>
        <v>24 Socioeconómico</v>
      </c>
      <c r="D1280" s="1" t="str">
        <f>+VLOOKUP(Tabla1[[#This Row],[Contenido]],Hoja2!$F$2:$G$105,2,0)</f>
        <v>24.08 Trabajo</v>
      </c>
      <c r="E1280" s="1" t="str">
        <f>+IFERROR(VLOOKUP(Tabla1[[#This Row],[Tema]],Temas[[Tema]:[Columna1]],2,0),"REVISAR")</f>
        <v>24.08.04 Situación Ocupacional</v>
      </c>
      <c r="F1280" s="1" t="str">
        <f>+IFERROR(VLOOKUP(Tabla1[[#This Row],[Muestra]],Muestra[[Muestra]:[Columna1]],2,0),"REVISAR")</f>
        <v>24.08.04.06 Patrones o empleadores</v>
      </c>
      <c r="G1280" t="s">
        <v>107</v>
      </c>
      <c r="H1280" t="s">
        <v>3023</v>
      </c>
      <c r="I1280" t="s">
        <v>3028</v>
      </c>
      <c r="J1280" t="s">
        <v>3115</v>
      </c>
      <c r="K1280" t="s">
        <v>3336</v>
      </c>
      <c r="L1280" t="s">
        <v>838</v>
      </c>
      <c r="O1280" t="s">
        <v>2463</v>
      </c>
      <c r="V1280">
        <v>201974</v>
      </c>
      <c r="W1280">
        <v>201957</v>
      </c>
      <c r="X1280">
        <v>201939</v>
      </c>
      <c r="Y1280">
        <v>201922</v>
      </c>
      <c r="Z1280">
        <v>170570</v>
      </c>
      <c r="AA1280">
        <v>139218</v>
      </c>
      <c r="AB1280">
        <v>139623</v>
      </c>
      <c r="AC1280">
        <v>140028</v>
      </c>
      <c r="AD1280">
        <v>173661</v>
      </c>
      <c r="AE1280">
        <v>207293</v>
      </c>
      <c r="AF1280">
        <v>190091</v>
      </c>
      <c r="AG1280">
        <v>172889</v>
      </c>
      <c r="AH1280">
        <v>220706</v>
      </c>
      <c r="AI1280">
        <v>268522</v>
      </c>
      <c r="AJ1280">
        <v>316339</v>
      </c>
    </row>
    <row r="1281" spans="1:36" x14ac:dyDescent="0.25">
      <c r="A1281" s="23">
        <v>1280</v>
      </c>
      <c r="B1281" t="s">
        <v>2437</v>
      </c>
      <c r="C1281" s="1" t="str">
        <f>+VLOOKUP(Tabla1[[#This Row],[Sector]],Sectores[[Sector]:[Columna1]],2,0)</f>
        <v>24 Socioeconómico</v>
      </c>
      <c r="D1281" s="1" t="str">
        <f>+VLOOKUP(Tabla1[[#This Row],[Contenido]],Hoja2!$F$2:$G$105,2,0)</f>
        <v>24.08 Trabajo</v>
      </c>
      <c r="E1281" s="1" t="str">
        <f>+IFERROR(VLOOKUP(Tabla1[[#This Row],[Tema]],Temas[[Tema]:[Columna1]],2,0),"REVISAR")</f>
        <v>24.08.04 Situación Ocupacional</v>
      </c>
      <c r="F1281" s="1" t="str">
        <f>+IFERROR(VLOOKUP(Tabla1[[#This Row],[Muestra]],Muestra[[Muestra]:[Columna1]],2,0),"REVISAR")</f>
        <v>24.08.04.07 Trabajadores de servicio doméstico puertas adentro</v>
      </c>
      <c r="G1281" t="s">
        <v>107</v>
      </c>
      <c r="H1281" t="s">
        <v>3023</v>
      </c>
      <c r="I1281" t="s">
        <v>3028</v>
      </c>
      <c r="J1281" t="s">
        <v>3085</v>
      </c>
      <c r="K1281" t="s">
        <v>3336</v>
      </c>
      <c r="L1281" t="s">
        <v>838</v>
      </c>
      <c r="O1281" t="s">
        <v>2463</v>
      </c>
      <c r="V1281">
        <v>45416</v>
      </c>
      <c r="W1281">
        <v>47299</v>
      </c>
      <c r="X1281">
        <v>49183</v>
      </c>
      <c r="Y1281">
        <v>51066</v>
      </c>
      <c r="Z1281">
        <v>36047</v>
      </c>
      <c r="AA1281">
        <v>21028</v>
      </c>
      <c r="AB1281">
        <v>18094</v>
      </c>
      <c r="AC1281">
        <v>15159</v>
      </c>
      <c r="AD1281">
        <v>19794</v>
      </c>
      <c r="AE1281">
        <v>24428</v>
      </c>
      <c r="AF1281">
        <v>23017</v>
      </c>
      <c r="AG1281">
        <v>21605</v>
      </c>
      <c r="AH1281">
        <v>28672</v>
      </c>
      <c r="AI1281">
        <v>35739</v>
      </c>
      <c r="AJ1281">
        <v>42806</v>
      </c>
    </row>
    <row r="1282" spans="1:36" x14ac:dyDescent="0.25">
      <c r="A1282" s="23">
        <v>1281</v>
      </c>
      <c r="B1282" t="s">
        <v>2438</v>
      </c>
      <c r="C1282" s="1" t="str">
        <f>+VLOOKUP(Tabla1[[#This Row],[Sector]],Sectores[[Sector]:[Columna1]],2,0)</f>
        <v>24 Socioeconómico</v>
      </c>
      <c r="D1282" s="1" t="str">
        <f>+VLOOKUP(Tabla1[[#This Row],[Contenido]],Hoja2!$F$2:$G$105,2,0)</f>
        <v>24.08 Trabajo</v>
      </c>
      <c r="E1282" s="1" t="str">
        <f>+IFERROR(VLOOKUP(Tabla1[[#This Row],[Tema]],Temas[[Tema]:[Columna1]],2,0),"REVISAR")</f>
        <v>24.08.04 Situación Ocupacional</v>
      </c>
      <c r="F1282" s="1" t="str">
        <f>+IFERROR(VLOOKUP(Tabla1[[#This Row],[Muestra]],Muestra[[Muestra]:[Columna1]],2,0),"REVISAR")</f>
        <v>24.08.04.08 Trabajadores de servicio doméstico puertas afuera</v>
      </c>
      <c r="G1282" t="s">
        <v>107</v>
      </c>
      <c r="H1282" t="s">
        <v>3023</v>
      </c>
      <c r="I1282" t="s">
        <v>3028</v>
      </c>
      <c r="J1282" t="s">
        <v>3086</v>
      </c>
      <c r="K1282" t="s">
        <v>3336</v>
      </c>
      <c r="L1282" t="s">
        <v>838</v>
      </c>
      <c r="O1282" t="s">
        <v>2463</v>
      </c>
      <c r="V1282">
        <v>322747</v>
      </c>
      <c r="W1282">
        <v>303565</v>
      </c>
      <c r="X1282">
        <v>284384</v>
      </c>
      <c r="Y1282">
        <v>265202</v>
      </c>
      <c r="Z1282">
        <v>306752</v>
      </c>
      <c r="AA1282">
        <v>348301</v>
      </c>
      <c r="AB1282">
        <v>301963</v>
      </c>
      <c r="AC1282">
        <v>255624</v>
      </c>
      <c r="AD1282">
        <v>252934</v>
      </c>
      <c r="AE1282">
        <v>250243</v>
      </c>
      <c r="AF1282">
        <v>252462</v>
      </c>
      <c r="AG1282">
        <v>254681</v>
      </c>
      <c r="AH1282">
        <v>219909</v>
      </c>
      <c r="AI1282">
        <v>185136</v>
      </c>
      <c r="AJ1282">
        <v>150364</v>
      </c>
    </row>
    <row r="1283" spans="1:36" x14ac:dyDescent="0.25">
      <c r="A1283" s="23">
        <v>1282</v>
      </c>
      <c r="B1283" t="s">
        <v>2439</v>
      </c>
      <c r="C1283" s="1" t="str">
        <f>+VLOOKUP(Tabla1[[#This Row],[Sector]],Sectores[[Sector]:[Columna1]],2,0)</f>
        <v>24 Socioeconómico</v>
      </c>
      <c r="D1283" s="1" t="str">
        <f>+VLOOKUP(Tabla1[[#This Row],[Contenido]],Hoja2!$F$2:$G$105,2,0)</f>
        <v>24.08 Trabajo</v>
      </c>
      <c r="E1283" s="1" t="str">
        <f>+IFERROR(VLOOKUP(Tabla1[[#This Row],[Tema]],Temas[[Tema]:[Columna1]],2,0),"REVISAR")</f>
        <v>24.08.04 Situación Ocupacional</v>
      </c>
      <c r="F1283" s="1" t="str">
        <f>+IFERROR(VLOOKUP(Tabla1[[#This Row],[Muestra]],Muestra[[Muestra]:[Columna1]],2,0),"REVISAR")</f>
        <v>24.08.04.09 Trabajadores por cuenta propia</v>
      </c>
      <c r="G1283" t="s">
        <v>107</v>
      </c>
      <c r="H1283" t="s">
        <v>3023</v>
      </c>
      <c r="I1283" t="s">
        <v>3028</v>
      </c>
      <c r="J1283" t="s">
        <v>3087</v>
      </c>
      <c r="K1283" t="s">
        <v>3336</v>
      </c>
      <c r="L1283" t="s">
        <v>838</v>
      </c>
      <c r="O1283" t="s">
        <v>2463</v>
      </c>
      <c r="V1283">
        <v>1339034</v>
      </c>
      <c r="W1283">
        <v>1326083</v>
      </c>
      <c r="X1283">
        <v>1313131</v>
      </c>
      <c r="Y1283">
        <v>1300180</v>
      </c>
      <c r="Z1283">
        <v>1358471</v>
      </c>
      <c r="AA1283">
        <v>1416761</v>
      </c>
      <c r="AB1283">
        <v>1407497</v>
      </c>
      <c r="AC1283">
        <v>1398232</v>
      </c>
      <c r="AD1283">
        <v>1418981</v>
      </c>
      <c r="AE1283">
        <v>1439730</v>
      </c>
      <c r="AF1283">
        <v>1578570</v>
      </c>
      <c r="AG1283">
        <v>1717410</v>
      </c>
      <c r="AH1283">
        <v>1762288</v>
      </c>
      <c r="AI1283">
        <v>1807166</v>
      </c>
      <c r="AJ1283">
        <v>1852044</v>
      </c>
    </row>
    <row r="1284" spans="1:36" x14ac:dyDescent="0.25">
      <c r="A1284" s="23">
        <v>1283</v>
      </c>
      <c r="B1284" t="s">
        <v>2440</v>
      </c>
      <c r="C1284" s="1" t="str">
        <f>+VLOOKUP(Tabla1[[#This Row],[Sector]],Sectores[[Sector]:[Columna1]],2,0)</f>
        <v>24 Socioeconómico</v>
      </c>
      <c r="D1284" s="1" t="str">
        <f>+VLOOKUP(Tabla1[[#This Row],[Contenido]],Hoja2!$F$2:$G$105,2,0)</f>
        <v>24.06 Finanzas</v>
      </c>
      <c r="E1284" s="1" t="str">
        <f>+IFERROR(VLOOKUP(Tabla1[[#This Row],[Tema]],Temas[[Tema]:[Columna1]],2,0),"REVISAR")</f>
        <v>24.06.01 Productos Financieros</v>
      </c>
      <c r="F1284" s="1" t="str">
        <f>+IFERROR(VLOOKUP(Tabla1[[#This Row],[Muestra]],Muestra[[Muestra]:[Columna1]],2,0),"REVISAR")</f>
        <v>24.06.01.01 Cuenta de ahorro o depósito a plazo</v>
      </c>
      <c r="G1284" t="s">
        <v>107</v>
      </c>
      <c r="H1284" t="s">
        <v>3110</v>
      </c>
      <c r="I1284" t="s">
        <v>3027</v>
      </c>
      <c r="J1284" t="s">
        <v>3088</v>
      </c>
      <c r="K1284" t="s">
        <v>3336</v>
      </c>
      <c r="L1284" t="s">
        <v>3285</v>
      </c>
      <c r="O1284" t="s">
        <v>2463</v>
      </c>
      <c r="AA1284">
        <v>5096584</v>
      </c>
      <c r="AB1284">
        <v>6232898</v>
      </c>
      <c r="AC1284">
        <v>7369211</v>
      </c>
      <c r="AD1284">
        <v>8505525</v>
      </c>
      <c r="AE1284">
        <v>9641839</v>
      </c>
      <c r="AF1284">
        <v>10778152</v>
      </c>
      <c r="AG1284">
        <v>11914466</v>
      </c>
    </row>
    <row r="1285" spans="1:36" x14ac:dyDescent="0.25">
      <c r="A1285" s="23">
        <v>1284</v>
      </c>
      <c r="B1285" t="s">
        <v>2441</v>
      </c>
      <c r="C1285" s="1" t="str">
        <f>+VLOOKUP(Tabla1[[#This Row],[Sector]],Sectores[[Sector]:[Columna1]],2,0)</f>
        <v>24 Socioeconómico</v>
      </c>
      <c r="D1285" s="1" t="str">
        <f>+VLOOKUP(Tabla1[[#This Row],[Contenido]],Hoja2!$F$2:$G$105,2,0)</f>
        <v>24.06 Finanzas</v>
      </c>
      <c r="E1285" s="1" t="str">
        <f>+IFERROR(VLOOKUP(Tabla1[[#This Row],[Tema]],Temas[[Tema]:[Columna1]],2,0),"REVISAR")</f>
        <v>24.06.01 Productos Financieros</v>
      </c>
      <c r="F1285" s="1" t="str">
        <f>+IFERROR(VLOOKUP(Tabla1[[#This Row],[Muestra]],Muestra[[Muestra]:[Columna1]],2,0),"REVISAR")</f>
        <v>24.06.01.01 Cuenta de ahorro o depósito a plazo</v>
      </c>
      <c r="G1285" t="s">
        <v>107</v>
      </c>
      <c r="H1285" t="s">
        <v>3110</v>
      </c>
      <c r="I1285" t="s">
        <v>3027</v>
      </c>
      <c r="J1285" t="s">
        <v>3088</v>
      </c>
      <c r="K1285" t="s">
        <v>3336</v>
      </c>
      <c r="L1285" t="s">
        <v>3285</v>
      </c>
      <c r="O1285" t="s">
        <v>2463</v>
      </c>
      <c r="AA1285">
        <v>1277353</v>
      </c>
      <c r="AB1285">
        <v>1431075</v>
      </c>
      <c r="AC1285">
        <v>1584797</v>
      </c>
      <c r="AD1285">
        <v>1738520</v>
      </c>
      <c r="AE1285">
        <v>1892242</v>
      </c>
      <c r="AF1285">
        <v>2045964</v>
      </c>
      <c r="AG1285">
        <v>2199686</v>
      </c>
    </row>
    <row r="1286" spans="1:36" x14ac:dyDescent="0.25">
      <c r="A1286" s="23">
        <v>1285</v>
      </c>
      <c r="B1286" t="s">
        <v>2442</v>
      </c>
      <c r="C1286" s="1" t="str">
        <f>+VLOOKUP(Tabla1[[#This Row],[Sector]],Sectores[[Sector]:[Columna1]],2,0)</f>
        <v>24 Socioeconómico</v>
      </c>
      <c r="D1286" s="1" t="str">
        <f>+VLOOKUP(Tabla1[[#This Row],[Contenido]],Hoja2!$F$2:$G$105,2,0)</f>
        <v>24.06 Finanzas</v>
      </c>
      <c r="E1286" s="1" t="str">
        <f>+IFERROR(VLOOKUP(Tabla1[[#This Row],[Tema]],Temas[[Tema]:[Columna1]],2,0),"REVISAR")</f>
        <v>24.06.01 Productos Financieros</v>
      </c>
      <c r="F1286" s="1" t="str">
        <f>+IFERROR(VLOOKUP(Tabla1[[#This Row],[Muestra]],Muestra[[Muestra]:[Columna1]],2,0),"REVISAR")</f>
        <v>24.06.01.03 Tarjeta de crédito</v>
      </c>
      <c r="G1286" t="s">
        <v>107</v>
      </c>
      <c r="H1286" t="s">
        <v>3110</v>
      </c>
      <c r="I1286" t="s">
        <v>3027</v>
      </c>
      <c r="J1286" t="s">
        <v>3089</v>
      </c>
      <c r="K1286" t="s">
        <v>3336</v>
      </c>
      <c r="L1286" t="s">
        <v>3285</v>
      </c>
      <c r="O1286" t="s">
        <v>2463</v>
      </c>
      <c r="AA1286">
        <v>1479465</v>
      </c>
      <c r="AB1286">
        <v>1600840</v>
      </c>
      <c r="AC1286">
        <v>1722214</v>
      </c>
      <c r="AD1286">
        <v>1996224</v>
      </c>
      <c r="AE1286">
        <v>2270234</v>
      </c>
      <c r="AF1286">
        <v>2064940</v>
      </c>
      <c r="AG1286">
        <v>1859645</v>
      </c>
    </row>
    <row r="1287" spans="1:36" x14ac:dyDescent="0.25">
      <c r="A1287" s="23">
        <v>1286</v>
      </c>
      <c r="B1287" t="s">
        <v>2443</v>
      </c>
      <c r="C1287" s="1" t="str">
        <f>+VLOOKUP(Tabla1[[#This Row],[Sector]],Sectores[[Sector]:[Columna1]],2,0)</f>
        <v>24 Socioeconómico</v>
      </c>
      <c r="D1287" s="1" t="str">
        <f>+VLOOKUP(Tabla1[[#This Row],[Contenido]],Hoja2!$F$2:$G$105,2,0)</f>
        <v>24.05 Identidad</v>
      </c>
      <c r="E1287" s="1" t="str">
        <f>+IFERROR(VLOOKUP(Tabla1[[#This Row],[Tema]],Temas[[Tema]:[Columna1]],2,0),"REVISAR")</f>
        <v>08.03.02 Nacionalidad</v>
      </c>
      <c r="F1287" s="1" t="str">
        <f>+IFERROR(VLOOKUP(Tabla1[[#This Row],[Muestra]],Muestra[[Muestra]:[Columna1]],2,0),"REVISAR")</f>
        <v>24.05.01.01 Nacionalidad chilena</v>
      </c>
      <c r="G1287" t="s">
        <v>107</v>
      </c>
      <c r="H1287" t="s">
        <v>3024</v>
      </c>
      <c r="I1287" t="s">
        <v>3026</v>
      </c>
      <c r="J1287" t="s">
        <v>3090</v>
      </c>
      <c r="K1287" t="s">
        <v>3336</v>
      </c>
      <c r="L1287" t="s">
        <v>3285</v>
      </c>
      <c r="O1287" t="s">
        <v>2463</v>
      </c>
      <c r="AA1287">
        <v>16720016</v>
      </c>
      <c r="AB1287">
        <v>16802423</v>
      </c>
      <c r="AC1287">
        <v>16884829</v>
      </c>
      <c r="AD1287">
        <v>16984819</v>
      </c>
      <c r="AE1287">
        <v>17084808</v>
      </c>
      <c r="AF1287">
        <v>17103768</v>
      </c>
      <c r="AG1287">
        <v>17122728</v>
      </c>
    </row>
    <row r="1288" spans="1:36" x14ac:dyDescent="0.25">
      <c r="A1288" s="23">
        <v>1287</v>
      </c>
      <c r="B1288" t="s">
        <v>2444</v>
      </c>
      <c r="C1288" s="1" t="str">
        <f>+VLOOKUP(Tabla1[[#This Row],[Sector]],Sectores[[Sector]:[Columna1]],2,0)</f>
        <v>24 Socioeconómico</v>
      </c>
      <c r="D1288" s="1" t="str">
        <f>+VLOOKUP(Tabla1[[#This Row],[Contenido]],Hoja2!$F$2:$G$105,2,0)</f>
        <v>24.05 Identidad</v>
      </c>
      <c r="E1288" s="1" t="str">
        <f>+IFERROR(VLOOKUP(Tabla1[[#This Row],[Tema]],Temas[[Tema]:[Columna1]],2,0),"REVISAR")</f>
        <v>08.03.02 Nacionalidad</v>
      </c>
      <c r="F1288" s="1" t="str">
        <f>+IFERROR(VLOOKUP(Tabla1[[#This Row],[Muestra]],Muestra[[Muestra]:[Columna1]],2,0),"REVISAR")</f>
        <v>24.05.01.02 Doble nacionalidad</v>
      </c>
      <c r="G1288" t="s">
        <v>107</v>
      </c>
      <c r="H1288" t="s">
        <v>3024</v>
      </c>
      <c r="I1288" t="s">
        <v>3026</v>
      </c>
      <c r="J1288" t="s">
        <v>3091</v>
      </c>
      <c r="K1288" t="s">
        <v>3336</v>
      </c>
      <c r="L1288" t="s">
        <v>3285</v>
      </c>
      <c r="O1288" t="s">
        <v>2463</v>
      </c>
      <c r="AA1288">
        <v>42656</v>
      </c>
      <c r="AB1288">
        <v>75831</v>
      </c>
      <c r="AC1288">
        <v>109005</v>
      </c>
      <c r="AD1288">
        <v>122051</v>
      </c>
      <c r="AE1288">
        <v>135096</v>
      </c>
      <c r="AF1288">
        <v>138976</v>
      </c>
      <c r="AG1288">
        <v>142855</v>
      </c>
    </row>
    <row r="1289" spans="1:36" x14ac:dyDescent="0.25">
      <c r="A1289" s="23">
        <v>1288</v>
      </c>
      <c r="B1289" t="s">
        <v>2445</v>
      </c>
      <c r="C1289" s="1" t="str">
        <f>+VLOOKUP(Tabla1[[#This Row],[Sector]],Sectores[[Sector]:[Columna1]],2,0)</f>
        <v>24 Socioeconómico</v>
      </c>
      <c r="D1289" s="1" t="str">
        <f>+VLOOKUP(Tabla1[[#This Row],[Contenido]],Hoja2!$F$2:$G$105,2,0)</f>
        <v>24.05 Identidad</v>
      </c>
      <c r="E1289" s="1" t="str">
        <f>+IFERROR(VLOOKUP(Tabla1[[#This Row],[Tema]],Temas[[Tema]:[Columna1]],2,0),"REVISAR")</f>
        <v>08.03.02 Nacionalidad</v>
      </c>
      <c r="F1289" s="1" t="str">
        <f>+IFERROR(VLOOKUP(Tabla1[[#This Row],[Muestra]],Muestra[[Muestra]:[Columna1]],2,0),"REVISAR")</f>
        <v>24.05.01.03 Extranjeros</v>
      </c>
      <c r="G1289" t="s">
        <v>107</v>
      </c>
      <c r="H1289" t="s">
        <v>3024</v>
      </c>
      <c r="I1289" t="s">
        <v>3026</v>
      </c>
      <c r="J1289" t="s">
        <v>3092</v>
      </c>
      <c r="K1289" t="s">
        <v>3336</v>
      </c>
      <c r="L1289" t="s">
        <v>3285</v>
      </c>
      <c r="O1289" t="s">
        <v>2463</v>
      </c>
      <c r="AA1289">
        <v>161076</v>
      </c>
      <c r="AB1289">
        <v>190956</v>
      </c>
      <c r="AC1289">
        <v>220835</v>
      </c>
      <c r="AD1289">
        <v>256489</v>
      </c>
      <c r="AE1289">
        <v>292142</v>
      </c>
      <c r="AF1289">
        <v>397863</v>
      </c>
      <c r="AG1289">
        <v>503583</v>
      </c>
    </row>
    <row r="1290" spans="1:36" x14ac:dyDescent="0.25">
      <c r="A1290" s="23">
        <v>1289</v>
      </c>
      <c r="B1290" t="s">
        <v>2446</v>
      </c>
      <c r="C1290" s="1" t="str">
        <f>+VLOOKUP(Tabla1[[#This Row],[Sector]],Sectores[[Sector]:[Columna1]],2,0)</f>
        <v>24 Socioeconómico</v>
      </c>
      <c r="D1290" s="1" t="str">
        <f>+VLOOKUP(Tabla1[[#This Row],[Contenido]],Hoja2!$F$2:$G$105,2,0)</f>
        <v>24.05 Identidad</v>
      </c>
      <c r="E1290" s="1" t="str">
        <f>+IFERROR(VLOOKUP(Tabla1[[#This Row],[Tema]],Temas[[Tema]:[Columna1]],2,0),"REVISAR")</f>
        <v>24.05.02 Pueblos Indígenas</v>
      </c>
      <c r="F1290" s="1" t="str">
        <f>+IFERROR(VLOOKUP(Tabla1[[#This Row],[Muestra]],Muestra[[Muestra]:[Columna1]],2,0),"REVISAR")</f>
        <v>24.05.02.01 Alacalufes</v>
      </c>
      <c r="G1290" t="s">
        <v>107</v>
      </c>
      <c r="H1290" t="s">
        <v>3024</v>
      </c>
      <c r="I1290" t="s">
        <v>3025</v>
      </c>
      <c r="J1290" t="s">
        <v>3093</v>
      </c>
      <c r="K1290" t="s">
        <v>3336</v>
      </c>
      <c r="L1290" t="s">
        <v>838</v>
      </c>
      <c r="O1290" t="s">
        <v>2463</v>
      </c>
      <c r="V1290">
        <v>1812</v>
      </c>
      <c r="W1290">
        <v>1812</v>
      </c>
      <c r="X1290">
        <v>1812</v>
      </c>
      <c r="Y1290">
        <v>1812</v>
      </c>
      <c r="Z1290">
        <v>1794</v>
      </c>
      <c r="AA1290">
        <v>1776</v>
      </c>
      <c r="AB1290">
        <v>2704</v>
      </c>
      <c r="AC1290">
        <v>3631</v>
      </c>
      <c r="AD1290">
        <v>4382</v>
      </c>
      <c r="AE1290">
        <v>5132</v>
      </c>
      <c r="AF1290">
        <v>5328</v>
      </c>
      <c r="AG1290">
        <v>5524</v>
      </c>
      <c r="AH1290">
        <v>5808</v>
      </c>
      <c r="AI1290">
        <v>6093</v>
      </c>
      <c r="AJ1290">
        <v>6377</v>
      </c>
    </row>
    <row r="1291" spans="1:36" x14ac:dyDescent="0.25">
      <c r="A1291" s="23">
        <v>1290</v>
      </c>
      <c r="B1291" t="s">
        <v>2447</v>
      </c>
      <c r="C1291" s="1" t="str">
        <f>+VLOOKUP(Tabla1[[#This Row],[Sector]],Sectores[[Sector]:[Columna1]],2,0)</f>
        <v>24 Socioeconómico</v>
      </c>
      <c r="D1291" s="1" t="str">
        <f>+VLOOKUP(Tabla1[[#This Row],[Contenido]],Hoja2!$F$2:$G$105,2,0)</f>
        <v>24.05 Identidad</v>
      </c>
      <c r="E1291" s="1" t="str">
        <f>+IFERROR(VLOOKUP(Tabla1[[#This Row],[Tema]],Temas[[Tema]:[Columna1]],2,0),"REVISAR")</f>
        <v>24.05.02 Pueblos Indígenas</v>
      </c>
      <c r="F1291" s="1" t="str">
        <f>+IFERROR(VLOOKUP(Tabla1[[#This Row],[Muestra]],Muestra[[Muestra]:[Columna1]],2,0),"REVISAR")</f>
        <v>24.05.02.02 Atacameños</v>
      </c>
      <c r="G1291" t="s">
        <v>107</v>
      </c>
      <c r="H1291" t="s">
        <v>3024</v>
      </c>
      <c r="I1291" t="s">
        <v>3025</v>
      </c>
      <c r="J1291" t="s">
        <v>3094</v>
      </c>
      <c r="K1291" t="s">
        <v>3336</v>
      </c>
      <c r="L1291" t="s">
        <v>838</v>
      </c>
      <c r="O1291" t="s">
        <v>2463</v>
      </c>
      <c r="V1291">
        <v>29461</v>
      </c>
      <c r="W1291">
        <v>29348</v>
      </c>
      <c r="X1291">
        <v>29235</v>
      </c>
      <c r="Y1291">
        <v>29122</v>
      </c>
      <c r="Z1291">
        <v>30281</v>
      </c>
      <c r="AA1291">
        <v>31439</v>
      </c>
      <c r="AB1291">
        <v>27977</v>
      </c>
      <c r="AC1291">
        <v>24514</v>
      </c>
      <c r="AD1291">
        <v>27041</v>
      </c>
      <c r="AE1291">
        <v>29567</v>
      </c>
      <c r="AF1291">
        <v>29525</v>
      </c>
      <c r="AG1291">
        <v>29483</v>
      </c>
      <c r="AH1291">
        <v>33805</v>
      </c>
      <c r="AI1291">
        <v>38127</v>
      </c>
      <c r="AJ1291">
        <v>42449</v>
      </c>
    </row>
    <row r="1292" spans="1:36" x14ac:dyDescent="0.25">
      <c r="A1292" s="23">
        <v>1291</v>
      </c>
      <c r="B1292" t="s">
        <v>2448</v>
      </c>
      <c r="C1292" s="1" t="str">
        <f>+VLOOKUP(Tabla1[[#This Row],[Sector]],Sectores[[Sector]:[Columna1]],2,0)</f>
        <v>24 Socioeconómico</v>
      </c>
      <c r="D1292" s="1" t="str">
        <f>+VLOOKUP(Tabla1[[#This Row],[Contenido]],Hoja2!$F$2:$G$105,2,0)</f>
        <v>24.05 Identidad</v>
      </c>
      <c r="E1292" s="1" t="str">
        <f>+IFERROR(VLOOKUP(Tabla1[[#This Row],[Tema]],Temas[[Tema]:[Columna1]],2,0),"REVISAR")</f>
        <v>24.05.02 Pueblos Indígenas</v>
      </c>
      <c r="F1292" s="1" t="str">
        <f>+IFERROR(VLOOKUP(Tabla1[[#This Row],[Muestra]],Muestra[[Muestra]:[Columna1]],2,0),"REVISAR")</f>
        <v>24.05.02.03 Aymaras</v>
      </c>
      <c r="G1292" t="s">
        <v>107</v>
      </c>
      <c r="H1292" t="s">
        <v>3024</v>
      </c>
      <c r="I1292" t="s">
        <v>3025</v>
      </c>
      <c r="J1292" t="s">
        <v>3095</v>
      </c>
      <c r="K1292" t="s">
        <v>3336</v>
      </c>
      <c r="L1292" t="s">
        <v>838</v>
      </c>
      <c r="O1292" t="s">
        <v>2463</v>
      </c>
      <c r="V1292">
        <v>83271</v>
      </c>
      <c r="W1292">
        <v>86250</v>
      </c>
      <c r="X1292">
        <v>89229</v>
      </c>
      <c r="Y1292">
        <v>92208</v>
      </c>
      <c r="Z1292">
        <v>98897</v>
      </c>
      <c r="AA1292">
        <v>105586</v>
      </c>
      <c r="AB1292">
        <v>112698</v>
      </c>
      <c r="AC1292">
        <v>119809</v>
      </c>
      <c r="AD1292">
        <v>113027</v>
      </c>
      <c r="AE1292">
        <v>106245</v>
      </c>
      <c r="AF1292">
        <v>109951</v>
      </c>
      <c r="AG1292">
        <v>113657</v>
      </c>
      <c r="AH1292">
        <v>128930</v>
      </c>
      <c r="AI1292">
        <v>144202</v>
      </c>
      <c r="AJ1292">
        <v>159475</v>
      </c>
    </row>
    <row r="1293" spans="1:36" x14ac:dyDescent="0.25">
      <c r="A1293" s="23">
        <v>1292</v>
      </c>
      <c r="B1293" t="s">
        <v>2449</v>
      </c>
      <c r="C1293" s="1" t="str">
        <f>+VLOOKUP(Tabla1[[#This Row],[Sector]],Sectores[[Sector]:[Columna1]],2,0)</f>
        <v>24 Socioeconómico</v>
      </c>
      <c r="D1293" s="1" t="str">
        <f>+VLOOKUP(Tabla1[[#This Row],[Contenido]],Hoja2!$F$2:$G$105,2,0)</f>
        <v>24.05 Identidad</v>
      </c>
      <c r="E1293" s="1" t="str">
        <f>+IFERROR(VLOOKUP(Tabla1[[#This Row],[Tema]],Temas[[Tema]:[Columna1]],2,0),"REVISAR")</f>
        <v>24.05.02 Pueblos Indígenas</v>
      </c>
      <c r="F1293" s="1" t="str">
        <f>+IFERROR(VLOOKUP(Tabla1[[#This Row],[Muestra]],Muestra[[Muestra]:[Columna1]],2,0),"REVISAR")</f>
        <v>24.05.02.04 Coyas</v>
      </c>
      <c r="G1293" t="s">
        <v>107</v>
      </c>
      <c r="H1293" t="s">
        <v>3024</v>
      </c>
      <c r="I1293" t="s">
        <v>3025</v>
      </c>
      <c r="J1293" t="s">
        <v>3096</v>
      </c>
      <c r="K1293" t="s">
        <v>3336</v>
      </c>
      <c r="L1293" t="s">
        <v>838</v>
      </c>
      <c r="O1293" t="s">
        <v>2463</v>
      </c>
      <c r="V1293">
        <v>3310</v>
      </c>
      <c r="W1293">
        <v>4174</v>
      </c>
      <c r="X1293">
        <v>5038</v>
      </c>
      <c r="Y1293">
        <v>5902</v>
      </c>
      <c r="Z1293">
        <v>8246</v>
      </c>
      <c r="AA1293">
        <v>10589</v>
      </c>
      <c r="AB1293">
        <v>12693</v>
      </c>
      <c r="AC1293">
        <v>14796</v>
      </c>
      <c r="AD1293">
        <v>15734</v>
      </c>
      <c r="AE1293">
        <v>16671</v>
      </c>
      <c r="AF1293">
        <v>17071</v>
      </c>
      <c r="AG1293">
        <v>17470</v>
      </c>
      <c r="AH1293">
        <v>18426</v>
      </c>
      <c r="AI1293">
        <v>19382</v>
      </c>
      <c r="AJ1293">
        <v>20338</v>
      </c>
    </row>
    <row r="1294" spans="1:36" x14ac:dyDescent="0.25">
      <c r="A1294" s="23">
        <v>1293</v>
      </c>
      <c r="B1294" t="s">
        <v>2450</v>
      </c>
      <c r="C1294" s="1" t="str">
        <f>+VLOOKUP(Tabla1[[#This Row],[Sector]],Sectores[[Sector]:[Columna1]],2,0)</f>
        <v>24 Socioeconómico</v>
      </c>
      <c r="D1294" s="1" t="str">
        <f>+VLOOKUP(Tabla1[[#This Row],[Contenido]],Hoja2!$F$2:$G$105,2,0)</f>
        <v>24.05 Identidad</v>
      </c>
      <c r="E1294" s="1" t="str">
        <f>+IFERROR(VLOOKUP(Tabla1[[#This Row],[Tema]],Temas[[Tema]:[Columna1]],2,0),"REVISAR")</f>
        <v>24.05.02 Pueblos Indígenas</v>
      </c>
      <c r="F1294" s="1" t="str">
        <f>+IFERROR(VLOOKUP(Tabla1[[#This Row],[Muestra]],Muestra[[Muestra]:[Columna1]],2,0),"REVISAR")</f>
        <v>24.05.02.05 Diaguitas</v>
      </c>
      <c r="G1294" t="s">
        <v>107</v>
      </c>
      <c r="H1294" t="s">
        <v>3024</v>
      </c>
      <c r="I1294" t="s">
        <v>3025</v>
      </c>
      <c r="J1294" t="s">
        <v>3097</v>
      </c>
      <c r="K1294" t="s">
        <v>3336</v>
      </c>
      <c r="L1294" t="s">
        <v>838</v>
      </c>
      <c r="O1294" t="s">
        <v>2463</v>
      </c>
      <c r="V1294">
        <v>8476</v>
      </c>
      <c r="W1294">
        <v>10528</v>
      </c>
      <c r="X1294">
        <v>12579</v>
      </c>
      <c r="Y1294">
        <v>14631</v>
      </c>
      <c r="Z1294">
        <v>23702</v>
      </c>
      <c r="AA1294">
        <v>32772</v>
      </c>
      <c r="AB1294">
        <v>40340</v>
      </c>
      <c r="AC1294">
        <v>47907</v>
      </c>
      <c r="AD1294">
        <v>54194</v>
      </c>
      <c r="AE1294">
        <v>60481</v>
      </c>
      <c r="AF1294">
        <v>65033</v>
      </c>
      <c r="AG1294">
        <v>69584</v>
      </c>
      <c r="AH1294">
        <v>88332</v>
      </c>
      <c r="AI1294">
        <v>107080</v>
      </c>
      <c r="AJ1294">
        <v>125828</v>
      </c>
    </row>
    <row r="1295" spans="1:36" x14ac:dyDescent="0.25">
      <c r="A1295" s="23">
        <v>1294</v>
      </c>
      <c r="B1295" t="s">
        <v>2451</v>
      </c>
      <c r="C1295" s="1" t="str">
        <f>+VLOOKUP(Tabla1[[#This Row],[Sector]],Sectores[[Sector]:[Columna1]],2,0)</f>
        <v>24 Socioeconómico</v>
      </c>
      <c r="D1295" s="1" t="str">
        <f>+VLOOKUP(Tabla1[[#This Row],[Contenido]],Hoja2!$F$2:$G$105,2,0)</f>
        <v>24.05 Identidad</v>
      </c>
      <c r="E1295" s="1" t="str">
        <f>+IFERROR(VLOOKUP(Tabla1[[#This Row],[Tema]],Temas[[Tema]:[Columna1]],2,0),"REVISAR")</f>
        <v>24.05.02 Pueblos Indígenas</v>
      </c>
      <c r="F1295" s="1" t="str">
        <f>+IFERROR(VLOOKUP(Tabla1[[#This Row],[Muestra]],Muestra[[Muestra]:[Columna1]],2,0),"REVISAR")</f>
        <v>24.05.02.06 Mapuches</v>
      </c>
      <c r="G1295" t="s">
        <v>107</v>
      </c>
      <c r="H1295" t="s">
        <v>3024</v>
      </c>
      <c r="I1295" t="s">
        <v>3025</v>
      </c>
      <c r="J1295" t="s">
        <v>3098</v>
      </c>
      <c r="K1295" t="s">
        <v>3336</v>
      </c>
      <c r="L1295" t="s">
        <v>838</v>
      </c>
      <c r="O1295" t="s">
        <v>2463</v>
      </c>
      <c r="V1295">
        <v>924708</v>
      </c>
      <c r="W1295">
        <v>944634</v>
      </c>
      <c r="X1295">
        <v>964559</v>
      </c>
      <c r="Y1295">
        <v>984485</v>
      </c>
      <c r="Z1295">
        <v>1078142</v>
      </c>
      <c r="AA1295">
        <v>1171798</v>
      </c>
      <c r="AB1295">
        <v>1252365</v>
      </c>
      <c r="AC1295">
        <v>1332932</v>
      </c>
      <c r="AD1295">
        <v>1343237</v>
      </c>
      <c r="AE1295">
        <v>1353541</v>
      </c>
      <c r="AF1295">
        <v>1404339</v>
      </c>
      <c r="AG1295">
        <v>1455136</v>
      </c>
      <c r="AH1295">
        <v>1525218</v>
      </c>
      <c r="AI1295">
        <v>1595301</v>
      </c>
      <c r="AJ1295">
        <v>1665383</v>
      </c>
    </row>
    <row r="1296" spans="1:36" x14ac:dyDescent="0.25">
      <c r="A1296" s="23">
        <v>1295</v>
      </c>
      <c r="B1296" t="s">
        <v>2452</v>
      </c>
      <c r="C1296" s="1" t="str">
        <f>+VLOOKUP(Tabla1[[#This Row],[Sector]],Sectores[[Sector]:[Columna1]],2,0)</f>
        <v>24 Socioeconómico</v>
      </c>
      <c r="D1296" s="1" t="str">
        <f>+VLOOKUP(Tabla1[[#This Row],[Contenido]],Hoja2!$F$2:$G$105,2,0)</f>
        <v>24.05 Identidad</v>
      </c>
      <c r="E1296" s="1" t="str">
        <f>+IFERROR(VLOOKUP(Tabla1[[#This Row],[Tema]],Temas[[Tema]:[Columna1]],2,0),"REVISAR")</f>
        <v>24.05.02 Pueblos Indígenas</v>
      </c>
      <c r="F1296" s="1" t="str">
        <f>+IFERROR(VLOOKUP(Tabla1[[#This Row],[Muestra]],Muestra[[Muestra]:[Columna1]],2,0),"REVISAR")</f>
        <v>08.03.08.10 No pertenecientes a pueblos indígenas</v>
      </c>
      <c r="G1296" t="s">
        <v>107</v>
      </c>
      <c r="H1296" t="s">
        <v>3024</v>
      </c>
      <c r="I1296" t="s">
        <v>3025</v>
      </c>
      <c r="J1296" t="s">
        <v>3099</v>
      </c>
      <c r="K1296" t="s">
        <v>3336</v>
      </c>
      <c r="L1296" t="s">
        <v>838</v>
      </c>
      <c r="O1296" t="s">
        <v>2463</v>
      </c>
      <c r="V1296">
        <v>15073812</v>
      </c>
      <c r="W1296">
        <v>15201041</v>
      </c>
      <c r="X1296">
        <v>15328271</v>
      </c>
      <c r="Y1296">
        <v>15455500</v>
      </c>
      <c r="Z1296">
        <v>15501236</v>
      </c>
      <c r="AA1296">
        <v>15546971</v>
      </c>
      <c r="AB1296">
        <v>15574344</v>
      </c>
      <c r="AC1296">
        <v>15601716</v>
      </c>
      <c r="AD1296">
        <v>15756032</v>
      </c>
      <c r="AE1296">
        <v>15910348</v>
      </c>
      <c r="AF1296">
        <v>15974594</v>
      </c>
      <c r="AG1296">
        <v>16038840</v>
      </c>
      <c r="AH1296">
        <v>16503630</v>
      </c>
      <c r="AI1296">
        <v>16968421</v>
      </c>
      <c r="AJ1296">
        <v>17433211</v>
      </c>
    </row>
    <row r="1297" spans="1:36" x14ac:dyDescent="0.25">
      <c r="A1297" s="23">
        <v>1296</v>
      </c>
      <c r="B1297" t="s">
        <v>2453</v>
      </c>
      <c r="C1297" s="1" t="str">
        <f>+VLOOKUP(Tabla1[[#This Row],[Sector]],Sectores[[Sector]:[Columna1]],2,0)</f>
        <v>24 Socioeconómico</v>
      </c>
      <c r="D1297" s="1" t="str">
        <f>+VLOOKUP(Tabla1[[#This Row],[Contenido]],Hoja2!$F$2:$G$105,2,0)</f>
        <v>24.05 Identidad</v>
      </c>
      <c r="E1297" s="1" t="str">
        <f>+IFERROR(VLOOKUP(Tabla1[[#This Row],[Tema]],Temas[[Tema]:[Columna1]],2,0),"REVISAR")</f>
        <v>24.05.02 Pueblos Indígenas</v>
      </c>
      <c r="F1297" s="1" t="str">
        <f>+IFERROR(VLOOKUP(Tabla1[[#This Row],[Muestra]],Muestra[[Muestra]:[Columna1]],2,0),"REVISAR")</f>
        <v>24.05.02.08 Pascuenses</v>
      </c>
      <c r="G1297" t="s">
        <v>107</v>
      </c>
      <c r="H1297" t="s">
        <v>3024</v>
      </c>
      <c r="I1297" t="s">
        <v>3025</v>
      </c>
      <c r="J1297" t="s">
        <v>3100</v>
      </c>
      <c r="K1297" t="s">
        <v>3336</v>
      </c>
      <c r="L1297" t="s">
        <v>838</v>
      </c>
      <c r="O1297" t="s">
        <v>2463</v>
      </c>
      <c r="V1297">
        <v>2221</v>
      </c>
      <c r="W1297">
        <v>3360</v>
      </c>
      <c r="X1297">
        <v>4498</v>
      </c>
      <c r="Y1297">
        <v>5637</v>
      </c>
      <c r="Z1297">
        <v>6404</v>
      </c>
      <c r="AA1297">
        <v>7170</v>
      </c>
      <c r="AB1297">
        <v>4763</v>
      </c>
      <c r="AC1297">
        <v>2355</v>
      </c>
      <c r="AD1297">
        <v>4556</v>
      </c>
      <c r="AE1297">
        <v>6756</v>
      </c>
      <c r="AF1297">
        <v>4476</v>
      </c>
      <c r="AG1297">
        <v>2195</v>
      </c>
      <c r="AH1297">
        <v>2524</v>
      </c>
      <c r="AI1297">
        <v>2853</v>
      </c>
      <c r="AJ1297">
        <v>3182</v>
      </c>
    </row>
    <row r="1298" spans="1:36" x14ac:dyDescent="0.25">
      <c r="A1298" s="23">
        <v>1297</v>
      </c>
      <c r="B1298" t="s">
        <v>2454</v>
      </c>
      <c r="C1298" s="1" t="str">
        <f>+VLOOKUP(Tabla1[[#This Row],[Sector]],Sectores[[Sector]:[Columna1]],2,0)</f>
        <v>24 Socioeconómico</v>
      </c>
      <c r="D1298" s="1" t="str">
        <f>+VLOOKUP(Tabla1[[#This Row],[Contenido]],Hoja2!$F$2:$G$105,2,0)</f>
        <v>24.05 Identidad</v>
      </c>
      <c r="E1298" s="1" t="str">
        <f>+IFERROR(VLOOKUP(Tabla1[[#This Row],[Tema]],Temas[[Tema]:[Columna1]],2,0),"REVISAR")</f>
        <v>24.05.02 Pueblos Indígenas</v>
      </c>
      <c r="F1298" s="1" t="str">
        <f>+IFERROR(VLOOKUP(Tabla1[[#This Row],[Muestra]],Muestra[[Muestra]:[Columna1]],2,0),"REVISAR")</f>
        <v>24.05.02.09 Quechuas</v>
      </c>
      <c r="G1298" t="s">
        <v>107</v>
      </c>
      <c r="H1298" t="s">
        <v>3024</v>
      </c>
      <c r="I1298" t="s">
        <v>3025</v>
      </c>
      <c r="J1298" t="s">
        <v>3101</v>
      </c>
      <c r="K1298" t="s">
        <v>3336</v>
      </c>
      <c r="L1298" t="s">
        <v>838</v>
      </c>
      <c r="O1298" t="s">
        <v>2463</v>
      </c>
      <c r="V1298">
        <v>6435</v>
      </c>
      <c r="W1298">
        <v>9490</v>
      </c>
      <c r="X1298">
        <v>12544</v>
      </c>
      <c r="Y1298">
        <v>15599</v>
      </c>
      <c r="Z1298">
        <v>14929</v>
      </c>
      <c r="AA1298">
        <v>14258</v>
      </c>
      <c r="AB1298">
        <v>18892</v>
      </c>
      <c r="AC1298">
        <v>23526</v>
      </c>
      <c r="AD1298">
        <v>23707</v>
      </c>
      <c r="AE1298">
        <v>23887</v>
      </c>
      <c r="AF1298">
        <v>21346</v>
      </c>
      <c r="AG1298">
        <v>18805</v>
      </c>
      <c r="AH1298">
        <v>23930</v>
      </c>
      <c r="AI1298">
        <v>29056</v>
      </c>
      <c r="AJ1298">
        <v>34181</v>
      </c>
    </row>
    <row r="1299" spans="1:36" x14ac:dyDescent="0.25">
      <c r="A1299" s="23">
        <v>1298</v>
      </c>
      <c r="B1299" t="s">
        <v>2455</v>
      </c>
      <c r="C1299" s="1" t="str">
        <f>+VLOOKUP(Tabla1[[#This Row],[Sector]],Sectores[[Sector]:[Columna1]],2,0)</f>
        <v>24 Socioeconómico</v>
      </c>
      <c r="D1299" s="1" t="str">
        <f>+VLOOKUP(Tabla1[[#This Row],[Contenido]],Hoja2!$F$2:$G$105,2,0)</f>
        <v>24.05 Identidad</v>
      </c>
      <c r="E1299" s="1" t="str">
        <f>+IFERROR(VLOOKUP(Tabla1[[#This Row],[Tema]],Temas[[Tema]:[Columna1]],2,0),"REVISAR")</f>
        <v>24.05.02 Pueblos Indígenas</v>
      </c>
      <c r="F1299" s="1" t="str">
        <f>+IFERROR(VLOOKUP(Tabla1[[#This Row],[Muestra]],Muestra[[Muestra]:[Columna1]],2,0),"REVISAR")</f>
        <v>24.05.02.10 Yaganes</v>
      </c>
      <c r="G1299" t="s">
        <v>107</v>
      </c>
      <c r="H1299" t="s">
        <v>3024</v>
      </c>
      <c r="I1299" t="s">
        <v>3025</v>
      </c>
      <c r="J1299" t="s">
        <v>3102</v>
      </c>
      <c r="K1299" t="s">
        <v>3336</v>
      </c>
      <c r="L1299" t="s">
        <v>838</v>
      </c>
      <c r="O1299" t="s">
        <v>2463</v>
      </c>
      <c r="V1299">
        <v>1246</v>
      </c>
      <c r="W1299">
        <v>1549</v>
      </c>
      <c r="X1299">
        <v>1852</v>
      </c>
      <c r="Y1299">
        <v>2155</v>
      </c>
      <c r="Z1299">
        <v>1772</v>
      </c>
      <c r="AA1299">
        <v>1389</v>
      </c>
      <c r="AB1299">
        <v>1143</v>
      </c>
      <c r="AC1299">
        <v>897</v>
      </c>
      <c r="AD1299">
        <v>513</v>
      </c>
      <c r="AE1299">
        <v>129</v>
      </c>
      <c r="AF1299">
        <v>536</v>
      </c>
      <c r="AG1299">
        <v>943</v>
      </c>
      <c r="AH1299">
        <v>945</v>
      </c>
      <c r="AI1299">
        <v>947</v>
      </c>
      <c r="AJ1299">
        <v>949</v>
      </c>
    </row>
    <row r="1300" spans="1:36" x14ac:dyDescent="0.25">
      <c r="A1300" s="23">
        <v>1299</v>
      </c>
      <c r="B1300" t="s">
        <v>2456</v>
      </c>
      <c r="C1300" s="1" t="str">
        <f>+VLOOKUP(Tabla1[[#This Row],[Sector]],Sectores[[Sector]:[Columna1]],2,0)</f>
        <v>24 Socioeconómico</v>
      </c>
      <c r="D1300" s="1" t="str">
        <f>+VLOOKUP(Tabla1[[#This Row],[Contenido]],Hoja2!$F$2:$G$105,2,0)</f>
        <v>24.05 Identidad</v>
      </c>
      <c r="E1300" s="1" t="str">
        <f>+IFERROR(VLOOKUP(Tabla1[[#This Row],[Tema]],Temas[[Tema]:[Columna1]],2,0),"REVISAR")</f>
        <v>24.05.02 Pueblos Indígenas</v>
      </c>
      <c r="F1300" s="1" t="str">
        <f>+IFERROR(VLOOKUP(Tabla1[[#This Row],[Muestra]],Muestra[[Muestra]:[Columna1]],2,0),"REVISAR")</f>
        <v>24.05.02.11 Changos</v>
      </c>
      <c r="G1300" t="s">
        <v>107</v>
      </c>
      <c r="H1300" t="s">
        <v>3024</v>
      </c>
      <c r="I1300" t="s">
        <v>3025</v>
      </c>
      <c r="J1300" t="s">
        <v>3103</v>
      </c>
      <c r="K1300" t="s">
        <v>3336</v>
      </c>
      <c r="L1300" t="s">
        <v>1089</v>
      </c>
      <c r="O1300" t="s">
        <v>2463</v>
      </c>
      <c r="V1300">
        <v>0</v>
      </c>
      <c r="W1300">
        <v>0</v>
      </c>
      <c r="X1300">
        <v>0</v>
      </c>
      <c r="Y1300">
        <v>0</v>
      </c>
      <c r="Z1300">
        <v>0</v>
      </c>
      <c r="AA1300">
        <v>0</v>
      </c>
      <c r="AB1300">
        <v>0</v>
      </c>
      <c r="AC1300">
        <v>0</v>
      </c>
      <c r="AD1300">
        <v>0</v>
      </c>
      <c r="AE1300">
        <v>0</v>
      </c>
      <c r="AF1300">
        <v>0</v>
      </c>
      <c r="AG1300">
        <v>0</v>
      </c>
      <c r="AH1300">
        <v>3030</v>
      </c>
      <c r="AI1300">
        <v>6059</v>
      </c>
      <c r="AJ1300">
        <v>9089</v>
      </c>
    </row>
    <row r="1301" spans="1:36" x14ac:dyDescent="0.25">
      <c r="A1301" s="23">
        <v>1300</v>
      </c>
      <c r="B1301" t="s">
        <v>2457</v>
      </c>
      <c r="C1301" s="1" t="str">
        <f>+VLOOKUP(Tabla1[[#This Row],[Sector]],Sectores[[Sector]:[Columna1]],2,0)</f>
        <v>24 Socioeconómico</v>
      </c>
      <c r="D1301" s="1" t="str">
        <f>+VLOOKUP(Tabla1[[#This Row],[Contenido]],Hoja2!$F$2:$G$105,2,0)</f>
        <v>24.05 Identidad</v>
      </c>
      <c r="E1301" s="1" t="str">
        <f>+IFERROR(VLOOKUP(Tabla1[[#This Row],[Tema]],Temas[[Tema]:[Columna1]],2,0),"REVISAR")</f>
        <v>24.05.02 Pueblos Indígenas</v>
      </c>
      <c r="F1301" s="1" t="str">
        <f>+IFERROR(VLOOKUP(Tabla1[[#This Row],[Muestra]],Muestra[[Muestra]:[Columna1]],2,0),"REVISAR")</f>
        <v>24.05.02.12 Lengua aymara</v>
      </c>
      <c r="G1301" t="s">
        <v>107</v>
      </c>
      <c r="H1301" t="s">
        <v>3024</v>
      </c>
      <c r="I1301" t="s">
        <v>3025</v>
      </c>
      <c r="J1301" t="s">
        <v>3104</v>
      </c>
      <c r="K1301" t="s">
        <v>3336</v>
      </c>
      <c r="L1301" t="s">
        <v>3318</v>
      </c>
      <c r="O1301" t="s">
        <v>2463</v>
      </c>
      <c r="V1301">
        <v>22782</v>
      </c>
      <c r="W1301">
        <v>23146</v>
      </c>
      <c r="X1301">
        <v>23511</v>
      </c>
      <c r="Y1301">
        <v>23875</v>
      </c>
      <c r="Z1301">
        <v>25065</v>
      </c>
      <c r="AA1301">
        <v>26255</v>
      </c>
      <c r="AB1301">
        <v>26868</v>
      </c>
      <c r="AC1301">
        <v>27481</v>
      </c>
      <c r="AD1301">
        <v>27559</v>
      </c>
      <c r="AE1301">
        <v>27636</v>
      </c>
      <c r="AF1301">
        <v>28296</v>
      </c>
      <c r="AG1301">
        <v>28956</v>
      </c>
    </row>
    <row r="1302" spans="1:36" x14ac:dyDescent="0.25">
      <c r="A1302" s="23">
        <v>1301</v>
      </c>
      <c r="B1302" t="s">
        <v>2458</v>
      </c>
      <c r="C1302" s="1" t="str">
        <f>+VLOOKUP(Tabla1[[#This Row],[Sector]],Sectores[[Sector]:[Columna1]],2,0)</f>
        <v>24 Socioeconómico</v>
      </c>
      <c r="D1302" s="1" t="str">
        <f>+VLOOKUP(Tabla1[[#This Row],[Contenido]],Hoja2!$F$2:$G$105,2,0)</f>
        <v>24.05 Identidad</v>
      </c>
      <c r="E1302" s="1" t="str">
        <f>+IFERROR(VLOOKUP(Tabla1[[#This Row],[Tema]],Temas[[Tema]:[Columna1]],2,0),"REVISAR")</f>
        <v>24.05.02 Pueblos Indígenas</v>
      </c>
      <c r="F1302" s="1" t="str">
        <f>+IFERROR(VLOOKUP(Tabla1[[#This Row],[Muestra]],Muestra[[Muestra]:[Columna1]],2,0),"REVISAR")</f>
        <v>24.05.02.13 Lengua kawésqar</v>
      </c>
      <c r="G1302" t="s">
        <v>107</v>
      </c>
      <c r="H1302" t="s">
        <v>3024</v>
      </c>
      <c r="I1302" t="s">
        <v>3025</v>
      </c>
      <c r="J1302" t="s">
        <v>3105</v>
      </c>
      <c r="K1302" t="s">
        <v>3336</v>
      </c>
      <c r="L1302" t="s">
        <v>3318</v>
      </c>
      <c r="O1302" t="s">
        <v>2463</v>
      </c>
      <c r="V1302">
        <v>103</v>
      </c>
      <c r="W1302">
        <v>114</v>
      </c>
      <c r="X1302">
        <v>125</v>
      </c>
      <c r="Y1302">
        <v>136</v>
      </c>
      <c r="Z1302">
        <v>393</v>
      </c>
      <c r="AA1302">
        <v>650</v>
      </c>
      <c r="AB1302">
        <v>608</v>
      </c>
      <c r="AC1302">
        <v>566</v>
      </c>
      <c r="AD1302">
        <v>486</v>
      </c>
      <c r="AE1302">
        <v>406</v>
      </c>
      <c r="AF1302">
        <v>556</v>
      </c>
      <c r="AG1302">
        <v>705</v>
      </c>
    </row>
    <row r="1303" spans="1:36" x14ac:dyDescent="0.25">
      <c r="A1303" s="23">
        <v>1302</v>
      </c>
      <c r="B1303" t="s">
        <v>2459</v>
      </c>
      <c r="C1303" s="1" t="str">
        <f>+VLOOKUP(Tabla1[[#This Row],[Sector]],Sectores[[Sector]:[Columna1]],2,0)</f>
        <v>24 Socioeconómico</v>
      </c>
      <c r="D1303" s="1" t="str">
        <f>+VLOOKUP(Tabla1[[#This Row],[Contenido]],Hoja2!$F$2:$G$105,2,0)</f>
        <v>24.05 Identidad</v>
      </c>
      <c r="E1303" s="1" t="str">
        <f>+IFERROR(VLOOKUP(Tabla1[[#This Row],[Tema]],Temas[[Tema]:[Columna1]],2,0),"REVISAR")</f>
        <v>24.05.02 Pueblos Indígenas</v>
      </c>
      <c r="F1303" s="1" t="str">
        <f>+IFERROR(VLOOKUP(Tabla1[[#This Row],[Muestra]],Muestra[[Muestra]:[Columna1]],2,0),"REVISAR")</f>
        <v>24.05.02.14 Lengua mapudungún</v>
      </c>
      <c r="G1303" t="s">
        <v>107</v>
      </c>
      <c r="H1303" t="s">
        <v>3024</v>
      </c>
      <c r="I1303" t="s">
        <v>3025</v>
      </c>
      <c r="J1303" t="s">
        <v>3106</v>
      </c>
      <c r="K1303" t="s">
        <v>3336</v>
      </c>
      <c r="L1303" t="s">
        <v>3318</v>
      </c>
      <c r="O1303" t="s">
        <v>2463</v>
      </c>
      <c r="V1303">
        <v>210581</v>
      </c>
      <c r="W1303">
        <v>218844</v>
      </c>
      <c r="X1303">
        <v>227107</v>
      </c>
      <c r="Y1303">
        <v>235370</v>
      </c>
      <c r="Z1303">
        <v>248479</v>
      </c>
      <c r="AA1303">
        <v>261587</v>
      </c>
      <c r="AB1303">
        <v>273921</v>
      </c>
      <c r="AC1303">
        <v>286254</v>
      </c>
      <c r="AD1303">
        <v>291842</v>
      </c>
      <c r="AE1303">
        <v>297429</v>
      </c>
      <c r="AF1303">
        <v>296406</v>
      </c>
      <c r="AG1303">
        <v>295382</v>
      </c>
    </row>
    <row r="1304" spans="1:36" x14ac:dyDescent="0.25">
      <c r="A1304" s="23">
        <v>1303</v>
      </c>
      <c r="B1304" t="s">
        <v>2460</v>
      </c>
      <c r="C1304" s="1" t="str">
        <f>+VLOOKUP(Tabla1[[#This Row],[Sector]],Sectores[[Sector]:[Columna1]],2,0)</f>
        <v>24 Socioeconómico</v>
      </c>
      <c r="D1304" s="1" t="str">
        <f>+VLOOKUP(Tabla1[[#This Row],[Contenido]],Hoja2!$F$2:$G$105,2,0)</f>
        <v>24.05 Identidad</v>
      </c>
      <c r="E1304" s="1" t="str">
        <f>+IFERROR(VLOOKUP(Tabla1[[#This Row],[Tema]],Temas[[Tema]:[Columna1]],2,0),"REVISAR")</f>
        <v>24.05.02 Pueblos Indígenas</v>
      </c>
      <c r="F1304" s="1" t="str">
        <f>+IFERROR(VLOOKUP(Tabla1[[#This Row],[Muestra]],Muestra[[Muestra]:[Columna1]],2,0),"REVISAR")</f>
        <v>24.05.02.15 Lengua quechua</v>
      </c>
      <c r="G1304" t="s">
        <v>107</v>
      </c>
      <c r="H1304" t="s">
        <v>3024</v>
      </c>
      <c r="I1304" t="s">
        <v>3025</v>
      </c>
      <c r="J1304" t="s">
        <v>3107</v>
      </c>
      <c r="K1304" t="s">
        <v>3336</v>
      </c>
      <c r="L1304" t="s">
        <v>3318</v>
      </c>
      <c r="O1304" t="s">
        <v>2463</v>
      </c>
      <c r="V1304">
        <v>4785</v>
      </c>
      <c r="W1304">
        <v>4441</v>
      </c>
      <c r="X1304">
        <v>4098</v>
      </c>
      <c r="Y1304">
        <v>3754</v>
      </c>
      <c r="Z1304">
        <v>5494</v>
      </c>
      <c r="AA1304">
        <v>7234</v>
      </c>
      <c r="AB1304">
        <v>6881</v>
      </c>
      <c r="AC1304">
        <v>6527</v>
      </c>
      <c r="AD1304">
        <v>8188</v>
      </c>
      <c r="AE1304">
        <v>9848</v>
      </c>
      <c r="AF1304">
        <v>9565</v>
      </c>
      <c r="AG1304">
        <v>9281</v>
      </c>
    </row>
    <row r="1305" spans="1:36" x14ac:dyDescent="0.25">
      <c r="A1305" s="23">
        <v>1304</v>
      </c>
      <c r="B1305" t="s">
        <v>2461</v>
      </c>
      <c r="C1305" s="1" t="str">
        <f>+VLOOKUP(Tabla1[[#This Row],[Sector]],Sectores[[Sector]:[Columna1]],2,0)</f>
        <v>24 Socioeconómico</v>
      </c>
      <c r="D1305" s="1" t="str">
        <f>+VLOOKUP(Tabla1[[#This Row],[Contenido]],Hoja2!$F$2:$G$105,2,0)</f>
        <v>24.05 Identidad</v>
      </c>
      <c r="E1305" s="1" t="str">
        <f>+IFERROR(VLOOKUP(Tabla1[[#This Row],[Tema]],Temas[[Tema]:[Columna1]],2,0),"REVISAR")</f>
        <v>24.05.02 Pueblos Indígenas</v>
      </c>
      <c r="F1305" s="1" t="str">
        <f>+IFERROR(VLOOKUP(Tabla1[[#This Row],[Muestra]],Muestra[[Muestra]:[Columna1]],2,0),"REVISAR")</f>
        <v>24.05.02.16 Lengua rapa nui</v>
      </c>
      <c r="G1305" t="s">
        <v>107</v>
      </c>
      <c r="H1305" t="s">
        <v>3024</v>
      </c>
      <c r="I1305" t="s">
        <v>3025</v>
      </c>
      <c r="J1305" t="s">
        <v>3108</v>
      </c>
      <c r="K1305" t="s">
        <v>3336</v>
      </c>
      <c r="L1305" t="s">
        <v>3318</v>
      </c>
      <c r="O1305" t="s">
        <v>2463</v>
      </c>
      <c r="V1305">
        <v>1806</v>
      </c>
      <c r="W1305">
        <v>1765</v>
      </c>
      <c r="X1305">
        <v>1723</v>
      </c>
      <c r="Y1305">
        <v>1682</v>
      </c>
      <c r="Z1305">
        <v>2414</v>
      </c>
      <c r="AA1305">
        <v>3146</v>
      </c>
      <c r="AB1305">
        <v>2157</v>
      </c>
      <c r="AC1305">
        <v>1167</v>
      </c>
      <c r="AD1305">
        <v>1536</v>
      </c>
      <c r="AE1305">
        <v>1905</v>
      </c>
      <c r="AF1305">
        <v>1462</v>
      </c>
      <c r="AG1305">
        <v>1019</v>
      </c>
    </row>
    <row r="1306" spans="1:36" x14ac:dyDescent="0.25">
      <c r="A1306" s="23">
        <v>1305</v>
      </c>
      <c r="B1306" t="s">
        <v>2462</v>
      </c>
      <c r="C1306" s="1" t="str">
        <f>+VLOOKUP(Tabla1[[#This Row],[Sector]],Sectores[[Sector]:[Columna1]],2,0)</f>
        <v>24 Socioeconómico</v>
      </c>
      <c r="D1306" s="1" t="str">
        <f>+VLOOKUP(Tabla1[[#This Row],[Contenido]],Hoja2!$F$2:$G$105,2,0)</f>
        <v>24.05 Identidad</v>
      </c>
      <c r="E1306" s="1" t="str">
        <f>+IFERROR(VLOOKUP(Tabla1[[#This Row],[Tema]],Temas[[Tema]:[Columna1]],2,0),"REVISAR")</f>
        <v>24.05.02 Pueblos Indígenas</v>
      </c>
      <c r="F1306" s="1" t="str">
        <f>+IFERROR(VLOOKUP(Tabla1[[#This Row],[Muestra]],Muestra[[Muestra]:[Columna1]],2,0),"REVISAR")</f>
        <v>24.05.02.17 Lengua yagán</v>
      </c>
      <c r="G1306" t="s">
        <v>107</v>
      </c>
      <c r="H1306" t="s">
        <v>3024</v>
      </c>
      <c r="I1306" t="s">
        <v>3025</v>
      </c>
      <c r="J1306" t="s">
        <v>3109</v>
      </c>
      <c r="K1306" t="s">
        <v>3336</v>
      </c>
      <c r="L1306" t="s">
        <v>3318</v>
      </c>
      <c r="O1306" t="s">
        <v>2463</v>
      </c>
      <c r="V1306">
        <v>25</v>
      </c>
      <c r="W1306">
        <v>62</v>
      </c>
      <c r="X1306">
        <v>99</v>
      </c>
      <c r="Y1306">
        <v>136</v>
      </c>
      <c r="Z1306">
        <v>158</v>
      </c>
      <c r="AA1306">
        <v>180</v>
      </c>
      <c r="AB1306">
        <v>190</v>
      </c>
      <c r="AC1306">
        <v>200</v>
      </c>
      <c r="AD1306">
        <v>443</v>
      </c>
      <c r="AE1306">
        <v>686</v>
      </c>
      <c r="AF1306">
        <v>350</v>
      </c>
      <c r="AG1306">
        <v>13</v>
      </c>
    </row>
    <row r="1307" spans="1:36" s="1" customFormat="1" x14ac:dyDescent="0.25">
      <c r="A1307" s="23">
        <v>1306</v>
      </c>
      <c r="B1307" t="s">
        <v>2464</v>
      </c>
      <c r="C1307" s="1" t="str">
        <f>+VLOOKUP(Tabla1[[#This Row],[Sector]],Sectores[[Sector]:[Columna1]],2,0)</f>
        <v>30 Ingresos Tributarios</v>
      </c>
      <c r="D1307" s="1" t="str">
        <f>+VLOOKUP(Tabla1[[#This Row],[Contenido]],Hoja2!$F$2:$G$105,2,0)</f>
        <v>30.03 Impuestos</v>
      </c>
      <c r="E1307" s="1" t="str">
        <f>+IFERROR(VLOOKUP(Tabla1[[#This Row],[Tema]],Temas[[Tema]:[Columna1]],2,0),"REVISAR")</f>
        <v>30.01.03 Valor</v>
      </c>
      <c r="F1307" s="1" t="str">
        <f>+IFERROR(VLOOKUP(Tabla1[[#This Row],[Muestra]],Muestra[[Muestra]:[Columna1]],2,0),"REVISAR")</f>
        <v>30.03.01.01 Impuestos a la renta</v>
      </c>
      <c r="G1307" s="1" t="s">
        <v>2472</v>
      </c>
      <c r="H1307" s="1" t="s">
        <v>2473</v>
      </c>
      <c r="I1307" s="1" t="s">
        <v>2476</v>
      </c>
      <c r="J1307" s="1" t="s">
        <v>2464</v>
      </c>
      <c r="K1307" s="1" t="s">
        <v>3790</v>
      </c>
      <c r="L1307" s="1" t="s">
        <v>2479</v>
      </c>
      <c r="O1307" t="s">
        <v>3876</v>
      </c>
      <c r="Y1307" s="1">
        <v>4567961.3541477956</v>
      </c>
      <c r="Z1307" s="1">
        <v>7085706.3176501254</v>
      </c>
      <c r="AA1307" s="1">
        <v>9008441.5642140917</v>
      </c>
      <c r="AB1307" s="1">
        <v>9527689.2580632102</v>
      </c>
      <c r="AC1307" s="1">
        <v>9086413.098524034</v>
      </c>
      <c r="AD1307" s="1">
        <v>9208866.6974918265</v>
      </c>
      <c r="AE1307" s="1">
        <v>11690994.951733463</v>
      </c>
      <c r="AF1307" s="1">
        <v>11470112.05627594</v>
      </c>
      <c r="AG1307" s="1">
        <v>12371669.011251677</v>
      </c>
      <c r="AH1307" s="1">
        <v>14453237.02898097</v>
      </c>
      <c r="AI1307" s="1">
        <v>14306908.946254015</v>
      </c>
      <c r="AJ1307" s="1">
        <v>12518711.389832918</v>
      </c>
    </row>
    <row r="1308" spans="1:36" s="1" customFormat="1" x14ac:dyDescent="0.25">
      <c r="A1308" s="23">
        <v>1307</v>
      </c>
      <c r="B1308" t="s">
        <v>2465</v>
      </c>
      <c r="C1308" s="1" t="str">
        <f>+VLOOKUP(Tabla1[[#This Row],[Sector]],Sectores[[Sector]:[Columna1]],2,0)</f>
        <v>30 Ingresos Tributarios</v>
      </c>
      <c r="D1308" s="1" t="str">
        <f>+VLOOKUP(Tabla1[[#This Row],[Contenido]],Hoja2!$F$2:$G$105,2,0)</f>
        <v>30.03 Impuestos</v>
      </c>
      <c r="E1308" s="1" t="str">
        <f>+IFERROR(VLOOKUP(Tabla1[[#This Row],[Tema]],Temas[[Tema]:[Columna1]],2,0),"REVISAR")</f>
        <v>30.01.03 Valor</v>
      </c>
      <c r="F1308" s="1" t="str">
        <f>+IFERROR(VLOOKUP(Tabla1[[#This Row],[Muestra]],Muestra[[Muestra]:[Columna1]],2,0),"REVISAR")</f>
        <v>30.03.01.02 Impuesto al valor agregado</v>
      </c>
      <c r="G1308" s="1" t="s">
        <v>2472</v>
      </c>
      <c r="H1308" s="1" t="s">
        <v>2473</v>
      </c>
      <c r="I1308" s="1" t="s">
        <v>2476</v>
      </c>
      <c r="J1308" s="1" t="s">
        <v>2465</v>
      </c>
      <c r="K1308" s="1" t="s">
        <v>3790</v>
      </c>
      <c r="L1308" s="1" t="s">
        <v>2479</v>
      </c>
      <c r="O1308" t="s">
        <v>3876</v>
      </c>
      <c r="Y1308" s="1">
        <v>7054486.0886713509</v>
      </c>
      <c r="Z1308" s="1">
        <v>8402773.3615299333</v>
      </c>
      <c r="AA1308" s="1">
        <v>9443335.2020120285</v>
      </c>
      <c r="AB1308" s="1">
        <v>10453258.629853379</v>
      </c>
      <c r="AC1308" s="1">
        <v>11173483.782437911</v>
      </c>
      <c r="AD1308" s="1">
        <v>12120612.714684619</v>
      </c>
      <c r="AE1308" s="1">
        <v>13206596.23806287</v>
      </c>
      <c r="AF1308" s="1">
        <v>14071932.782216031</v>
      </c>
      <c r="AG1308" s="1">
        <v>15061273.722172214</v>
      </c>
      <c r="AH1308" s="1">
        <v>16212270.081550028</v>
      </c>
      <c r="AI1308" s="1">
        <v>16357282.799323363</v>
      </c>
      <c r="AJ1308" s="1">
        <v>15880962</v>
      </c>
    </row>
    <row r="1309" spans="1:36" s="1" customFormat="1" x14ac:dyDescent="0.25">
      <c r="A1309" s="23">
        <v>1308</v>
      </c>
      <c r="B1309" t="s">
        <v>2466</v>
      </c>
      <c r="C1309" s="1" t="str">
        <f>+VLOOKUP(Tabla1[[#This Row],[Sector]],Sectores[[Sector]:[Columna1]],2,0)</f>
        <v>30 Ingresos Tributarios</v>
      </c>
      <c r="D1309" s="1" t="str">
        <f>+VLOOKUP(Tabla1[[#This Row],[Contenido]],Hoja2!$F$2:$G$105,2,0)</f>
        <v>30.03 Impuestos</v>
      </c>
      <c r="E1309" s="1" t="str">
        <f>+IFERROR(VLOOKUP(Tabla1[[#This Row],[Tema]],Temas[[Tema]:[Columna1]],2,0),"REVISAR")</f>
        <v>30.01.03 Valor</v>
      </c>
      <c r="F1309" s="1" t="str">
        <f>+IFERROR(VLOOKUP(Tabla1[[#This Row],[Muestra]],Muestra[[Muestra]:[Columna1]],2,0),"REVISAR")</f>
        <v>30.03.01.03 Impuesto a productos específicos</v>
      </c>
      <c r="G1309" s="1" t="s">
        <v>2472</v>
      </c>
      <c r="H1309" s="1" t="s">
        <v>2473</v>
      </c>
      <c r="I1309" s="1" t="s">
        <v>2476</v>
      </c>
      <c r="J1309" s="1" t="s">
        <v>2466</v>
      </c>
      <c r="K1309" s="1" t="s">
        <v>3790</v>
      </c>
      <c r="L1309" s="1" t="s">
        <v>2479</v>
      </c>
      <c r="O1309" t="s">
        <v>3876</v>
      </c>
      <c r="Y1309" s="1">
        <v>1241354.672176372</v>
      </c>
      <c r="Z1309" s="1">
        <v>1561205.5812690002</v>
      </c>
      <c r="AA1309" s="1">
        <v>1742794.3319579998</v>
      </c>
      <c r="AB1309" s="1">
        <v>1892992.0424529996</v>
      </c>
      <c r="AC1309" s="1">
        <v>1987472.8010689996</v>
      </c>
      <c r="AD1309" s="1">
        <v>2224223.8301649992</v>
      </c>
      <c r="AE1309" s="1">
        <v>2378176.7980560004</v>
      </c>
      <c r="AF1309" s="1">
        <v>2521075.314121</v>
      </c>
      <c r="AG1309" s="1">
        <v>2619778.6118720002</v>
      </c>
      <c r="AH1309" s="1">
        <v>2728475.2780930004</v>
      </c>
      <c r="AI1309" s="1">
        <v>2802132.086168</v>
      </c>
      <c r="AJ1309" s="1">
        <v>2854866</v>
      </c>
    </row>
    <row r="1310" spans="1:36" s="1" customFormat="1" x14ac:dyDescent="0.25">
      <c r="A1310" s="23">
        <v>1309</v>
      </c>
      <c r="B1310" t="s">
        <v>2467</v>
      </c>
      <c r="C1310" s="1" t="str">
        <f>+VLOOKUP(Tabla1[[#This Row],[Sector]],Sectores[[Sector]:[Columna1]],2,0)</f>
        <v>30 Ingresos Tributarios</v>
      </c>
      <c r="D1310" s="1" t="str">
        <f>+VLOOKUP(Tabla1[[#This Row],[Contenido]],Hoja2!$F$2:$G$105,2,0)</f>
        <v>30.03 Impuestos</v>
      </c>
      <c r="E1310" s="1" t="str">
        <f>+IFERROR(VLOOKUP(Tabla1[[#This Row],[Tema]],Temas[[Tema]:[Columna1]],2,0),"REVISAR")</f>
        <v>30.01.03 Valor</v>
      </c>
      <c r="F1310" s="1" t="str">
        <f>+IFERROR(VLOOKUP(Tabla1[[#This Row],[Muestra]],Muestra[[Muestra]:[Columna1]],2,0),"REVISAR")</f>
        <v>30.03.01.04 Impuesto a los actos jurídicos</v>
      </c>
      <c r="G1310" s="1" t="s">
        <v>2472</v>
      </c>
      <c r="H1310" s="1" t="s">
        <v>2473</v>
      </c>
      <c r="I1310" s="1" t="s">
        <v>2476</v>
      </c>
      <c r="J1310" s="1" t="s">
        <v>2467</v>
      </c>
      <c r="K1310" s="1" t="s">
        <v>3790</v>
      </c>
      <c r="L1310" s="1" t="s">
        <v>2479</v>
      </c>
      <c r="O1310" t="s">
        <v>3876</v>
      </c>
      <c r="Y1310" s="1">
        <v>63235.629506787009</v>
      </c>
      <c r="Z1310" s="1">
        <v>204351.85794640888</v>
      </c>
      <c r="AA1310" s="1">
        <v>265509.26117084327</v>
      </c>
      <c r="AB1310" s="1">
        <v>319545.52103617491</v>
      </c>
      <c r="AC1310" s="1">
        <v>247266.44256599998</v>
      </c>
      <c r="AD1310" s="1">
        <v>263785.467833</v>
      </c>
      <c r="AE1310" s="1">
        <v>269718.32099299988</v>
      </c>
      <c r="AF1310" s="1">
        <v>462200.62220000004</v>
      </c>
      <c r="AG1310" s="1">
        <v>514684.02860643825</v>
      </c>
      <c r="AH1310" s="1">
        <v>585409.97931300011</v>
      </c>
      <c r="AI1310" s="1">
        <v>668211.20531500003</v>
      </c>
      <c r="AJ1310" s="1">
        <v>350537</v>
      </c>
    </row>
    <row r="1311" spans="1:36" s="1" customFormat="1" x14ac:dyDescent="0.25">
      <c r="A1311" s="23">
        <v>1310</v>
      </c>
      <c r="B1311" t="s">
        <v>2468</v>
      </c>
      <c r="C1311" s="1" t="str">
        <f>+VLOOKUP(Tabla1[[#This Row],[Sector]],Sectores[[Sector]:[Columna1]],2,0)</f>
        <v>30 Ingresos Tributarios</v>
      </c>
      <c r="D1311" s="1" t="str">
        <f>+VLOOKUP(Tabla1[[#This Row],[Contenido]],Hoja2!$F$2:$G$105,2,0)</f>
        <v>30.03 Impuestos</v>
      </c>
      <c r="E1311" s="1" t="str">
        <f>+IFERROR(VLOOKUP(Tabla1[[#This Row],[Tema]],Temas[[Tema]:[Columna1]],2,0),"REVISAR")</f>
        <v>30.01.03 Valor</v>
      </c>
      <c r="F1311" s="1" t="str">
        <f>+IFERROR(VLOOKUP(Tabla1[[#This Row],[Muestra]],Muestra[[Muestra]:[Columna1]],2,0),"REVISAR")</f>
        <v>30.03.01.05 Impuesto al comercio exterior</v>
      </c>
      <c r="G1311" s="1" t="s">
        <v>2472</v>
      </c>
      <c r="H1311" s="1" t="s">
        <v>2473</v>
      </c>
      <c r="I1311" s="1" t="s">
        <v>2476</v>
      </c>
      <c r="J1311" s="1" t="s">
        <v>2468</v>
      </c>
      <c r="K1311" s="1" t="s">
        <v>3790</v>
      </c>
      <c r="L1311" s="1" t="s">
        <v>2479</v>
      </c>
      <c r="O1311" t="s">
        <v>3876</v>
      </c>
      <c r="Y1311" s="1">
        <v>163157.4825011018</v>
      </c>
      <c r="Z1311" s="1">
        <v>267400.46808149398</v>
      </c>
      <c r="AA1311" s="1">
        <v>290816.05782826385</v>
      </c>
      <c r="AB1311" s="1">
        <v>314340.45107038546</v>
      </c>
      <c r="AC1311" s="1">
        <v>303397.03927313618</v>
      </c>
      <c r="AD1311" s="1">
        <v>337842.57553911721</v>
      </c>
      <c r="AE1311" s="1">
        <v>324333.84455504647</v>
      </c>
      <c r="AF1311" s="1">
        <v>308863.5735353753</v>
      </c>
      <c r="AG1311" s="1">
        <v>321140.6831076651</v>
      </c>
      <c r="AH1311" s="1">
        <v>347556.77144400624</v>
      </c>
      <c r="AI1311" s="1">
        <v>331846.27738331218</v>
      </c>
      <c r="AJ1311" s="1">
        <v>293715</v>
      </c>
    </row>
    <row r="1312" spans="1:36" s="1" customFormat="1" x14ac:dyDescent="0.25">
      <c r="A1312" s="23">
        <v>1311</v>
      </c>
      <c r="B1312" t="s">
        <v>2469</v>
      </c>
      <c r="C1312" s="1" t="str">
        <f>+VLOOKUP(Tabla1[[#This Row],[Sector]],Sectores[[Sector]:[Columna1]],2,0)</f>
        <v>30 Ingresos Tributarios</v>
      </c>
      <c r="D1312" s="1" t="str">
        <f>+VLOOKUP(Tabla1[[#This Row],[Contenido]],Hoja2!$F$2:$G$105,2,0)</f>
        <v>30.03 Impuestos</v>
      </c>
      <c r="E1312" s="1" t="str">
        <f>+IFERROR(VLOOKUP(Tabla1[[#This Row],[Tema]],Temas[[Tema]:[Columna1]],2,0),"REVISAR")</f>
        <v>30.01.03 Valor</v>
      </c>
      <c r="F1312" s="1" t="str">
        <f>+IFERROR(VLOOKUP(Tabla1[[#This Row],[Muestra]],Muestra[[Muestra]:[Columna1]],2,0),"REVISAR")</f>
        <v>30.03.01.06 Impuestos varios</v>
      </c>
      <c r="G1312" s="1" t="s">
        <v>2472</v>
      </c>
      <c r="H1312" s="1" t="s">
        <v>2473</v>
      </c>
      <c r="I1312" s="1" t="s">
        <v>2476</v>
      </c>
      <c r="J1312" s="1" t="s">
        <v>2469</v>
      </c>
      <c r="K1312" s="1" t="s">
        <v>3790</v>
      </c>
      <c r="L1312" s="1" t="s">
        <v>2479</v>
      </c>
      <c r="O1312" t="s">
        <v>3876</v>
      </c>
      <c r="Y1312" s="1">
        <v>355561.30053170823</v>
      </c>
      <c r="Z1312" s="1">
        <v>203470.99096362249</v>
      </c>
      <c r="AA1312" s="1">
        <v>336952.50243363885</v>
      </c>
      <c r="AB1312" s="1">
        <v>499632.5986817641</v>
      </c>
      <c r="AC1312" s="1">
        <v>378744.15456889314</v>
      </c>
      <c r="AD1312" s="1">
        <v>361244.13897872443</v>
      </c>
      <c r="AE1312" s="1">
        <v>537397.95027435024</v>
      </c>
      <c r="AF1312" s="1">
        <v>641137.47512884031</v>
      </c>
      <c r="AG1312" s="1">
        <v>746315.71942866186</v>
      </c>
      <c r="AH1312" s="1">
        <v>854714.78780106117</v>
      </c>
      <c r="AI1312" s="1">
        <v>716223.1464301286</v>
      </c>
      <c r="AJ1312" s="1">
        <v>462785</v>
      </c>
    </row>
    <row r="1313" spans="1:36" s="1" customFormat="1" x14ac:dyDescent="0.25">
      <c r="A1313" s="23">
        <v>1312</v>
      </c>
      <c r="B1313" t="s">
        <v>2470</v>
      </c>
      <c r="C1313" s="1" t="str">
        <f>+VLOOKUP(Tabla1[[#This Row],[Sector]],Sectores[[Sector]:[Columna1]],2,0)</f>
        <v>30 Ingresos Tributarios</v>
      </c>
      <c r="D1313" s="1" t="str">
        <f>+VLOOKUP(Tabla1[[#This Row],[Contenido]],Hoja2!$F$2:$G$105,2,0)</f>
        <v>30.02 Deudas</v>
      </c>
      <c r="E1313" s="1" t="str">
        <f>+IFERROR(VLOOKUP(Tabla1[[#This Row],[Tema]],Temas[[Tema]:[Columna1]],2,0),"REVISAR")</f>
        <v>30.01.03 Valor</v>
      </c>
      <c r="F1313" s="1" t="str">
        <f>+IFERROR(VLOOKUP(Tabla1[[#This Row],[Muestra]],Muestra[[Muestra]:[Columna1]],2,0),"REVISAR")</f>
        <v>30.02.01.01 Fluctuación deudores</v>
      </c>
      <c r="G1313" s="1" t="s">
        <v>2472</v>
      </c>
      <c r="H1313" s="1" t="s">
        <v>2474</v>
      </c>
      <c r="I1313" s="1" t="s">
        <v>2476</v>
      </c>
      <c r="J1313" s="1" t="s">
        <v>2470</v>
      </c>
      <c r="K1313" s="1" t="s">
        <v>3790</v>
      </c>
      <c r="L1313" s="1" t="s">
        <v>2479</v>
      </c>
      <c r="O1313" t="s">
        <v>3876</v>
      </c>
      <c r="Y1313" s="1">
        <v>-81525.326646108879</v>
      </c>
      <c r="Z1313" s="1">
        <v>-139777.35427657797</v>
      </c>
      <c r="AA1313" s="1">
        <v>-18336.223562212854</v>
      </c>
      <c r="AB1313" s="1">
        <v>-234297.74576193377</v>
      </c>
      <c r="AC1313" s="1">
        <v>-196194.24912098312</v>
      </c>
      <c r="AD1313" s="1">
        <v>-23518.702639283216</v>
      </c>
      <c r="AE1313" s="1">
        <v>-702421.90307678352</v>
      </c>
      <c r="AF1313" s="1">
        <v>-368260.27071527613</v>
      </c>
      <c r="AG1313" s="1">
        <v>-758988.12624265742</v>
      </c>
      <c r="AH1313" s="1">
        <v>-750932.18899226899</v>
      </c>
      <c r="AI1313" s="1">
        <v>-453871.58426781528</v>
      </c>
      <c r="AJ1313" s="1">
        <v>-294644</v>
      </c>
    </row>
    <row r="1314" spans="1:36" s="1" customFormat="1" x14ac:dyDescent="0.25">
      <c r="A1314" s="23">
        <v>1313</v>
      </c>
      <c r="B1314" t="s">
        <v>2471</v>
      </c>
      <c r="C1314" s="1" t="str">
        <f>+VLOOKUP(Tabla1[[#This Row],[Sector]],Sectores[[Sector]:[Columna1]],2,0)</f>
        <v>30 Ingresos Tributarios</v>
      </c>
      <c r="D1314" s="1" t="str">
        <f>+VLOOKUP(Tabla1[[#This Row],[Contenido]],Hoja2!$F$2:$G$105,2,0)</f>
        <v>30.01 Cuentas no trobutarias</v>
      </c>
      <c r="E1314" s="1" t="str">
        <f>+IFERROR(VLOOKUP(Tabla1[[#This Row],[Tema]],Temas[[Tema]:[Columna1]],2,0),"REVISAR")</f>
        <v>30.01.03 Valor</v>
      </c>
      <c r="F1314" s="1" t="str">
        <f>+IFERROR(VLOOKUP(Tabla1[[#This Row],[Muestra]],Muestra[[Muestra]:[Columna1]],2,0),"REVISAR")</f>
        <v>30.01.01.01 Cuentas no tributarias</v>
      </c>
      <c r="G1314" s="1" t="s">
        <v>2472</v>
      </c>
      <c r="H1314" s="1" t="s">
        <v>2475</v>
      </c>
      <c r="I1314" s="1" t="s">
        <v>2476</v>
      </c>
      <c r="J1314" s="1" t="s">
        <v>2471</v>
      </c>
      <c r="K1314" s="1" t="s">
        <v>3790</v>
      </c>
      <c r="L1314" s="1" t="s">
        <v>2479</v>
      </c>
      <c r="O1314" t="s">
        <v>3876</v>
      </c>
      <c r="Y1314" s="1">
        <v>-17674.929015999998</v>
      </c>
      <c r="Z1314" s="1">
        <v>-7417.2601009999989</v>
      </c>
      <c r="AA1314" s="1">
        <v>31688.820587999988</v>
      </c>
      <c r="AB1314" s="1">
        <v>-3131.1156470000005</v>
      </c>
      <c r="AC1314" s="1">
        <v>-27540.337975000002</v>
      </c>
      <c r="AD1314" s="1">
        <v>-8000.9313699999993</v>
      </c>
      <c r="AE1314" s="1">
        <v>-26980.292700000002</v>
      </c>
      <c r="AF1314" s="1">
        <v>-108894.6516369991</v>
      </c>
      <c r="AG1314" s="1">
        <v>-121806.60567900003</v>
      </c>
      <c r="AH1314" s="1">
        <v>-126557.68266499999</v>
      </c>
      <c r="AI1314" s="1">
        <v>-149510.49091299999</v>
      </c>
      <c r="AJ1314" s="1">
        <v>-58547</v>
      </c>
    </row>
    <row r="1315" spans="1:36" s="1" customFormat="1" x14ac:dyDescent="0.25">
      <c r="A1315" s="23">
        <v>1314</v>
      </c>
      <c r="B1315" t="s">
        <v>2480</v>
      </c>
      <c r="C1315" s="1" t="str">
        <f>+VLOOKUP(Tabla1[[#This Row],[Sector]],Sectores[[Sector]:[Columna1]],2,0)</f>
        <v>30 Ingresos Tributarios</v>
      </c>
      <c r="D1315" s="1" t="str">
        <f>+VLOOKUP(Tabla1[[#This Row],[Contenido]],Hoja2!$F$2:$G$105,2,0)</f>
        <v>30.03 Impuestos</v>
      </c>
      <c r="E1315" s="1" t="str">
        <f>+IFERROR(VLOOKUP(Tabla1[[#This Row],[Tema]],Temas[[Tema]:[Columna1]],2,0),"REVISAR")</f>
        <v>30.01.02 Proporción del total</v>
      </c>
      <c r="F1315" s="1" t="str">
        <f>+IFERROR(VLOOKUP(Tabla1[[#This Row],[Muestra]],Muestra[[Muestra]:[Columna1]],2,0),"REVISAR")</f>
        <v>30.03.01.01 Impuestos a la renta</v>
      </c>
      <c r="G1315" s="1" t="s">
        <v>2472</v>
      </c>
      <c r="H1315" s="1" t="s">
        <v>2473</v>
      </c>
      <c r="I1315" s="1" t="s">
        <v>2477</v>
      </c>
      <c r="J1315" s="1" t="s">
        <v>2464</v>
      </c>
      <c r="K1315" s="1" t="s">
        <v>255</v>
      </c>
      <c r="L1315" s="1" t="s">
        <v>2479</v>
      </c>
      <c r="O1315" t="s">
        <v>3876</v>
      </c>
      <c r="Y1315" s="1">
        <v>0.3422576776433689</v>
      </c>
      <c r="Z1315" s="1">
        <v>0.40310738543929558</v>
      </c>
      <c r="AA1315" s="1">
        <v>0.4269160482216654</v>
      </c>
      <c r="AB1315" s="1">
        <v>0.41843113113173119</v>
      </c>
      <c r="AC1315" s="1">
        <v>0.39586965461952872</v>
      </c>
      <c r="AD1315" s="1">
        <v>0.37610151989100077</v>
      </c>
      <c r="AE1315" s="1">
        <v>0.42239586355502146</v>
      </c>
      <c r="AF1315" s="1">
        <v>0.39554610797936285</v>
      </c>
      <c r="AG1315" s="1">
        <v>0.40227749368379445</v>
      </c>
      <c r="AH1315" s="1">
        <v>0.42132590062034236</v>
      </c>
      <c r="AI1315" s="1">
        <v>0.41374293460611294</v>
      </c>
      <c r="AJ1315" s="1">
        <v>0.39110724384771178</v>
      </c>
    </row>
    <row r="1316" spans="1:36" s="1" customFormat="1" x14ac:dyDescent="0.25">
      <c r="A1316" s="23">
        <v>1315</v>
      </c>
      <c r="B1316" t="s">
        <v>2481</v>
      </c>
      <c r="C1316" s="1" t="str">
        <f>+VLOOKUP(Tabla1[[#This Row],[Sector]],Sectores[[Sector]:[Columna1]],2,0)</f>
        <v>30 Ingresos Tributarios</v>
      </c>
      <c r="D1316" s="1" t="str">
        <f>+VLOOKUP(Tabla1[[#This Row],[Contenido]],Hoja2!$F$2:$G$105,2,0)</f>
        <v>30.03 Impuestos</v>
      </c>
      <c r="E1316" s="1" t="str">
        <f>+IFERROR(VLOOKUP(Tabla1[[#This Row],[Tema]],Temas[[Tema]:[Columna1]],2,0),"REVISAR")</f>
        <v>30.01.02 Proporción del total</v>
      </c>
      <c r="F1316" s="1" t="str">
        <f>+IFERROR(VLOOKUP(Tabla1[[#This Row],[Muestra]],Muestra[[Muestra]:[Columna1]],2,0),"REVISAR")</f>
        <v>30.03.01.02 Impuesto al valor agregado</v>
      </c>
      <c r="G1316" s="1" t="s">
        <v>2472</v>
      </c>
      <c r="H1316" s="1" t="s">
        <v>2473</v>
      </c>
      <c r="I1316" s="1" t="s">
        <v>2477</v>
      </c>
      <c r="J1316" s="1" t="s">
        <v>2465</v>
      </c>
      <c r="K1316" s="1" t="s">
        <v>255</v>
      </c>
      <c r="L1316" s="1" t="s">
        <v>2479</v>
      </c>
      <c r="O1316" t="s">
        <v>3876</v>
      </c>
      <c r="Y1316" s="1">
        <v>0.52856227066889283</v>
      </c>
      <c r="Z1316" s="1">
        <v>0.47803561823722551</v>
      </c>
      <c r="AA1316" s="1">
        <v>0.44752594749469654</v>
      </c>
      <c r="AB1316" s="1">
        <v>0.4590797111482644</v>
      </c>
      <c r="AC1316" s="1">
        <v>0.48679749840661529</v>
      </c>
      <c r="AD1316" s="1">
        <v>0.49502083304611977</v>
      </c>
      <c r="AE1316" s="1">
        <v>0.47715456602536072</v>
      </c>
      <c r="AF1316" s="1">
        <v>0.4852697355042172</v>
      </c>
      <c r="AG1316" s="1">
        <v>0.48973274657855115</v>
      </c>
      <c r="AH1316" s="1">
        <v>0.47260342299187313</v>
      </c>
      <c r="AI1316" s="1">
        <v>0.47303790168778109</v>
      </c>
      <c r="AJ1316" s="1">
        <v>0.49615004963806758</v>
      </c>
    </row>
    <row r="1317" spans="1:36" s="1" customFormat="1" x14ac:dyDescent="0.25">
      <c r="A1317" s="23">
        <v>1316</v>
      </c>
      <c r="B1317" t="s">
        <v>2482</v>
      </c>
      <c r="C1317" s="1" t="str">
        <f>+VLOOKUP(Tabla1[[#This Row],[Sector]],Sectores[[Sector]:[Columna1]],2,0)</f>
        <v>30 Ingresos Tributarios</v>
      </c>
      <c r="D1317" s="1" t="str">
        <f>+VLOOKUP(Tabla1[[#This Row],[Contenido]],Hoja2!$F$2:$G$105,2,0)</f>
        <v>30.03 Impuestos</v>
      </c>
      <c r="E1317" s="1" t="str">
        <f>+IFERROR(VLOOKUP(Tabla1[[#This Row],[Tema]],Temas[[Tema]:[Columna1]],2,0),"REVISAR")</f>
        <v>30.01.02 Proporción del total</v>
      </c>
      <c r="F1317" s="1" t="str">
        <f>+IFERROR(VLOOKUP(Tabla1[[#This Row],[Muestra]],Muestra[[Muestra]:[Columna1]],2,0),"REVISAR")</f>
        <v>30.03.01.03 Impuesto a productos específicos</v>
      </c>
      <c r="G1317" s="1" t="s">
        <v>2472</v>
      </c>
      <c r="H1317" s="1" t="s">
        <v>2473</v>
      </c>
      <c r="I1317" s="1" t="s">
        <v>2477</v>
      </c>
      <c r="J1317" s="1" t="s">
        <v>2466</v>
      </c>
      <c r="K1317" s="1" t="s">
        <v>255</v>
      </c>
      <c r="L1317" s="1" t="s">
        <v>2479</v>
      </c>
      <c r="O1317" t="s">
        <v>3876</v>
      </c>
      <c r="Y1317" s="1">
        <v>9.3009361133286908E-2</v>
      </c>
      <c r="Z1317" s="1">
        <v>8.8817327699702339E-2</v>
      </c>
      <c r="AA1317" s="1">
        <v>8.2592184648037553E-2</v>
      </c>
      <c r="AB1317" s="1">
        <v>8.3135247182483191E-2</v>
      </c>
      <c r="AC1317" s="1">
        <v>8.658864205202095E-2</v>
      </c>
      <c r="AD1317" s="1">
        <v>9.0840055631458111E-2</v>
      </c>
      <c r="AE1317" s="1">
        <v>8.5923571641987134E-2</v>
      </c>
      <c r="AF1317" s="1">
        <v>8.693912697023623E-2</v>
      </c>
      <c r="AG1317" s="1">
        <v>8.5184785741665631E-2</v>
      </c>
      <c r="AH1317" s="1">
        <v>7.9537705052355578E-2</v>
      </c>
      <c r="AI1317" s="1">
        <v>8.103513881582744E-2</v>
      </c>
      <c r="AJ1317" s="1">
        <v>8.9191190534303369E-2</v>
      </c>
    </row>
    <row r="1318" spans="1:36" s="1" customFormat="1" x14ac:dyDescent="0.25">
      <c r="A1318" s="23">
        <v>1317</v>
      </c>
      <c r="B1318" t="s">
        <v>2483</v>
      </c>
      <c r="C1318" s="1" t="str">
        <f>+VLOOKUP(Tabla1[[#This Row],[Sector]],Sectores[[Sector]:[Columna1]],2,0)</f>
        <v>30 Ingresos Tributarios</v>
      </c>
      <c r="D1318" s="1" t="str">
        <f>+VLOOKUP(Tabla1[[#This Row],[Contenido]],Hoja2!$F$2:$G$105,2,0)</f>
        <v>30.03 Impuestos</v>
      </c>
      <c r="E1318" s="1" t="str">
        <f>+IFERROR(VLOOKUP(Tabla1[[#This Row],[Tema]],Temas[[Tema]:[Columna1]],2,0),"REVISAR")</f>
        <v>30.01.02 Proporción del total</v>
      </c>
      <c r="F1318" s="1" t="str">
        <f>+IFERROR(VLOOKUP(Tabla1[[#This Row],[Muestra]],Muestra[[Muestra]:[Columna1]],2,0),"REVISAR")</f>
        <v>30.03.01.04 Impuesto a los actos jurídicos</v>
      </c>
      <c r="G1318" s="1" t="s">
        <v>2472</v>
      </c>
      <c r="H1318" s="1" t="s">
        <v>2473</v>
      </c>
      <c r="I1318" s="1" t="s">
        <v>2477</v>
      </c>
      <c r="J1318" s="1" t="s">
        <v>2467</v>
      </c>
      <c r="K1318" s="1" t="s">
        <v>255</v>
      </c>
      <c r="L1318" s="1" t="s">
        <v>2479</v>
      </c>
      <c r="O1318" t="s">
        <v>3876</v>
      </c>
      <c r="Y1318" s="1">
        <v>4.7379734681111674E-3</v>
      </c>
      <c r="Z1318" s="1">
        <v>1.1625621987923144E-2</v>
      </c>
      <c r="AA1318" s="1">
        <v>1.2582660800686372E-2</v>
      </c>
      <c r="AB1318" s="1">
        <v>1.4033601452953475E-2</v>
      </c>
      <c r="AC1318" s="1">
        <v>1.0772708675715184E-2</v>
      </c>
      <c r="AD1318" s="1">
        <v>1.0773325169770495E-2</v>
      </c>
      <c r="AE1318" s="1">
        <v>9.7449279195485575E-3</v>
      </c>
      <c r="AF1318" s="1">
        <v>1.5938959996194456E-2</v>
      </c>
      <c r="AG1318" s="1">
        <v>1.6735478525862126E-2</v>
      </c>
      <c r="AH1318" s="1">
        <v>1.7065269618952328E-2</v>
      </c>
      <c r="AI1318" s="1">
        <v>1.93240668590474E-2</v>
      </c>
      <c r="AJ1318" s="1">
        <v>1.0951411504541054E-2</v>
      </c>
    </row>
    <row r="1319" spans="1:36" s="1" customFormat="1" x14ac:dyDescent="0.25">
      <c r="A1319" s="23">
        <v>1318</v>
      </c>
      <c r="B1319" t="s">
        <v>2484</v>
      </c>
      <c r="C1319" s="1" t="str">
        <f>+VLOOKUP(Tabla1[[#This Row],[Sector]],Sectores[[Sector]:[Columna1]],2,0)</f>
        <v>30 Ingresos Tributarios</v>
      </c>
      <c r="D1319" s="1" t="str">
        <f>+VLOOKUP(Tabla1[[#This Row],[Contenido]],Hoja2!$F$2:$G$105,2,0)</f>
        <v>30.03 Impuestos</v>
      </c>
      <c r="E1319" s="1" t="str">
        <f>+IFERROR(VLOOKUP(Tabla1[[#This Row],[Tema]],Temas[[Tema]:[Columna1]],2,0),"REVISAR")</f>
        <v>30.01.02 Proporción del total</v>
      </c>
      <c r="F1319" s="1" t="str">
        <f>+IFERROR(VLOOKUP(Tabla1[[#This Row],[Muestra]],Muestra[[Muestra]:[Columna1]],2,0),"REVISAR")</f>
        <v>30.03.01.05 Impuesto al comercio exterior</v>
      </c>
      <c r="G1319" s="1" t="s">
        <v>2472</v>
      </c>
      <c r="H1319" s="1" t="s">
        <v>2473</v>
      </c>
      <c r="I1319" s="1" t="s">
        <v>2477</v>
      </c>
      <c r="J1319" s="1" t="s">
        <v>2468</v>
      </c>
      <c r="K1319" s="1" t="s">
        <v>255</v>
      </c>
      <c r="L1319" s="1" t="s">
        <v>2479</v>
      </c>
      <c r="O1319" t="s">
        <v>3876</v>
      </c>
      <c r="Y1319" s="1">
        <v>1.2224687715507969E-2</v>
      </c>
      <c r="Z1319" s="1">
        <v>1.5212471237351853E-2</v>
      </c>
      <c r="AA1319" s="1">
        <v>1.3781966756674752E-2</v>
      </c>
      <c r="AB1319" s="1">
        <v>1.3805008427466011E-2</v>
      </c>
      <c r="AC1319" s="1">
        <v>1.321816208963178E-2</v>
      </c>
      <c r="AD1319" s="1">
        <v>1.3797909158437463E-2</v>
      </c>
      <c r="AE1319" s="1">
        <v>1.1718187794669769E-2</v>
      </c>
      <c r="AF1319" s="1">
        <v>1.0651141314846136E-2</v>
      </c>
      <c r="AG1319" s="1">
        <v>1.0442218346042132E-2</v>
      </c>
      <c r="AH1319" s="1">
        <v>1.0131617536730374E-2</v>
      </c>
      <c r="AI1319" s="1">
        <v>9.5966957753397062E-3</v>
      </c>
      <c r="AJ1319" s="1">
        <v>9.1761891898894422E-3</v>
      </c>
    </row>
    <row r="1320" spans="1:36" s="1" customFormat="1" x14ac:dyDescent="0.25">
      <c r="A1320" s="23">
        <v>1319</v>
      </c>
      <c r="B1320" t="s">
        <v>2485</v>
      </c>
      <c r="C1320" s="1" t="str">
        <f>+VLOOKUP(Tabla1[[#This Row],[Sector]],Sectores[[Sector]:[Columna1]],2,0)</f>
        <v>30 Ingresos Tributarios</v>
      </c>
      <c r="D1320" s="1" t="str">
        <f>+VLOOKUP(Tabla1[[#This Row],[Contenido]],Hoja2!$F$2:$G$105,2,0)</f>
        <v>30.03 Impuestos</v>
      </c>
      <c r="E1320" s="1" t="str">
        <f>+IFERROR(VLOOKUP(Tabla1[[#This Row],[Tema]],Temas[[Tema]:[Columna1]],2,0),"REVISAR")</f>
        <v>30.01.02 Proporción del total</v>
      </c>
      <c r="F1320" s="1" t="str">
        <f>+IFERROR(VLOOKUP(Tabla1[[#This Row],[Muestra]],Muestra[[Muestra]:[Columna1]],2,0),"REVISAR")</f>
        <v>30.03.01.06 Impuestos varios</v>
      </c>
      <c r="G1320" s="1" t="s">
        <v>2472</v>
      </c>
      <c r="H1320" s="1" t="s">
        <v>2473</v>
      </c>
      <c r="I1320" s="1" t="s">
        <v>2477</v>
      </c>
      <c r="J1320" s="1" t="s">
        <v>2469</v>
      </c>
      <c r="K1320" s="1" t="s">
        <v>255</v>
      </c>
      <c r="L1320" s="1" t="s">
        <v>2479</v>
      </c>
      <c r="O1320" t="s">
        <v>3876</v>
      </c>
      <c r="Y1320" s="1">
        <v>2.664067743684791E-2</v>
      </c>
      <c r="Z1320" s="1">
        <v>1.1575509272206104E-2</v>
      </c>
      <c r="AA1320" s="1">
        <v>1.5968403608101762E-2</v>
      </c>
      <c r="AB1320" s="1">
        <v>2.1942553724636795E-2</v>
      </c>
      <c r="AC1320" s="1">
        <v>1.6500825576894342E-2</v>
      </c>
      <c r="AD1320" s="1">
        <v>1.4753657989057319E-2</v>
      </c>
      <c r="AE1320" s="1">
        <v>1.9416197869897754E-2</v>
      </c>
      <c r="AF1320" s="1">
        <v>2.2109586351265847E-2</v>
      </c>
      <c r="AG1320" s="1">
        <v>2.4267220278487333E-2</v>
      </c>
      <c r="AH1320" s="1">
        <v>2.4915766414245047E-2</v>
      </c>
      <c r="AI1320" s="1">
        <v>2.0712528999103891E-2</v>
      </c>
      <c r="AJ1320" s="1">
        <v>1.4458242562494207E-2</v>
      </c>
    </row>
    <row r="1321" spans="1:36" s="1" customFormat="1" x14ac:dyDescent="0.25">
      <c r="A1321" s="23">
        <v>1320</v>
      </c>
      <c r="B1321" t="s">
        <v>2486</v>
      </c>
      <c r="C1321" s="1" t="str">
        <f>+VLOOKUP(Tabla1[[#This Row],[Sector]],Sectores[[Sector]:[Columna1]],2,0)</f>
        <v>30 Ingresos Tributarios</v>
      </c>
      <c r="D1321" s="1" t="str">
        <f>+VLOOKUP(Tabla1[[#This Row],[Contenido]],Hoja2!$F$2:$G$105,2,0)</f>
        <v>30.02 Deudas</v>
      </c>
      <c r="E1321" s="1" t="str">
        <f>+IFERROR(VLOOKUP(Tabla1[[#This Row],[Tema]],Temas[[Tema]:[Columna1]],2,0),"REVISAR")</f>
        <v>30.01.02 Proporción del total</v>
      </c>
      <c r="F1321" s="1" t="str">
        <f>+IFERROR(VLOOKUP(Tabla1[[#This Row],[Muestra]],Muestra[[Muestra]:[Columna1]],2,0),"REVISAR")</f>
        <v>30.02.01.01 Fluctuación deudores</v>
      </c>
      <c r="G1321" s="1" t="s">
        <v>2472</v>
      </c>
      <c r="H1321" s="1" t="s">
        <v>2474</v>
      </c>
      <c r="I1321" s="1" t="s">
        <v>2477</v>
      </c>
      <c r="J1321" s="1" t="s">
        <v>2470</v>
      </c>
      <c r="K1321" s="1" t="s">
        <v>255</v>
      </c>
      <c r="L1321" s="1" t="s">
        <v>2479</v>
      </c>
      <c r="O1321" t="s">
        <v>3876</v>
      </c>
      <c r="Y1321" s="1">
        <v>-6.108341731411132E-3</v>
      </c>
      <c r="Z1321" s="1">
        <v>-7.9519643208610432E-3</v>
      </c>
      <c r="AA1321" s="1">
        <v>-8.6896585238290631E-4</v>
      </c>
      <c r="AB1321" s="1">
        <v>-1.0289742677933412E-2</v>
      </c>
      <c r="AC1321" s="1">
        <v>-8.5476357717521548E-3</v>
      </c>
      <c r="AD1321" s="1">
        <v>-9.6053294059605531E-4</v>
      </c>
      <c r="AE1321" s="1">
        <v>-2.5378516332870953E-2</v>
      </c>
      <c r="AF1321" s="1">
        <v>-1.2699432759695938E-2</v>
      </c>
      <c r="AG1321" s="1">
        <v>-2.467927656995773E-2</v>
      </c>
      <c r="AH1321" s="1">
        <v>-2.1890402834850612E-2</v>
      </c>
      <c r="AI1321" s="1">
        <v>-1.3125557862619914E-2</v>
      </c>
      <c r="AJ1321" s="1">
        <v>-9.2052128344340088E-3</v>
      </c>
    </row>
    <row r="1322" spans="1:36" s="1" customFormat="1" x14ac:dyDescent="0.25">
      <c r="A1322" s="23">
        <v>1321</v>
      </c>
      <c r="B1322" t="s">
        <v>2487</v>
      </c>
      <c r="C1322" s="1" t="str">
        <f>+VLOOKUP(Tabla1[[#This Row],[Sector]],Sectores[[Sector]:[Columna1]],2,0)</f>
        <v>30 Ingresos Tributarios</v>
      </c>
      <c r="D1322" s="1" t="str">
        <f>+VLOOKUP(Tabla1[[#This Row],[Contenido]],Hoja2!$F$2:$G$105,2,0)</f>
        <v>30.01 Cuentas no trobutarias</v>
      </c>
      <c r="E1322" s="1" t="str">
        <f>+IFERROR(VLOOKUP(Tabla1[[#This Row],[Tema]],Temas[[Tema]:[Columna1]],2,0),"REVISAR")</f>
        <v>30.01.02 Proporción del total</v>
      </c>
      <c r="F1322" s="1" t="str">
        <f>+IFERROR(VLOOKUP(Tabla1[[#This Row],[Muestra]],Muestra[[Muestra]:[Columna1]],2,0),"REVISAR")</f>
        <v>30.01.01.01 Cuentas no tributarias</v>
      </c>
      <c r="G1322" s="1" t="s">
        <v>2472</v>
      </c>
      <c r="H1322" s="1" t="s">
        <v>2475</v>
      </c>
      <c r="I1322" s="1" t="s">
        <v>2477</v>
      </c>
      <c r="J1322" s="1" t="s">
        <v>2471</v>
      </c>
      <c r="K1322" s="1" t="s">
        <v>255</v>
      </c>
      <c r="L1322" s="1" t="s">
        <v>2479</v>
      </c>
      <c r="O1322" t="s">
        <v>3876</v>
      </c>
      <c r="Y1322" s="1">
        <v>-1.3243063346047362E-3</v>
      </c>
      <c r="Z1322" s="1">
        <v>-4.2196955284323588E-4</v>
      </c>
      <c r="AA1322" s="1">
        <v>1.501754322520773E-3</v>
      </c>
      <c r="AB1322" s="1">
        <v>-1.3751038960151829E-4</v>
      </c>
      <c r="AC1322" s="1">
        <v>-1.1998556486540644E-3</v>
      </c>
      <c r="AD1322" s="1">
        <v>-3.2676794524783139E-4</v>
      </c>
      <c r="AE1322" s="1">
        <v>-9.7479847361442624E-4</v>
      </c>
      <c r="AF1322" s="1">
        <v>-3.7552253564267475E-3</v>
      </c>
      <c r="AG1322" s="1">
        <v>-3.9606665844450122E-3</v>
      </c>
      <c r="AH1322" s="1">
        <v>-3.6892793996483771E-3</v>
      </c>
      <c r="AI1322" s="1">
        <v>-4.3237088805923897E-3</v>
      </c>
      <c r="AJ1322" s="1">
        <v>-1.8291144425734375E-3</v>
      </c>
    </row>
    <row r="1323" spans="1:36" s="1" customFormat="1" x14ac:dyDescent="0.25">
      <c r="A1323" s="23">
        <v>1322</v>
      </c>
      <c r="B1323" t="s">
        <v>2488</v>
      </c>
      <c r="C1323" s="1" t="str">
        <f>+VLOOKUP(Tabla1[[#This Row],[Sector]],Sectores[[Sector]:[Columna1]],2,0)</f>
        <v>30 Ingresos Tributarios</v>
      </c>
      <c r="D1323" s="1" t="str">
        <f>+VLOOKUP(Tabla1[[#This Row],[Contenido]],Hoja2!$F$2:$G$105,2,0)</f>
        <v>30.03 Impuestos</v>
      </c>
      <c r="E1323" s="1" t="str">
        <f>+IFERROR(VLOOKUP(Tabla1[[#This Row],[Tema]],Temas[[Tema]:[Columna1]],2,0),"REVISAR")</f>
        <v>30.01.01 Indice (Base 2009=100)</v>
      </c>
      <c r="F1323" s="1" t="str">
        <f>+IFERROR(VLOOKUP(Tabla1[[#This Row],[Muestra]],Muestra[[Muestra]:[Columna1]],2,0),"REVISAR")</f>
        <v>30.03.01.01 Impuestos a la renta</v>
      </c>
      <c r="G1323" s="1" t="s">
        <v>2472</v>
      </c>
      <c r="H1323" s="1" t="s">
        <v>2473</v>
      </c>
      <c r="I1323" s="1" t="s">
        <v>2478</v>
      </c>
      <c r="J1323" s="1" t="s">
        <v>2464</v>
      </c>
      <c r="K1323" s="1" t="s">
        <v>3790</v>
      </c>
      <c r="L1323" s="1" t="s">
        <v>2479</v>
      </c>
      <c r="O1323" t="s">
        <v>3876</v>
      </c>
      <c r="Y1323" s="1">
        <v>100</v>
      </c>
      <c r="Z1323" s="1">
        <v>155.11747513398223</v>
      </c>
      <c r="AA1323" s="1">
        <v>197.20923330566831</v>
      </c>
      <c r="AB1323" s="1">
        <v>208.57639807770892</v>
      </c>
      <c r="AC1323" s="1">
        <v>198.91615524009194</v>
      </c>
      <c r="AD1323" s="1">
        <v>201.59686090886038</v>
      </c>
      <c r="AE1323" s="1">
        <v>255.93462915612929</v>
      </c>
      <c r="AF1323" s="1">
        <v>251.09914832928393</v>
      </c>
      <c r="AG1323" s="1">
        <v>270.83567596336968</v>
      </c>
      <c r="AH1323" s="1">
        <v>316.40453822703989</v>
      </c>
      <c r="AI1323" s="1">
        <v>313.20118181961129</v>
      </c>
      <c r="AJ1323" s="1">
        <v>274.05466945261458</v>
      </c>
    </row>
    <row r="1324" spans="1:36" s="1" customFormat="1" x14ac:dyDescent="0.25">
      <c r="A1324" s="23">
        <v>1323</v>
      </c>
      <c r="B1324" t="s">
        <v>2489</v>
      </c>
      <c r="C1324" s="1" t="str">
        <f>+VLOOKUP(Tabla1[[#This Row],[Sector]],Sectores[[Sector]:[Columna1]],2,0)</f>
        <v>30 Ingresos Tributarios</v>
      </c>
      <c r="D1324" s="1" t="str">
        <f>+VLOOKUP(Tabla1[[#This Row],[Contenido]],Hoja2!$F$2:$G$105,2,0)</f>
        <v>30.03 Impuestos</v>
      </c>
      <c r="E1324" s="1" t="str">
        <f>+IFERROR(VLOOKUP(Tabla1[[#This Row],[Tema]],Temas[[Tema]:[Columna1]],2,0),"REVISAR")</f>
        <v>30.01.01 Indice (Base 2009=100)</v>
      </c>
      <c r="F1324" s="1" t="str">
        <f>+IFERROR(VLOOKUP(Tabla1[[#This Row],[Muestra]],Muestra[[Muestra]:[Columna1]],2,0),"REVISAR")</f>
        <v>30.03.01.02 Impuesto al valor agregado</v>
      </c>
      <c r="G1324" s="1" t="s">
        <v>2472</v>
      </c>
      <c r="H1324" s="1" t="s">
        <v>2473</v>
      </c>
      <c r="I1324" s="1" t="s">
        <v>2478</v>
      </c>
      <c r="J1324" s="1" t="s">
        <v>2465</v>
      </c>
      <c r="K1324" s="1" t="s">
        <v>3790</v>
      </c>
      <c r="L1324" s="1" t="s">
        <v>2479</v>
      </c>
      <c r="O1324" t="s">
        <v>3876</v>
      </c>
      <c r="Y1324" s="1">
        <v>100</v>
      </c>
      <c r="Z1324" s="1">
        <v>119.1124804260904</v>
      </c>
      <c r="AA1324" s="1">
        <v>133.86283682913316</v>
      </c>
      <c r="AB1324" s="1">
        <v>148.1788821816524</v>
      </c>
      <c r="AC1324" s="1">
        <v>158.38834525992149</v>
      </c>
      <c r="AD1324" s="1">
        <v>171.81425496251035</v>
      </c>
      <c r="AE1324" s="1">
        <v>187.20848084555814</v>
      </c>
      <c r="AF1324" s="1">
        <v>199.47495260943032</v>
      </c>
      <c r="AG1324" s="1">
        <v>213.49923343613636</v>
      </c>
      <c r="AH1324" s="1">
        <v>229.81504078071637</v>
      </c>
      <c r="AI1324" s="1">
        <v>231.87065072806899</v>
      </c>
      <c r="AJ1324" s="1">
        <v>225.1186238144675</v>
      </c>
    </row>
    <row r="1325" spans="1:36" s="1" customFormat="1" x14ac:dyDescent="0.25">
      <c r="A1325" s="23">
        <v>1324</v>
      </c>
      <c r="B1325" t="s">
        <v>2490</v>
      </c>
      <c r="C1325" s="1" t="str">
        <f>+VLOOKUP(Tabla1[[#This Row],[Sector]],Sectores[[Sector]:[Columna1]],2,0)</f>
        <v>30 Ingresos Tributarios</v>
      </c>
      <c r="D1325" s="1" t="str">
        <f>+VLOOKUP(Tabla1[[#This Row],[Contenido]],Hoja2!$F$2:$G$105,2,0)</f>
        <v>30.03 Impuestos</v>
      </c>
      <c r="E1325" s="1" t="str">
        <f>+IFERROR(VLOOKUP(Tabla1[[#This Row],[Tema]],Temas[[Tema]:[Columna1]],2,0),"REVISAR")</f>
        <v>30.01.01 Indice (Base 2009=100)</v>
      </c>
      <c r="F1325" s="1" t="str">
        <f>+IFERROR(VLOOKUP(Tabla1[[#This Row],[Muestra]],Muestra[[Muestra]:[Columna1]],2,0),"REVISAR")</f>
        <v>30.03.01.03 Impuesto a productos específicos</v>
      </c>
      <c r="G1325" s="1" t="s">
        <v>2472</v>
      </c>
      <c r="H1325" s="1" t="s">
        <v>2473</v>
      </c>
      <c r="I1325" s="1" t="s">
        <v>2478</v>
      </c>
      <c r="J1325" s="1" t="s">
        <v>2466</v>
      </c>
      <c r="K1325" s="1" t="s">
        <v>3790</v>
      </c>
      <c r="L1325" s="1" t="s">
        <v>2479</v>
      </c>
      <c r="O1325" t="s">
        <v>3876</v>
      </c>
      <c r="Y1325" s="1">
        <v>100</v>
      </c>
      <c r="Z1325" s="1">
        <v>125.76627907090068</v>
      </c>
      <c r="AA1325" s="1">
        <v>140.39455209867555</v>
      </c>
      <c r="AB1325" s="1">
        <v>152.49405225455524</v>
      </c>
      <c r="AC1325" s="1">
        <v>160.10515331484723</v>
      </c>
      <c r="AD1325" s="1">
        <v>179.17714252168059</v>
      </c>
      <c r="AE1325" s="1">
        <v>191.57915552744691</v>
      </c>
      <c r="AF1325" s="1">
        <v>203.09065335058449</v>
      </c>
      <c r="AG1325" s="1">
        <v>211.04191014796302</v>
      </c>
      <c r="AH1325" s="1">
        <v>219.79820427222251</v>
      </c>
      <c r="AI1325" s="1">
        <v>225.73178713342548</v>
      </c>
      <c r="AJ1325" s="1">
        <v>229.97988117245993</v>
      </c>
    </row>
    <row r="1326" spans="1:36" s="1" customFormat="1" x14ac:dyDescent="0.25">
      <c r="A1326" s="23">
        <v>1325</v>
      </c>
      <c r="B1326" t="s">
        <v>2491</v>
      </c>
      <c r="C1326" s="1" t="str">
        <f>+VLOOKUP(Tabla1[[#This Row],[Sector]],Sectores[[Sector]:[Columna1]],2,0)</f>
        <v>30 Ingresos Tributarios</v>
      </c>
      <c r="D1326" s="1" t="str">
        <f>+VLOOKUP(Tabla1[[#This Row],[Contenido]],Hoja2!$F$2:$G$105,2,0)</f>
        <v>30.03 Impuestos</v>
      </c>
      <c r="E1326" s="1" t="str">
        <f>+IFERROR(VLOOKUP(Tabla1[[#This Row],[Tema]],Temas[[Tema]:[Columna1]],2,0),"REVISAR")</f>
        <v>30.01.01 Indice (Base 2009=100)</v>
      </c>
      <c r="F1326" s="1" t="str">
        <f>+IFERROR(VLOOKUP(Tabla1[[#This Row],[Muestra]],Muestra[[Muestra]:[Columna1]],2,0),"REVISAR")</f>
        <v>30.03.01.04 Impuesto a los actos jurídicos</v>
      </c>
      <c r="G1326" s="1" t="s">
        <v>2472</v>
      </c>
      <c r="H1326" s="1" t="s">
        <v>2473</v>
      </c>
      <c r="I1326" s="1" t="s">
        <v>2478</v>
      </c>
      <c r="J1326" s="1" t="s">
        <v>2467</v>
      </c>
      <c r="K1326" s="1" t="s">
        <v>3790</v>
      </c>
      <c r="L1326" s="1" t="s">
        <v>2479</v>
      </c>
      <c r="O1326" t="s">
        <v>3876</v>
      </c>
      <c r="Y1326" s="1">
        <v>100</v>
      </c>
      <c r="Z1326" s="1">
        <v>323.15936370092754</v>
      </c>
      <c r="AA1326" s="1">
        <v>419.87288375510906</v>
      </c>
      <c r="AB1326" s="1">
        <v>505.32512055071493</v>
      </c>
      <c r="AC1326" s="1">
        <v>391.02392827363434</v>
      </c>
      <c r="AD1326" s="1">
        <v>417.14689944643976</v>
      </c>
      <c r="AE1326" s="1">
        <v>426.52903607775636</v>
      </c>
      <c r="AF1326" s="1">
        <v>730.91803751300142</v>
      </c>
      <c r="AG1326" s="1">
        <v>813.91461209569809</v>
      </c>
      <c r="AH1326" s="1">
        <v>925.7597083779624</v>
      </c>
      <c r="AI1326" s="1">
        <v>1056.7004875681387</v>
      </c>
      <c r="AJ1326" s="1">
        <v>554.33464129961305</v>
      </c>
    </row>
    <row r="1327" spans="1:36" s="1" customFormat="1" x14ac:dyDescent="0.25">
      <c r="A1327" s="23">
        <v>1326</v>
      </c>
      <c r="B1327" t="s">
        <v>2492</v>
      </c>
      <c r="C1327" s="1" t="str">
        <f>+VLOOKUP(Tabla1[[#This Row],[Sector]],Sectores[[Sector]:[Columna1]],2,0)</f>
        <v>30 Ingresos Tributarios</v>
      </c>
      <c r="D1327" s="1" t="str">
        <f>+VLOOKUP(Tabla1[[#This Row],[Contenido]],Hoja2!$F$2:$G$105,2,0)</f>
        <v>30.03 Impuestos</v>
      </c>
      <c r="E1327" s="1" t="str">
        <f>+IFERROR(VLOOKUP(Tabla1[[#This Row],[Tema]],Temas[[Tema]:[Columna1]],2,0),"REVISAR")</f>
        <v>30.01.01 Indice (Base 2009=100)</v>
      </c>
      <c r="F1327" s="1" t="str">
        <f>+IFERROR(VLOOKUP(Tabla1[[#This Row],[Muestra]],Muestra[[Muestra]:[Columna1]],2,0),"REVISAR")</f>
        <v>30.03.01.05 Impuesto al comercio exterior</v>
      </c>
      <c r="G1327" s="1" t="s">
        <v>2472</v>
      </c>
      <c r="H1327" s="1" t="s">
        <v>2473</v>
      </c>
      <c r="I1327" s="1" t="s">
        <v>2478</v>
      </c>
      <c r="J1327" s="1" t="s">
        <v>2468</v>
      </c>
      <c r="K1327" s="1" t="s">
        <v>3790</v>
      </c>
      <c r="L1327" s="1" t="s">
        <v>2479</v>
      </c>
      <c r="O1327" t="s">
        <v>3876</v>
      </c>
      <c r="Y1327" s="1">
        <v>100</v>
      </c>
      <c r="Z1327" s="1">
        <v>163.89102355737086</v>
      </c>
      <c r="AA1327" s="1">
        <v>178.24255030798236</v>
      </c>
      <c r="AB1327" s="1">
        <v>192.66076324036362</v>
      </c>
      <c r="AC1327" s="1">
        <v>185.95349390187323</v>
      </c>
      <c r="AD1327" s="1">
        <v>207.06532753521481</v>
      </c>
      <c r="AE1327" s="1">
        <v>198.78576181932462</v>
      </c>
      <c r="AF1327" s="1">
        <v>189.3039588504864</v>
      </c>
      <c r="AG1327" s="1">
        <v>196.82865792287305</v>
      </c>
      <c r="AH1327" s="1">
        <v>213.01920458453949</v>
      </c>
      <c r="AI1327" s="1">
        <v>203.39016776694334</v>
      </c>
      <c r="AJ1327" s="1">
        <v>180.01932580567768</v>
      </c>
    </row>
    <row r="1328" spans="1:36" s="1" customFormat="1" x14ac:dyDescent="0.25">
      <c r="A1328" s="23">
        <v>1327</v>
      </c>
      <c r="B1328" t="s">
        <v>2493</v>
      </c>
      <c r="C1328" s="1" t="str">
        <f>+VLOOKUP(Tabla1[[#This Row],[Sector]],Sectores[[Sector]:[Columna1]],2,0)</f>
        <v>30 Ingresos Tributarios</v>
      </c>
      <c r="D1328" s="1" t="str">
        <f>+VLOOKUP(Tabla1[[#This Row],[Contenido]],Hoja2!$F$2:$G$105,2,0)</f>
        <v>30.03 Impuestos</v>
      </c>
      <c r="E1328" s="1" t="str">
        <f>+IFERROR(VLOOKUP(Tabla1[[#This Row],[Tema]],Temas[[Tema]:[Columna1]],2,0),"REVISAR")</f>
        <v>30.01.01 Indice (Base 2009=100)</v>
      </c>
      <c r="F1328" s="1" t="str">
        <f>+IFERROR(VLOOKUP(Tabla1[[#This Row],[Muestra]],Muestra[[Muestra]:[Columna1]],2,0),"REVISAR")</f>
        <v>30.03.01.06 Impuestos varios</v>
      </c>
      <c r="G1328" s="1" t="s">
        <v>2472</v>
      </c>
      <c r="H1328" s="1" t="s">
        <v>2473</v>
      </c>
      <c r="I1328" s="1" t="s">
        <v>2478</v>
      </c>
      <c r="J1328" s="1" t="s">
        <v>2469</v>
      </c>
      <c r="K1328" s="1" t="s">
        <v>3790</v>
      </c>
      <c r="L1328" s="1" t="s">
        <v>2479</v>
      </c>
      <c r="O1328" t="s">
        <v>3876</v>
      </c>
      <c r="Y1328" s="1">
        <v>100</v>
      </c>
      <c r="Z1328" s="1">
        <v>57.225291576825406</v>
      </c>
      <c r="AA1328" s="1">
        <v>94.766360098739185</v>
      </c>
      <c r="AB1328" s="1">
        <v>140.51939790258695</v>
      </c>
      <c r="AC1328" s="1">
        <v>106.52007234828908</v>
      </c>
      <c r="AD1328" s="1">
        <v>101.59827248874331</v>
      </c>
      <c r="AE1328" s="1">
        <v>151.14073142119869</v>
      </c>
      <c r="AF1328" s="1">
        <v>180.31700136378169</v>
      </c>
      <c r="AG1328" s="1">
        <v>209.89790461240227</v>
      </c>
      <c r="AH1328" s="1">
        <v>240.38464999506871</v>
      </c>
      <c r="AI1328" s="1">
        <v>201.43450520601786</v>
      </c>
      <c r="AJ1328" s="1">
        <v>130.15617821960626</v>
      </c>
    </row>
    <row r="1329" spans="1:36" s="1" customFormat="1" x14ac:dyDescent="0.25">
      <c r="A1329" s="23">
        <v>1328</v>
      </c>
      <c r="B1329" t="s">
        <v>2494</v>
      </c>
      <c r="C1329" s="1" t="str">
        <f>+VLOOKUP(Tabla1[[#This Row],[Sector]],Sectores[[Sector]:[Columna1]],2,0)</f>
        <v>30 Ingresos Tributarios</v>
      </c>
      <c r="D1329" s="1" t="str">
        <f>+VLOOKUP(Tabla1[[#This Row],[Contenido]],Hoja2!$F$2:$G$105,2,0)</f>
        <v>30.02 Deudas</v>
      </c>
      <c r="E1329" s="1" t="str">
        <f>+IFERROR(VLOOKUP(Tabla1[[#This Row],[Tema]],Temas[[Tema]:[Columna1]],2,0),"REVISAR")</f>
        <v>30.01.01 Indice (Base 2009=100)</v>
      </c>
      <c r="F1329" s="1" t="str">
        <f>+IFERROR(VLOOKUP(Tabla1[[#This Row],[Muestra]],Muestra[[Muestra]:[Columna1]],2,0),"REVISAR")</f>
        <v>30.02.01.01 Fluctuación deudores</v>
      </c>
      <c r="G1329" s="1" t="s">
        <v>2472</v>
      </c>
      <c r="H1329" s="1" t="s">
        <v>2474</v>
      </c>
      <c r="I1329" s="1" t="s">
        <v>2478</v>
      </c>
      <c r="J1329" s="1" t="s">
        <v>2470</v>
      </c>
      <c r="K1329" s="1" t="s">
        <v>3790</v>
      </c>
      <c r="L1329" s="1" t="s">
        <v>2479</v>
      </c>
      <c r="O1329" t="s">
        <v>3876</v>
      </c>
      <c r="Y1329" s="1">
        <v>100</v>
      </c>
      <c r="Z1329" s="1">
        <v>171.45267615220209</v>
      </c>
      <c r="AA1329" s="1">
        <v>22.491444458490889</v>
      </c>
      <c r="AB1329" s="1">
        <v>287.3925875562457</v>
      </c>
      <c r="AC1329" s="1">
        <v>240.65435514614683</v>
      </c>
      <c r="AD1329" s="1">
        <v>28.848339046067167</v>
      </c>
      <c r="AE1329" s="1">
        <v>861.59961814799965</v>
      </c>
      <c r="AF1329" s="1">
        <v>451.71272028611099</v>
      </c>
      <c r="AG1329" s="1">
        <v>930.98446515563046</v>
      </c>
      <c r="AH1329" s="1">
        <v>921.10295031625014</v>
      </c>
      <c r="AI1329" s="1">
        <v>556.72464366566032</v>
      </c>
      <c r="AJ1329" s="1">
        <v>361.4140686353976</v>
      </c>
    </row>
    <row r="1330" spans="1:36" s="1" customFormat="1" x14ac:dyDescent="0.25">
      <c r="A1330" s="23">
        <v>1329</v>
      </c>
      <c r="B1330" t="s">
        <v>2495</v>
      </c>
      <c r="C1330" s="1" t="str">
        <f>+VLOOKUP(Tabla1[[#This Row],[Sector]],Sectores[[Sector]:[Columna1]],2,0)</f>
        <v>30 Ingresos Tributarios</v>
      </c>
      <c r="D1330" s="1" t="str">
        <f>+VLOOKUP(Tabla1[[#This Row],[Contenido]],Hoja2!$F$2:$G$105,2,0)</f>
        <v>30.01 Cuentas no trobutarias</v>
      </c>
      <c r="E1330" s="1" t="str">
        <f>+IFERROR(VLOOKUP(Tabla1[[#This Row],[Tema]],Temas[[Tema]:[Columna1]],2,0),"REVISAR")</f>
        <v>30.01.01 Indice (Base 2009=100)</v>
      </c>
      <c r="F1330" s="1" t="str">
        <f>+IFERROR(VLOOKUP(Tabla1[[#This Row],[Muestra]],Muestra[[Muestra]:[Columna1]],2,0),"REVISAR")</f>
        <v>30.01.01.01 Cuentas no tributarias</v>
      </c>
      <c r="G1330" s="1" t="s">
        <v>2472</v>
      </c>
      <c r="H1330" s="1" t="s">
        <v>2475</v>
      </c>
      <c r="I1330" s="1" t="s">
        <v>2478</v>
      </c>
      <c r="J1330" s="1" t="s">
        <v>2471</v>
      </c>
      <c r="K1330" s="1" t="s">
        <v>3790</v>
      </c>
      <c r="L1330" s="1" t="s">
        <v>2479</v>
      </c>
      <c r="O1330" t="s">
        <v>3876</v>
      </c>
      <c r="Y1330" s="1">
        <v>100</v>
      </c>
      <c r="Z1330" s="1">
        <v>41.964865003336769</v>
      </c>
      <c r="AA1330" s="1">
        <v>-179.28683368014714</v>
      </c>
      <c r="AB1330" s="1">
        <v>17.71501115600293</v>
      </c>
      <c r="AC1330" s="1">
        <v>155.81583354631564</v>
      </c>
      <c r="AD1330" s="1">
        <v>45.267120239958302</v>
      </c>
      <c r="AE1330" s="1">
        <v>152.64724783661899</v>
      </c>
      <c r="AF1330" s="1">
        <v>616.09668439643326</v>
      </c>
      <c r="AG1330" s="1">
        <v>689.1490515675406</v>
      </c>
      <c r="AH1330" s="1">
        <v>716.02936877673062</v>
      </c>
      <c r="AI1330" s="1">
        <v>845.89019156828056</v>
      </c>
      <c r="AJ1330" s="1">
        <v>331.24319733901672</v>
      </c>
    </row>
    <row r="1331" spans="1:36" s="1" customFormat="1" x14ac:dyDescent="0.25">
      <c r="A1331" s="23">
        <v>1330</v>
      </c>
      <c r="B1331" t="s">
        <v>2848</v>
      </c>
      <c r="C1331" s="1" t="str">
        <f>+VLOOKUP(Tabla1[[#This Row],[Sector]],Sectores[[Sector]:[Columna1]],2,0)</f>
        <v>30 Ingresos Tributarios</v>
      </c>
      <c r="D1331" s="1" t="str">
        <f>+VLOOKUP(Tabla1[[#This Row],[Contenido]],Hoja2!$F$2:$G$105,2,0)</f>
        <v>30.03 Impuestos</v>
      </c>
      <c r="E1331" s="1" t="str">
        <f>+IFERROR(VLOOKUP(Tabla1[[#This Row],[Tema]],Temas[[Tema]:[Columna1]],2,0),"REVISAR")</f>
        <v>30.03.04 Impuesto al Valor Agregado</v>
      </c>
      <c r="F1331" s="1" t="str">
        <f>+IFERROR(VLOOKUP(Tabla1[[#This Row],[Muestra]],Muestra[[Muestra]:[Columna1]],2,0),"REVISAR")</f>
        <v>30.03.04.01 Impuesto por crédito especial a empresas constructoras</v>
      </c>
      <c r="G1331" s="1" t="s">
        <v>2472</v>
      </c>
      <c r="H1331" s="1" t="s">
        <v>2473</v>
      </c>
      <c r="I1331" s="1" t="s">
        <v>2852</v>
      </c>
      <c r="J1331" s="1" t="s">
        <v>2856</v>
      </c>
      <c r="K1331" s="1" t="s">
        <v>3790</v>
      </c>
      <c r="L1331" s="1" t="s">
        <v>2479</v>
      </c>
      <c r="O1331" t="s">
        <v>3876</v>
      </c>
      <c r="Y1331" s="1">
        <v>-221159.57924699996</v>
      </c>
      <c r="Z1331" s="1">
        <v>-211898.35348799996</v>
      </c>
      <c r="AA1331" s="1">
        <v>-248938.55046699999</v>
      </c>
      <c r="AB1331" s="1">
        <v>-314084.19210899994</v>
      </c>
      <c r="AC1331" s="1">
        <v>-329976.30564499996</v>
      </c>
      <c r="AD1331" s="1">
        <v>-350916.046523</v>
      </c>
      <c r="AE1331" s="1">
        <v>-395197.51979799999</v>
      </c>
      <c r="AF1331" s="1">
        <v>-432414.67628400004</v>
      </c>
      <c r="AG1331" s="1">
        <v>-342327.72805900004</v>
      </c>
      <c r="AH1331" s="1">
        <v>-390787.74156299996</v>
      </c>
      <c r="AI1331" s="1">
        <v>-415811.70233400003</v>
      </c>
      <c r="AJ1331" s="1">
        <v>-314552</v>
      </c>
    </row>
    <row r="1332" spans="1:36" s="1" customFormat="1" x14ac:dyDescent="0.25">
      <c r="A1332" s="23">
        <v>1331</v>
      </c>
      <c r="B1332" t="s">
        <v>2849</v>
      </c>
      <c r="C1332" s="1" t="str">
        <f>+VLOOKUP(Tabla1[[#This Row],[Sector]],Sectores[[Sector]:[Columna1]],2,0)</f>
        <v>30 Ingresos Tributarios</v>
      </c>
      <c r="D1332" s="1" t="str">
        <f>+VLOOKUP(Tabla1[[#This Row],[Contenido]],Hoja2!$F$2:$G$105,2,0)</f>
        <v>30.03 Impuestos</v>
      </c>
      <c r="E1332" s="1" t="str">
        <f>+IFERROR(VLOOKUP(Tabla1[[#This Row],[Tema]],Temas[[Tema]:[Columna1]],2,0),"REVISAR")</f>
        <v>30.03.05 Impuesto a Productos Específicos</v>
      </c>
      <c r="F1332" s="1" t="str">
        <f>+IFERROR(VLOOKUP(Tabla1[[#This Row],[Muestra]],Muestra[[Muestra]:[Columna1]],2,0),"REVISAR")</f>
        <v>30.03.05.01 Impuesto a combustibles</v>
      </c>
      <c r="G1332" s="1" t="s">
        <v>2472</v>
      </c>
      <c r="H1332" s="1" t="s">
        <v>2473</v>
      </c>
      <c r="I1332" s="1" t="s">
        <v>2851</v>
      </c>
      <c r="J1332" s="1" t="s">
        <v>2857</v>
      </c>
      <c r="K1332" s="1" t="s">
        <v>3790</v>
      </c>
      <c r="L1332" s="1" t="s">
        <v>2479</v>
      </c>
      <c r="O1332" t="s">
        <v>3876</v>
      </c>
      <c r="Y1332" s="1">
        <v>684703.59089437185</v>
      </c>
      <c r="Z1332" s="1">
        <v>913568.26615599997</v>
      </c>
      <c r="AA1332" s="1">
        <v>1001140.1218599997</v>
      </c>
      <c r="AB1332" s="1">
        <v>1108996.6488139997</v>
      </c>
      <c r="AC1332" s="1">
        <v>1171481.5823279999</v>
      </c>
      <c r="AD1332" s="1">
        <v>1361739.2000229999</v>
      </c>
      <c r="AE1332" s="1">
        <v>1388197.005443</v>
      </c>
      <c r="AF1332" s="1">
        <v>1502043.9216430003</v>
      </c>
      <c r="AG1332" s="1">
        <v>1629333.885885</v>
      </c>
      <c r="AH1332" s="1">
        <v>1727395.9894269998</v>
      </c>
      <c r="AI1332" s="1">
        <v>1811133.6776000001</v>
      </c>
      <c r="AJ1332" s="1">
        <v>1799846</v>
      </c>
    </row>
    <row r="1333" spans="1:36" s="1" customFormat="1" x14ac:dyDescent="0.25">
      <c r="A1333" s="23">
        <v>1332</v>
      </c>
      <c r="B1333" t="s">
        <v>10090</v>
      </c>
      <c r="C1333" s="1" t="str">
        <f>+VLOOKUP(Tabla1[[#This Row],[Sector]],Sectores[[Sector]:[Columna1]],2,0)</f>
        <v>30 Ingresos Tributarios</v>
      </c>
      <c r="D1333" s="1" t="str">
        <f>+VLOOKUP(Tabla1[[#This Row],[Contenido]],Hoja2!$F$2:$G$105,2,0)</f>
        <v>30.03 Impuestos</v>
      </c>
      <c r="E1333" s="1" t="str">
        <f>+IFERROR(VLOOKUP(Tabla1[[#This Row],[Tema]],Temas[[Tema]:[Columna1]],2,0),"REVISAR")</f>
        <v>30.03.05 Impuesto a Productos Específicos</v>
      </c>
      <c r="F1333" s="1" t="str">
        <f>+IFERROR(VLOOKUP(Tabla1[[#This Row],[Muestra]],Muestra[[Muestra]:[Columna1]],2,0),"REVISAR")</f>
        <v>30.03.05.02 Impuesto por derechos de extracción de la Ley de Pesca</v>
      </c>
      <c r="G1333" s="1" t="s">
        <v>2472</v>
      </c>
      <c r="H1333" s="1" t="s">
        <v>2473</v>
      </c>
      <c r="I1333" s="1" t="s">
        <v>2851</v>
      </c>
      <c r="J1333" s="1" t="s">
        <v>2858</v>
      </c>
      <c r="K1333" s="1" t="s">
        <v>3790</v>
      </c>
      <c r="L1333" s="1" t="s">
        <v>2611</v>
      </c>
      <c r="O1333" t="s">
        <v>3876</v>
      </c>
      <c r="Y1333" s="1">
        <v>0</v>
      </c>
      <c r="Z1333" s="1">
        <v>0</v>
      </c>
      <c r="AA1333" s="1">
        <v>0</v>
      </c>
      <c r="AB1333" s="1">
        <v>0</v>
      </c>
      <c r="AC1333" s="1">
        <v>0</v>
      </c>
      <c r="AD1333" s="1">
        <v>5889.8777129999999</v>
      </c>
      <c r="AE1333" s="1">
        <v>8558.2505540000002</v>
      </c>
      <c r="AF1333" s="1">
        <v>9997.6997289999999</v>
      </c>
      <c r="AG1333" s="1">
        <v>11748.694207999999</v>
      </c>
      <c r="AH1333" s="1">
        <v>19623.207383999998</v>
      </c>
      <c r="AI1333" s="1">
        <v>17662.456110000003</v>
      </c>
      <c r="AJ1333" s="1">
        <v>33104</v>
      </c>
    </row>
    <row r="1334" spans="1:36" s="1" customFormat="1" x14ac:dyDescent="0.25">
      <c r="A1334" s="23">
        <v>1333</v>
      </c>
      <c r="B1334" t="s">
        <v>2850</v>
      </c>
      <c r="C1334" s="1" t="str">
        <f>+VLOOKUP(Tabla1[[#This Row],[Sector]],Sectores[[Sector]:[Columna1]],2,0)</f>
        <v>30 Ingresos Tributarios</v>
      </c>
      <c r="D1334" s="1" t="str">
        <f>+VLOOKUP(Tabla1[[#This Row],[Contenido]],Hoja2!$F$2:$G$105,2,0)</f>
        <v>30.03 Impuestos</v>
      </c>
      <c r="E1334" s="1" t="str">
        <f>+IFERROR(VLOOKUP(Tabla1[[#This Row],[Tema]],Temas[[Tema]:[Columna1]],2,0),"REVISAR")</f>
        <v>30.03.05 Impuesto a Productos Específicos</v>
      </c>
      <c r="F1334" s="1" t="str">
        <f>+IFERROR(VLOOKUP(Tabla1[[#This Row],[Muestra]],Muestra[[Muestra]:[Columna1]],2,0),"REVISAR")</f>
        <v>30.03.05.03 Impuesto al tabaco</v>
      </c>
      <c r="G1334" s="1" t="s">
        <v>2472</v>
      </c>
      <c r="H1334" s="1" t="s">
        <v>2473</v>
      </c>
      <c r="I1334" s="1" t="s">
        <v>2851</v>
      </c>
      <c r="J1334" s="1" t="s">
        <v>2850</v>
      </c>
      <c r="K1334" s="1" t="s">
        <v>3790</v>
      </c>
      <c r="L1334" s="1" t="s">
        <v>2479</v>
      </c>
      <c r="O1334" t="s">
        <v>3876</v>
      </c>
      <c r="Y1334" s="1">
        <v>556651.08128200006</v>
      </c>
      <c r="Z1334" s="1">
        <v>647637.31511300011</v>
      </c>
      <c r="AA1334" s="1">
        <v>741654.21009800001</v>
      </c>
      <c r="AB1334" s="1">
        <v>783995.39363900002</v>
      </c>
      <c r="AC1334" s="1">
        <v>815991.21874099982</v>
      </c>
      <c r="AD1334" s="1">
        <v>856594.75242899999</v>
      </c>
      <c r="AE1334" s="1">
        <v>981421.542059</v>
      </c>
      <c r="AF1334" s="1">
        <v>1009033.6927489999</v>
      </c>
      <c r="AG1334" s="1">
        <v>978696.03177899995</v>
      </c>
      <c r="AH1334" s="1">
        <v>981456.08128200017</v>
      </c>
      <c r="AI1334" s="1">
        <v>973335.95245800004</v>
      </c>
      <c r="AJ1334" s="1">
        <v>1021916</v>
      </c>
    </row>
    <row r="1335" spans="1:36" s="1" customFormat="1" x14ac:dyDescent="0.25">
      <c r="A1335" s="23">
        <v>1334</v>
      </c>
      <c r="B1335" t="s">
        <v>2859</v>
      </c>
      <c r="C1335" s="1" t="str">
        <f>+VLOOKUP(Tabla1[[#This Row],[Sector]],Sectores[[Sector]:[Columna1]],2,0)</f>
        <v>30 Ingresos Tributarios</v>
      </c>
      <c r="D1335" s="1" t="str">
        <f>+VLOOKUP(Tabla1[[#This Row],[Contenido]],Hoja2!$F$2:$G$105,2,0)</f>
        <v>30.03 Impuestos</v>
      </c>
      <c r="E1335" s="1" t="str">
        <f>+IFERROR(VLOOKUP(Tabla1[[#This Row],[Tema]],Temas[[Tema]:[Columna1]],2,0),"REVISAR")</f>
        <v>30.03.06 Impuestos Varios</v>
      </c>
      <c r="F1335" s="1" t="str">
        <f>+IFERROR(VLOOKUP(Tabla1[[#This Row],[Muestra]],Muestra[[Muestra]:[Columna1]],2,0),"REVISAR")</f>
        <v>30.03.06.01 Impuesto a herencias y donaciones</v>
      </c>
      <c r="G1335" s="1" t="s">
        <v>2472</v>
      </c>
      <c r="H1335" s="1" t="s">
        <v>2473</v>
      </c>
      <c r="I1335" s="1" t="s">
        <v>2853</v>
      </c>
      <c r="J1335" s="1" t="s">
        <v>2859</v>
      </c>
      <c r="K1335" s="1" t="s">
        <v>3790</v>
      </c>
      <c r="L1335" s="1" t="s">
        <v>2479</v>
      </c>
      <c r="O1335" t="s">
        <v>3876</v>
      </c>
      <c r="Y1335" s="1">
        <v>200202.81321699996</v>
      </c>
      <c r="Z1335" s="1">
        <v>39338.448119999994</v>
      </c>
      <c r="AA1335" s="1">
        <v>30875.874180000003</v>
      </c>
      <c r="AB1335" s="1">
        <v>66719.433476000006</v>
      </c>
      <c r="AC1335" s="1">
        <v>45550.353355999992</v>
      </c>
      <c r="AD1335" s="1">
        <v>31340.122338000001</v>
      </c>
      <c r="AE1335" s="1">
        <v>92235.63468399999</v>
      </c>
      <c r="AF1335" s="1">
        <v>100490.10172799981</v>
      </c>
      <c r="AG1335" s="1">
        <v>202376.20380800002</v>
      </c>
      <c r="AH1335" s="1">
        <v>125684.718163</v>
      </c>
      <c r="AI1335" s="1">
        <v>62823.954852000003</v>
      </c>
      <c r="AJ1335" s="1">
        <v>155432</v>
      </c>
    </row>
    <row r="1336" spans="1:36" s="1" customFormat="1" x14ac:dyDescent="0.25">
      <c r="A1336" s="23">
        <v>1335</v>
      </c>
      <c r="B1336" t="s">
        <v>2860</v>
      </c>
      <c r="C1336" s="1" t="str">
        <f>+VLOOKUP(Tabla1[[#This Row],[Sector]],Sectores[[Sector]:[Columna1]],2,0)</f>
        <v>30 Ingresos Tributarios</v>
      </c>
      <c r="D1336" s="1" t="str">
        <f>+VLOOKUP(Tabla1[[#This Row],[Contenido]],Hoja2!$F$2:$G$105,2,0)</f>
        <v>30.03 Impuestos</v>
      </c>
      <c r="E1336" s="1" t="str">
        <f>+IFERROR(VLOOKUP(Tabla1[[#This Row],[Tema]],Temas[[Tema]:[Columna1]],2,0),"REVISAR")</f>
        <v>30.03.06 Impuestos Varios</v>
      </c>
      <c r="F1336" s="1" t="str">
        <f>+IFERROR(VLOOKUP(Tabla1[[#This Row],[Muestra]],Muestra[[Muestra]:[Columna1]],2,0),"REVISAR")</f>
        <v>30.03.06.02 Impuesto a juegos de azar</v>
      </c>
      <c r="G1336" s="1" t="s">
        <v>2472</v>
      </c>
      <c r="H1336" s="1" t="s">
        <v>2473</v>
      </c>
      <c r="I1336" s="1" t="s">
        <v>2853</v>
      </c>
      <c r="J1336" s="1" t="s">
        <v>2860</v>
      </c>
      <c r="K1336" s="1" t="s">
        <v>3790</v>
      </c>
      <c r="L1336" s="1" t="s">
        <v>2479</v>
      </c>
      <c r="O1336" t="s">
        <v>3876</v>
      </c>
      <c r="Y1336" s="1">
        <v>56204.551387999993</v>
      </c>
      <c r="Z1336" s="1">
        <v>65702.843571999998</v>
      </c>
      <c r="AA1336" s="1">
        <v>88505.639689000003</v>
      </c>
      <c r="AB1336" s="1">
        <v>95730.807242999988</v>
      </c>
      <c r="AC1336" s="1">
        <v>86573.477058000004</v>
      </c>
      <c r="AD1336" s="1">
        <v>89652.301521999994</v>
      </c>
      <c r="AE1336" s="1">
        <v>99730.598612999995</v>
      </c>
      <c r="AF1336" s="1">
        <v>104712.882216</v>
      </c>
      <c r="AG1336" s="1">
        <v>102380.27182299999</v>
      </c>
      <c r="AH1336" s="1">
        <v>110127.234092</v>
      </c>
      <c r="AI1336" s="1">
        <v>113133.702542</v>
      </c>
      <c r="AJ1336" s="1">
        <v>52138</v>
      </c>
    </row>
    <row r="1337" spans="1:36" s="1" customFormat="1" x14ac:dyDescent="0.25">
      <c r="A1337" s="23">
        <v>1336</v>
      </c>
      <c r="B1337" t="s">
        <v>2861</v>
      </c>
      <c r="C1337" s="1" t="str">
        <f>+VLOOKUP(Tabla1[[#This Row],[Sector]],Sectores[[Sector]:[Columna1]],2,0)</f>
        <v>30 Ingresos Tributarios</v>
      </c>
      <c r="D1337" s="1" t="str">
        <f>+VLOOKUP(Tabla1[[#This Row],[Contenido]],Hoja2!$F$2:$G$105,2,0)</f>
        <v>30.03 Impuestos</v>
      </c>
      <c r="E1337" s="1" t="str">
        <f>+IFERROR(VLOOKUP(Tabla1[[#This Row],[Tema]],Temas[[Tema]:[Columna1]],2,0),"REVISAR")</f>
        <v>30.03.06 Impuestos Varios</v>
      </c>
      <c r="F1337" s="1" t="str">
        <f>+IFERROR(VLOOKUP(Tabla1[[#This Row],[Muestra]],Muestra[[Muestra]:[Columna1]],2,0),"REVISAR")</f>
        <v>30.03.06.03 Impuesto a multas e intereses</v>
      </c>
      <c r="G1337" s="1" t="s">
        <v>2472</v>
      </c>
      <c r="H1337" s="1" t="s">
        <v>2473</v>
      </c>
      <c r="I1337" s="1" t="s">
        <v>2853</v>
      </c>
      <c r="J1337" s="1" t="s">
        <v>2861</v>
      </c>
      <c r="K1337" s="1" t="s">
        <v>3790</v>
      </c>
      <c r="L1337" s="1" t="s">
        <v>2479</v>
      </c>
      <c r="O1337" t="s">
        <v>3876</v>
      </c>
      <c r="Y1337" s="1">
        <v>62573.55154863435</v>
      </c>
      <c r="Z1337" s="1">
        <v>74010.833693374647</v>
      </c>
      <c r="AA1337" s="1">
        <v>94046.009467977958</v>
      </c>
      <c r="AB1337" s="1">
        <v>131808.54193825158</v>
      </c>
      <c r="AC1337" s="1">
        <v>112138.36192582798</v>
      </c>
      <c r="AD1337" s="1">
        <v>132542.75732830699</v>
      </c>
      <c r="AE1337" s="1">
        <v>175603.34007290256</v>
      </c>
      <c r="AF1337" s="1">
        <v>208112.28615830527</v>
      </c>
      <c r="AG1337" s="1">
        <v>209550.32986939681</v>
      </c>
      <c r="AH1337" s="1">
        <v>266918.61642932182</v>
      </c>
      <c r="AI1337" s="1">
        <v>214226.60092767113</v>
      </c>
      <c r="AJ1337" s="1">
        <v>205888</v>
      </c>
    </row>
    <row r="1338" spans="1:36" s="1" customFormat="1" x14ac:dyDescent="0.25">
      <c r="A1338" s="23">
        <v>1337</v>
      </c>
      <c r="B1338" t="s">
        <v>2862</v>
      </c>
      <c r="C1338" s="1" t="str">
        <f>+VLOOKUP(Tabla1[[#This Row],[Sector]],Sectores[[Sector]:[Columna1]],2,0)</f>
        <v>30 Ingresos Tributarios</v>
      </c>
      <c r="D1338" s="1" t="str">
        <f>+VLOOKUP(Tabla1[[#This Row],[Contenido]],Hoja2!$F$2:$G$105,2,0)</f>
        <v>30.03 Impuestos</v>
      </c>
      <c r="E1338" s="1" t="str">
        <f>+IFERROR(VLOOKUP(Tabla1[[#This Row],[Tema]],Temas[[Tema]:[Columna1]],2,0),"REVISAR")</f>
        <v>30.03.06 Impuestos Varios</v>
      </c>
      <c r="F1338" s="1" t="str">
        <f>+IFERROR(VLOOKUP(Tabla1[[#This Row],[Muestra]],Muestra[[Muestra]:[Columna1]],2,0),"REVISAR")</f>
        <v>30.03.06.04 Impuesto a patentes de minas</v>
      </c>
      <c r="G1338" s="1" t="s">
        <v>2472</v>
      </c>
      <c r="H1338" s="1" t="s">
        <v>2473</v>
      </c>
      <c r="I1338" s="1" t="s">
        <v>2853</v>
      </c>
      <c r="J1338" s="1" t="s">
        <v>2862</v>
      </c>
      <c r="K1338" s="1" t="s">
        <v>3790</v>
      </c>
      <c r="L1338" s="1" t="s">
        <v>2479</v>
      </c>
      <c r="O1338" t="s">
        <v>3876</v>
      </c>
      <c r="Y1338" s="1">
        <v>32689.738673999997</v>
      </c>
      <c r="Z1338" s="1">
        <v>36213.387235000002</v>
      </c>
      <c r="AA1338" s="1">
        <v>42944.492697000009</v>
      </c>
      <c r="AB1338" s="1">
        <v>47899.284580000007</v>
      </c>
      <c r="AC1338" s="1">
        <v>50094.203966000001</v>
      </c>
      <c r="AD1338" s="1">
        <v>50477.746165000004</v>
      </c>
      <c r="AE1338" s="1">
        <v>51766.537873000001</v>
      </c>
      <c r="AF1338" s="1">
        <v>51641.224044999995</v>
      </c>
      <c r="AG1338" s="1">
        <v>52253.763498000008</v>
      </c>
      <c r="AH1338" s="1">
        <v>53854.274333000016</v>
      </c>
      <c r="AI1338" s="1">
        <v>54695.632885999999</v>
      </c>
      <c r="AJ1338" s="1">
        <v>54932</v>
      </c>
    </row>
    <row r="1339" spans="1:36" s="1" customFormat="1" x14ac:dyDescent="0.25">
      <c r="A1339" s="23">
        <v>1338</v>
      </c>
      <c r="B1339" t="s">
        <v>2863</v>
      </c>
      <c r="C1339" s="1" t="str">
        <f>+VLOOKUP(Tabla1[[#This Row],[Sector]],Sectores[[Sector]:[Columna1]],2,0)</f>
        <v>30 Ingresos Tributarios</v>
      </c>
      <c r="D1339" s="1" t="str">
        <f>+VLOOKUP(Tabla1[[#This Row],[Contenido]],Hoja2!$F$2:$G$105,2,0)</f>
        <v>30.03 Impuestos</v>
      </c>
      <c r="E1339" s="1" t="str">
        <f>+IFERROR(VLOOKUP(Tabla1[[#This Row],[Tema]],Temas[[Tema]:[Columna1]],2,0),"REVISAR")</f>
        <v>30.03.07 Impuestos a la Renta</v>
      </c>
      <c r="F1339" s="1" t="str">
        <f>+IFERROR(VLOOKUP(Tabla1[[#This Row],[Muestra]],Muestra[[Muestra]:[Columna1]],2,0),"REVISAR")</f>
        <v>30.03.07.01 Impuesto a la renta adicional</v>
      </c>
      <c r="G1339" s="1" t="s">
        <v>2472</v>
      </c>
      <c r="H1339" s="1" t="s">
        <v>2473</v>
      </c>
      <c r="I1339" s="1" t="s">
        <v>2854</v>
      </c>
      <c r="J1339" s="1" t="s">
        <v>2863</v>
      </c>
      <c r="K1339" s="1" t="s">
        <v>3790</v>
      </c>
      <c r="L1339" s="1" t="s">
        <v>2479</v>
      </c>
      <c r="O1339" t="s">
        <v>3876</v>
      </c>
      <c r="Y1339" s="1">
        <v>1870768.5085488958</v>
      </c>
      <c r="Z1339" s="1">
        <v>1832380.9187472127</v>
      </c>
      <c r="AA1339" s="1">
        <v>1860030.8639474595</v>
      </c>
      <c r="AB1339" s="1">
        <v>1774043.7465922439</v>
      </c>
      <c r="AC1339" s="1">
        <v>1568530.6877962374</v>
      </c>
      <c r="AD1339" s="1">
        <v>1793788.1391272806</v>
      </c>
      <c r="AE1339" s="1">
        <v>1899934.2775760256</v>
      </c>
      <c r="AF1339" s="1">
        <v>1601412.0260563241</v>
      </c>
      <c r="AG1339" s="1">
        <v>1734044.68826953</v>
      </c>
      <c r="AH1339" s="1">
        <v>2556851.3703907323</v>
      </c>
      <c r="AI1339" s="1">
        <v>2453890.5705624684</v>
      </c>
      <c r="AJ1339" s="1">
        <v>2305007.1976694884</v>
      </c>
    </row>
    <row r="1340" spans="1:36" s="1" customFormat="1" x14ac:dyDescent="0.25">
      <c r="A1340" s="23">
        <v>1339</v>
      </c>
      <c r="B1340" t="s">
        <v>2871</v>
      </c>
      <c r="C1340" s="1" t="str">
        <f>+VLOOKUP(Tabla1[[#This Row],[Sector]],Sectores[[Sector]:[Columna1]],2,0)</f>
        <v>30 Ingresos Tributarios</v>
      </c>
      <c r="D1340" s="1" t="str">
        <f>+VLOOKUP(Tabla1[[#This Row],[Contenido]],Hoja2!$F$2:$G$105,2,0)</f>
        <v>30.03 Impuestos</v>
      </c>
      <c r="E1340" s="1" t="str">
        <f>+IFERROR(VLOOKUP(Tabla1[[#This Row],[Tema]],Temas[[Tema]:[Columna1]],2,0),"REVISAR")</f>
        <v>30.03.07 Impuestos a la Renta</v>
      </c>
      <c r="F1340" s="1" t="str">
        <f>+IFERROR(VLOOKUP(Tabla1[[#This Row],[Muestra]],Muestra[[Muestra]:[Columna1]],2,0),"REVISAR")</f>
        <v>30.03.07.02 Impuesto específico de actividad minera</v>
      </c>
      <c r="G1340" s="1" t="s">
        <v>2472</v>
      </c>
      <c r="H1340" s="1" t="s">
        <v>2473</v>
      </c>
      <c r="I1340" s="1" t="s">
        <v>2854</v>
      </c>
      <c r="J1340" s="1" t="s">
        <v>2864</v>
      </c>
      <c r="K1340" s="1" t="s">
        <v>3790</v>
      </c>
      <c r="L1340" s="1" t="s">
        <v>2479</v>
      </c>
      <c r="O1340" t="s">
        <v>3876</v>
      </c>
      <c r="Y1340" s="1">
        <v>283601.66452045005</v>
      </c>
      <c r="Z1340" s="1">
        <v>171025.09033113674</v>
      </c>
      <c r="AA1340" s="1">
        <v>415914.34152335505</v>
      </c>
      <c r="AB1340" s="1">
        <v>450642.05567081703</v>
      </c>
      <c r="AC1340" s="1">
        <v>304704.57656475913</v>
      </c>
      <c r="AD1340" s="1">
        <v>265865.38703245745</v>
      </c>
      <c r="AE1340" s="1">
        <v>222890.06886029785</v>
      </c>
      <c r="AF1340" s="1">
        <v>88342.141611223458</v>
      </c>
      <c r="AG1340" s="1">
        <v>86290.858751749925</v>
      </c>
      <c r="AH1340" s="1">
        <v>146588.44447160326</v>
      </c>
      <c r="AI1340" s="1">
        <v>232869.53524329135</v>
      </c>
      <c r="AJ1340" s="1">
        <v>199401.91214685873</v>
      </c>
    </row>
    <row r="1341" spans="1:36" s="1" customFormat="1" x14ac:dyDescent="0.25">
      <c r="A1341" s="23">
        <v>1340</v>
      </c>
      <c r="B1341" t="s">
        <v>2865</v>
      </c>
      <c r="C1341" s="1" t="str">
        <f>+VLOOKUP(Tabla1[[#This Row],[Sector]],Sectores[[Sector]:[Columna1]],2,0)</f>
        <v>30 Ingresos Tributarios</v>
      </c>
      <c r="D1341" s="1" t="str">
        <f>+VLOOKUP(Tabla1[[#This Row],[Contenido]],Hoja2!$F$2:$G$105,2,0)</f>
        <v>30.03 Impuestos</v>
      </c>
      <c r="E1341" s="1" t="str">
        <f>+IFERROR(VLOOKUP(Tabla1[[#This Row],[Tema]],Temas[[Tema]:[Columna1]],2,0),"REVISAR")</f>
        <v>30.03.07 Impuestos a la Renta</v>
      </c>
      <c r="F1341" s="1" t="str">
        <f>+IFERROR(VLOOKUP(Tabla1[[#This Row],[Muestra]],Muestra[[Muestra]:[Columna1]],2,0),"REVISAR")</f>
        <v>30.03.07.03 Impuesto a la renta global complementario</v>
      </c>
      <c r="G1341" s="1" t="s">
        <v>2472</v>
      </c>
      <c r="H1341" s="1" t="s">
        <v>2473</v>
      </c>
      <c r="I1341" s="1" t="s">
        <v>2854</v>
      </c>
      <c r="J1341" s="1" t="s">
        <v>2865</v>
      </c>
      <c r="K1341" s="1" t="s">
        <v>3790</v>
      </c>
      <c r="L1341" s="1" t="s">
        <v>2479</v>
      </c>
      <c r="O1341" t="s">
        <v>3876</v>
      </c>
      <c r="Y1341" s="1">
        <v>-57955.12882699992</v>
      </c>
      <c r="Z1341" s="1">
        <v>-35552.64081099999</v>
      </c>
      <c r="AA1341" s="1">
        <v>-99464.466517999987</v>
      </c>
      <c r="AB1341" s="1">
        <v>-142540.1945420001</v>
      </c>
      <c r="AC1341" s="1">
        <v>-169470.9350670001</v>
      </c>
      <c r="AD1341" s="1">
        <v>-215910.44326400009</v>
      </c>
      <c r="AE1341" s="1">
        <v>-286542.56012689811</v>
      </c>
      <c r="AF1341" s="1">
        <v>-464730.47350902797</v>
      </c>
      <c r="AG1341" s="1">
        <v>-191810.01379974396</v>
      </c>
      <c r="AH1341" s="1">
        <v>-381865.00237899984</v>
      </c>
      <c r="AI1341" s="1">
        <v>-363021.63708400028</v>
      </c>
      <c r="AJ1341" s="1">
        <v>-151548.01085499994</v>
      </c>
    </row>
    <row r="1342" spans="1:36" s="1" customFormat="1" x14ac:dyDescent="0.25">
      <c r="A1342" s="23">
        <v>1341</v>
      </c>
      <c r="B1342" t="s">
        <v>2866</v>
      </c>
      <c r="C1342" s="1" t="str">
        <f>+VLOOKUP(Tabla1[[#This Row],[Sector]],Sectores[[Sector]:[Columna1]],2,0)</f>
        <v>30 Ingresos Tributarios</v>
      </c>
      <c r="D1342" s="1" t="str">
        <f>+VLOOKUP(Tabla1[[#This Row],[Contenido]],Hoja2!$F$2:$G$105,2,0)</f>
        <v>30.03 Impuestos</v>
      </c>
      <c r="E1342" s="1" t="str">
        <f>+IFERROR(VLOOKUP(Tabla1[[#This Row],[Tema]],Temas[[Tema]:[Columna1]],2,0),"REVISAR")</f>
        <v>30.03.07 Impuestos a la Renta</v>
      </c>
      <c r="F1342" s="1" t="str">
        <f>+IFERROR(VLOOKUP(Tabla1[[#This Row],[Muestra]],Muestra[[Muestra]:[Columna1]],2,0),"REVISAR")</f>
        <v>30.03.07.04 Impuesto a la renta de primera categoría</v>
      </c>
      <c r="G1342" s="1" t="s">
        <v>2472</v>
      </c>
      <c r="H1342" s="1" t="s">
        <v>2473</v>
      </c>
      <c r="I1342" s="1" t="s">
        <v>2854</v>
      </c>
      <c r="J1342" s="1" t="s">
        <v>2866</v>
      </c>
      <c r="K1342" s="1" t="s">
        <v>3790</v>
      </c>
      <c r="L1342" s="1" t="s">
        <v>2479</v>
      </c>
      <c r="O1342" t="s">
        <v>3876</v>
      </c>
      <c r="Y1342" s="1">
        <v>3171875.0425793524</v>
      </c>
      <c r="Z1342" s="1">
        <v>2778520.6393969115</v>
      </c>
      <c r="AA1342" s="1">
        <v>4081149.0712886504</v>
      </c>
      <c r="AB1342" s="1">
        <v>5776403.2168999985</v>
      </c>
      <c r="AC1342" s="1">
        <v>5065470.9908839678</v>
      </c>
      <c r="AD1342" s="1">
        <v>5327974.8128731893</v>
      </c>
      <c r="AE1342" s="1">
        <v>6100611.8071057228</v>
      </c>
      <c r="AF1342" s="1">
        <v>6416631.559878041</v>
      </c>
      <c r="AG1342" s="1">
        <v>6721165.8862408902</v>
      </c>
      <c r="AH1342" s="1">
        <v>7854189.8067028793</v>
      </c>
      <c r="AI1342" s="1">
        <v>8976127.2540055942</v>
      </c>
      <c r="AJ1342" s="1">
        <v>8456219.6472679563</v>
      </c>
    </row>
    <row r="1343" spans="1:36" s="1" customFormat="1" x14ac:dyDescent="0.25">
      <c r="A1343" s="23">
        <v>1342</v>
      </c>
      <c r="B1343" t="s">
        <v>2872</v>
      </c>
      <c r="C1343" s="1" t="str">
        <f>+VLOOKUP(Tabla1[[#This Row],[Sector]],Sectores[[Sector]:[Columna1]],2,0)</f>
        <v>30 Ingresos Tributarios</v>
      </c>
      <c r="D1343" s="1" t="str">
        <f>+VLOOKUP(Tabla1[[#This Row],[Contenido]],Hoja2!$F$2:$G$105,2,0)</f>
        <v>30.03 Impuestos</v>
      </c>
      <c r="E1343" s="1" t="str">
        <f>+IFERROR(VLOOKUP(Tabla1[[#This Row],[Tema]],Temas[[Tema]:[Columna1]],2,0),"REVISAR")</f>
        <v>30.03.07 Impuestos a la Renta</v>
      </c>
      <c r="F1343" s="1" t="str">
        <f>+IFERROR(VLOOKUP(Tabla1[[#This Row],[Muestra]],Muestra[[Muestra]:[Columna1]],2,0),"REVISAR")</f>
        <v>30.03.07.05 Impuesto a al renta de segunda categoría</v>
      </c>
      <c r="G1343" s="1" t="s">
        <v>2472</v>
      </c>
      <c r="H1343" s="1" t="s">
        <v>2473</v>
      </c>
      <c r="I1343" s="1" t="s">
        <v>2854</v>
      </c>
      <c r="J1343" s="1" t="s">
        <v>2867</v>
      </c>
      <c r="K1343" s="1" t="s">
        <v>3790</v>
      </c>
      <c r="L1343" s="1" t="s">
        <v>2479</v>
      </c>
      <c r="O1343" t="s">
        <v>3876</v>
      </c>
      <c r="Y1343" s="1">
        <v>1239785.5388973302</v>
      </c>
      <c r="Z1343" s="1">
        <v>1449099.0799839797</v>
      </c>
      <c r="AA1343" s="1">
        <v>1663293.4517069999</v>
      </c>
      <c r="AB1343" s="1">
        <v>1917675.246786</v>
      </c>
      <c r="AC1343" s="1">
        <v>1981699.4016100001</v>
      </c>
      <c r="AD1343" s="1">
        <v>2139886.5059170006</v>
      </c>
      <c r="AE1343" s="1">
        <v>2349804.4125910001</v>
      </c>
      <c r="AF1343" s="1">
        <v>2458249.0413280004</v>
      </c>
      <c r="AG1343" s="1">
        <v>2585642.0195835517</v>
      </c>
      <c r="AH1343" s="1">
        <v>2848205.0407009996</v>
      </c>
      <c r="AI1343" s="1">
        <v>3015793.4985059998</v>
      </c>
      <c r="AJ1343" s="1">
        <v>3050937.082396999</v>
      </c>
    </row>
    <row r="1344" spans="1:36" s="1" customFormat="1" x14ac:dyDescent="0.25">
      <c r="A1344" s="23">
        <v>1343</v>
      </c>
      <c r="B1344" t="s">
        <v>2868</v>
      </c>
      <c r="C1344" s="1" t="str">
        <f>+VLOOKUP(Tabla1[[#This Row],[Sector]],Sectores[[Sector]:[Columna1]],2,0)</f>
        <v>30 Ingresos Tributarios</v>
      </c>
      <c r="D1344" s="1" t="str">
        <f>+VLOOKUP(Tabla1[[#This Row],[Contenido]],Hoja2!$F$2:$G$105,2,0)</f>
        <v>30.03 Impuestos</v>
      </c>
      <c r="E1344" s="1" t="str">
        <f>+IFERROR(VLOOKUP(Tabla1[[#This Row],[Tema]],Temas[[Tema]:[Columna1]],2,0),"REVISAR")</f>
        <v>30.03.07 Impuestos a la Renta</v>
      </c>
      <c r="F1344" s="1" t="str">
        <f>+IFERROR(VLOOKUP(Tabla1[[#This Row],[Muestra]],Muestra[[Muestra]:[Columna1]],2,0),"REVISAR")</f>
        <v>30.03.07.06 Impuesto a la renta tasa 40%</v>
      </c>
      <c r="G1344" s="1" t="s">
        <v>2472</v>
      </c>
      <c r="H1344" s="1" t="s">
        <v>2473</v>
      </c>
      <c r="I1344" s="1" t="s">
        <v>2854</v>
      </c>
      <c r="J1344" s="1" t="s">
        <v>2868</v>
      </c>
      <c r="K1344" s="1" t="s">
        <v>3790</v>
      </c>
      <c r="L1344" s="1" t="s">
        <v>2479</v>
      </c>
      <c r="O1344" t="s">
        <v>3876</v>
      </c>
      <c r="Y1344" s="1">
        <v>44974.106870999989</v>
      </c>
      <c r="Z1344" s="1">
        <v>194197.79362369244</v>
      </c>
      <c r="AA1344" s="1">
        <v>116722.9850321464</v>
      </c>
      <c r="AB1344" s="1">
        <v>87033.537508526701</v>
      </c>
      <c r="AC1344" s="1">
        <v>144866.64625660598</v>
      </c>
      <c r="AD1344" s="1">
        <v>100864.18790690316</v>
      </c>
      <c r="AE1344" s="1">
        <v>132378.48238617548</v>
      </c>
      <c r="AF1344" s="1">
        <v>88350.320056616009</v>
      </c>
      <c r="AG1344" s="1">
        <v>193070.86376691292</v>
      </c>
      <c r="AH1344" s="1">
        <v>184448.21069194912</v>
      </c>
      <c r="AI1344" s="1">
        <v>122091.78819647482</v>
      </c>
      <c r="AJ1344" s="1">
        <v>203376.85150218636</v>
      </c>
    </row>
    <row r="1345" spans="1:36" s="1" customFormat="1" x14ac:dyDescent="0.25">
      <c r="A1345" s="23">
        <v>1344</v>
      </c>
      <c r="B1345" t="s">
        <v>2873</v>
      </c>
      <c r="C1345" s="1" t="str">
        <f>+VLOOKUP(Tabla1[[#This Row],[Sector]],Sectores[[Sector]:[Columna1]],2,0)</f>
        <v>30 Ingresos Tributarios</v>
      </c>
      <c r="D1345" s="1" t="str">
        <f>+VLOOKUP(Tabla1[[#This Row],[Contenido]],Hoja2!$F$2:$G$105,2,0)</f>
        <v>30.03 Impuestos</v>
      </c>
      <c r="E1345" s="1" t="str">
        <f>+IFERROR(VLOOKUP(Tabla1[[#This Row],[Tema]],Temas[[Tema]:[Columna1]],2,0),"REVISAR")</f>
        <v>30.03.07 Impuestos a la Renta</v>
      </c>
      <c r="F1345" s="1" t="str">
        <f>+IFERROR(VLOOKUP(Tabla1[[#This Row],[Muestra]],Muestra[[Muestra]:[Columna1]],2,0),"REVISAR")</f>
        <v>30.03.07.07 Impuesto por término de giro</v>
      </c>
      <c r="G1345" s="1" t="s">
        <v>2472</v>
      </c>
      <c r="H1345" s="1" t="s">
        <v>2473</v>
      </c>
      <c r="I1345" s="1" t="s">
        <v>2854</v>
      </c>
      <c r="J1345" s="1" t="s">
        <v>2869</v>
      </c>
      <c r="K1345" s="1" t="s">
        <v>3790</v>
      </c>
      <c r="L1345" s="1" t="s">
        <v>2479</v>
      </c>
      <c r="O1345" t="s">
        <v>3876</v>
      </c>
      <c r="Y1345" s="1">
        <v>-316.63599756977487</v>
      </c>
      <c r="Z1345" s="1">
        <v>4512.0750850000004</v>
      </c>
      <c r="AA1345" s="1">
        <v>2388.1891240000004</v>
      </c>
      <c r="AB1345" s="1">
        <v>18142.949570999997</v>
      </c>
      <c r="AC1345" s="1">
        <v>11371.073500999999</v>
      </c>
      <c r="AD1345" s="1">
        <v>28521.59944934128</v>
      </c>
      <c r="AE1345" s="1">
        <v>47038.829854960553</v>
      </c>
      <c r="AF1345" s="1">
        <v>33166.786411824716</v>
      </c>
      <c r="AG1345" s="1">
        <v>32001.186946203703</v>
      </c>
      <c r="AH1345" s="1">
        <v>393866.25005882216</v>
      </c>
      <c r="AI1345" s="1">
        <v>32298.191577347745</v>
      </c>
      <c r="AJ1345" s="1">
        <v>-1137.6575819787452</v>
      </c>
    </row>
    <row r="1346" spans="1:36" s="1" customFormat="1" x14ac:dyDescent="0.25">
      <c r="A1346" s="23">
        <v>1345</v>
      </c>
      <c r="B1346" t="s">
        <v>2855</v>
      </c>
      <c r="C1346" s="1" t="str">
        <f>+VLOOKUP(Tabla1[[#This Row],[Sector]],Sectores[[Sector]:[Columna1]],2,0)</f>
        <v>30 Ingresos Tributarios</v>
      </c>
      <c r="D1346" s="1" t="str">
        <f>+VLOOKUP(Tabla1[[#This Row],[Contenido]],Hoja2!$F$2:$G$105,2,0)</f>
        <v>30.03 Impuestos</v>
      </c>
      <c r="E1346" s="1" t="str">
        <f>+IFERROR(VLOOKUP(Tabla1[[#This Row],[Tema]],Temas[[Tema]:[Columna1]],2,0),"REVISAR")</f>
        <v>30.03.04 Impuesto al Valor Agregado</v>
      </c>
      <c r="F1346" s="1" t="str">
        <f>+IFERROR(VLOOKUP(Tabla1[[#This Row],[Muestra]],Muestra[[Muestra]:[Columna1]],2,0),"REVISAR")</f>
        <v>30.03.04.02 Impuesto por devoluciones</v>
      </c>
      <c r="G1346" s="1" t="s">
        <v>2472</v>
      </c>
      <c r="H1346" s="1" t="s">
        <v>2473</v>
      </c>
      <c r="I1346" s="1" t="s">
        <v>2852</v>
      </c>
      <c r="J1346" s="1" t="s">
        <v>2870</v>
      </c>
      <c r="K1346" s="1" t="s">
        <v>3790</v>
      </c>
      <c r="L1346" s="1" t="s">
        <v>2479</v>
      </c>
      <c r="O1346" t="s">
        <v>3876</v>
      </c>
      <c r="Y1346" s="1">
        <v>-3383926.6931379996</v>
      </c>
      <c r="Z1346" s="1">
        <v>-3572233.5933760004</v>
      </c>
      <c r="AA1346" s="1">
        <v>-4290499.6406579996</v>
      </c>
      <c r="AB1346" s="1">
        <v>-4994651.6097109988</v>
      </c>
      <c r="AC1346" s="1">
        <v>-5178116.3556999993</v>
      </c>
      <c r="AD1346" s="1">
        <v>-5390090.7352860002</v>
      </c>
      <c r="AE1346" s="1">
        <v>-5342880.6407829998</v>
      </c>
      <c r="AF1346" s="1">
        <v>-5097477.0468570003</v>
      </c>
      <c r="AG1346" s="1">
        <v>-5074350.3162389994</v>
      </c>
      <c r="AH1346" s="1">
        <v>-5659934.7683463711</v>
      </c>
      <c r="AI1346" s="1">
        <v>-6808426.7699529994</v>
      </c>
      <c r="AJ1346" s="1">
        <v>-7096752</v>
      </c>
    </row>
    <row r="1347" spans="1:36" x14ac:dyDescent="0.25">
      <c r="A1347" s="23">
        <v>1346</v>
      </c>
      <c r="B1347" t="s">
        <v>2740</v>
      </c>
      <c r="C1347" s="1" t="str">
        <f>+VLOOKUP(Tabla1[[#This Row],[Sector]],Sectores[[Sector]:[Columna1]],2,0)</f>
        <v>02 Agricultura</v>
      </c>
      <c r="D1347" s="1" t="str">
        <f>+VLOOKUP(Tabla1[[#This Row],[Contenido]],Hoja2!$F$2:$G$105,2,0)</f>
        <v>04.01 Exportaciones</v>
      </c>
      <c r="E1347" s="1" t="str">
        <f>+IFERROR(VLOOKUP(Tabla1[[#This Row],[Tema]],Temas[[Tema]:[Columna1]],2,0),"REVISAR")</f>
        <v>02.01.01 Frutas</v>
      </c>
      <c r="F1347" s="1" t="str">
        <f>+IFERROR(VLOOKUP(Tabla1[[#This Row],[Muestra]],Muestra[[Muestra]:[Columna1]],2,0),"REVISAR")</f>
        <v>02.01.01.01 Berries</v>
      </c>
      <c r="G1347" t="s">
        <v>31</v>
      </c>
      <c r="H1347" t="s">
        <v>48</v>
      </c>
      <c r="I1347" t="s">
        <v>2496</v>
      </c>
      <c r="J1347" t="s">
        <v>2497</v>
      </c>
      <c r="K1347" t="s">
        <v>388</v>
      </c>
      <c r="L1347" t="s">
        <v>2498</v>
      </c>
      <c r="N1347" t="s">
        <v>2580</v>
      </c>
      <c r="O1347" t="s">
        <v>2588</v>
      </c>
      <c r="AB1347">
        <v>400994.18369999999</v>
      </c>
      <c r="AC1347">
        <v>420047.83199999994</v>
      </c>
      <c r="AD1347">
        <v>303714.5798000003</v>
      </c>
      <c r="AE1347">
        <v>398494.63910000003</v>
      </c>
      <c r="AF1347">
        <v>426497.78440000018</v>
      </c>
      <c r="AG1347">
        <v>395641.6370000001</v>
      </c>
      <c r="AH1347">
        <v>437915.38299999962</v>
      </c>
      <c r="AI1347">
        <v>414576.46879999992</v>
      </c>
      <c r="AJ1347">
        <v>414939.69940000027</v>
      </c>
    </row>
    <row r="1348" spans="1:36" x14ac:dyDescent="0.25">
      <c r="A1348" s="23">
        <v>1347</v>
      </c>
      <c r="B1348" t="s">
        <v>2741</v>
      </c>
      <c r="C1348" s="1" t="str">
        <f>+VLOOKUP(Tabla1[[#This Row],[Sector]],Sectores[[Sector]:[Columna1]],2,0)</f>
        <v>02 Agricultura</v>
      </c>
      <c r="D1348" s="1" t="str">
        <f>+VLOOKUP(Tabla1[[#This Row],[Contenido]],Hoja2!$F$2:$G$105,2,0)</f>
        <v>04.01 Exportaciones</v>
      </c>
      <c r="E1348" s="1" t="str">
        <f>+IFERROR(VLOOKUP(Tabla1[[#This Row],[Tema]],Temas[[Tema]:[Columna1]],2,0),"REVISAR")</f>
        <v>02.01.01 Frutas</v>
      </c>
      <c r="F1348" s="1" t="str">
        <f>+IFERROR(VLOOKUP(Tabla1[[#This Row],[Muestra]],Muestra[[Muestra]:[Columna1]],2,0),"REVISAR")</f>
        <v>02.01.01.02 Cítricos</v>
      </c>
      <c r="G1348" t="s">
        <v>31</v>
      </c>
      <c r="H1348" t="s">
        <v>48</v>
      </c>
      <c r="I1348" t="s">
        <v>2496</v>
      </c>
      <c r="J1348" t="s">
        <v>2499</v>
      </c>
      <c r="K1348" t="s">
        <v>388</v>
      </c>
      <c r="L1348" t="s">
        <v>2498</v>
      </c>
      <c r="N1348" t="s">
        <v>2580</v>
      </c>
      <c r="O1348" t="s">
        <v>2588</v>
      </c>
      <c r="AB1348">
        <v>167243.32360000012</v>
      </c>
      <c r="AC1348">
        <v>169212.98850000004</v>
      </c>
      <c r="AD1348">
        <v>158010.69480000014</v>
      </c>
      <c r="AE1348">
        <v>210591.524</v>
      </c>
      <c r="AF1348">
        <v>251221.36650000012</v>
      </c>
      <c r="AG1348">
        <v>271730.69819999998</v>
      </c>
      <c r="AH1348">
        <v>360267.06869999995</v>
      </c>
      <c r="AI1348">
        <v>336243.7051000002</v>
      </c>
      <c r="AJ1348">
        <v>371626.08970000001</v>
      </c>
    </row>
    <row r="1349" spans="1:36" x14ac:dyDescent="0.25">
      <c r="A1349" s="23">
        <v>1348</v>
      </c>
      <c r="B1349" t="s">
        <v>2742</v>
      </c>
      <c r="C1349" s="1" t="str">
        <f>+VLOOKUP(Tabla1[[#This Row],[Sector]],Sectores[[Sector]:[Columna1]],2,0)</f>
        <v>02 Agricultura</v>
      </c>
      <c r="D1349" s="1" t="str">
        <f>+VLOOKUP(Tabla1[[#This Row],[Contenido]],Hoja2!$F$2:$G$105,2,0)</f>
        <v>04.01 Exportaciones</v>
      </c>
      <c r="E1349" s="1" t="str">
        <f>+IFERROR(VLOOKUP(Tabla1[[#This Row],[Tema]],Temas[[Tema]:[Columna1]],2,0),"REVISAR")</f>
        <v>02.01.01 Frutas</v>
      </c>
      <c r="F1349" s="1" t="str">
        <f>+IFERROR(VLOOKUP(Tabla1[[#This Row],[Muestra]],Muestra[[Muestra]:[Columna1]],2,0),"REVISAR")</f>
        <v>02.01.01.03 Frutos de hueso (carozo)</v>
      </c>
      <c r="G1349" t="s">
        <v>31</v>
      </c>
      <c r="H1349" t="s">
        <v>48</v>
      </c>
      <c r="I1349" t="s">
        <v>2496</v>
      </c>
      <c r="J1349" t="s">
        <v>2500</v>
      </c>
      <c r="K1349" t="s">
        <v>388</v>
      </c>
      <c r="L1349" t="s">
        <v>2498</v>
      </c>
      <c r="N1349" t="s">
        <v>2580</v>
      </c>
      <c r="O1349" t="s">
        <v>2588</v>
      </c>
      <c r="AB1349">
        <v>467278.41999999946</v>
      </c>
      <c r="AC1349">
        <v>445439.50869999971</v>
      </c>
      <c r="AD1349">
        <v>339352.18000000005</v>
      </c>
      <c r="AE1349">
        <v>424864.88830000017</v>
      </c>
      <c r="AF1349">
        <v>520580.05840000074</v>
      </c>
      <c r="AG1349">
        <v>468187.2076999998</v>
      </c>
      <c r="AH1349">
        <v>588173.96679999982</v>
      </c>
      <c r="AI1349">
        <v>639979.00810000044</v>
      </c>
      <c r="AJ1349">
        <v>610653.39659999998</v>
      </c>
    </row>
    <row r="1350" spans="1:36" s="1" customFormat="1" x14ac:dyDescent="0.25">
      <c r="A1350" s="23">
        <v>1349</v>
      </c>
      <c r="B1350" t="s">
        <v>2743</v>
      </c>
      <c r="C1350" s="1" t="str">
        <f>+VLOOKUP(Tabla1[[#This Row],[Sector]],Sectores[[Sector]:[Columna1]],2,0)</f>
        <v>02 Agricultura</v>
      </c>
      <c r="D1350" s="1" t="str">
        <f>+VLOOKUP(Tabla1[[#This Row],[Contenido]],Hoja2!$F$2:$G$105,2,0)</f>
        <v>04.01 Exportaciones</v>
      </c>
      <c r="E1350" s="1" t="str">
        <f>+IFERROR(VLOOKUP(Tabla1[[#This Row],[Tema]],Temas[[Tema]:[Columna1]],2,0),"REVISAR")</f>
        <v>02.01.01 Frutas</v>
      </c>
      <c r="F1350" s="1" t="str">
        <f>+IFERROR(VLOOKUP(Tabla1[[#This Row],[Muestra]],Muestra[[Muestra]:[Columna1]],2,0),"REVISAR")</f>
        <v>02.01.01.04 Frutos de pepita</v>
      </c>
      <c r="G1350" s="1" t="s">
        <v>31</v>
      </c>
      <c r="H1350" s="1" t="s">
        <v>48</v>
      </c>
      <c r="I1350" s="1" t="s">
        <v>2496</v>
      </c>
      <c r="J1350" s="1" t="s">
        <v>2501</v>
      </c>
      <c r="K1350" s="1" t="s">
        <v>388</v>
      </c>
      <c r="L1350" s="1" t="s">
        <v>2498</v>
      </c>
      <c r="N1350" s="1" t="s">
        <v>2580</v>
      </c>
      <c r="O1350" s="1" t="s">
        <v>2588</v>
      </c>
      <c r="AB1350" s="1">
        <v>1042105.3144999986</v>
      </c>
      <c r="AC1350" s="1">
        <v>1116132.6184999996</v>
      </c>
      <c r="AD1350" s="1">
        <v>1121203.5645000003</v>
      </c>
      <c r="AE1350" s="1">
        <v>910678.74900000042</v>
      </c>
      <c r="AF1350" s="1">
        <v>1040887.2345999996</v>
      </c>
      <c r="AG1350" s="1">
        <v>1024160.4395999991</v>
      </c>
      <c r="AH1350" s="1">
        <v>1065974.2371000007</v>
      </c>
      <c r="AI1350" s="1">
        <v>939858.52390000026</v>
      </c>
      <c r="AJ1350" s="1">
        <v>895125.14779999934</v>
      </c>
    </row>
    <row r="1351" spans="1:36" x14ac:dyDescent="0.25">
      <c r="A1351" s="23">
        <v>1350</v>
      </c>
      <c r="B1351" t="s">
        <v>2744</v>
      </c>
      <c r="C1351" s="1" t="str">
        <f>+VLOOKUP(Tabla1[[#This Row],[Sector]],Sectores[[Sector]:[Columna1]],2,0)</f>
        <v>02 Agricultura</v>
      </c>
      <c r="D1351" s="1" t="str">
        <f>+VLOOKUP(Tabla1[[#This Row],[Contenido]],Hoja2!$F$2:$G$105,2,0)</f>
        <v>04.01 Exportaciones</v>
      </c>
      <c r="E1351" s="1" t="str">
        <f>+IFERROR(VLOOKUP(Tabla1[[#This Row],[Tema]],Temas[[Tema]:[Columna1]],2,0),"REVISAR")</f>
        <v>02.01.01 Frutas</v>
      </c>
      <c r="F1351" s="1" t="str">
        <f>+IFERROR(VLOOKUP(Tabla1[[#This Row],[Muestra]],Muestra[[Muestra]:[Columna1]],2,0),"REVISAR")</f>
        <v>02.01.01.05 Frutos Oleaginosos</v>
      </c>
      <c r="G1351" t="s">
        <v>31</v>
      </c>
      <c r="H1351" t="s">
        <v>48</v>
      </c>
      <c r="I1351" t="s">
        <v>2496</v>
      </c>
      <c r="J1351" t="s">
        <v>2502</v>
      </c>
      <c r="K1351" t="s">
        <v>388</v>
      </c>
      <c r="L1351" t="s">
        <v>2498</v>
      </c>
      <c r="N1351" t="s">
        <v>2580</v>
      </c>
      <c r="O1351" t="s">
        <v>2588</v>
      </c>
      <c r="AB1351">
        <v>104359.54200000004</v>
      </c>
      <c r="AC1351">
        <v>99427.473200000037</v>
      </c>
      <c r="AD1351">
        <v>124014.07510000002</v>
      </c>
      <c r="AE1351">
        <v>105588.94409999994</v>
      </c>
      <c r="AF1351">
        <v>158230.17390000002</v>
      </c>
      <c r="AG1351">
        <v>192777.06110000014</v>
      </c>
      <c r="AH1351">
        <v>148455.75649999993</v>
      </c>
      <c r="AI1351">
        <v>157541.51629999987</v>
      </c>
      <c r="AJ1351">
        <v>113561.99229999994</v>
      </c>
    </row>
    <row r="1352" spans="1:36" x14ac:dyDescent="0.25">
      <c r="A1352" s="23">
        <v>1351</v>
      </c>
      <c r="B1352" t="s">
        <v>2745</v>
      </c>
      <c r="C1352" s="1" t="str">
        <f>+VLOOKUP(Tabla1[[#This Row],[Sector]],Sectores[[Sector]:[Columna1]],2,0)</f>
        <v>02 Agricultura</v>
      </c>
      <c r="D1352" s="1" t="str">
        <f>+VLOOKUP(Tabla1[[#This Row],[Contenido]],Hoja2!$F$2:$G$105,2,0)</f>
        <v>04.01 Exportaciones</v>
      </c>
      <c r="E1352" s="1" t="str">
        <f>+IFERROR(VLOOKUP(Tabla1[[#This Row],[Tema]],Temas[[Tema]:[Columna1]],2,0),"REVISAR")</f>
        <v>02.01.01 Frutas</v>
      </c>
      <c r="F1352" s="1" t="str">
        <f>+IFERROR(VLOOKUP(Tabla1[[#This Row],[Muestra]],Muestra[[Muestra]:[Columna1]],2,0),"REVISAR")</f>
        <v>02.01.01.06 Frutos secos</v>
      </c>
      <c r="G1352" t="s">
        <v>31</v>
      </c>
      <c r="H1352" t="s">
        <v>48</v>
      </c>
      <c r="I1352" t="s">
        <v>2496</v>
      </c>
      <c r="J1352" t="s">
        <v>2503</v>
      </c>
      <c r="K1352" t="s">
        <v>388</v>
      </c>
      <c r="L1352" t="s">
        <v>2498</v>
      </c>
      <c r="N1352" t="s">
        <v>2580</v>
      </c>
      <c r="O1352" t="s">
        <v>2588</v>
      </c>
      <c r="AB1352">
        <v>39751.95840000001</v>
      </c>
      <c r="AC1352">
        <v>49444.051099999982</v>
      </c>
      <c r="AD1352">
        <v>52869.44479999999</v>
      </c>
      <c r="AE1352">
        <v>68817.991899999979</v>
      </c>
      <c r="AF1352">
        <v>68333.791300000012</v>
      </c>
      <c r="AG1352">
        <v>97186.714600000021</v>
      </c>
      <c r="AH1352">
        <v>108877.35580000002</v>
      </c>
      <c r="AI1352">
        <v>130924.12790000006</v>
      </c>
      <c r="AJ1352">
        <v>123601.1442</v>
      </c>
    </row>
    <row r="1353" spans="1:36" x14ac:dyDescent="0.25">
      <c r="A1353" s="23">
        <v>1352</v>
      </c>
      <c r="B1353" t="s">
        <v>2746</v>
      </c>
      <c r="C1353" s="1" t="str">
        <f>+VLOOKUP(Tabla1[[#This Row],[Sector]],Sectores[[Sector]:[Columna1]],2,0)</f>
        <v>02 Agricultura</v>
      </c>
      <c r="D1353" s="1" t="str">
        <f>+VLOOKUP(Tabla1[[#This Row],[Contenido]],Hoja2!$F$2:$G$105,2,0)</f>
        <v>04.01 Exportaciones</v>
      </c>
      <c r="E1353" s="1" t="str">
        <f>+IFERROR(VLOOKUP(Tabla1[[#This Row],[Tema]],Temas[[Tema]:[Columna1]],2,0),"REVISAR")</f>
        <v>02.01.01 Frutas</v>
      </c>
      <c r="F1353" s="1" t="str">
        <f>+IFERROR(VLOOKUP(Tabla1[[#This Row],[Muestra]],Muestra[[Muestra]:[Columna1]],2,0),"REVISAR")</f>
        <v>02.01.01.07 Otros</v>
      </c>
      <c r="G1353" t="s">
        <v>31</v>
      </c>
      <c r="H1353" t="s">
        <v>48</v>
      </c>
      <c r="I1353" t="s">
        <v>2496</v>
      </c>
      <c r="J1353" t="s">
        <v>181</v>
      </c>
      <c r="K1353" t="s">
        <v>388</v>
      </c>
      <c r="L1353" t="s">
        <v>2498</v>
      </c>
      <c r="N1353" t="s">
        <v>2580</v>
      </c>
      <c r="O1353" t="s">
        <v>2588</v>
      </c>
      <c r="AB1353">
        <v>72186.087700000018</v>
      </c>
      <c r="AC1353">
        <v>69215.078699999955</v>
      </c>
      <c r="AD1353">
        <v>70689.850299999991</v>
      </c>
      <c r="AE1353">
        <v>59560.459100000029</v>
      </c>
      <c r="AF1353">
        <v>61693.814400000047</v>
      </c>
      <c r="AG1353">
        <v>69042.209300000002</v>
      </c>
      <c r="AH1353">
        <v>84538.393799999991</v>
      </c>
      <c r="AI1353">
        <v>74468.122400000037</v>
      </c>
      <c r="AJ1353">
        <v>81340.751600000018</v>
      </c>
    </row>
    <row r="1354" spans="1:36" x14ac:dyDescent="0.25">
      <c r="A1354" s="23">
        <v>1353</v>
      </c>
      <c r="B1354" t="s">
        <v>2747</v>
      </c>
      <c r="C1354" s="1" t="str">
        <f>+VLOOKUP(Tabla1[[#This Row],[Sector]],Sectores[[Sector]:[Columna1]],2,0)</f>
        <v>02 Agricultura</v>
      </c>
      <c r="D1354" s="1" t="str">
        <f>+VLOOKUP(Tabla1[[#This Row],[Contenido]],Hoja2!$F$2:$G$105,2,0)</f>
        <v>04.01 Exportaciones</v>
      </c>
      <c r="E1354" s="1" t="str">
        <f>+IFERROR(VLOOKUP(Tabla1[[#This Row],[Tema]],Temas[[Tema]:[Columna1]],2,0),"REVISAR")</f>
        <v>02.01.01 Frutas</v>
      </c>
      <c r="F1354" s="1" t="str">
        <f>+IFERROR(VLOOKUP(Tabla1[[#This Row],[Muestra]],Muestra[[Muestra]:[Columna1]],2,0),"REVISAR")</f>
        <v>02.01.01.08 Tropicales y subtropicales</v>
      </c>
      <c r="G1354" t="s">
        <v>31</v>
      </c>
      <c r="H1354" t="s">
        <v>48</v>
      </c>
      <c r="I1354" t="s">
        <v>2496</v>
      </c>
      <c r="J1354" t="s">
        <v>2504</v>
      </c>
      <c r="K1354" t="s">
        <v>388</v>
      </c>
      <c r="L1354" t="s">
        <v>2498</v>
      </c>
      <c r="N1354" t="s">
        <v>2580</v>
      </c>
      <c r="O1354" t="s">
        <v>2588</v>
      </c>
      <c r="AB1354">
        <v>211.92989999999998</v>
      </c>
      <c r="AC1354">
        <v>258.34740000000005</v>
      </c>
      <c r="AD1354">
        <v>177.81370000000001</v>
      </c>
      <c r="AE1354">
        <v>274.16329999999999</v>
      </c>
      <c r="AF1354">
        <v>297.96320000000003</v>
      </c>
      <c r="AG1354">
        <v>392.05880000000002</v>
      </c>
      <c r="AH1354">
        <v>226.72129999999996</v>
      </c>
      <c r="AI1354">
        <v>446.15300000000002</v>
      </c>
      <c r="AJ1354">
        <v>231.89210000000003</v>
      </c>
    </row>
    <row r="1355" spans="1:36" x14ac:dyDescent="0.25">
      <c r="A1355" s="23">
        <v>1354</v>
      </c>
      <c r="B1355" t="s">
        <v>2748</v>
      </c>
      <c r="C1355" s="1" t="str">
        <f>+VLOOKUP(Tabla1[[#This Row],[Sector]],Sectores[[Sector]:[Columna1]],2,0)</f>
        <v>02 Agricultura</v>
      </c>
      <c r="D1355" s="1" t="str">
        <f>+VLOOKUP(Tabla1[[#This Row],[Contenido]],Hoja2!$F$2:$G$105,2,0)</f>
        <v>04.01 Exportaciones</v>
      </c>
      <c r="E1355" s="1" t="str">
        <f>+IFERROR(VLOOKUP(Tabla1[[#This Row],[Tema]],Temas[[Tema]:[Columna1]],2,0),"REVISAR")</f>
        <v>02.01.01 Frutas</v>
      </c>
      <c r="F1355" s="1" t="str">
        <f>+IFERROR(VLOOKUP(Tabla1[[#This Row],[Muestra]],Muestra[[Muestra]:[Columna1]],2,0),"REVISAR")</f>
        <v>02.01.01.09 Uva</v>
      </c>
      <c r="G1355" t="s">
        <v>31</v>
      </c>
      <c r="H1355" t="s">
        <v>48</v>
      </c>
      <c r="I1355" t="s">
        <v>2496</v>
      </c>
      <c r="J1355" t="s">
        <v>2505</v>
      </c>
      <c r="K1355" t="s">
        <v>388</v>
      </c>
      <c r="L1355" t="s">
        <v>2498</v>
      </c>
      <c r="N1355" t="s">
        <v>2580</v>
      </c>
      <c r="O1355" t="s">
        <v>2588</v>
      </c>
      <c r="AB1355">
        <v>919315.15960000013</v>
      </c>
      <c r="AC1355">
        <v>966144.16530000023</v>
      </c>
      <c r="AD1355">
        <v>829979.30340000067</v>
      </c>
      <c r="AE1355">
        <v>844988.90370000072</v>
      </c>
      <c r="AF1355">
        <v>804792.5686999996</v>
      </c>
      <c r="AG1355">
        <v>783176.1995999997</v>
      </c>
      <c r="AH1355">
        <v>816900.86410000059</v>
      </c>
      <c r="AI1355">
        <v>747694.87069999892</v>
      </c>
      <c r="AJ1355">
        <v>697353.25720000034</v>
      </c>
    </row>
    <row r="1356" spans="1:36" x14ac:dyDescent="0.25">
      <c r="A1356" s="23">
        <v>1355</v>
      </c>
      <c r="B1356" t="s">
        <v>2749</v>
      </c>
      <c r="C1356" s="1" t="str">
        <f>+VLOOKUP(Tabla1[[#This Row],[Sector]],Sectores[[Sector]:[Columna1]],2,0)</f>
        <v>02 Agricultura</v>
      </c>
      <c r="D1356" s="1" t="str">
        <f>+VLOOKUP(Tabla1[[#This Row],[Contenido]],Hoja2!$F$2:$G$105,2,0)</f>
        <v>04.01 Exportaciones</v>
      </c>
      <c r="E1356" s="1" t="str">
        <f>+IFERROR(VLOOKUP(Tabla1[[#This Row],[Tema]],Temas[[Tema]:[Columna1]],2,0),"REVISAR")</f>
        <v>02.01.01 Frutas</v>
      </c>
      <c r="F1356" s="1" t="str">
        <f>+IFERROR(VLOOKUP(Tabla1[[#This Row],[Muestra]],Muestra[[Muestra]:[Columna1]],2,0),"REVISAR")</f>
        <v>02.01.01.01 Berries</v>
      </c>
      <c r="G1356" t="s">
        <v>31</v>
      </c>
      <c r="H1356" t="s">
        <v>48</v>
      </c>
      <c r="I1356" t="s">
        <v>2496</v>
      </c>
      <c r="J1356" t="s">
        <v>2497</v>
      </c>
      <c r="K1356" t="s">
        <v>53</v>
      </c>
      <c r="L1356" t="s">
        <v>2498</v>
      </c>
      <c r="N1356" t="s">
        <v>2581</v>
      </c>
      <c r="O1356" t="s">
        <v>2588</v>
      </c>
      <c r="AB1356">
        <v>912823021.96000016</v>
      </c>
      <c r="AC1356">
        <v>1043973908.4700007</v>
      </c>
      <c r="AD1356">
        <v>1096554123.1199977</v>
      </c>
      <c r="AE1356">
        <v>1155176770.2900014</v>
      </c>
      <c r="AF1356">
        <v>1247803426.8599994</v>
      </c>
      <c r="AG1356">
        <v>1057319334.6999997</v>
      </c>
      <c r="AH1356">
        <v>1241705946.8199987</v>
      </c>
      <c r="AI1356">
        <v>1148038666.7900007</v>
      </c>
      <c r="AJ1356">
        <v>1182321649.73</v>
      </c>
    </row>
    <row r="1357" spans="1:36" x14ac:dyDescent="0.25">
      <c r="A1357" s="23">
        <v>1356</v>
      </c>
      <c r="B1357" t="s">
        <v>2750</v>
      </c>
      <c r="C1357" s="1" t="str">
        <f>+VLOOKUP(Tabla1[[#This Row],[Sector]],Sectores[[Sector]:[Columna1]],2,0)</f>
        <v>02 Agricultura</v>
      </c>
      <c r="D1357" s="1" t="str">
        <f>+VLOOKUP(Tabla1[[#This Row],[Contenido]],Hoja2!$F$2:$G$105,2,0)</f>
        <v>04.01 Exportaciones</v>
      </c>
      <c r="E1357" s="1" t="str">
        <f>+IFERROR(VLOOKUP(Tabla1[[#This Row],[Tema]],Temas[[Tema]:[Columna1]],2,0),"REVISAR")</f>
        <v>02.01.01 Frutas</v>
      </c>
      <c r="F1357" s="1" t="str">
        <f>+IFERROR(VLOOKUP(Tabla1[[#This Row],[Muestra]],Muestra[[Muestra]:[Columna1]],2,0),"REVISAR")</f>
        <v>02.01.01.02 Cítricos</v>
      </c>
      <c r="G1357" t="s">
        <v>31</v>
      </c>
      <c r="H1357" t="s">
        <v>48</v>
      </c>
      <c r="I1357" t="s">
        <v>2496</v>
      </c>
      <c r="J1357" t="s">
        <v>2499</v>
      </c>
      <c r="K1357" t="s">
        <v>53</v>
      </c>
      <c r="L1357" t="s">
        <v>2498</v>
      </c>
      <c r="N1357" t="s">
        <v>2581</v>
      </c>
      <c r="O1357" t="s">
        <v>2588</v>
      </c>
      <c r="AB1357">
        <v>157584436.36000013</v>
      </c>
      <c r="AC1357">
        <v>190683953.27000001</v>
      </c>
      <c r="AD1357">
        <v>208007209.53999987</v>
      </c>
      <c r="AE1357">
        <v>247384198.65000004</v>
      </c>
      <c r="AF1357">
        <v>295670659.4599998</v>
      </c>
      <c r="AG1357">
        <v>351261876.16999984</v>
      </c>
      <c r="AH1357">
        <v>430726235.02999997</v>
      </c>
      <c r="AI1357">
        <v>369529407.29000014</v>
      </c>
      <c r="AJ1357">
        <v>425412239.67000008</v>
      </c>
    </row>
    <row r="1358" spans="1:36" x14ac:dyDescent="0.25">
      <c r="A1358" s="23">
        <v>1357</v>
      </c>
      <c r="B1358" t="s">
        <v>2751</v>
      </c>
      <c r="C1358" s="1" t="str">
        <f>+VLOOKUP(Tabla1[[#This Row],[Sector]],Sectores[[Sector]:[Columna1]],2,0)</f>
        <v>02 Agricultura</v>
      </c>
      <c r="D1358" s="1" t="str">
        <f>+VLOOKUP(Tabla1[[#This Row],[Contenido]],Hoja2!$F$2:$G$105,2,0)</f>
        <v>04.01 Exportaciones</v>
      </c>
      <c r="E1358" s="1" t="str">
        <f>+IFERROR(VLOOKUP(Tabla1[[#This Row],[Tema]],Temas[[Tema]:[Columna1]],2,0),"REVISAR")</f>
        <v>02.01.01 Frutas</v>
      </c>
      <c r="F1358" s="1" t="str">
        <f>+IFERROR(VLOOKUP(Tabla1[[#This Row],[Muestra]],Muestra[[Muestra]:[Columna1]],2,0),"REVISAR")</f>
        <v>02.01.01.03 Frutos de hueso (carozo)</v>
      </c>
      <c r="G1358" t="s">
        <v>31</v>
      </c>
      <c r="H1358" t="s">
        <v>48</v>
      </c>
      <c r="I1358" t="s">
        <v>2496</v>
      </c>
      <c r="J1358" t="s">
        <v>2500</v>
      </c>
      <c r="K1358" t="s">
        <v>53</v>
      </c>
      <c r="L1358" t="s">
        <v>2498</v>
      </c>
      <c r="N1358" t="s">
        <v>2581</v>
      </c>
      <c r="O1358" t="s">
        <v>2588</v>
      </c>
      <c r="AB1358">
        <v>974585429.77000082</v>
      </c>
      <c r="AC1358">
        <v>1011344046.9899989</v>
      </c>
      <c r="AD1358">
        <v>1219448007.6400001</v>
      </c>
      <c r="AE1358">
        <v>1113094345.9000001</v>
      </c>
      <c r="AF1358">
        <v>1454864433.0100024</v>
      </c>
      <c r="AG1358">
        <v>1165875646.3999984</v>
      </c>
      <c r="AH1358">
        <v>1763578379.4900005</v>
      </c>
      <c r="AI1358">
        <v>2261274182.8100004</v>
      </c>
      <c r="AJ1358">
        <v>2051196459.1599987</v>
      </c>
    </row>
    <row r="1359" spans="1:36" s="1" customFormat="1" x14ac:dyDescent="0.25">
      <c r="A1359" s="23">
        <v>1358</v>
      </c>
      <c r="B1359" t="s">
        <v>2752</v>
      </c>
      <c r="C1359" s="1" t="str">
        <f>+VLOOKUP(Tabla1[[#This Row],[Sector]],Sectores[[Sector]:[Columna1]],2,0)</f>
        <v>02 Agricultura</v>
      </c>
      <c r="D1359" s="1" t="str">
        <f>+VLOOKUP(Tabla1[[#This Row],[Contenido]],Hoja2!$F$2:$G$105,2,0)</f>
        <v>04.01 Exportaciones</v>
      </c>
      <c r="E1359" s="1" t="str">
        <f>+IFERROR(VLOOKUP(Tabla1[[#This Row],[Tema]],Temas[[Tema]:[Columna1]],2,0),"REVISAR")</f>
        <v>02.01.01 Frutas</v>
      </c>
      <c r="F1359" s="1" t="str">
        <f>+IFERROR(VLOOKUP(Tabla1[[#This Row],[Muestra]],Muestra[[Muestra]:[Columna1]],2,0),"REVISAR")</f>
        <v>02.01.01.04 Frutos de pepita</v>
      </c>
      <c r="G1359" s="1" t="s">
        <v>31</v>
      </c>
      <c r="H1359" s="1" t="s">
        <v>48</v>
      </c>
      <c r="I1359" s="1" t="s">
        <v>2496</v>
      </c>
      <c r="J1359" s="1" t="s">
        <v>2501</v>
      </c>
      <c r="K1359" s="1" t="s">
        <v>53</v>
      </c>
      <c r="L1359" s="1" t="s">
        <v>2498</v>
      </c>
      <c r="N1359" s="1" t="s">
        <v>2581</v>
      </c>
      <c r="O1359" s="1" t="s">
        <v>2588</v>
      </c>
      <c r="AB1359" s="1">
        <v>1089098915.7900012</v>
      </c>
      <c r="AC1359" s="1">
        <v>1184738507.0399995</v>
      </c>
      <c r="AD1359" s="1">
        <v>1122643241.3299987</v>
      </c>
      <c r="AE1359" s="1">
        <v>865084225.42000031</v>
      </c>
      <c r="AF1359" s="1">
        <v>990108588.71000004</v>
      </c>
      <c r="AG1359" s="1">
        <v>974896739.87999988</v>
      </c>
      <c r="AH1359" s="1">
        <v>1061866148.4999993</v>
      </c>
      <c r="AI1359" s="1">
        <v>909755326.29999924</v>
      </c>
      <c r="AJ1359" s="1">
        <v>855442575.7900008</v>
      </c>
    </row>
    <row r="1360" spans="1:36" x14ac:dyDescent="0.25">
      <c r="A1360" s="23">
        <v>1359</v>
      </c>
      <c r="B1360" t="s">
        <v>2753</v>
      </c>
      <c r="C1360" s="1" t="str">
        <f>+VLOOKUP(Tabla1[[#This Row],[Sector]],Sectores[[Sector]:[Columna1]],2,0)</f>
        <v>02 Agricultura</v>
      </c>
      <c r="D1360" s="1" t="str">
        <f>+VLOOKUP(Tabla1[[#This Row],[Contenido]],Hoja2!$F$2:$G$105,2,0)</f>
        <v>04.01 Exportaciones</v>
      </c>
      <c r="E1360" s="1" t="str">
        <f>+IFERROR(VLOOKUP(Tabla1[[#This Row],[Tema]],Temas[[Tema]:[Columna1]],2,0),"REVISAR")</f>
        <v>02.01.01 Frutas</v>
      </c>
      <c r="F1360" s="1" t="str">
        <f>+IFERROR(VLOOKUP(Tabla1[[#This Row],[Muestra]],Muestra[[Muestra]:[Columna1]],2,0),"REVISAR")</f>
        <v>02.01.01.05 Frutos Oleaginosos</v>
      </c>
      <c r="G1360" t="s">
        <v>31</v>
      </c>
      <c r="H1360" t="s">
        <v>48</v>
      </c>
      <c r="I1360" t="s">
        <v>2496</v>
      </c>
      <c r="J1360" t="s">
        <v>2502</v>
      </c>
      <c r="K1360" t="s">
        <v>53</v>
      </c>
      <c r="L1360" t="s">
        <v>2498</v>
      </c>
      <c r="N1360" t="s">
        <v>2581</v>
      </c>
      <c r="O1360" t="s">
        <v>2588</v>
      </c>
      <c r="AB1360">
        <v>153859268.09999996</v>
      </c>
      <c r="AC1360">
        <v>164343345.21000004</v>
      </c>
      <c r="AD1360">
        <v>223674718.15000007</v>
      </c>
      <c r="AE1360">
        <v>195363111.04999995</v>
      </c>
      <c r="AF1360">
        <v>371729629.35000008</v>
      </c>
      <c r="AG1360">
        <v>505328193.81999987</v>
      </c>
      <c r="AH1360">
        <v>325352557.63999993</v>
      </c>
      <c r="AI1360">
        <v>379070378.00999987</v>
      </c>
      <c r="AJ1360">
        <v>242466304.03000003</v>
      </c>
    </row>
    <row r="1361" spans="1:36" x14ac:dyDescent="0.25">
      <c r="A1361" s="23">
        <v>1360</v>
      </c>
      <c r="B1361" t="s">
        <v>2754</v>
      </c>
      <c r="C1361" s="1" t="str">
        <f>+VLOOKUP(Tabla1[[#This Row],[Sector]],Sectores[[Sector]:[Columna1]],2,0)</f>
        <v>02 Agricultura</v>
      </c>
      <c r="D1361" s="1" t="str">
        <f>+VLOOKUP(Tabla1[[#This Row],[Contenido]],Hoja2!$F$2:$G$105,2,0)</f>
        <v>04.01 Exportaciones</v>
      </c>
      <c r="E1361" s="1" t="str">
        <f>+IFERROR(VLOOKUP(Tabla1[[#This Row],[Tema]],Temas[[Tema]:[Columna1]],2,0),"REVISAR")</f>
        <v>02.01.01 Frutas</v>
      </c>
      <c r="F1361" s="1" t="str">
        <f>+IFERROR(VLOOKUP(Tabla1[[#This Row],[Muestra]],Muestra[[Muestra]:[Columna1]],2,0),"REVISAR")</f>
        <v>02.01.01.06 Frutos secos</v>
      </c>
      <c r="G1361" t="s">
        <v>31</v>
      </c>
      <c r="H1361" t="s">
        <v>48</v>
      </c>
      <c r="I1361" t="s">
        <v>2496</v>
      </c>
      <c r="J1361" t="s">
        <v>2506</v>
      </c>
      <c r="K1361" t="s">
        <v>53</v>
      </c>
      <c r="L1361" t="s">
        <v>2498</v>
      </c>
      <c r="N1361" t="s">
        <v>2581</v>
      </c>
      <c r="O1361" t="s">
        <v>2588</v>
      </c>
      <c r="AB1361">
        <v>277449487.19999999</v>
      </c>
      <c r="AC1361">
        <v>341936952.07000005</v>
      </c>
      <c r="AD1361">
        <v>406263892.66000009</v>
      </c>
      <c r="AE1361">
        <v>510289027.95000023</v>
      </c>
      <c r="AF1361">
        <v>373290590.72999996</v>
      </c>
      <c r="AG1361">
        <v>584274295.25999999</v>
      </c>
      <c r="AH1361">
        <v>572608868.20999992</v>
      </c>
      <c r="AI1361">
        <v>595317153.84000039</v>
      </c>
      <c r="AJ1361">
        <v>589539716.87000036</v>
      </c>
    </row>
    <row r="1362" spans="1:36" x14ac:dyDescent="0.25">
      <c r="A1362" s="23">
        <v>1361</v>
      </c>
      <c r="B1362" t="s">
        <v>2755</v>
      </c>
      <c r="C1362" s="1" t="str">
        <f>+VLOOKUP(Tabla1[[#This Row],[Sector]],Sectores[[Sector]:[Columna1]],2,0)</f>
        <v>02 Agricultura</v>
      </c>
      <c r="D1362" s="1" t="str">
        <f>+VLOOKUP(Tabla1[[#This Row],[Contenido]],Hoja2!$F$2:$G$105,2,0)</f>
        <v>04.01 Exportaciones</v>
      </c>
      <c r="E1362" s="1" t="str">
        <f>+IFERROR(VLOOKUP(Tabla1[[#This Row],[Tema]],Temas[[Tema]:[Columna1]],2,0),"REVISAR")</f>
        <v>02.01.01 Frutas</v>
      </c>
      <c r="F1362" s="1" t="str">
        <f>+IFERROR(VLOOKUP(Tabla1[[#This Row],[Muestra]],Muestra[[Muestra]:[Columna1]],2,0),"REVISAR")</f>
        <v>02.01.01.10 Industrial</v>
      </c>
      <c r="G1362" t="s">
        <v>31</v>
      </c>
      <c r="H1362" t="s">
        <v>48</v>
      </c>
      <c r="I1362" t="s">
        <v>2496</v>
      </c>
      <c r="J1362" t="s">
        <v>2507</v>
      </c>
      <c r="K1362" t="s">
        <v>53</v>
      </c>
      <c r="L1362" t="s">
        <v>2498</v>
      </c>
      <c r="N1362" t="s">
        <v>2581</v>
      </c>
      <c r="O1362" t="s">
        <v>2588</v>
      </c>
      <c r="AB1362">
        <v>43098765.559999995</v>
      </c>
      <c r="AC1362">
        <v>48731670.109999999</v>
      </c>
      <c r="AD1362">
        <v>47717957.729999959</v>
      </c>
      <c r="AE1362">
        <v>62344850.449999988</v>
      </c>
      <c r="AF1362">
        <v>47634500.659999996</v>
      </c>
      <c r="AG1362">
        <v>69183592.87999998</v>
      </c>
      <c r="AH1362">
        <v>73750747.820000008</v>
      </c>
      <c r="AI1362">
        <v>54926377.86999999</v>
      </c>
      <c r="AJ1362">
        <v>57859529.080000006</v>
      </c>
    </row>
    <row r="1363" spans="1:36" x14ac:dyDescent="0.25">
      <c r="A1363" s="23">
        <v>1362</v>
      </c>
      <c r="B1363" t="s">
        <v>2756</v>
      </c>
      <c r="C1363" s="1" t="str">
        <f>+VLOOKUP(Tabla1[[#This Row],[Sector]],Sectores[[Sector]:[Columna1]],2,0)</f>
        <v>02 Agricultura</v>
      </c>
      <c r="D1363" s="1" t="str">
        <f>+VLOOKUP(Tabla1[[#This Row],[Contenido]],Hoja2!$F$2:$G$105,2,0)</f>
        <v>04.01 Exportaciones</v>
      </c>
      <c r="E1363" s="1" t="str">
        <f>+IFERROR(VLOOKUP(Tabla1[[#This Row],[Tema]],Temas[[Tema]:[Columna1]],2,0),"REVISAR")</f>
        <v>02.01.01 Frutas</v>
      </c>
      <c r="F1363" s="1" t="str">
        <f>+IFERROR(VLOOKUP(Tabla1[[#This Row],[Muestra]],Muestra[[Muestra]:[Columna1]],2,0),"REVISAR")</f>
        <v>02.01.01.07 Otros</v>
      </c>
      <c r="G1363" t="s">
        <v>31</v>
      </c>
      <c r="H1363" t="s">
        <v>48</v>
      </c>
      <c r="I1363" t="s">
        <v>2496</v>
      </c>
      <c r="J1363" t="s">
        <v>181</v>
      </c>
      <c r="K1363" t="s">
        <v>53</v>
      </c>
      <c r="L1363" t="s">
        <v>2498</v>
      </c>
      <c r="N1363" t="s">
        <v>2581</v>
      </c>
      <c r="O1363" t="s">
        <v>2588</v>
      </c>
      <c r="AB1363">
        <v>153886353.12999997</v>
      </c>
      <c r="AC1363">
        <v>139194329.63000005</v>
      </c>
      <c r="AD1363">
        <v>147167005.74000007</v>
      </c>
      <c r="AE1363">
        <v>131929007.47999991</v>
      </c>
      <c r="AF1363">
        <v>140528998.51000011</v>
      </c>
      <c r="AG1363">
        <v>151648330.76000014</v>
      </c>
      <c r="AH1363">
        <v>199600638.46999991</v>
      </c>
      <c r="AI1363">
        <v>184535420.76999995</v>
      </c>
      <c r="AJ1363">
        <v>190375758.97000006</v>
      </c>
    </row>
    <row r="1364" spans="1:36" x14ac:dyDescent="0.25">
      <c r="A1364" s="23">
        <v>1363</v>
      </c>
      <c r="B1364" t="s">
        <v>2757</v>
      </c>
      <c r="C1364" s="1" t="str">
        <f>+VLOOKUP(Tabla1[[#This Row],[Sector]],Sectores[[Sector]:[Columna1]],2,0)</f>
        <v>02 Agricultura</v>
      </c>
      <c r="D1364" s="1" t="str">
        <f>+VLOOKUP(Tabla1[[#This Row],[Contenido]],Hoja2!$F$2:$G$105,2,0)</f>
        <v>04.01 Exportaciones</v>
      </c>
      <c r="E1364" s="1" t="str">
        <f>+IFERROR(VLOOKUP(Tabla1[[#This Row],[Tema]],Temas[[Tema]:[Columna1]],2,0),"REVISAR")</f>
        <v>02.01.01 Frutas</v>
      </c>
      <c r="F1364" s="1" t="str">
        <f>+IFERROR(VLOOKUP(Tabla1[[#This Row],[Muestra]],Muestra[[Muestra]:[Columna1]],2,0),"REVISAR")</f>
        <v>02.01.01.08 Tropicales y subtropicales</v>
      </c>
      <c r="G1364" t="s">
        <v>31</v>
      </c>
      <c r="H1364" t="s">
        <v>48</v>
      </c>
      <c r="I1364" t="s">
        <v>2496</v>
      </c>
      <c r="J1364" t="s">
        <v>2504</v>
      </c>
      <c r="K1364" t="s">
        <v>53</v>
      </c>
      <c r="L1364" t="s">
        <v>2498</v>
      </c>
      <c r="N1364" t="s">
        <v>2581</v>
      </c>
      <c r="O1364" t="s">
        <v>2588</v>
      </c>
      <c r="AB1364">
        <v>1212397.48</v>
      </c>
      <c r="AC1364">
        <v>1671622.37</v>
      </c>
      <c r="AD1364">
        <v>2334245.0699999998</v>
      </c>
      <c r="AE1364">
        <v>2657968.06</v>
      </c>
      <c r="AF1364">
        <v>1489200.58</v>
      </c>
      <c r="AG1364">
        <v>1695059.71</v>
      </c>
      <c r="AH1364">
        <v>941241.02000000014</v>
      </c>
      <c r="AI1364">
        <v>1236493.4900000002</v>
      </c>
      <c r="AJ1364">
        <v>830644.32000000007</v>
      </c>
    </row>
    <row r="1365" spans="1:36" x14ac:dyDescent="0.25">
      <c r="A1365" s="23">
        <v>1364</v>
      </c>
      <c r="B1365" t="s">
        <v>2758</v>
      </c>
      <c r="C1365" s="1" t="str">
        <f>+VLOOKUP(Tabla1[[#This Row],[Sector]],Sectores[[Sector]:[Columna1]],2,0)</f>
        <v>02 Agricultura</v>
      </c>
      <c r="D1365" s="1" t="str">
        <f>+VLOOKUP(Tabla1[[#This Row],[Contenido]],Hoja2!$F$2:$G$105,2,0)</f>
        <v>04.01 Exportaciones</v>
      </c>
      <c r="E1365" s="1" t="str">
        <f>+IFERROR(VLOOKUP(Tabla1[[#This Row],[Tema]],Temas[[Tema]:[Columna1]],2,0),"REVISAR")</f>
        <v>02.01.01 Frutas</v>
      </c>
      <c r="F1365" s="1" t="str">
        <f>+IFERROR(VLOOKUP(Tabla1[[#This Row],[Muestra]],Muestra[[Muestra]:[Columna1]],2,0),"REVISAR")</f>
        <v>02.01.01.09 Uva</v>
      </c>
      <c r="G1365" t="s">
        <v>31</v>
      </c>
      <c r="H1365" t="s">
        <v>48</v>
      </c>
      <c r="I1365" t="s">
        <v>2496</v>
      </c>
      <c r="J1365" t="s">
        <v>2505</v>
      </c>
      <c r="K1365" t="s">
        <v>53</v>
      </c>
      <c r="L1365" t="s">
        <v>2498</v>
      </c>
      <c r="N1365" t="s">
        <v>2581</v>
      </c>
      <c r="O1365" t="s">
        <v>2588</v>
      </c>
      <c r="AB1365">
        <v>1669602094.2800043</v>
      </c>
      <c r="AC1365">
        <v>1853026700.7200012</v>
      </c>
      <c r="AD1365">
        <v>1744363473.9299991</v>
      </c>
      <c r="AE1365">
        <v>1533881932.9799995</v>
      </c>
      <c r="AF1365">
        <v>1572733629.829999</v>
      </c>
      <c r="AG1365">
        <v>1403972060.769999</v>
      </c>
      <c r="AH1365">
        <v>1454681583.2000015</v>
      </c>
      <c r="AI1365">
        <v>1466889242.6600003</v>
      </c>
      <c r="AJ1365">
        <v>1219256336.3200009</v>
      </c>
    </row>
    <row r="1366" spans="1:36" x14ac:dyDescent="0.25">
      <c r="A1366" s="23">
        <v>1365</v>
      </c>
      <c r="B1366" t="s">
        <v>2759</v>
      </c>
      <c r="C1366" s="1" t="str">
        <f>+VLOOKUP(Tabla1[[#This Row],[Sector]],Sectores[[Sector]:[Columna1]],2,0)</f>
        <v>02 Agricultura</v>
      </c>
      <c r="D1366" s="1" t="str">
        <f>+VLOOKUP(Tabla1[[#This Row],[Contenido]],Hoja2!$F$2:$G$105,2,0)</f>
        <v>04.02 Importaciones</v>
      </c>
      <c r="E1366" s="1" t="str">
        <f>+IFERROR(VLOOKUP(Tabla1[[#This Row],[Tema]],Temas[[Tema]:[Columna1]],2,0),"REVISAR")</f>
        <v>02.01.01 Frutas</v>
      </c>
      <c r="F1366" s="1" t="str">
        <f>+IFERROR(VLOOKUP(Tabla1[[#This Row],[Muestra]],Muestra[[Muestra]:[Columna1]],2,0),"REVISAR")</f>
        <v>02.01.01.01 Berries</v>
      </c>
      <c r="G1366" t="s">
        <v>31</v>
      </c>
      <c r="H1366" t="s">
        <v>57</v>
      </c>
      <c r="I1366" t="s">
        <v>2496</v>
      </c>
      <c r="J1366" t="s">
        <v>2497</v>
      </c>
      <c r="K1366" t="s">
        <v>388</v>
      </c>
      <c r="L1366" t="s">
        <v>2498</v>
      </c>
      <c r="N1366" t="s">
        <v>2582</v>
      </c>
      <c r="O1366" t="s">
        <v>2588</v>
      </c>
      <c r="AB1366">
        <v>2349.4439000000016</v>
      </c>
      <c r="AC1366">
        <v>1672.4933000000001</v>
      </c>
      <c r="AD1366">
        <v>3569.0763999999995</v>
      </c>
      <c r="AE1366">
        <v>5465.8891999999996</v>
      </c>
      <c r="AF1366">
        <v>4460.3603000000003</v>
      </c>
      <c r="AG1366">
        <v>3151.7455000000014</v>
      </c>
      <c r="AH1366">
        <v>2157.8365000000008</v>
      </c>
      <c r="AI1366">
        <v>2856.6596999999997</v>
      </c>
      <c r="AJ1366">
        <v>5610.3150000000005</v>
      </c>
    </row>
    <row r="1367" spans="1:36" x14ac:dyDescent="0.25">
      <c r="A1367" s="23">
        <v>1366</v>
      </c>
      <c r="B1367" t="s">
        <v>2760</v>
      </c>
      <c r="C1367" s="1" t="str">
        <f>+VLOOKUP(Tabla1[[#This Row],[Sector]],Sectores[[Sector]:[Columna1]],2,0)</f>
        <v>02 Agricultura</v>
      </c>
      <c r="D1367" s="1" t="str">
        <f>+VLOOKUP(Tabla1[[#This Row],[Contenido]],Hoja2!$F$2:$G$105,2,0)</f>
        <v>04.02 Importaciones</v>
      </c>
      <c r="E1367" s="1" t="str">
        <f>+IFERROR(VLOOKUP(Tabla1[[#This Row],[Tema]],Temas[[Tema]:[Columna1]],2,0),"REVISAR")</f>
        <v>02.01.01 Frutas</v>
      </c>
      <c r="F1367" s="1" t="str">
        <f>+IFERROR(VLOOKUP(Tabla1[[#This Row],[Muestra]],Muestra[[Muestra]:[Columna1]],2,0),"REVISAR")</f>
        <v>02.01.01.02 Cítricos</v>
      </c>
      <c r="G1367" t="s">
        <v>31</v>
      </c>
      <c r="H1367" t="s">
        <v>57</v>
      </c>
      <c r="I1367" t="s">
        <v>2496</v>
      </c>
      <c r="J1367" t="s">
        <v>2499</v>
      </c>
      <c r="K1367" t="s">
        <v>388</v>
      </c>
      <c r="L1367" t="s">
        <v>2498</v>
      </c>
      <c r="N1367" t="s">
        <v>2582</v>
      </c>
      <c r="O1367" t="s">
        <v>2588</v>
      </c>
      <c r="AB1367">
        <v>13347.352800000006</v>
      </c>
      <c r="AC1367">
        <v>17269.458700000003</v>
      </c>
      <c r="AD1367">
        <v>19933.688399999995</v>
      </c>
      <c r="AE1367">
        <v>18033.346100000002</v>
      </c>
      <c r="AF1367">
        <v>20213.0023</v>
      </c>
      <c r="AG1367">
        <v>24664.22040000002</v>
      </c>
      <c r="AH1367">
        <v>26654.335899999998</v>
      </c>
      <c r="AI1367">
        <v>30156.914200000017</v>
      </c>
      <c r="AJ1367">
        <v>24865.440800000004</v>
      </c>
    </row>
    <row r="1368" spans="1:36" x14ac:dyDescent="0.25">
      <c r="A1368" s="23">
        <v>1367</v>
      </c>
      <c r="B1368" t="s">
        <v>2761</v>
      </c>
      <c r="C1368" s="1" t="str">
        <f>+VLOOKUP(Tabla1[[#This Row],[Sector]],Sectores[[Sector]:[Columna1]],2,0)</f>
        <v>02 Agricultura</v>
      </c>
      <c r="D1368" s="1" t="str">
        <f>+VLOOKUP(Tabla1[[#This Row],[Contenido]],Hoja2!$F$2:$G$105,2,0)</f>
        <v>04.02 Importaciones</v>
      </c>
      <c r="E1368" s="1" t="str">
        <f>+IFERROR(VLOOKUP(Tabla1[[#This Row],[Tema]],Temas[[Tema]:[Columna1]],2,0),"REVISAR")</f>
        <v>02.01.01 Frutas</v>
      </c>
      <c r="F1368" s="1" t="str">
        <f>+IFERROR(VLOOKUP(Tabla1[[#This Row],[Muestra]],Muestra[[Muestra]:[Columna1]],2,0),"REVISAR")</f>
        <v>02.01.01.03 Frutos de hueso (carozo)</v>
      </c>
      <c r="G1368" t="s">
        <v>31</v>
      </c>
      <c r="H1368" t="s">
        <v>57</v>
      </c>
      <c r="I1368" t="s">
        <v>2496</v>
      </c>
      <c r="J1368" t="s">
        <v>2500</v>
      </c>
      <c r="K1368" t="s">
        <v>388</v>
      </c>
      <c r="L1368" t="s">
        <v>2498</v>
      </c>
      <c r="N1368" t="s">
        <v>2582</v>
      </c>
      <c r="O1368" t="s">
        <v>2588</v>
      </c>
      <c r="AB1368">
        <v>6031.0642000000034</v>
      </c>
      <c r="AC1368">
        <v>9018.1504000000041</v>
      </c>
      <c r="AD1368">
        <v>14022.825700000003</v>
      </c>
      <c r="AE1368">
        <v>13620.529800000004</v>
      </c>
      <c r="AF1368">
        <v>10993.276599999997</v>
      </c>
      <c r="AG1368">
        <v>8596.4297000000061</v>
      </c>
      <c r="AH1368">
        <v>8353.2955000000002</v>
      </c>
      <c r="AI1368">
        <v>11348.240900000008</v>
      </c>
      <c r="AJ1368">
        <v>27578.848099999996</v>
      </c>
    </row>
    <row r="1369" spans="1:36" x14ac:dyDescent="0.25">
      <c r="A1369" s="23">
        <v>1368</v>
      </c>
      <c r="B1369" t="s">
        <v>2762</v>
      </c>
      <c r="C1369" s="1" t="str">
        <f>+VLOOKUP(Tabla1[[#This Row],[Sector]],Sectores[[Sector]:[Columna1]],2,0)</f>
        <v>02 Agricultura</v>
      </c>
      <c r="D1369" s="1" t="str">
        <f>+VLOOKUP(Tabla1[[#This Row],[Contenido]],Hoja2!$F$2:$G$105,2,0)</f>
        <v>04.02 Importaciones</v>
      </c>
      <c r="E1369" s="1" t="str">
        <f>+IFERROR(VLOOKUP(Tabla1[[#This Row],[Tema]],Temas[[Tema]:[Columna1]],2,0),"REVISAR")</f>
        <v>02.01.01 Frutas</v>
      </c>
      <c r="F1369" s="1" t="str">
        <f>+IFERROR(VLOOKUP(Tabla1[[#This Row],[Muestra]],Muestra[[Muestra]:[Columna1]],2,0),"REVISAR")</f>
        <v>02.01.01.04 Frutos de pepita</v>
      </c>
      <c r="G1369" t="s">
        <v>31</v>
      </c>
      <c r="H1369" t="s">
        <v>57</v>
      </c>
      <c r="I1369" t="s">
        <v>2496</v>
      </c>
      <c r="J1369" t="s">
        <v>2501</v>
      </c>
      <c r="K1369" t="s">
        <v>388</v>
      </c>
      <c r="L1369" t="s">
        <v>2498</v>
      </c>
      <c r="N1369" t="s">
        <v>2582</v>
      </c>
      <c r="O1369" t="s">
        <v>2588</v>
      </c>
      <c r="AB1369">
        <v>2461.9313999999999</v>
      </c>
      <c r="AC1369">
        <v>2484.4452999999999</v>
      </c>
      <c r="AD1369">
        <v>2645.5102000000002</v>
      </c>
      <c r="AE1369">
        <v>3792.3913999999982</v>
      </c>
      <c r="AF1369">
        <v>4006.4548</v>
      </c>
      <c r="AG1369">
        <v>4136.4555</v>
      </c>
      <c r="AH1369">
        <v>4695.6587000000009</v>
      </c>
      <c r="AI1369">
        <v>5085.0433999999987</v>
      </c>
      <c r="AJ1369">
        <v>5818.4046999999991</v>
      </c>
    </row>
    <row r="1370" spans="1:36" x14ac:dyDescent="0.25">
      <c r="A1370" s="23">
        <v>1369</v>
      </c>
      <c r="B1370" t="s">
        <v>2763</v>
      </c>
      <c r="C1370" s="1" t="str">
        <f>+VLOOKUP(Tabla1[[#This Row],[Sector]],Sectores[[Sector]:[Columna1]],2,0)</f>
        <v>02 Agricultura</v>
      </c>
      <c r="D1370" s="1" t="str">
        <f>+VLOOKUP(Tabla1[[#This Row],[Contenido]],Hoja2!$F$2:$G$105,2,0)</f>
        <v>04.02 Importaciones</v>
      </c>
      <c r="E1370" s="1" t="str">
        <f>+IFERROR(VLOOKUP(Tabla1[[#This Row],[Tema]],Temas[[Tema]:[Columna1]],2,0),"REVISAR")</f>
        <v>02.01.01 Frutas</v>
      </c>
      <c r="F1370" s="1" t="str">
        <f>+IFERROR(VLOOKUP(Tabla1[[#This Row],[Muestra]],Muestra[[Muestra]:[Columna1]],2,0),"REVISAR")</f>
        <v>02.01.01.05 Frutos Oleaginosos</v>
      </c>
      <c r="G1370" t="s">
        <v>31</v>
      </c>
      <c r="H1370" t="s">
        <v>57</v>
      </c>
      <c r="I1370" t="s">
        <v>2496</v>
      </c>
      <c r="J1370" t="s">
        <v>2502</v>
      </c>
      <c r="K1370" t="s">
        <v>388</v>
      </c>
      <c r="L1370" t="s">
        <v>2498</v>
      </c>
      <c r="N1370" t="s">
        <v>2582</v>
      </c>
      <c r="O1370" t="s">
        <v>2588</v>
      </c>
      <c r="AB1370">
        <v>13910.877699999999</v>
      </c>
      <c r="AC1370">
        <v>17882.452400000002</v>
      </c>
      <c r="AD1370">
        <v>19230.974800000004</v>
      </c>
      <c r="AE1370">
        <v>25482.336899999995</v>
      </c>
      <c r="AF1370">
        <v>27351.835500000001</v>
      </c>
      <c r="AG1370">
        <v>23590.013000000003</v>
      </c>
      <c r="AH1370">
        <v>45947.520799999991</v>
      </c>
      <c r="AI1370">
        <v>38968.258400000006</v>
      </c>
      <c r="AJ1370">
        <v>57440.804499999984</v>
      </c>
    </row>
    <row r="1371" spans="1:36" x14ac:dyDescent="0.25">
      <c r="A1371" s="23">
        <v>1370</v>
      </c>
      <c r="B1371" t="s">
        <v>2764</v>
      </c>
      <c r="C1371" s="1" t="str">
        <f>+VLOOKUP(Tabla1[[#This Row],[Sector]],Sectores[[Sector]:[Columna1]],2,0)</f>
        <v>02 Agricultura</v>
      </c>
      <c r="D1371" s="1" t="str">
        <f>+VLOOKUP(Tabla1[[#This Row],[Contenido]],Hoja2!$F$2:$G$105,2,0)</f>
        <v>04.02 Importaciones</v>
      </c>
      <c r="E1371" s="1" t="str">
        <f>+IFERROR(VLOOKUP(Tabla1[[#This Row],[Tema]],Temas[[Tema]:[Columna1]],2,0),"REVISAR")</f>
        <v>02.01.01 Frutas</v>
      </c>
      <c r="F1371" s="1" t="str">
        <f>+IFERROR(VLOOKUP(Tabla1[[#This Row],[Muestra]],Muestra[[Muestra]:[Columna1]],2,0),"REVISAR")</f>
        <v>02.01.01.06 Frutos secos</v>
      </c>
      <c r="G1371" t="s">
        <v>31</v>
      </c>
      <c r="H1371" t="s">
        <v>57</v>
      </c>
      <c r="I1371" t="s">
        <v>2496</v>
      </c>
      <c r="J1371" t="s">
        <v>2503</v>
      </c>
      <c r="K1371" t="s">
        <v>388</v>
      </c>
      <c r="L1371" t="s">
        <v>2498</v>
      </c>
      <c r="N1371" t="s">
        <v>2582</v>
      </c>
      <c r="O1371" t="s">
        <v>2588</v>
      </c>
      <c r="AB1371">
        <v>3860.8693999999996</v>
      </c>
      <c r="AC1371">
        <v>4550.9945000000007</v>
      </c>
      <c r="AD1371">
        <v>5991.6021000000001</v>
      </c>
      <c r="AE1371">
        <v>3587.9350000000009</v>
      </c>
      <c r="AF1371">
        <v>3414.2934000000005</v>
      </c>
      <c r="AG1371">
        <v>3886.4565999999991</v>
      </c>
      <c r="AH1371">
        <v>4201.6357999999991</v>
      </c>
      <c r="AI1371">
        <v>4073.4464999999996</v>
      </c>
      <c r="AJ1371">
        <v>6059.008600000001</v>
      </c>
    </row>
    <row r="1372" spans="1:36" x14ac:dyDescent="0.25">
      <c r="A1372" s="23">
        <v>1371</v>
      </c>
      <c r="B1372" t="s">
        <v>2765</v>
      </c>
      <c r="C1372" s="1" t="str">
        <f>+VLOOKUP(Tabla1[[#This Row],[Sector]],Sectores[[Sector]:[Columna1]],2,0)</f>
        <v>02 Agricultura</v>
      </c>
      <c r="D1372" s="1" t="str">
        <f>+VLOOKUP(Tabla1[[#This Row],[Contenido]],Hoja2!$F$2:$G$105,2,0)</f>
        <v>04.02 Importaciones</v>
      </c>
      <c r="E1372" s="1" t="str">
        <f>+IFERROR(VLOOKUP(Tabla1[[#This Row],[Tema]],Temas[[Tema]:[Columna1]],2,0),"REVISAR")</f>
        <v>02.01.01 Frutas</v>
      </c>
      <c r="F1372" s="1" t="str">
        <f>+IFERROR(VLOOKUP(Tabla1[[#This Row],[Muestra]],Muestra[[Muestra]:[Columna1]],2,0),"REVISAR")</f>
        <v>02.01.01.07 Otros</v>
      </c>
      <c r="G1372" t="s">
        <v>31</v>
      </c>
      <c r="H1372" t="s">
        <v>57</v>
      </c>
      <c r="I1372" t="s">
        <v>2496</v>
      </c>
      <c r="J1372" t="s">
        <v>181</v>
      </c>
      <c r="K1372" t="s">
        <v>388</v>
      </c>
      <c r="L1372" t="s">
        <v>2498</v>
      </c>
      <c r="N1372" t="s">
        <v>2582</v>
      </c>
      <c r="O1372" t="s">
        <v>2588</v>
      </c>
      <c r="AB1372">
        <v>11971.905900000005</v>
      </c>
      <c r="AC1372">
        <v>14859.504499999997</v>
      </c>
      <c r="AD1372">
        <v>19786.365599999994</v>
      </c>
      <c r="AE1372">
        <v>21306.679599999992</v>
      </c>
      <c r="AF1372">
        <v>22237.648899999997</v>
      </c>
      <c r="AG1372">
        <v>23726.748500000009</v>
      </c>
      <c r="AH1372">
        <v>26989.120600000006</v>
      </c>
      <c r="AI1372">
        <v>28485.263200000016</v>
      </c>
      <c r="AJ1372">
        <v>30199.472299999976</v>
      </c>
    </row>
    <row r="1373" spans="1:36" x14ac:dyDescent="0.25">
      <c r="A1373" s="23">
        <v>1372</v>
      </c>
      <c r="B1373" t="s">
        <v>2766</v>
      </c>
      <c r="C1373" s="1" t="str">
        <f>+VLOOKUP(Tabla1[[#This Row],[Sector]],Sectores[[Sector]:[Columna1]],2,0)</f>
        <v>02 Agricultura</v>
      </c>
      <c r="D1373" s="1" t="str">
        <f>+VLOOKUP(Tabla1[[#This Row],[Contenido]],Hoja2!$F$2:$G$105,2,0)</f>
        <v>04.02 Importaciones</v>
      </c>
      <c r="E1373" s="1" t="str">
        <f>+IFERROR(VLOOKUP(Tabla1[[#This Row],[Tema]],Temas[[Tema]:[Columna1]],2,0),"REVISAR")</f>
        <v>02.01.01 Frutas</v>
      </c>
      <c r="F1373" s="1" t="str">
        <f>+IFERROR(VLOOKUP(Tabla1[[#This Row],[Muestra]],Muestra[[Muestra]:[Columna1]],2,0),"REVISAR")</f>
        <v>02.01.01.08 Tropicales y subtropicales</v>
      </c>
      <c r="G1373" t="s">
        <v>31</v>
      </c>
      <c r="H1373" t="s">
        <v>57</v>
      </c>
      <c r="I1373" t="s">
        <v>2496</v>
      </c>
      <c r="J1373" t="s">
        <v>2504</v>
      </c>
      <c r="K1373" t="s">
        <v>388</v>
      </c>
      <c r="L1373" t="s">
        <v>2498</v>
      </c>
      <c r="N1373" t="s">
        <v>2582</v>
      </c>
      <c r="O1373" t="s">
        <v>2588</v>
      </c>
      <c r="AB1373">
        <v>230929.0689999999</v>
      </c>
      <c r="AC1373">
        <v>248391.83690000011</v>
      </c>
      <c r="AD1373">
        <v>258245.4636000001</v>
      </c>
      <c r="AE1373">
        <v>273732.8265999998</v>
      </c>
      <c r="AF1373">
        <v>288298.39950000012</v>
      </c>
      <c r="AG1373">
        <v>326527.06989999989</v>
      </c>
      <c r="AH1373">
        <v>339274.60199999996</v>
      </c>
      <c r="AI1373">
        <v>344168.99609999999</v>
      </c>
      <c r="AJ1373">
        <v>348016.63659999974</v>
      </c>
    </row>
    <row r="1374" spans="1:36" x14ac:dyDescent="0.25">
      <c r="A1374" s="23">
        <v>1373</v>
      </c>
      <c r="B1374" t="s">
        <v>2767</v>
      </c>
      <c r="C1374" s="1" t="str">
        <f>+VLOOKUP(Tabla1[[#This Row],[Sector]],Sectores[[Sector]:[Columna1]],2,0)</f>
        <v>02 Agricultura</v>
      </c>
      <c r="D1374" s="1" t="str">
        <f>+VLOOKUP(Tabla1[[#This Row],[Contenido]],Hoja2!$F$2:$G$105,2,0)</f>
        <v>04.02 Importaciones</v>
      </c>
      <c r="E1374" s="1" t="str">
        <f>+IFERROR(VLOOKUP(Tabla1[[#This Row],[Tema]],Temas[[Tema]:[Columna1]],2,0),"REVISAR")</f>
        <v>02.01.01 Frutas</v>
      </c>
      <c r="F1374" s="1" t="str">
        <f>+IFERROR(VLOOKUP(Tabla1[[#This Row],[Muestra]],Muestra[[Muestra]:[Columna1]],2,0),"REVISAR")</f>
        <v>02.01.01.09 Uva</v>
      </c>
      <c r="G1374" t="s">
        <v>31</v>
      </c>
      <c r="H1374" t="s">
        <v>57</v>
      </c>
      <c r="I1374" t="s">
        <v>2496</v>
      </c>
      <c r="J1374" t="s">
        <v>2505</v>
      </c>
      <c r="K1374" t="s">
        <v>388</v>
      </c>
      <c r="L1374" t="s">
        <v>2498</v>
      </c>
      <c r="N1374" t="s">
        <v>2582</v>
      </c>
      <c r="O1374" t="s">
        <v>2588</v>
      </c>
      <c r="AB1374">
        <v>4460.6667000000007</v>
      </c>
      <c r="AC1374">
        <v>6804.7712999999994</v>
      </c>
      <c r="AD1374">
        <v>3604.9722999999994</v>
      </c>
      <c r="AE1374">
        <v>4681.1022000000003</v>
      </c>
      <c r="AF1374">
        <v>9625.4529999999977</v>
      </c>
      <c r="AG1374">
        <v>6187.6923000000015</v>
      </c>
      <c r="AH1374">
        <v>4354.0614000000014</v>
      </c>
      <c r="AI1374">
        <v>4681.0433000000021</v>
      </c>
      <c r="AJ1374">
        <v>4240.8657000000012</v>
      </c>
    </row>
    <row r="1375" spans="1:36" x14ac:dyDescent="0.25">
      <c r="A1375" s="23">
        <v>1374</v>
      </c>
      <c r="B1375" t="s">
        <v>2768</v>
      </c>
      <c r="C1375" s="1" t="str">
        <f>+VLOOKUP(Tabla1[[#This Row],[Sector]],Sectores[[Sector]:[Columna1]],2,0)</f>
        <v>02 Agricultura</v>
      </c>
      <c r="D1375" s="1" t="str">
        <f>+VLOOKUP(Tabla1[[#This Row],[Contenido]],Hoja2!$F$2:$G$105,2,0)</f>
        <v>04.02 Importaciones</v>
      </c>
      <c r="E1375" s="1" t="str">
        <f>+IFERROR(VLOOKUP(Tabla1[[#This Row],[Tema]],Temas[[Tema]:[Columna1]],2,0),"REVISAR")</f>
        <v>02.01.01 Frutas</v>
      </c>
      <c r="F1375" s="1" t="str">
        <f>+IFERROR(VLOOKUP(Tabla1[[#This Row],[Muestra]],Muestra[[Muestra]:[Columna1]],2,0),"REVISAR")</f>
        <v>02.01.01.01 Berries</v>
      </c>
      <c r="G1375" t="s">
        <v>31</v>
      </c>
      <c r="H1375" t="s">
        <v>57</v>
      </c>
      <c r="I1375" t="s">
        <v>2496</v>
      </c>
      <c r="J1375" t="s">
        <v>2497</v>
      </c>
      <c r="K1375" t="s">
        <v>126</v>
      </c>
      <c r="L1375" t="s">
        <v>2498</v>
      </c>
      <c r="N1375" t="s">
        <v>2583</v>
      </c>
      <c r="O1375" t="s">
        <v>2588</v>
      </c>
      <c r="AB1375">
        <v>5356868.209999999</v>
      </c>
      <c r="AC1375">
        <v>3706572.0599999987</v>
      </c>
      <c r="AD1375">
        <v>8930269.4000000004</v>
      </c>
      <c r="AE1375">
        <v>13574161.989999998</v>
      </c>
      <c r="AF1375">
        <v>9454513.1599999964</v>
      </c>
      <c r="AG1375">
        <v>6310345.8200000003</v>
      </c>
      <c r="AH1375">
        <v>5102834.6399999987</v>
      </c>
      <c r="AI1375">
        <v>5569277.7100000018</v>
      </c>
      <c r="AJ1375">
        <v>12180772.529999997</v>
      </c>
    </row>
    <row r="1376" spans="1:36" x14ac:dyDescent="0.25">
      <c r="A1376" s="23">
        <v>1375</v>
      </c>
      <c r="B1376" t="s">
        <v>2769</v>
      </c>
      <c r="C1376" s="1" t="str">
        <f>+VLOOKUP(Tabla1[[#This Row],[Sector]],Sectores[[Sector]:[Columna1]],2,0)</f>
        <v>02 Agricultura</v>
      </c>
      <c r="D1376" s="1" t="str">
        <f>+VLOOKUP(Tabla1[[#This Row],[Contenido]],Hoja2!$F$2:$G$105,2,0)</f>
        <v>04.02 Importaciones</v>
      </c>
      <c r="E1376" s="1" t="str">
        <f>+IFERROR(VLOOKUP(Tabla1[[#This Row],[Tema]],Temas[[Tema]:[Columna1]],2,0),"REVISAR")</f>
        <v>02.01.01 Frutas</v>
      </c>
      <c r="F1376" s="1" t="str">
        <f>+IFERROR(VLOOKUP(Tabla1[[#This Row],[Muestra]],Muestra[[Muestra]:[Columna1]],2,0),"REVISAR")</f>
        <v>02.01.01.02 Cítricos</v>
      </c>
      <c r="G1376" t="s">
        <v>31</v>
      </c>
      <c r="H1376" t="s">
        <v>57</v>
      </c>
      <c r="I1376" t="s">
        <v>2496</v>
      </c>
      <c r="J1376" t="s">
        <v>2499</v>
      </c>
      <c r="K1376" t="s">
        <v>126</v>
      </c>
      <c r="L1376" t="s">
        <v>2498</v>
      </c>
      <c r="N1376" t="s">
        <v>2583</v>
      </c>
      <c r="O1376" t="s">
        <v>2588</v>
      </c>
      <c r="AB1376">
        <v>26376216.590000004</v>
      </c>
      <c r="AC1376">
        <v>31196033.639999997</v>
      </c>
      <c r="AD1376">
        <v>38193709.979999997</v>
      </c>
      <c r="AE1376">
        <v>32138533.690000005</v>
      </c>
      <c r="AF1376">
        <v>33842861.380000003</v>
      </c>
      <c r="AG1376">
        <v>43346937.300000012</v>
      </c>
      <c r="AH1376">
        <v>43932571.879999995</v>
      </c>
      <c r="AI1376">
        <v>44434859.150000028</v>
      </c>
      <c r="AJ1376">
        <v>31197590.370000005</v>
      </c>
    </row>
    <row r="1377" spans="1:36" x14ac:dyDescent="0.25">
      <c r="A1377" s="23">
        <v>1376</v>
      </c>
      <c r="B1377" t="s">
        <v>2770</v>
      </c>
      <c r="C1377" s="1" t="str">
        <f>+VLOOKUP(Tabla1[[#This Row],[Sector]],Sectores[[Sector]:[Columna1]],2,0)</f>
        <v>02 Agricultura</v>
      </c>
      <c r="D1377" s="1" t="str">
        <f>+VLOOKUP(Tabla1[[#This Row],[Contenido]],Hoja2!$F$2:$G$105,2,0)</f>
        <v>04.02 Importaciones</v>
      </c>
      <c r="E1377" s="1" t="str">
        <f>+IFERROR(VLOOKUP(Tabla1[[#This Row],[Tema]],Temas[[Tema]:[Columna1]],2,0),"REVISAR")</f>
        <v>02.01.01 Frutas</v>
      </c>
      <c r="F1377" s="1" t="str">
        <f>+IFERROR(VLOOKUP(Tabla1[[#This Row],[Muestra]],Muestra[[Muestra]:[Columna1]],2,0),"REVISAR")</f>
        <v>02.01.01.03 Frutos de hueso (carozo)</v>
      </c>
      <c r="G1377" t="s">
        <v>31</v>
      </c>
      <c r="H1377" t="s">
        <v>57</v>
      </c>
      <c r="I1377" t="s">
        <v>2496</v>
      </c>
      <c r="J1377" t="s">
        <v>2500</v>
      </c>
      <c r="K1377" t="s">
        <v>126</v>
      </c>
      <c r="L1377" t="s">
        <v>2498</v>
      </c>
      <c r="N1377" t="s">
        <v>2583</v>
      </c>
      <c r="O1377" t="s">
        <v>2588</v>
      </c>
      <c r="AB1377">
        <v>8624214.2699999996</v>
      </c>
      <c r="AC1377">
        <v>13822905.969999999</v>
      </c>
      <c r="AD1377">
        <v>19820406.859999992</v>
      </c>
      <c r="AE1377">
        <v>17874440.010000005</v>
      </c>
      <c r="AF1377">
        <v>14123981.489999998</v>
      </c>
      <c r="AG1377">
        <v>11104381.110000005</v>
      </c>
      <c r="AH1377">
        <v>10346718.67</v>
      </c>
      <c r="AI1377">
        <v>15474271.369999999</v>
      </c>
      <c r="AJ1377">
        <v>27427695.299999982</v>
      </c>
    </row>
    <row r="1378" spans="1:36" x14ac:dyDescent="0.25">
      <c r="A1378" s="23">
        <v>1377</v>
      </c>
      <c r="B1378" t="s">
        <v>2771</v>
      </c>
      <c r="C1378" s="1" t="str">
        <f>+VLOOKUP(Tabla1[[#This Row],[Sector]],Sectores[[Sector]:[Columna1]],2,0)</f>
        <v>02 Agricultura</v>
      </c>
      <c r="D1378" s="1" t="str">
        <f>+VLOOKUP(Tabla1[[#This Row],[Contenido]],Hoja2!$F$2:$G$105,2,0)</f>
        <v>04.02 Importaciones</v>
      </c>
      <c r="E1378" s="1" t="str">
        <f>+IFERROR(VLOOKUP(Tabla1[[#This Row],[Tema]],Temas[[Tema]:[Columna1]],2,0),"REVISAR")</f>
        <v>02.01.01 Frutas</v>
      </c>
      <c r="F1378" s="1" t="str">
        <f>+IFERROR(VLOOKUP(Tabla1[[#This Row],[Muestra]],Muestra[[Muestra]:[Columna1]],2,0),"REVISAR")</f>
        <v>02.01.01.04 Frutos de pepita</v>
      </c>
      <c r="G1378" t="s">
        <v>31</v>
      </c>
      <c r="H1378" t="s">
        <v>57</v>
      </c>
      <c r="I1378" t="s">
        <v>2496</v>
      </c>
      <c r="J1378" t="s">
        <v>2501</v>
      </c>
      <c r="K1378" t="s">
        <v>126</v>
      </c>
      <c r="L1378" t="s">
        <v>2498</v>
      </c>
      <c r="N1378" t="s">
        <v>2583</v>
      </c>
      <c r="O1378" t="s">
        <v>2588</v>
      </c>
      <c r="AB1378">
        <v>4558971.53</v>
      </c>
      <c r="AC1378">
        <v>4218069.8600000003</v>
      </c>
      <c r="AD1378">
        <v>4176409.8200000003</v>
      </c>
      <c r="AE1378">
        <v>6051582.2500000019</v>
      </c>
      <c r="AF1378">
        <v>6045455.7400000002</v>
      </c>
      <c r="AG1378">
        <v>5824668.0899999989</v>
      </c>
      <c r="AH1378">
        <v>7215181.910000002</v>
      </c>
      <c r="AI1378">
        <v>8002785.0900000017</v>
      </c>
      <c r="AJ1378">
        <v>7908525.7100000009</v>
      </c>
    </row>
    <row r="1379" spans="1:36" x14ac:dyDescent="0.25">
      <c r="A1379" s="23">
        <v>1378</v>
      </c>
      <c r="B1379" t="s">
        <v>2772</v>
      </c>
      <c r="C1379" s="1" t="str">
        <f>+VLOOKUP(Tabla1[[#This Row],[Sector]],Sectores[[Sector]:[Columna1]],2,0)</f>
        <v>02 Agricultura</v>
      </c>
      <c r="D1379" s="1" t="str">
        <f>+VLOOKUP(Tabla1[[#This Row],[Contenido]],Hoja2!$F$2:$G$105,2,0)</f>
        <v>04.02 Importaciones</v>
      </c>
      <c r="E1379" s="1" t="str">
        <f>+IFERROR(VLOOKUP(Tabla1[[#This Row],[Tema]],Temas[[Tema]:[Columna1]],2,0),"REVISAR")</f>
        <v>02.01.01 Frutas</v>
      </c>
      <c r="F1379" s="1" t="str">
        <f>+IFERROR(VLOOKUP(Tabla1[[#This Row],[Muestra]],Muestra[[Muestra]:[Columna1]],2,0),"REVISAR")</f>
        <v>02.01.01.05 Frutos Oleaginosos</v>
      </c>
      <c r="G1379" t="s">
        <v>31</v>
      </c>
      <c r="H1379" t="s">
        <v>57</v>
      </c>
      <c r="I1379" t="s">
        <v>2496</v>
      </c>
      <c r="J1379" t="s">
        <v>2508</v>
      </c>
      <c r="K1379" t="s">
        <v>126</v>
      </c>
      <c r="L1379" t="s">
        <v>2498</v>
      </c>
      <c r="N1379" t="s">
        <v>2583</v>
      </c>
      <c r="O1379" t="s">
        <v>2588</v>
      </c>
      <c r="AB1379">
        <v>14078469.540000007</v>
      </c>
      <c r="AC1379">
        <v>21927027.369999997</v>
      </c>
      <c r="AD1379">
        <v>20729366.82</v>
      </c>
      <c r="AE1379">
        <v>33341049</v>
      </c>
      <c r="AF1379">
        <v>37132862.940000005</v>
      </c>
      <c r="AG1379">
        <v>31630438.780000012</v>
      </c>
      <c r="AH1379">
        <v>73038250.399999991</v>
      </c>
      <c r="AI1379">
        <v>55169579.410000004</v>
      </c>
      <c r="AJ1379">
        <v>71362722.350000009</v>
      </c>
    </row>
    <row r="1380" spans="1:36" x14ac:dyDescent="0.25">
      <c r="A1380" s="23">
        <v>1379</v>
      </c>
      <c r="B1380" t="s">
        <v>2773</v>
      </c>
      <c r="C1380" s="1" t="str">
        <f>+VLOOKUP(Tabla1[[#This Row],[Sector]],Sectores[[Sector]:[Columna1]],2,0)</f>
        <v>02 Agricultura</v>
      </c>
      <c r="D1380" s="1" t="str">
        <f>+VLOOKUP(Tabla1[[#This Row],[Contenido]],Hoja2!$F$2:$G$105,2,0)</f>
        <v>04.02 Importaciones</v>
      </c>
      <c r="E1380" s="1" t="str">
        <f>+IFERROR(VLOOKUP(Tabla1[[#This Row],[Tema]],Temas[[Tema]:[Columna1]],2,0),"REVISAR")</f>
        <v>02.01.01 Frutas</v>
      </c>
      <c r="F1380" s="1" t="str">
        <f>+IFERROR(VLOOKUP(Tabla1[[#This Row],[Muestra]],Muestra[[Muestra]:[Columna1]],2,0),"REVISAR")</f>
        <v>02.01.01.06 Frutos secos</v>
      </c>
      <c r="G1380" t="s">
        <v>31</v>
      </c>
      <c r="H1380" t="s">
        <v>57</v>
      </c>
      <c r="I1380" t="s">
        <v>2496</v>
      </c>
      <c r="J1380" t="s">
        <v>2503</v>
      </c>
      <c r="K1380" t="s">
        <v>126</v>
      </c>
      <c r="L1380" t="s">
        <v>2498</v>
      </c>
      <c r="N1380" t="s">
        <v>2583</v>
      </c>
      <c r="O1380" t="s">
        <v>2588</v>
      </c>
      <c r="AB1380">
        <v>21102696.77</v>
      </c>
      <c r="AC1380">
        <v>28790124.640000004</v>
      </c>
      <c r="AD1380">
        <v>43855498.000000007</v>
      </c>
      <c r="AE1380">
        <v>31667303.440000005</v>
      </c>
      <c r="AF1380">
        <v>22971504.079999998</v>
      </c>
      <c r="AG1380">
        <v>23878628.030000001</v>
      </c>
      <c r="AH1380">
        <v>25210032.430000003</v>
      </c>
      <c r="AI1380">
        <v>24804372.060000002</v>
      </c>
      <c r="AJ1380">
        <v>32022984.329999998</v>
      </c>
    </row>
    <row r="1381" spans="1:36" x14ac:dyDescent="0.25">
      <c r="A1381" s="23">
        <v>1380</v>
      </c>
      <c r="B1381" t="s">
        <v>2774</v>
      </c>
      <c r="C1381" s="1" t="str">
        <f>+VLOOKUP(Tabla1[[#This Row],[Sector]],Sectores[[Sector]:[Columna1]],2,0)</f>
        <v>02 Agricultura</v>
      </c>
      <c r="D1381" s="1" t="str">
        <f>+VLOOKUP(Tabla1[[#This Row],[Contenido]],Hoja2!$F$2:$G$105,2,0)</f>
        <v>04.02 Importaciones</v>
      </c>
      <c r="E1381" s="1" t="str">
        <f>+IFERROR(VLOOKUP(Tabla1[[#This Row],[Tema]],Temas[[Tema]:[Columna1]],2,0),"REVISAR")</f>
        <v>02.01.01 Frutas</v>
      </c>
      <c r="F1381" s="1" t="str">
        <f>+IFERROR(VLOOKUP(Tabla1[[#This Row],[Muestra]],Muestra[[Muestra]:[Columna1]],2,0),"REVISAR")</f>
        <v>02.01.01.07 Otros</v>
      </c>
      <c r="G1381" t="s">
        <v>31</v>
      </c>
      <c r="H1381" t="s">
        <v>57</v>
      </c>
      <c r="I1381" t="s">
        <v>2496</v>
      </c>
      <c r="J1381" t="s">
        <v>181</v>
      </c>
      <c r="K1381" t="s">
        <v>126</v>
      </c>
      <c r="L1381" t="s">
        <v>2498</v>
      </c>
      <c r="N1381" t="s">
        <v>2583</v>
      </c>
      <c r="O1381" t="s">
        <v>2588</v>
      </c>
      <c r="AB1381">
        <v>29714404.310000002</v>
      </c>
      <c r="AC1381">
        <v>36083474.650000006</v>
      </c>
      <c r="AD1381">
        <v>42339266.679999985</v>
      </c>
      <c r="AE1381">
        <v>51092741.930000015</v>
      </c>
      <c r="AF1381">
        <v>50226847.459999986</v>
      </c>
      <c r="AG1381">
        <v>54439097.430000007</v>
      </c>
      <c r="AH1381">
        <v>65265849.220000014</v>
      </c>
      <c r="AI1381">
        <v>63724621.320000015</v>
      </c>
      <c r="AJ1381">
        <v>64304647.480000012</v>
      </c>
    </row>
    <row r="1382" spans="1:36" x14ac:dyDescent="0.25">
      <c r="A1382" s="23">
        <v>1381</v>
      </c>
      <c r="B1382" t="s">
        <v>2775</v>
      </c>
      <c r="C1382" s="1" t="str">
        <f>+VLOOKUP(Tabla1[[#This Row],[Sector]],Sectores[[Sector]:[Columna1]],2,0)</f>
        <v>02 Agricultura</v>
      </c>
      <c r="D1382" s="1" t="str">
        <f>+VLOOKUP(Tabla1[[#This Row],[Contenido]],Hoja2!$F$2:$G$105,2,0)</f>
        <v>04.02 Importaciones</v>
      </c>
      <c r="E1382" s="1" t="str">
        <f>+IFERROR(VLOOKUP(Tabla1[[#This Row],[Tema]],Temas[[Tema]:[Columna1]],2,0),"REVISAR")</f>
        <v>02.01.01 Frutas</v>
      </c>
      <c r="F1382" s="1" t="str">
        <f>+IFERROR(VLOOKUP(Tabla1[[#This Row],[Muestra]],Muestra[[Muestra]:[Columna1]],2,0),"REVISAR")</f>
        <v>02.01.01.08 Tropicales y subtropicales</v>
      </c>
      <c r="G1382" t="s">
        <v>31</v>
      </c>
      <c r="H1382" t="s">
        <v>57</v>
      </c>
      <c r="I1382" t="s">
        <v>2496</v>
      </c>
      <c r="J1382" t="s">
        <v>2504</v>
      </c>
      <c r="K1382" t="s">
        <v>126</v>
      </c>
      <c r="L1382" t="s">
        <v>2498</v>
      </c>
      <c r="N1382" t="s">
        <v>2583</v>
      </c>
      <c r="O1382" t="s">
        <v>2588</v>
      </c>
      <c r="AB1382">
        <v>101407552.01000002</v>
      </c>
      <c r="AC1382">
        <v>114447264.49000004</v>
      </c>
      <c r="AD1382">
        <v>127561033.53999998</v>
      </c>
      <c r="AE1382">
        <v>128901909.98</v>
      </c>
      <c r="AF1382">
        <v>140438578.51000002</v>
      </c>
      <c r="AG1382">
        <v>164039331.12999994</v>
      </c>
      <c r="AH1382">
        <v>162414271.34000006</v>
      </c>
      <c r="AI1382">
        <v>150220083.13000005</v>
      </c>
      <c r="AJ1382">
        <v>165080868.13999999</v>
      </c>
    </row>
    <row r="1383" spans="1:36" x14ac:dyDescent="0.25">
      <c r="A1383" s="23">
        <v>1382</v>
      </c>
      <c r="B1383" t="s">
        <v>2776</v>
      </c>
      <c r="C1383" s="1" t="str">
        <f>+VLOOKUP(Tabla1[[#This Row],[Sector]],Sectores[[Sector]:[Columna1]],2,0)</f>
        <v>02 Agricultura</v>
      </c>
      <c r="D1383" s="1" t="str">
        <f>+VLOOKUP(Tabla1[[#This Row],[Contenido]],Hoja2!$F$2:$G$105,2,0)</f>
        <v>04.02 Importaciones</v>
      </c>
      <c r="E1383" s="1" t="str">
        <f>+IFERROR(VLOOKUP(Tabla1[[#This Row],[Tema]],Temas[[Tema]:[Columna1]],2,0),"REVISAR")</f>
        <v>02.01.01 Frutas</v>
      </c>
      <c r="F1383" s="1" t="str">
        <f>+IFERROR(VLOOKUP(Tabla1[[#This Row],[Muestra]],Muestra[[Muestra]:[Columna1]],2,0),"REVISAR")</f>
        <v>02.01.01.09 Uva</v>
      </c>
      <c r="G1383" t="s">
        <v>31</v>
      </c>
      <c r="H1383" t="s">
        <v>57</v>
      </c>
      <c r="I1383" t="s">
        <v>2496</v>
      </c>
      <c r="J1383" t="s">
        <v>2505</v>
      </c>
      <c r="K1383" t="s">
        <v>126</v>
      </c>
      <c r="L1383" t="s">
        <v>2498</v>
      </c>
      <c r="N1383" t="s">
        <v>2583</v>
      </c>
      <c r="O1383" t="s">
        <v>2588</v>
      </c>
      <c r="AB1383">
        <v>8443671.8200000003</v>
      </c>
      <c r="AC1383">
        <v>11474227.849999996</v>
      </c>
      <c r="AD1383">
        <v>5121986.5299999993</v>
      </c>
      <c r="AE1383">
        <v>4993609.09</v>
      </c>
      <c r="AF1383">
        <v>13201411.290000003</v>
      </c>
      <c r="AG1383">
        <v>9888079.2600000016</v>
      </c>
      <c r="AH1383">
        <v>8407834.160000002</v>
      </c>
      <c r="AI1383">
        <v>4723347.3900000006</v>
      </c>
      <c r="AJ1383">
        <v>5564773.0399999991</v>
      </c>
    </row>
    <row r="1384" spans="1:36" x14ac:dyDescent="0.25">
      <c r="A1384" s="23">
        <v>1383</v>
      </c>
      <c r="B1384" t="s">
        <v>2791</v>
      </c>
      <c r="C1384" s="1" t="str">
        <f>+VLOOKUP(Tabla1[[#This Row],[Sector]],Sectores[[Sector]:[Columna1]],2,0)</f>
        <v>02 Agricultura</v>
      </c>
      <c r="D1384" s="1" t="str">
        <f>+VLOOKUP(Tabla1[[#This Row],[Contenido]],Hoja2!$F$2:$G$105,2,0)</f>
        <v>02.05 Superficie plantada</v>
      </c>
      <c r="E1384" s="1" t="str">
        <f>+IFERROR(VLOOKUP(Tabla1[[#This Row],[Tema]],Temas[[Tema]:[Columna1]],2,0),"REVISAR")</f>
        <v>02.04.01 Cultivos</v>
      </c>
      <c r="F1384" s="1" t="str">
        <f>+IFERROR(VLOOKUP(Tabla1[[#This Row],[Muestra]],Muestra[[Muestra]:[Columna1]],2,0),"REVISAR")</f>
        <v>02.04.01.02 Hortalizas</v>
      </c>
      <c r="G1384" t="s">
        <v>31</v>
      </c>
      <c r="H1384" t="s">
        <v>2509</v>
      </c>
      <c r="I1384" t="s">
        <v>2510</v>
      </c>
      <c r="J1384" t="s">
        <v>2511</v>
      </c>
      <c r="K1384" t="s">
        <v>2512</v>
      </c>
      <c r="L1384" t="s">
        <v>834</v>
      </c>
      <c r="N1384" t="s">
        <v>2584</v>
      </c>
      <c r="O1384" t="s">
        <v>2588</v>
      </c>
      <c r="Z1384">
        <v>78210.899999999994</v>
      </c>
      <c r="AA1384">
        <v>79306.945000000065</v>
      </c>
      <c r="AB1384">
        <v>75064.206799999985</v>
      </c>
      <c r="AC1384">
        <v>65080.802399999993</v>
      </c>
      <c r="AD1384">
        <v>67473.354490840196</v>
      </c>
      <c r="AE1384">
        <v>61298.99687573003</v>
      </c>
      <c r="AF1384">
        <v>67252.645026840008</v>
      </c>
      <c r="AG1384">
        <v>67916.839691933244</v>
      </c>
      <c r="AH1384">
        <v>74852.76549999998</v>
      </c>
      <c r="AI1384">
        <v>74229.452000000005</v>
      </c>
    </row>
    <row r="1385" spans="1:36" x14ac:dyDescent="0.25">
      <c r="A1385" s="23">
        <v>1384</v>
      </c>
      <c r="B1385" t="s">
        <v>2792</v>
      </c>
      <c r="C1385" s="1" t="str">
        <f>+VLOOKUP(Tabla1[[#This Row],[Sector]],Sectores[[Sector]:[Columna1]],2,0)</f>
        <v>02 Agricultura</v>
      </c>
      <c r="D1385" s="1" t="str">
        <f>+VLOOKUP(Tabla1[[#This Row],[Contenido]],Hoja2!$F$2:$G$105,2,0)</f>
        <v>02.05 Superficie plantada</v>
      </c>
      <c r="E1385" s="1" t="str">
        <f>+IFERROR(VLOOKUP(Tabla1[[#This Row],[Tema]],Temas[[Tema]:[Columna1]],2,0),"REVISAR")</f>
        <v>02.04.01 Cultivos</v>
      </c>
      <c r="F1385" s="1" t="str">
        <f>+IFERROR(VLOOKUP(Tabla1[[#This Row],[Muestra]],Muestra[[Muestra]:[Columna1]],2,0),"REVISAR")</f>
        <v>02.04.01.05 Tubérculos</v>
      </c>
      <c r="G1385" t="s">
        <v>31</v>
      </c>
      <c r="H1385" t="s">
        <v>2509</v>
      </c>
      <c r="I1385" t="s">
        <v>2510</v>
      </c>
      <c r="J1385" t="s">
        <v>2513</v>
      </c>
      <c r="K1385" t="s">
        <v>2512</v>
      </c>
      <c r="L1385" t="s">
        <v>834</v>
      </c>
      <c r="N1385" t="s">
        <v>2584</v>
      </c>
      <c r="O1385" t="s">
        <v>2588</v>
      </c>
      <c r="Z1385">
        <v>4851.24</v>
      </c>
      <c r="AA1385">
        <v>5250.4927000000007</v>
      </c>
      <c r="AB1385">
        <v>5024.7525999999998</v>
      </c>
      <c r="AC1385">
        <v>3918.7715000000003</v>
      </c>
      <c r="AD1385">
        <v>4649.9034000000011</v>
      </c>
      <c r="AE1385">
        <v>3979.6557000000003</v>
      </c>
      <c r="AF1385">
        <v>4142.1448999999993</v>
      </c>
      <c r="AG1385">
        <v>4305.2566999999999</v>
      </c>
      <c r="AH1385">
        <v>4638.1961999999994</v>
      </c>
      <c r="AI1385">
        <v>5062.2027999999991</v>
      </c>
    </row>
    <row r="1386" spans="1:36" x14ac:dyDescent="0.25">
      <c r="A1386" s="23">
        <v>1385</v>
      </c>
      <c r="B1386" t="s">
        <v>2793</v>
      </c>
      <c r="C1386" s="1" t="str">
        <f>+VLOOKUP(Tabla1[[#This Row],[Sector]],Sectores[[Sector]:[Columna1]],2,0)</f>
        <v>02 Agricultura</v>
      </c>
      <c r="D1386" s="1" t="str">
        <f>+VLOOKUP(Tabla1[[#This Row],[Contenido]],Hoja2!$F$2:$G$105,2,0)</f>
        <v>02.04 Superficie cosechada</v>
      </c>
      <c r="E1386" s="1" t="str">
        <f>+IFERROR(VLOOKUP(Tabla1[[#This Row],[Tema]],Temas[[Tema]:[Columna1]],2,0),"REVISAR")</f>
        <v>02.04.01 Cultivos</v>
      </c>
      <c r="F1386" s="1" t="str">
        <f>+IFERROR(VLOOKUP(Tabla1[[#This Row],[Muestra]],Muestra[[Muestra]:[Columna1]],2,0),"REVISAR")</f>
        <v>02.04.01.01 Cereales</v>
      </c>
      <c r="G1386" t="s">
        <v>31</v>
      </c>
      <c r="H1386" t="s">
        <v>2514</v>
      </c>
      <c r="I1386" t="s">
        <v>2510</v>
      </c>
      <c r="J1386" t="s">
        <v>491</v>
      </c>
      <c r="K1386" t="s">
        <v>2512</v>
      </c>
      <c r="L1386" t="s">
        <v>864</v>
      </c>
      <c r="N1386" t="s">
        <v>2585</v>
      </c>
      <c r="O1386" t="s">
        <v>2588</v>
      </c>
      <c r="U1386">
        <v>590301</v>
      </c>
      <c r="V1386">
        <v>499970</v>
      </c>
      <c r="W1386">
        <v>563073</v>
      </c>
      <c r="X1386">
        <v>569180</v>
      </c>
      <c r="Y1386">
        <v>524214</v>
      </c>
      <c r="Z1386">
        <v>565260</v>
      </c>
      <c r="AA1386">
        <v>803363</v>
      </c>
      <c r="AB1386">
        <v>986537</v>
      </c>
      <c r="AC1386">
        <v>955593</v>
      </c>
      <c r="AD1386">
        <v>933652</v>
      </c>
      <c r="AE1386">
        <v>971499</v>
      </c>
      <c r="AF1386">
        <v>845938</v>
      </c>
      <c r="AG1386">
        <v>865649</v>
      </c>
      <c r="AH1386">
        <v>793642</v>
      </c>
      <c r="AI1386">
        <v>742751</v>
      </c>
    </row>
    <row r="1387" spans="1:36" x14ac:dyDescent="0.25">
      <c r="A1387" s="23">
        <v>1386</v>
      </c>
      <c r="B1387" t="s">
        <v>2794</v>
      </c>
      <c r="C1387" s="1" t="str">
        <f>+VLOOKUP(Tabla1[[#This Row],[Sector]],Sectores[[Sector]:[Columna1]],2,0)</f>
        <v>02 Agricultura</v>
      </c>
      <c r="D1387" s="1" t="str">
        <f>+VLOOKUP(Tabla1[[#This Row],[Contenido]],Hoja2!$F$2:$G$105,2,0)</f>
        <v>02.04 Superficie cosechada</v>
      </c>
      <c r="E1387" s="1" t="str">
        <f>+IFERROR(VLOOKUP(Tabla1[[#This Row],[Tema]],Temas[[Tema]:[Columna1]],2,0),"REVISAR")</f>
        <v>02.04.01 Cultivos</v>
      </c>
      <c r="F1387" s="1" t="str">
        <f>+IFERROR(VLOOKUP(Tabla1[[#This Row],[Muestra]],Muestra[[Muestra]:[Columna1]],2,0),"REVISAR")</f>
        <v>02.04.01.02 Hortalizas</v>
      </c>
      <c r="G1387" t="s">
        <v>31</v>
      </c>
      <c r="H1387" t="s">
        <v>2514</v>
      </c>
      <c r="I1387" t="s">
        <v>2510</v>
      </c>
      <c r="J1387" t="s">
        <v>2511</v>
      </c>
      <c r="K1387" t="s">
        <v>2512</v>
      </c>
      <c r="L1387" t="s">
        <v>864</v>
      </c>
      <c r="N1387" t="s">
        <v>2585</v>
      </c>
      <c r="O1387" t="s">
        <v>2588</v>
      </c>
      <c r="U1387">
        <v>7740</v>
      </c>
      <c r="V1387">
        <v>8451</v>
      </c>
      <c r="W1387">
        <v>6902</v>
      </c>
      <c r="X1387">
        <v>4350</v>
      </c>
      <c r="Y1387">
        <v>6244</v>
      </c>
      <c r="Z1387">
        <v>9186</v>
      </c>
      <c r="AA1387">
        <v>9638</v>
      </c>
      <c r="AB1387">
        <v>10070</v>
      </c>
      <c r="AC1387">
        <v>10784</v>
      </c>
      <c r="AD1387">
        <v>11500</v>
      </c>
      <c r="AE1387">
        <v>11546</v>
      </c>
      <c r="AF1387">
        <v>11850</v>
      </c>
      <c r="AG1387">
        <v>13913</v>
      </c>
      <c r="AH1387">
        <v>13863</v>
      </c>
      <c r="AI1387">
        <v>9508</v>
      </c>
    </row>
    <row r="1388" spans="1:36" x14ac:dyDescent="0.25">
      <c r="A1388" s="23">
        <v>1387</v>
      </c>
      <c r="B1388" t="s">
        <v>2795</v>
      </c>
      <c r="C1388" s="1" t="str">
        <f>+VLOOKUP(Tabla1[[#This Row],[Sector]],Sectores[[Sector]:[Columna1]],2,0)</f>
        <v>02 Agricultura</v>
      </c>
      <c r="D1388" s="1" t="str">
        <f>+VLOOKUP(Tabla1[[#This Row],[Contenido]],Hoja2!$F$2:$G$105,2,0)</f>
        <v>02.04 Superficie cosechada</v>
      </c>
      <c r="E1388" s="1" t="str">
        <f>+IFERROR(VLOOKUP(Tabla1[[#This Row],[Tema]],Temas[[Tema]:[Columna1]],2,0),"REVISAR")</f>
        <v>02.04.01 Cultivos</v>
      </c>
      <c r="F1388" s="1" t="str">
        <f>+IFERROR(VLOOKUP(Tabla1[[#This Row],[Muestra]],Muestra[[Muestra]:[Columna1]],2,0),"REVISAR")</f>
        <v>02.04.01.03 Industriales</v>
      </c>
      <c r="G1388" t="s">
        <v>31</v>
      </c>
      <c r="H1388" t="s">
        <v>2514</v>
      </c>
      <c r="I1388" t="s">
        <v>2510</v>
      </c>
      <c r="J1388" t="s">
        <v>2515</v>
      </c>
      <c r="K1388" t="s">
        <v>2512</v>
      </c>
      <c r="L1388" t="s">
        <v>864</v>
      </c>
      <c r="N1388" t="s">
        <v>2585</v>
      </c>
      <c r="O1388" t="s">
        <v>2588</v>
      </c>
      <c r="U1388">
        <v>75110</v>
      </c>
      <c r="V1388">
        <v>59699</v>
      </c>
      <c r="W1388">
        <v>52970</v>
      </c>
      <c r="X1388">
        <v>54294</v>
      </c>
      <c r="Y1388">
        <v>62696</v>
      </c>
      <c r="Z1388">
        <v>67025</v>
      </c>
      <c r="AA1388">
        <v>102972</v>
      </c>
      <c r="AB1388">
        <v>106092</v>
      </c>
      <c r="AC1388">
        <v>78598</v>
      </c>
      <c r="AD1388">
        <v>101641</v>
      </c>
      <c r="AE1388">
        <v>102016</v>
      </c>
      <c r="AF1388">
        <v>111597</v>
      </c>
      <c r="AG1388">
        <v>137981</v>
      </c>
      <c r="AH1388">
        <v>111306</v>
      </c>
      <c r="AI1388">
        <v>82477</v>
      </c>
    </row>
    <row r="1389" spans="1:36" x14ac:dyDescent="0.25">
      <c r="A1389" s="23">
        <v>1388</v>
      </c>
      <c r="B1389" t="s">
        <v>2796</v>
      </c>
      <c r="C1389" s="1" t="str">
        <f>+VLOOKUP(Tabla1[[#This Row],[Sector]],Sectores[[Sector]:[Columna1]],2,0)</f>
        <v>02 Agricultura</v>
      </c>
      <c r="D1389" s="1" t="str">
        <f>+VLOOKUP(Tabla1[[#This Row],[Contenido]],Hoja2!$F$2:$G$105,2,0)</f>
        <v>02.04 Superficie cosechada</v>
      </c>
      <c r="E1389" s="1" t="str">
        <f>+IFERROR(VLOOKUP(Tabla1[[#This Row],[Tema]],Temas[[Tema]:[Columna1]],2,0),"REVISAR")</f>
        <v>02.04.01 Cultivos</v>
      </c>
      <c r="F1389" s="1" t="str">
        <f>+IFERROR(VLOOKUP(Tabla1[[#This Row],[Muestra]],Muestra[[Muestra]:[Columna1]],2,0),"REVISAR")</f>
        <v>02.04.01.04 Legumbres</v>
      </c>
      <c r="G1389" t="s">
        <v>31</v>
      </c>
      <c r="H1389" t="s">
        <v>2514</v>
      </c>
      <c r="I1389" t="s">
        <v>2510</v>
      </c>
      <c r="J1389" t="s">
        <v>2516</v>
      </c>
      <c r="K1389" t="s">
        <v>2512</v>
      </c>
      <c r="L1389" t="s">
        <v>864</v>
      </c>
      <c r="N1389" t="s">
        <v>2585</v>
      </c>
      <c r="O1389" t="s">
        <v>2588</v>
      </c>
      <c r="U1389">
        <v>30730</v>
      </c>
      <c r="V1389">
        <v>17408</v>
      </c>
      <c r="W1389">
        <v>15980</v>
      </c>
      <c r="X1389">
        <v>19546</v>
      </c>
      <c r="Y1389">
        <v>16611</v>
      </c>
      <c r="Z1389">
        <v>15829</v>
      </c>
      <c r="AA1389">
        <v>10706</v>
      </c>
      <c r="AB1389">
        <v>16368</v>
      </c>
      <c r="AC1389">
        <v>17283</v>
      </c>
      <c r="AD1389">
        <v>15515</v>
      </c>
      <c r="AE1389">
        <v>13323</v>
      </c>
      <c r="AF1389">
        <v>11065</v>
      </c>
      <c r="AG1389">
        <v>13857</v>
      </c>
      <c r="AH1389">
        <v>13501</v>
      </c>
      <c r="AI1389">
        <v>9774</v>
      </c>
    </row>
    <row r="1390" spans="1:36" x14ac:dyDescent="0.25">
      <c r="A1390" s="23">
        <v>1389</v>
      </c>
      <c r="B1390" t="s">
        <v>2797</v>
      </c>
      <c r="C1390" s="1" t="str">
        <f>+VLOOKUP(Tabla1[[#This Row],[Sector]],Sectores[[Sector]:[Columna1]],2,0)</f>
        <v>02 Agricultura</v>
      </c>
      <c r="D1390" s="1" t="str">
        <f>+VLOOKUP(Tabla1[[#This Row],[Contenido]],Hoja2!$F$2:$G$105,2,0)</f>
        <v>02.04 Superficie cosechada</v>
      </c>
      <c r="E1390" s="1" t="str">
        <f>+IFERROR(VLOOKUP(Tabla1[[#This Row],[Tema]],Temas[[Tema]:[Columna1]],2,0),"REVISAR")</f>
        <v>02.04.01 Cultivos</v>
      </c>
      <c r="F1390" s="1" t="str">
        <f>+IFERROR(VLOOKUP(Tabla1[[#This Row],[Muestra]],Muestra[[Muestra]:[Columna1]],2,0),"REVISAR")</f>
        <v>02.04.01.05 Tubérculos</v>
      </c>
      <c r="G1390" t="s">
        <v>31</v>
      </c>
      <c r="H1390" t="s">
        <v>2514</v>
      </c>
      <c r="I1390" t="s">
        <v>2510</v>
      </c>
      <c r="J1390" t="s">
        <v>2513</v>
      </c>
      <c r="K1390" t="s">
        <v>2512</v>
      </c>
      <c r="L1390" t="s">
        <v>864</v>
      </c>
      <c r="N1390" t="s">
        <v>2585</v>
      </c>
      <c r="O1390" t="s">
        <v>2588</v>
      </c>
      <c r="U1390">
        <v>61890</v>
      </c>
      <c r="V1390">
        <v>54189</v>
      </c>
      <c r="W1390">
        <v>55270</v>
      </c>
      <c r="X1390">
        <v>44391</v>
      </c>
      <c r="Y1390">
        <v>50084</v>
      </c>
      <c r="Z1390">
        <v>52966</v>
      </c>
      <c r="AA1390">
        <v>40847</v>
      </c>
      <c r="AB1390">
        <v>48889</v>
      </c>
      <c r="AC1390">
        <v>48965</v>
      </c>
      <c r="AD1390">
        <v>50526</v>
      </c>
      <c r="AE1390">
        <v>53485</v>
      </c>
      <c r="AF1390">
        <v>54082</v>
      </c>
      <c r="AG1390">
        <v>41268</v>
      </c>
      <c r="AH1390">
        <v>41811</v>
      </c>
      <c r="AI1390">
        <v>44145</v>
      </c>
    </row>
    <row r="1391" spans="1:36" x14ac:dyDescent="0.25">
      <c r="A1391" s="23">
        <v>1390</v>
      </c>
      <c r="B1391" t="s">
        <v>2517</v>
      </c>
      <c r="C1391" s="1" t="str">
        <f>+VLOOKUP(Tabla1[[#This Row],[Sector]],Sectores[[Sector]:[Columna1]],2,0)</f>
        <v>29 Vivienda</v>
      </c>
      <c r="D1391" s="1" t="str">
        <f>+VLOOKUP(Tabla1[[#This Row],[Contenido]],Hoja2!$F$2:$G$105,2,0)</f>
        <v>29.01 Subsidio habitacional</v>
      </c>
      <c r="E1391" s="1" t="str">
        <f>+IFERROR(VLOOKUP(Tabla1[[#This Row],[Tema]],Temas[[Tema]:[Columna1]],2,0),"REVISAR")</f>
        <v>29.01.02 DS49</v>
      </c>
      <c r="F1391" s="1" t="str">
        <f>+IFERROR(VLOOKUP(Tabla1[[#This Row],[Muestra]],Muestra[[Muestra]:[Columna1]],2,0),"REVISAR")</f>
        <v>29.01.01.05 Seleccionados</v>
      </c>
      <c r="G1391" t="s">
        <v>97</v>
      </c>
      <c r="H1391" t="s">
        <v>2518</v>
      </c>
      <c r="I1391" t="s">
        <v>2519</v>
      </c>
      <c r="J1391" t="s">
        <v>2520</v>
      </c>
      <c r="K1391" t="s">
        <v>2521</v>
      </c>
      <c r="L1391" t="s">
        <v>2498</v>
      </c>
      <c r="N1391" t="s">
        <v>2586</v>
      </c>
      <c r="O1391" s="1" t="s">
        <v>3875</v>
      </c>
      <c r="AB1391">
        <v>29454</v>
      </c>
      <c r="AC1391">
        <v>35476</v>
      </c>
      <c r="AD1391">
        <v>18942</v>
      </c>
      <c r="AE1391">
        <v>28306</v>
      </c>
      <c r="AF1391">
        <v>18447</v>
      </c>
      <c r="AG1391">
        <v>27009</v>
      </c>
      <c r="AH1391">
        <v>21666</v>
      </c>
      <c r="AI1391">
        <v>23586</v>
      </c>
      <c r="AJ1391">
        <v>9615</v>
      </c>
    </row>
    <row r="1392" spans="1:36" x14ac:dyDescent="0.25">
      <c r="A1392" s="23">
        <v>1391</v>
      </c>
      <c r="B1392" t="s">
        <v>2522</v>
      </c>
      <c r="C1392" s="1" t="str">
        <f>+VLOOKUP(Tabla1[[#This Row],[Sector]],Sectores[[Sector]:[Columna1]],2,0)</f>
        <v>29 Vivienda</v>
      </c>
      <c r="D1392" s="1" t="str">
        <f>+VLOOKUP(Tabla1[[#This Row],[Contenido]],Hoja2!$F$2:$G$105,2,0)</f>
        <v>29.01 Subsidio habitacional</v>
      </c>
      <c r="E1392" s="1" t="str">
        <f>+IFERROR(VLOOKUP(Tabla1[[#This Row],[Tema]],Temas[[Tema]:[Columna1]],2,0),"REVISAR")</f>
        <v>29.01.01 DS01</v>
      </c>
      <c r="F1392" s="1" t="str">
        <f>+IFERROR(VLOOKUP(Tabla1[[#This Row],[Muestra]],Muestra[[Muestra]:[Columna1]],2,0),"REVISAR")</f>
        <v>08.03.19.01 Postulaciones</v>
      </c>
      <c r="G1392" t="s">
        <v>97</v>
      </c>
      <c r="H1392" t="s">
        <v>2518</v>
      </c>
      <c r="I1392" t="s">
        <v>2523</v>
      </c>
      <c r="J1392" t="s">
        <v>2524</v>
      </c>
      <c r="K1392" t="s">
        <v>2521</v>
      </c>
      <c r="L1392" t="s">
        <v>831</v>
      </c>
      <c r="N1392" t="s">
        <v>2587</v>
      </c>
      <c r="O1392" s="1" t="s">
        <v>3875</v>
      </c>
      <c r="AA1392">
        <v>71512</v>
      </c>
      <c r="AB1392">
        <v>115318</v>
      </c>
      <c r="AC1392">
        <v>130518</v>
      </c>
      <c r="AD1392">
        <v>152238</v>
      </c>
      <c r="AE1392">
        <v>124424</v>
      </c>
      <c r="AF1392">
        <v>84813</v>
      </c>
      <c r="AG1392">
        <v>84615</v>
      </c>
      <c r="AH1392">
        <v>105623</v>
      </c>
      <c r="AI1392">
        <v>105299</v>
      </c>
      <c r="AJ1392">
        <v>54490</v>
      </c>
    </row>
    <row r="1393" spans="1:36" x14ac:dyDescent="0.25">
      <c r="A1393" s="23">
        <v>1392</v>
      </c>
      <c r="B1393" t="s">
        <v>2525</v>
      </c>
      <c r="C1393" s="1" t="str">
        <f>+VLOOKUP(Tabla1[[#This Row],[Sector]],Sectores[[Sector]:[Columna1]],2,0)</f>
        <v>29 Vivienda</v>
      </c>
      <c r="D1393" s="1" t="str">
        <f>+VLOOKUP(Tabla1[[#This Row],[Contenido]],Hoja2!$F$2:$G$105,2,0)</f>
        <v>29.01 Subsidio habitacional</v>
      </c>
      <c r="E1393" s="1" t="str">
        <f>+IFERROR(VLOOKUP(Tabla1[[#This Row],[Tema]],Temas[[Tema]:[Columna1]],2,0),"REVISAR")</f>
        <v>29.01.01 DS01</v>
      </c>
      <c r="F1393" s="1" t="str">
        <f>+IFERROR(VLOOKUP(Tabla1[[#This Row],[Muestra]],Muestra[[Muestra]:[Columna1]],2,0),"REVISAR")</f>
        <v>29.01.01.03 Postulantes</v>
      </c>
      <c r="G1393" t="s">
        <v>97</v>
      </c>
      <c r="H1393" t="s">
        <v>2518</v>
      </c>
      <c r="I1393" t="s">
        <v>2523</v>
      </c>
      <c r="J1393" t="s">
        <v>2526</v>
      </c>
      <c r="K1393" t="s">
        <v>2521</v>
      </c>
      <c r="L1393" t="s">
        <v>831</v>
      </c>
      <c r="N1393" t="s">
        <v>2587</v>
      </c>
      <c r="O1393" s="1" t="s">
        <v>3875</v>
      </c>
      <c r="AA1393">
        <v>52499</v>
      </c>
      <c r="AB1393">
        <v>67636</v>
      </c>
      <c r="AC1393">
        <v>75832</v>
      </c>
      <c r="AD1393">
        <v>78325</v>
      </c>
      <c r="AE1393">
        <v>74156</v>
      </c>
      <c r="AF1393">
        <v>44019</v>
      </c>
      <c r="AG1393">
        <v>44161</v>
      </c>
      <c r="AH1393">
        <v>55024</v>
      </c>
      <c r="AI1393">
        <v>51039</v>
      </c>
      <c r="AJ1393">
        <v>20674</v>
      </c>
    </row>
    <row r="1394" spans="1:36" x14ac:dyDescent="0.25">
      <c r="A1394" s="23">
        <v>1393</v>
      </c>
      <c r="B1394" t="s">
        <v>2527</v>
      </c>
      <c r="C1394" s="1" t="str">
        <f>+VLOOKUP(Tabla1[[#This Row],[Sector]],Sectores[[Sector]:[Columna1]],2,0)</f>
        <v>29 Vivienda</v>
      </c>
      <c r="D1394" s="1" t="str">
        <f>+VLOOKUP(Tabla1[[#This Row],[Contenido]],Hoja2!$F$2:$G$105,2,0)</f>
        <v>29.01 Subsidio habitacional</v>
      </c>
      <c r="E1394" s="1" t="str">
        <f>+IFERROR(VLOOKUP(Tabla1[[#This Row],[Tema]],Temas[[Tema]:[Columna1]],2,0),"REVISAR")</f>
        <v>29.01.01 DS01</v>
      </c>
      <c r="F1394" s="1" t="str">
        <f>+IFERROR(VLOOKUP(Tabla1[[#This Row],[Muestra]],Muestra[[Muestra]:[Columna1]],2,0),"REVISAR")</f>
        <v>29.01.01.05 Seleccionados</v>
      </c>
      <c r="G1394" t="s">
        <v>97</v>
      </c>
      <c r="H1394" t="s">
        <v>2518</v>
      </c>
      <c r="I1394" t="s">
        <v>2523</v>
      </c>
      <c r="J1394" t="s">
        <v>2520</v>
      </c>
      <c r="K1394" t="s">
        <v>2521</v>
      </c>
      <c r="L1394" t="s">
        <v>831</v>
      </c>
      <c r="N1394" t="s">
        <v>2587</v>
      </c>
      <c r="O1394" s="1" t="s">
        <v>3875</v>
      </c>
      <c r="AA1394">
        <v>33163</v>
      </c>
      <c r="AB1394">
        <v>41914</v>
      </c>
      <c r="AC1394">
        <v>49089</v>
      </c>
      <c r="AD1394">
        <v>38249</v>
      </c>
      <c r="AE1394">
        <v>37144</v>
      </c>
      <c r="AF1394">
        <v>25194</v>
      </c>
      <c r="AG1394">
        <v>19538</v>
      </c>
      <c r="AH1394">
        <v>18103</v>
      </c>
      <c r="AI1394">
        <v>17672</v>
      </c>
      <c r="AJ1394">
        <v>170</v>
      </c>
    </row>
    <row r="1395" spans="1:36" x14ac:dyDescent="0.25">
      <c r="A1395" s="23">
        <v>1394</v>
      </c>
      <c r="B1395" t="s">
        <v>2528</v>
      </c>
      <c r="C1395" s="1" t="str">
        <f>+VLOOKUP(Tabla1[[#This Row],[Sector]],Sectores[[Sector]:[Columna1]],2,0)</f>
        <v>29 Vivienda</v>
      </c>
      <c r="D1395" s="1" t="str">
        <f>+VLOOKUP(Tabla1[[#This Row],[Contenido]],Hoja2!$F$2:$G$105,2,0)</f>
        <v>29.01 Subsidio habitacional</v>
      </c>
      <c r="E1395" s="1" t="str">
        <f>+IFERROR(VLOOKUP(Tabla1[[#This Row],[Tema]],Temas[[Tema]:[Columna1]],2,0),"REVISAR")</f>
        <v>29.01.01 DS01</v>
      </c>
      <c r="F1395" s="1" t="str">
        <f>+IFERROR(VLOOKUP(Tabla1[[#This Row],[Muestra]],Muestra[[Muestra]:[Columna1]],2,0),"REVISAR")</f>
        <v>29.01.01.01 Pagados</v>
      </c>
      <c r="G1395" t="s">
        <v>97</v>
      </c>
      <c r="H1395" t="s">
        <v>2518</v>
      </c>
      <c r="I1395" t="s">
        <v>2523</v>
      </c>
      <c r="J1395" t="s">
        <v>2529</v>
      </c>
      <c r="K1395" t="s">
        <v>2521</v>
      </c>
      <c r="L1395" t="s">
        <v>831</v>
      </c>
      <c r="N1395" t="s">
        <v>2587</v>
      </c>
      <c r="O1395" s="1" t="s">
        <v>3875</v>
      </c>
      <c r="AA1395">
        <v>25164</v>
      </c>
      <c r="AB1395">
        <v>31716</v>
      </c>
      <c r="AC1395">
        <v>38830</v>
      </c>
      <c r="AD1395">
        <v>30205</v>
      </c>
      <c r="AE1395">
        <v>29015</v>
      </c>
      <c r="AF1395">
        <v>18763</v>
      </c>
      <c r="AG1395">
        <v>12079</v>
      </c>
      <c r="AH1395">
        <v>6881</v>
      </c>
      <c r="AI1395">
        <v>1525</v>
      </c>
      <c r="AJ1395">
        <v>2</v>
      </c>
    </row>
    <row r="1396" spans="1:36" x14ac:dyDescent="0.25">
      <c r="A1396" s="23">
        <v>1395</v>
      </c>
      <c r="B1396" t="s">
        <v>2530</v>
      </c>
      <c r="C1396" s="1" t="str">
        <f>+VLOOKUP(Tabla1[[#This Row],[Sector]],Sectores[[Sector]:[Columna1]],2,0)</f>
        <v>29 Vivienda</v>
      </c>
      <c r="D1396" s="1" t="str">
        <f>+VLOOKUP(Tabla1[[#This Row],[Contenido]],Hoja2!$F$2:$G$105,2,0)</f>
        <v>29.01 Subsidio habitacional</v>
      </c>
      <c r="E1396" s="1" t="str">
        <f>+IFERROR(VLOOKUP(Tabla1[[#This Row],[Tema]],Temas[[Tema]:[Columna1]],2,0),"REVISAR")</f>
        <v>29.01.01 DS01</v>
      </c>
      <c r="F1396" s="1" t="str">
        <f>+IFERROR(VLOOKUP(Tabla1[[#This Row],[Muestra]],Muestra[[Muestra]:[Columna1]],2,0),"REVISAR")</f>
        <v>29.01.01.04 Renunciados</v>
      </c>
      <c r="G1396" t="s">
        <v>97</v>
      </c>
      <c r="H1396" t="s">
        <v>2518</v>
      </c>
      <c r="I1396" t="s">
        <v>2523</v>
      </c>
      <c r="J1396" t="s">
        <v>2531</v>
      </c>
      <c r="K1396" t="s">
        <v>2521</v>
      </c>
      <c r="L1396" t="s">
        <v>831</v>
      </c>
      <c r="N1396" t="s">
        <v>2587</v>
      </c>
      <c r="O1396" s="1" t="s">
        <v>3875</v>
      </c>
      <c r="AA1396">
        <v>7563</v>
      </c>
      <c r="AB1396">
        <v>9355</v>
      </c>
      <c r="AC1396">
        <v>9268</v>
      </c>
      <c r="AD1396">
        <v>6918</v>
      </c>
      <c r="AE1396">
        <v>5270</v>
      </c>
      <c r="AF1396">
        <v>2587</v>
      </c>
      <c r="AG1396">
        <v>2191</v>
      </c>
      <c r="AH1396">
        <v>1409</v>
      </c>
      <c r="AI1396">
        <v>558</v>
      </c>
      <c r="AJ1396">
        <v>0</v>
      </c>
    </row>
    <row r="1397" spans="1:36" x14ac:dyDescent="0.25">
      <c r="A1397" s="23">
        <v>1396</v>
      </c>
      <c r="B1397" t="s">
        <v>2818</v>
      </c>
      <c r="C1397" s="1" t="str">
        <f>+VLOOKUP(Tabla1[[#This Row],[Sector]],Sectores[[Sector]:[Columna1]],2,0)</f>
        <v>02 Agricultura</v>
      </c>
      <c r="D1397" s="1" t="str">
        <f>+VLOOKUP(Tabla1[[#This Row],[Contenido]],Hoja2!$F$2:$G$105,2,0)</f>
        <v>02.05 Superficie plantada</v>
      </c>
      <c r="E1397" s="1" t="str">
        <f>+IFERROR(VLOOKUP(Tabla1[[#This Row],[Tema]],Temas[[Tema]:[Columna1]],2,0),"REVISAR")</f>
        <v>02.04.01 Cultivos</v>
      </c>
      <c r="F1397" s="1" t="str">
        <f>+IFERROR(VLOOKUP(Tabla1[[#This Row],[Muestra]],Muestra[[Muestra]:[Columna1]],2,0),"REVISAR")</f>
        <v>02.05.01.03 Acelga</v>
      </c>
      <c r="G1397" t="s">
        <v>31</v>
      </c>
      <c r="H1397" t="s">
        <v>2509</v>
      </c>
      <c r="I1397" t="s">
        <v>2510</v>
      </c>
      <c r="J1397" t="s">
        <v>2532</v>
      </c>
      <c r="K1397" t="s">
        <v>2512</v>
      </c>
      <c r="L1397" t="s">
        <v>834</v>
      </c>
      <c r="N1397" t="s">
        <v>2584</v>
      </c>
      <c r="O1397" t="s">
        <v>2588</v>
      </c>
      <c r="Z1397">
        <v>0</v>
      </c>
      <c r="AA1397">
        <v>672.80000000000007</v>
      </c>
      <c r="AB1397">
        <v>722.9</v>
      </c>
      <c r="AC1397">
        <v>604.40000000000009</v>
      </c>
      <c r="AD1397">
        <v>599.8478360774094</v>
      </c>
      <c r="AE1397">
        <v>665.93014836999964</v>
      </c>
      <c r="AF1397">
        <v>822.7543572400001</v>
      </c>
      <c r="AG1397">
        <v>796.49741368486377</v>
      </c>
      <c r="AH1397">
        <v>880.36819999999989</v>
      </c>
      <c r="AI1397">
        <v>1381.4986999999999</v>
      </c>
    </row>
    <row r="1398" spans="1:36" x14ac:dyDescent="0.25">
      <c r="A1398" s="23">
        <v>1397</v>
      </c>
      <c r="B1398" t="s">
        <v>2819</v>
      </c>
      <c r="C1398" s="1" t="str">
        <f>+VLOOKUP(Tabla1[[#This Row],[Sector]],Sectores[[Sector]:[Columna1]],2,0)</f>
        <v>02 Agricultura</v>
      </c>
      <c r="D1398" s="1" t="str">
        <f>+VLOOKUP(Tabla1[[#This Row],[Contenido]],Hoja2!$F$2:$G$105,2,0)</f>
        <v>02.05 Superficie plantada</v>
      </c>
      <c r="E1398" s="1" t="str">
        <f>+IFERROR(VLOOKUP(Tabla1[[#This Row],[Tema]],Temas[[Tema]:[Columna1]],2,0),"REVISAR")</f>
        <v>02.04.02 Hortalizas</v>
      </c>
      <c r="F1398" s="1" t="str">
        <f>+IFERROR(VLOOKUP(Tabla1[[#This Row],[Muestra]],Muestra[[Muestra]:[Columna1]],2,0),"REVISAR")</f>
        <v>02.05.02.01 Achicoria industrial</v>
      </c>
      <c r="G1398" t="s">
        <v>31</v>
      </c>
      <c r="H1398" t="s">
        <v>2509</v>
      </c>
      <c r="I1398" t="s">
        <v>2511</v>
      </c>
      <c r="J1398" t="s">
        <v>2533</v>
      </c>
      <c r="K1398" t="s">
        <v>2512</v>
      </c>
      <c r="L1398" t="s">
        <v>834</v>
      </c>
      <c r="N1398" t="s">
        <v>2584</v>
      </c>
      <c r="O1398" t="s">
        <v>2588</v>
      </c>
      <c r="Z1398">
        <v>2861</v>
      </c>
      <c r="AA1398">
        <v>2489</v>
      </c>
      <c r="AB1398">
        <v>2440</v>
      </c>
      <c r="AC1398">
        <v>2380</v>
      </c>
      <c r="AD1398">
        <v>3079.7315229097426</v>
      </c>
      <c r="AE1398">
        <v>2214</v>
      </c>
      <c r="AF1398">
        <v>2507</v>
      </c>
      <c r="AG1398">
        <v>3349</v>
      </c>
      <c r="AH1398">
        <v>3989</v>
      </c>
      <c r="AI1398">
        <v>3589</v>
      </c>
    </row>
    <row r="1399" spans="1:36" x14ac:dyDescent="0.25">
      <c r="A1399" s="23">
        <v>1398</v>
      </c>
      <c r="B1399" t="s">
        <v>2820</v>
      </c>
      <c r="C1399" s="1" t="str">
        <f>+VLOOKUP(Tabla1[[#This Row],[Sector]],Sectores[[Sector]:[Columna1]],2,0)</f>
        <v>02 Agricultura</v>
      </c>
      <c r="D1399" s="1" t="str">
        <f>+VLOOKUP(Tabla1[[#This Row],[Contenido]],Hoja2!$F$2:$G$105,2,0)</f>
        <v>02.05 Superficie plantada</v>
      </c>
      <c r="E1399" s="1" t="str">
        <f>+IFERROR(VLOOKUP(Tabla1[[#This Row],[Tema]],Temas[[Tema]:[Columna1]],2,0),"REVISAR")</f>
        <v>02.04.02 Hortalizas</v>
      </c>
      <c r="F1399" s="1" t="str">
        <f>+IFERROR(VLOOKUP(Tabla1[[#This Row],[Muestra]],Muestra[[Muestra]:[Columna1]],2,0),"REVISAR")</f>
        <v>02.05.02.02 Ají</v>
      </c>
      <c r="G1399" t="s">
        <v>31</v>
      </c>
      <c r="H1399" t="s">
        <v>2509</v>
      </c>
      <c r="I1399" t="s">
        <v>2511</v>
      </c>
      <c r="J1399" t="s">
        <v>2534</v>
      </c>
      <c r="K1399" t="s">
        <v>2512</v>
      </c>
      <c r="L1399" t="s">
        <v>834</v>
      </c>
      <c r="N1399" t="s">
        <v>2584</v>
      </c>
      <c r="O1399" t="s">
        <v>2588</v>
      </c>
      <c r="Z1399">
        <v>965.13000000000022</v>
      </c>
      <c r="AA1399">
        <v>1173.7999999999997</v>
      </c>
      <c r="AB1399">
        <v>1006.3000000000001</v>
      </c>
      <c r="AC1399">
        <v>639.53</v>
      </c>
      <c r="AD1399">
        <v>696.5500597055202</v>
      </c>
      <c r="AE1399">
        <v>480.24298821000002</v>
      </c>
      <c r="AF1399">
        <v>521.60492256999999</v>
      </c>
      <c r="AG1399">
        <v>714.06994215271607</v>
      </c>
      <c r="AH1399">
        <v>788.82689999999991</v>
      </c>
      <c r="AI1399">
        <v>762.61660000000006</v>
      </c>
    </row>
    <row r="1400" spans="1:36" x14ac:dyDescent="0.25">
      <c r="A1400" s="23">
        <v>1399</v>
      </c>
      <c r="B1400" t="s">
        <v>2821</v>
      </c>
      <c r="C1400" s="1" t="str">
        <f>+VLOOKUP(Tabla1[[#This Row],[Sector]],Sectores[[Sector]:[Columna1]],2,0)</f>
        <v>02 Agricultura</v>
      </c>
      <c r="D1400" s="1" t="str">
        <f>+VLOOKUP(Tabla1[[#This Row],[Contenido]],Hoja2!$F$2:$G$105,2,0)</f>
        <v>02.05 Superficie plantada</v>
      </c>
      <c r="E1400" s="1" t="str">
        <f>+IFERROR(VLOOKUP(Tabla1[[#This Row],[Tema]],Temas[[Tema]:[Columna1]],2,0),"REVISAR")</f>
        <v>02.04.02 Hortalizas</v>
      </c>
      <c r="F1400" s="1" t="str">
        <f>+IFERROR(VLOOKUP(Tabla1[[#This Row],[Muestra]],Muestra[[Muestra]:[Columna1]],2,0),"REVISAR")</f>
        <v>02.05.02.03 Ajo</v>
      </c>
      <c r="G1400" t="s">
        <v>31</v>
      </c>
      <c r="H1400" t="s">
        <v>2509</v>
      </c>
      <c r="I1400" t="s">
        <v>2511</v>
      </c>
      <c r="J1400" t="s">
        <v>2535</v>
      </c>
      <c r="K1400" t="s">
        <v>2512</v>
      </c>
      <c r="L1400" t="s">
        <v>834</v>
      </c>
      <c r="N1400" t="s">
        <v>2584</v>
      </c>
      <c r="O1400" t="s">
        <v>2588</v>
      </c>
      <c r="Z1400">
        <v>1257.8500000000001</v>
      </c>
      <c r="AA1400">
        <v>1463.19</v>
      </c>
      <c r="AB1400">
        <v>1321.89</v>
      </c>
      <c r="AC1400">
        <v>1049.31</v>
      </c>
      <c r="AD1400">
        <v>1143.4341336295283</v>
      </c>
      <c r="AE1400">
        <v>1096.8828046399999</v>
      </c>
      <c r="AF1400">
        <v>1291.9333594999998</v>
      </c>
      <c r="AG1400">
        <v>1528.6617972772838</v>
      </c>
      <c r="AH1400">
        <v>1516.2529</v>
      </c>
      <c r="AI1400">
        <v>1556.1772999999998</v>
      </c>
    </row>
    <row r="1401" spans="1:36" x14ac:dyDescent="0.25">
      <c r="A1401" s="23">
        <v>1400</v>
      </c>
      <c r="B1401" t="s">
        <v>2822</v>
      </c>
      <c r="C1401" s="1" t="str">
        <f>+VLOOKUP(Tabla1[[#This Row],[Sector]],Sectores[[Sector]:[Columna1]],2,0)</f>
        <v>02 Agricultura</v>
      </c>
      <c r="D1401" s="1" t="str">
        <f>+VLOOKUP(Tabla1[[#This Row],[Contenido]],Hoja2!$F$2:$G$105,2,0)</f>
        <v>02.05 Superficie plantada</v>
      </c>
      <c r="E1401" s="1" t="str">
        <f>+IFERROR(VLOOKUP(Tabla1[[#This Row],[Tema]],Temas[[Tema]:[Columna1]],2,0),"REVISAR")</f>
        <v>02.04.02 Hortalizas</v>
      </c>
      <c r="F1401" s="1" t="str">
        <f>+IFERROR(VLOOKUP(Tabla1[[#This Row],[Muestra]],Muestra[[Muestra]:[Columna1]],2,0),"REVISAR")</f>
        <v>02.05.02.04 Alcachofa</v>
      </c>
      <c r="G1401" t="s">
        <v>31</v>
      </c>
      <c r="H1401" t="s">
        <v>2509</v>
      </c>
      <c r="I1401" t="s">
        <v>2511</v>
      </c>
      <c r="J1401" t="s">
        <v>2536</v>
      </c>
      <c r="K1401" t="s">
        <v>2512</v>
      </c>
      <c r="L1401" t="s">
        <v>834</v>
      </c>
      <c r="N1401" t="s">
        <v>2584</v>
      </c>
      <c r="O1401" t="s">
        <v>2588</v>
      </c>
      <c r="Z1401">
        <v>4651.2</v>
      </c>
      <c r="AA1401">
        <v>4408.8999999999996</v>
      </c>
      <c r="AB1401">
        <v>2958.8999999999996</v>
      </c>
      <c r="AC1401">
        <v>1733.0299999999997</v>
      </c>
      <c r="AD1401">
        <v>1683.3274999999999</v>
      </c>
      <c r="AE1401">
        <v>1341.5027593000002</v>
      </c>
      <c r="AF1401">
        <v>1497.7566553000001</v>
      </c>
      <c r="AG1401">
        <v>1464.2700012820512</v>
      </c>
      <c r="AH1401">
        <v>1606.5239000000001</v>
      </c>
      <c r="AI1401">
        <v>1432.5706</v>
      </c>
    </row>
    <row r="1402" spans="1:36" x14ac:dyDescent="0.25">
      <c r="A1402" s="23">
        <v>1401</v>
      </c>
      <c r="B1402" t="s">
        <v>2823</v>
      </c>
      <c r="C1402" s="1" t="str">
        <f>+VLOOKUP(Tabla1[[#This Row],[Sector]],Sectores[[Sector]:[Columna1]],2,0)</f>
        <v>02 Agricultura</v>
      </c>
      <c r="D1402" s="1" t="str">
        <f>+VLOOKUP(Tabla1[[#This Row],[Contenido]],Hoja2!$F$2:$G$105,2,0)</f>
        <v>02.05 Superficie plantada</v>
      </c>
      <c r="E1402" s="1" t="str">
        <f>+IFERROR(VLOOKUP(Tabla1[[#This Row],[Tema]],Temas[[Tema]:[Columna1]],2,0),"REVISAR")</f>
        <v>02.04.02 Hortalizas</v>
      </c>
      <c r="F1402" s="1" t="str">
        <f>+IFERROR(VLOOKUP(Tabla1[[#This Row],[Muestra]],Muestra[[Muestra]:[Columna1]],2,0),"REVISAR")</f>
        <v>02.05.02.05 Apio</v>
      </c>
      <c r="G1402" t="s">
        <v>31</v>
      </c>
      <c r="H1402" t="s">
        <v>2509</v>
      </c>
      <c r="I1402" t="s">
        <v>2511</v>
      </c>
      <c r="J1402" t="s">
        <v>2537</v>
      </c>
      <c r="K1402" t="s">
        <v>2512</v>
      </c>
      <c r="L1402" t="s">
        <v>834</v>
      </c>
      <c r="N1402" t="s">
        <v>2584</v>
      </c>
      <c r="O1402" t="s">
        <v>2588</v>
      </c>
      <c r="Z1402">
        <v>672.94</v>
      </c>
      <c r="AA1402">
        <v>719.25</v>
      </c>
      <c r="AB1402">
        <v>563.35</v>
      </c>
      <c r="AC1402">
        <v>369.12999999999994</v>
      </c>
      <c r="AD1402">
        <v>494.97437777777776</v>
      </c>
      <c r="AE1402">
        <v>536.2112569599999</v>
      </c>
      <c r="AF1402">
        <v>532.13646998000002</v>
      </c>
      <c r="AG1402">
        <v>1044.7231159565579</v>
      </c>
      <c r="AH1402">
        <v>1579.2519</v>
      </c>
      <c r="AI1402">
        <v>940.82549999999992</v>
      </c>
    </row>
    <row r="1403" spans="1:36" x14ac:dyDescent="0.25">
      <c r="A1403" s="23">
        <v>1402</v>
      </c>
      <c r="B1403" t="s">
        <v>2824</v>
      </c>
      <c r="C1403" s="1" t="str">
        <f>+VLOOKUP(Tabla1[[#This Row],[Sector]],Sectores[[Sector]:[Columna1]],2,0)</f>
        <v>02 Agricultura</v>
      </c>
      <c r="D1403" s="1" t="str">
        <f>+VLOOKUP(Tabla1[[#This Row],[Contenido]],Hoja2!$F$2:$G$105,2,0)</f>
        <v>02.05 Superficie plantada</v>
      </c>
      <c r="E1403" s="1" t="str">
        <f>+IFERROR(VLOOKUP(Tabla1[[#This Row],[Tema]],Temas[[Tema]:[Columna1]],2,0),"REVISAR")</f>
        <v>02.04.02 Hortalizas</v>
      </c>
      <c r="F1403" s="1" t="str">
        <f>+IFERROR(VLOOKUP(Tabla1[[#This Row],[Muestra]],Muestra[[Muestra]:[Columna1]],2,0),"REVISAR")</f>
        <v>02.05.02.06 Arveja verde</v>
      </c>
      <c r="G1403" t="s">
        <v>31</v>
      </c>
      <c r="H1403" t="s">
        <v>2509</v>
      </c>
      <c r="I1403" t="s">
        <v>2511</v>
      </c>
      <c r="J1403" t="s">
        <v>2538</v>
      </c>
      <c r="K1403" t="s">
        <v>2512</v>
      </c>
      <c r="L1403" t="s">
        <v>834</v>
      </c>
      <c r="N1403" t="s">
        <v>2584</v>
      </c>
      <c r="O1403" t="s">
        <v>2588</v>
      </c>
      <c r="Z1403">
        <v>1932.81</v>
      </c>
      <c r="AA1403">
        <v>2730.1400000000003</v>
      </c>
      <c r="AB1403">
        <v>2172.2400000000002</v>
      </c>
      <c r="AC1403">
        <v>2220.69</v>
      </c>
      <c r="AD1403">
        <v>1925.3917151335368</v>
      </c>
      <c r="AE1403">
        <v>1350.4332115699999</v>
      </c>
      <c r="AF1403">
        <v>2002.9005244299999</v>
      </c>
      <c r="AG1403">
        <v>1950.2290893852282</v>
      </c>
      <c r="AH1403">
        <v>1828.9435999999998</v>
      </c>
      <c r="AI1403">
        <v>1743.4404999999997</v>
      </c>
    </row>
    <row r="1404" spans="1:36" x14ac:dyDescent="0.25">
      <c r="A1404" s="23">
        <v>1403</v>
      </c>
      <c r="B1404" t="s">
        <v>2825</v>
      </c>
      <c r="C1404" s="1" t="str">
        <f>+VLOOKUP(Tabla1[[#This Row],[Sector]],Sectores[[Sector]:[Columna1]],2,0)</f>
        <v>02 Agricultura</v>
      </c>
      <c r="D1404" s="1" t="str">
        <f>+VLOOKUP(Tabla1[[#This Row],[Contenido]],Hoja2!$F$2:$G$105,2,0)</f>
        <v>02.05 Superficie plantada</v>
      </c>
      <c r="E1404" s="1" t="str">
        <f>+IFERROR(VLOOKUP(Tabla1[[#This Row],[Tema]],Temas[[Tema]:[Columna1]],2,0),"REVISAR")</f>
        <v>02.04.02 Hortalizas</v>
      </c>
      <c r="F1404" s="1" t="str">
        <f>+IFERROR(VLOOKUP(Tabla1[[#This Row],[Muestra]],Muestra[[Muestra]:[Columna1]],2,0),"REVISAR")</f>
        <v>02.05.02.07 Betarraga</v>
      </c>
      <c r="G1404" t="s">
        <v>31</v>
      </c>
      <c r="H1404" t="s">
        <v>2509</v>
      </c>
      <c r="I1404" t="s">
        <v>2511</v>
      </c>
      <c r="J1404" t="s">
        <v>2539</v>
      </c>
      <c r="K1404" t="s">
        <v>2512</v>
      </c>
      <c r="L1404" t="s">
        <v>834</v>
      </c>
      <c r="N1404" t="s">
        <v>2584</v>
      </c>
      <c r="O1404" t="s">
        <v>2588</v>
      </c>
      <c r="Z1404">
        <v>1501.34</v>
      </c>
      <c r="AA1404">
        <v>1326.6</v>
      </c>
      <c r="AB1404">
        <v>1412.3999999999999</v>
      </c>
      <c r="AC1404">
        <v>1163.7</v>
      </c>
      <c r="AD1404">
        <v>1192.2975000000001</v>
      </c>
      <c r="AE1404">
        <v>1128.4382000000001</v>
      </c>
      <c r="AF1404">
        <v>1332.5614</v>
      </c>
      <c r="AG1404">
        <v>1343.2614000000001</v>
      </c>
      <c r="AH1404">
        <v>1494.3596</v>
      </c>
      <c r="AI1404">
        <v>1556.8675999999998</v>
      </c>
    </row>
    <row r="1405" spans="1:36" x14ac:dyDescent="0.25">
      <c r="A1405" s="23">
        <v>1404</v>
      </c>
      <c r="B1405" t="s">
        <v>2826</v>
      </c>
      <c r="C1405" s="1" t="str">
        <f>+VLOOKUP(Tabla1[[#This Row],[Sector]],Sectores[[Sector]:[Columna1]],2,0)</f>
        <v>02 Agricultura</v>
      </c>
      <c r="D1405" s="1" t="str">
        <f>+VLOOKUP(Tabla1[[#This Row],[Contenido]],Hoja2!$F$2:$G$105,2,0)</f>
        <v>02.05 Superficie plantada</v>
      </c>
      <c r="E1405" s="1" t="str">
        <f>+IFERROR(VLOOKUP(Tabla1[[#This Row],[Tema]],Temas[[Tema]:[Columna1]],2,0),"REVISAR")</f>
        <v>02.04.02 Hortalizas</v>
      </c>
      <c r="F1405" s="1" t="str">
        <f>+IFERROR(VLOOKUP(Tabla1[[#This Row],[Muestra]],Muestra[[Muestra]:[Columna1]],2,0),"REVISAR")</f>
        <v>02.05.02.08 Brócoli</v>
      </c>
      <c r="G1405" t="s">
        <v>31</v>
      </c>
      <c r="H1405" t="s">
        <v>2509</v>
      </c>
      <c r="I1405" t="s">
        <v>2511</v>
      </c>
      <c r="J1405" t="s">
        <v>2540</v>
      </c>
      <c r="K1405" t="s">
        <v>2512</v>
      </c>
      <c r="L1405" t="s">
        <v>834</v>
      </c>
      <c r="N1405" t="s">
        <v>2584</v>
      </c>
      <c r="O1405" t="s">
        <v>2588</v>
      </c>
      <c r="Z1405">
        <v>0</v>
      </c>
      <c r="AA1405">
        <v>771.4</v>
      </c>
      <c r="AB1405">
        <v>943.19999999999993</v>
      </c>
      <c r="AC1405">
        <v>854.36</v>
      </c>
      <c r="AD1405">
        <v>1130.5519935897437</v>
      </c>
      <c r="AE1405">
        <v>1045.7233622200001</v>
      </c>
      <c r="AF1405">
        <v>1110.88411894</v>
      </c>
      <c r="AG1405">
        <v>1521.1492985679783</v>
      </c>
      <c r="AH1405">
        <v>1891.7965000000002</v>
      </c>
      <c r="AI1405">
        <v>1912.3626999999999</v>
      </c>
    </row>
    <row r="1406" spans="1:36" x14ac:dyDescent="0.25">
      <c r="A1406" s="23">
        <v>1405</v>
      </c>
      <c r="B1406" t="s">
        <v>2827</v>
      </c>
      <c r="C1406" s="1" t="str">
        <f>+VLOOKUP(Tabla1[[#This Row],[Sector]],Sectores[[Sector]:[Columna1]],2,0)</f>
        <v>02 Agricultura</v>
      </c>
      <c r="D1406" s="1" t="str">
        <f>+VLOOKUP(Tabla1[[#This Row],[Contenido]],Hoja2!$F$2:$G$105,2,0)</f>
        <v>02.05 Superficie plantada</v>
      </c>
      <c r="E1406" s="1" t="str">
        <f>+IFERROR(VLOOKUP(Tabla1[[#This Row],[Tema]],Temas[[Tema]:[Columna1]],2,0),"REVISAR")</f>
        <v>02.04.02 Hortalizas</v>
      </c>
      <c r="F1406" s="1" t="str">
        <f>+IFERROR(VLOOKUP(Tabla1[[#This Row],[Muestra]],Muestra[[Muestra]:[Columna1]],2,0),"REVISAR")</f>
        <v>02.05.02.09 Cebolla de Guarda</v>
      </c>
      <c r="G1406" t="s">
        <v>31</v>
      </c>
      <c r="H1406" t="s">
        <v>2509</v>
      </c>
      <c r="I1406" t="s">
        <v>2511</v>
      </c>
      <c r="J1406" t="s">
        <v>2541</v>
      </c>
      <c r="K1406" t="s">
        <v>2512</v>
      </c>
      <c r="L1406" t="s">
        <v>834</v>
      </c>
      <c r="N1406" t="s">
        <v>2584</v>
      </c>
      <c r="O1406" t="s">
        <v>2588</v>
      </c>
      <c r="Z1406">
        <v>4181.5200000000004</v>
      </c>
      <c r="AA1406">
        <v>4345.8132999999998</v>
      </c>
      <c r="AB1406">
        <v>4322.7462999999998</v>
      </c>
      <c r="AC1406">
        <v>4342.8200000000006</v>
      </c>
      <c r="AD1406">
        <v>4447.982</v>
      </c>
      <c r="AE1406">
        <v>4129.7605000000003</v>
      </c>
      <c r="AF1406">
        <v>4683.5747000000001</v>
      </c>
      <c r="AG1406">
        <v>4460.1899999999996</v>
      </c>
      <c r="AH1406">
        <v>4892.9270000000006</v>
      </c>
      <c r="AI1406">
        <v>5036.4511000000002</v>
      </c>
    </row>
    <row r="1407" spans="1:36" x14ac:dyDescent="0.25">
      <c r="A1407" s="23">
        <v>1406</v>
      </c>
      <c r="B1407" t="s">
        <v>2828</v>
      </c>
      <c r="C1407" s="1" t="str">
        <f>+VLOOKUP(Tabla1[[#This Row],[Sector]],Sectores[[Sector]:[Columna1]],2,0)</f>
        <v>02 Agricultura</v>
      </c>
      <c r="D1407" s="1" t="str">
        <f>+VLOOKUP(Tabla1[[#This Row],[Contenido]],Hoja2!$F$2:$G$105,2,0)</f>
        <v>02.05 Superficie plantada</v>
      </c>
      <c r="E1407" s="1" t="str">
        <f>+IFERROR(VLOOKUP(Tabla1[[#This Row],[Tema]],Temas[[Tema]:[Columna1]],2,0),"REVISAR")</f>
        <v>02.04.02 Hortalizas</v>
      </c>
      <c r="F1407" s="1" t="str">
        <f>+IFERROR(VLOOKUP(Tabla1[[#This Row],[Muestra]],Muestra[[Muestra]:[Columna1]],2,0),"REVISAR")</f>
        <v>02.05.02.10 Cebolla Temprana</v>
      </c>
      <c r="G1407" t="s">
        <v>31</v>
      </c>
      <c r="H1407" t="s">
        <v>2509</v>
      </c>
      <c r="I1407" t="s">
        <v>2511</v>
      </c>
      <c r="J1407" t="s">
        <v>2542</v>
      </c>
      <c r="K1407" t="s">
        <v>2512</v>
      </c>
      <c r="L1407" t="s">
        <v>834</v>
      </c>
      <c r="N1407" t="s">
        <v>2584</v>
      </c>
      <c r="O1407" t="s">
        <v>2588</v>
      </c>
      <c r="Z1407">
        <v>1927.42</v>
      </c>
      <c r="AA1407">
        <v>1946.4459999999999</v>
      </c>
      <c r="AB1407">
        <v>2776.1667000000002</v>
      </c>
      <c r="AC1407">
        <v>2673.2633000000005</v>
      </c>
      <c r="AD1407">
        <v>2256.6690999999996</v>
      </c>
      <c r="AE1407">
        <v>2315.8255000000004</v>
      </c>
      <c r="AF1407">
        <v>2485.4732999999997</v>
      </c>
      <c r="AG1407">
        <v>2787.1464000000001</v>
      </c>
      <c r="AH1407">
        <v>2696.6272000000004</v>
      </c>
      <c r="AI1407">
        <v>2806.4966000000004</v>
      </c>
    </row>
    <row r="1408" spans="1:36" x14ac:dyDescent="0.25">
      <c r="A1408" s="23">
        <v>1407</v>
      </c>
      <c r="B1408" t="s">
        <v>2829</v>
      </c>
      <c r="C1408" s="1" t="str">
        <f>+VLOOKUP(Tabla1[[#This Row],[Sector]],Sectores[[Sector]:[Columna1]],2,0)</f>
        <v>02 Agricultura</v>
      </c>
      <c r="D1408" s="1" t="str">
        <f>+VLOOKUP(Tabla1[[#This Row],[Contenido]],Hoja2!$F$2:$G$105,2,0)</f>
        <v>02.05 Superficie plantada</v>
      </c>
      <c r="E1408" s="1" t="str">
        <f>+IFERROR(VLOOKUP(Tabla1[[#This Row],[Tema]],Temas[[Tema]:[Columna1]],2,0),"REVISAR")</f>
        <v>02.04.02 Hortalizas</v>
      </c>
      <c r="F1408" s="1" t="str">
        <f>+IFERROR(VLOOKUP(Tabla1[[#This Row],[Muestra]],Muestra[[Muestra]:[Columna1]],2,0),"REVISAR")</f>
        <v>02.05.02.11 Choclo</v>
      </c>
      <c r="G1408" t="s">
        <v>31</v>
      </c>
      <c r="H1408" t="s">
        <v>2509</v>
      </c>
      <c r="I1408" t="s">
        <v>2511</v>
      </c>
      <c r="J1408" t="s">
        <v>2543</v>
      </c>
      <c r="K1408" t="s">
        <v>2512</v>
      </c>
      <c r="L1408" t="s">
        <v>834</v>
      </c>
      <c r="N1408" t="s">
        <v>2584</v>
      </c>
      <c r="O1408" t="s">
        <v>2588</v>
      </c>
      <c r="Z1408">
        <v>11233.800000000001</v>
      </c>
      <c r="AA1408">
        <v>10813.199999999999</v>
      </c>
      <c r="AB1408">
        <v>13357.5</v>
      </c>
      <c r="AC1408">
        <v>9771.57</v>
      </c>
      <c r="AD1408">
        <v>9727.1367664608333</v>
      </c>
      <c r="AE1408">
        <v>9209.0920364699978</v>
      </c>
      <c r="AF1408">
        <v>10009.439865860002</v>
      </c>
      <c r="AG1408">
        <v>9541.2696179575178</v>
      </c>
      <c r="AH1408">
        <v>9899.3041000000012</v>
      </c>
      <c r="AI1408">
        <v>10151.3369</v>
      </c>
    </row>
    <row r="1409" spans="1:35" x14ac:dyDescent="0.25">
      <c r="A1409" s="23">
        <v>1408</v>
      </c>
      <c r="B1409" t="s">
        <v>2830</v>
      </c>
      <c r="C1409" s="1" t="str">
        <f>+VLOOKUP(Tabla1[[#This Row],[Sector]],Sectores[[Sector]:[Columna1]],2,0)</f>
        <v>02 Agricultura</v>
      </c>
      <c r="D1409" s="1" t="str">
        <f>+VLOOKUP(Tabla1[[#This Row],[Contenido]],Hoja2!$F$2:$G$105,2,0)</f>
        <v>02.05 Superficie plantada</v>
      </c>
      <c r="E1409" s="1" t="str">
        <f>+IFERROR(VLOOKUP(Tabla1[[#This Row],[Tema]],Temas[[Tema]:[Columna1]],2,0),"REVISAR")</f>
        <v>02.04.02 Hortalizas</v>
      </c>
      <c r="F1409" s="1" t="str">
        <f>+IFERROR(VLOOKUP(Tabla1[[#This Row],[Muestra]],Muestra[[Muestra]:[Columna1]],2,0),"REVISAR")</f>
        <v>02.05.02.12 Coliflor</v>
      </c>
      <c r="G1409" t="s">
        <v>31</v>
      </c>
      <c r="H1409" t="s">
        <v>2509</v>
      </c>
      <c r="I1409" t="s">
        <v>2511</v>
      </c>
      <c r="J1409" t="s">
        <v>2544</v>
      </c>
      <c r="K1409" t="s">
        <v>2512</v>
      </c>
      <c r="L1409" t="s">
        <v>834</v>
      </c>
      <c r="N1409" t="s">
        <v>2584</v>
      </c>
      <c r="O1409" t="s">
        <v>2588</v>
      </c>
      <c r="Z1409">
        <v>1284.45</v>
      </c>
      <c r="AA1409">
        <v>1574.8700000000001</v>
      </c>
      <c r="AB1409">
        <v>2032.5700000000002</v>
      </c>
      <c r="AC1409">
        <v>1485.47</v>
      </c>
      <c r="AD1409">
        <v>1427.5187147619051</v>
      </c>
      <c r="AE1409">
        <v>1229.5846095800002</v>
      </c>
      <c r="AF1409">
        <v>1251.6663322699999</v>
      </c>
      <c r="AG1409">
        <v>1539.6450381080904</v>
      </c>
      <c r="AH1409">
        <v>1832.2017000000001</v>
      </c>
      <c r="AI1409">
        <v>1869.1347000000003</v>
      </c>
    </row>
    <row r="1410" spans="1:35" x14ac:dyDescent="0.25">
      <c r="A1410" s="23">
        <v>1409</v>
      </c>
      <c r="B1410" t="s">
        <v>2831</v>
      </c>
      <c r="C1410" s="1" t="str">
        <f>+VLOOKUP(Tabla1[[#This Row],[Sector]],Sectores[[Sector]:[Columna1]],2,0)</f>
        <v>02 Agricultura</v>
      </c>
      <c r="D1410" s="1" t="str">
        <f>+VLOOKUP(Tabla1[[#This Row],[Contenido]],Hoja2!$F$2:$G$105,2,0)</f>
        <v>02.05 Superficie plantada</v>
      </c>
      <c r="E1410" s="1" t="str">
        <f>+IFERROR(VLOOKUP(Tabla1[[#This Row],[Tema]],Temas[[Tema]:[Columna1]],2,0),"REVISAR")</f>
        <v>02.04.02 Hortalizas</v>
      </c>
      <c r="F1410" s="1" t="str">
        <f>+IFERROR(VLOOKUP(Tabla1[[#This Row],[Muestra]],Muestra[[Muestra]:[Columna1]],2,0),"REVISAR")</f>
        <v>02.05.02.13 Espárrago</v>
      </c>
      <c r="G1410" t="s">
        <v>31</v>
      </c>
      <c r="H1410" t="s">
        <v>2509</v>
      </c>
      <c r="I1410" t="s">
        <v>2511</v>
      </c>
      <c r="J1410" t="s">
        <v>2545</v>
      </c>
      <c r="K1410" t="s">
        <v>2512</v>
      </c>
      <c r="L1410" t="s">
        <v>834</v>
      </c>
      <c r="N1410" t="s">
        <v>2584</v>
      </c>
      <c r="O1410" t="s">
        <v>2588</v>
      </c>
      <c r="Z1410">
        <v>2758.4900000000002</v>
      </c>
      <c r="AA1410">
        <v>2701.35</v>
      </c>
      <c r="AB1410">
        <v>2395.65</v>
      </c>
      <c r="AC1410">
        <v>2304.52</v>
      </c>
      <c r="AD1410">
        <v>2102.8673809523807</v>
      </c>
      <c r="AE1410">
        <v>1907.3869227000002</v>
      </c>
      <c r="AF1410">
        <v>1957.0617749999999</v>
      </c>
      <c r="AG1410">
        <v>1765.5916666666667</v>
      </c>
      <c r="AH1410">
        <v>1920.63</v>
      </c>
      <c r="AI1410">
        <v>2102.4288999999999</v>
      </c>
    </row>
    <row r="1411" spans="1:35" x14ac:dyDescent="0.25">
      <c r="A1411" s="23">
        <v>1410</v>
      </c>
      <c r="B1411" t="s">
        <v>2832</v>
      </c>
      <c r="C1411" s="1" t="str">
        <f>+VLOOKUP(Tabla1[[#This Row],[Sector]],Sectores[[Sector]:[Columna1]],2,0)</f>
        <v>02 Agricultura</v>
      </c>
      <c r="D1411" s="1" t="str">
        <f>+VLOOKUP(Tabla1[[#This Row],[Contenido]],Hoja2!$F$2:$G$105,2,0)</f>
        <v>02.05 Superficie plantada</v>
      </c>
      <c r="E1411" s="1" t="str">
        <f>+IFERROR(VLOOKUP(Tabla1[[#This Row],[Tema]],Temas[[Tema]:[Columna1]],2,0),"REVISAR")</f>
        <v>02.04.02 Hortalizas</v>
      </c>
      <c r="F1411" s="1" t="str">
        <f>+IFERROR(VLOOKUP(Tabla1[[#This Row],[Muestra]],Muestra[[Muestra]:[Columna1]],2,0),"REVISAR")</f>
        <v>02.05.02.14 Espinaca</v>
      </c>
      <c r="G1411" t="s">
        <v>31</v>
      </c>
      <c r="H1411" t="s">
        <v>2509</v>
      </c>
      <c r="I1411" t="s">
        <v>2511</v>
      </c>
      <c r="J1411" t="s">
        <v>2546</v>
      </c>
      <c r="K1411" t="s">
        <v>2512</v>
      </c>
      <c r="L1411" t="s">
        <v>834</v>
      </c>
      <c r="N1411" t="s">
        <v>2584</v>
      </c>
      <c r="O1411" t="s">
        <v>2588</v>
      </c>
      <c r="Z1411">
        <v>0</v>
      </c>
      <c r="AA1411">
        <v>590.1</v>
      </c>
      <c r="AB1411">
        <v>850.4</v>
      </c>
      <c r="AC1411">
        <v>622.25</v>
      </c>
      <c r="AD1411">
        <v>674.50110063480383</v>
      </c>
      <c r="AE1411">
        <v>615.77693805000001</v>
      </c>
      <c r="AF1411">
        <v>642.9990342000001</v>
      </c>
      <c r="AG1411">
        <v>587.58442918714172</v>
      </c>
      <c r="AH1411">
        <v>796.86149999999998</v>
      </c>
      <c r="AI1411">
        <v>1253.9276</v>
      </c>
    </row>
    <row r="1412" spans="1:35" x14ac:dyDescent="0.25">
      <c r="A1412" s="23">
        <v>1411</v>
      </c>
      <c r="B1412" t="s">
        <v>2833</v>
      </c>
      <c r="C1412" s="1" t="str">
        <f>+VLOOKUP(Tabla1[[#This Row],[Sector]],Sectores[[Sector]:[Columna1]],2,0)</f>
        <v>02 Agricultura</v>
      </c>
      <c r="D1412" s="1" t="str">
        <f>+VLOOKUP(Tabla1[[#This Row],[Contenido]],Hoja2!$F$2:$G$105,2,0)</f>
        <v>02.05 Superficie plantada</v>
      </c>
      <c r="E1412" s="1" t="str">
        <f>+IFERROR(VLOOKUP(Tabla1[[#This Row],[Tema]],Temas[[Tema]:[Columna1]],2,0),"REVISAR")</f>
        <v>02.04.02 Hortalizas</v>
      </c>
      <c r="F1412" s="1" t="str">
        <f>+IFERROR(VLOOKUP(Tabla1[[#This Row],[Muestra]],Muestra[[Muestra]:[Columna1]],2,0),"REVISAR")</f>
        <v>02.05.02.15 Haba</v>
      </c>
      <c r="G1412" t="s">
        <v>31</v>
      </c>
      <c r="H1412" t="s">
        <v>2509</v>
      </c>
      <c r="I1412" t="s">
        <v>2511</v>
      </c>
      <c r="J1412" t="s">
        <v>2547</v>
      </c>
      <c r="K1412" t="s">
        <v>2512</v>
      </c>
      <c r="L1412" t="s">
        <v>834</v>
      </c>
      <c r="N1412" t="s">
        <v>2584</v>
      </c>
      <c r="O1412" t="s">
        <v>2588</v>
      </c>
      <c r="Z1412">
        <v>2359.41</v>
      </c>
      <c r="AA1412">
        <v>2208.8500000000004</v>
      </c>
      <c r="AB1412">
        <v>1531.6499999999999</v>
      </c>
      <c r="AC1412">
        <v>1743.8</v>
      </c>
      <c r="AD1412">
        <v>1626.8565619247001</v>
      </c>
      <c r="AE1412">
        <v>1455.5028170400001</v>
      </c>
      <c r="AF1412">
        <v>1737.9713312699998</v>
      </c>
      <c r="AG1412">
        <v>1842.228700564568</v>
      </c>
      <c r="AH1412">
        <v>2069.3272999999999</v>
      </c>
      <c r="AI1412">
        <v>1869.2166</v>
      </c>
    </row>
    <row r="1413" spans="1:35" x14ac:dyDescent="0.25">
      <c r="A1413" s="23">
        <v>1412</v>
      </c>
      <c r="B1413" t="s">
        <v>2834</v>
      </c>
      <c r="C1413" s="1" t="str">
        <f>+VLOOKUP(Tabla1[[#This Row],[Sector]],Sectores[[Sector]:[Columna1]],2,0)</f>
        <v>02 Agricultura</v>
      </c>
      <c r="D1413" s="1" t="str">
        <f>+VLOOKUP(Tabla1[[#This Row],[Contenido]],Hoja2!$F$2:$G$105,2,0)</f>
        <v>02.05 Superficie plantada</v>
      </c>
      <c r="E1413" s="1" t="str">
        <f>+IFERROR(VLOOKUP(Tabla1[[#This Row],[Tema]],Temas[[Tema]:[Columna1]],2,0),"REVISAR")</f>
        <v>02.04.02 Hortalizas</v>
      </c>
      <c r="F1413" s="1" t="str">
        <f>+IFERROR(VLOOKUP(Tabla1[[#This Row],[Muestra]],Muestra[[Muestra]:[Columna1]],2,0),"REVISAR")</f>
        <v>02.05.02.16 Lechuga</v>
      </c>
      <c r="G1413" t="s">
        <v>31</v>
      </c>
      <c r="H1413" t="s">
        <v>2509</v>
      </c>
      <c r="I1413" t="s">
        <v>2511</v>
      </c>
      <c r="J1413" t="s">
        <v>2548</v>
      </c>
      <c r="K1413" t="s">
        <v>2512</v>
      </c>
      <c r="L1413" t="s">
        <v>834</v>
      </c>
      <c r="N1413" t="s">
        <v>2584</v>
      </c>
      <c r="O1413" t="s">
        <v>2588</v>
      </c>
      <c r="Z1413">
        <v>7187.0800000000008</v>
      </c>
      <c r="AA1413">
        <v>7478.3910000000005</v>
      </c>
      <c r="AB1413">
        <v>7269.0774000000001</v>
      </c>
      <c r="AC1413">
        <v>5387.4100999999991</v>
      </c>
      <c r="AD1413">
        <v>6565.8814999999995</v>
      </c>
      <c r="AE1413">
        <v>6244.0349000000006</v>
      </c>
      <c r="AF1413">
        <v>6136.7392</v>
      </c>
      <c r="AG1413">
        <v>6267.7082000000009</v>
      </c>
      <c r="AH1413">
        <v>6806.7048000000004</v>
      </c>
      <c r="AI1413">
        <v>6220.2270000000008</v>
      </c>
    </row>
    <row r="1414" spans="1:35" x14ac:dyDescent="0.25">
      <c r="A1414" s="23">
        <v>1413</v>
      </c>
      <c r="B1414" t="s">
        <v>2835</v>
      </c>
      <c r="C1414" s="1" t="str">
        <f>+VLOOKUP(Tabla1[[#This Row],[Sector]],Sectores[[Sector]:[Columna1]],2,0)</f>
        <v>02 Agricultura</v>
      </c>
      <c r="D1414" s="1" t="str">
        <f>+VLOOKUP(Tabla1[[#This Row],[Contenido]],Hoja2!$F$2:$G$105,2,0)</f>
        <v>02.05 Superficie plantada</v>
      </c>
      <c r="E1414" s="1" t="str">
        <f>+IFERROR(VLOOKUP(Tabla1[[#This Row],[Tema]],Temas[[Tema]:[Columna1]],2,0),"REVISAR")</f>
        <v>02.04.02 Hortalizas</v>
      </c>
      <c r="F1414" s="1" t="str">
        <f>+IFERROR(VLOOKUP(Tabla1[[#This Row],[Muestra]],Muestra[[Muestra]:[Columna1]],2,0),"REVISAR")</f>
        <v>02.05.02.17 Melón</v>
      </c>
      <c r="G1414" t="s">
        <v>31</v>
      </c>
      <c r="H1414" t="s">
        <v>2509</v>
      </c>
      <c r="I1414" t="s">
        <v>2511</v>
      </c>
      <c r="J1414" t="s">
        <v>2549</v>
      </c>
      <c r="K1414" t="s">
        <v>2512</v>
      </c>
      <c r="L1414" t="s">
        <v>834</v>
      </c>
      <c r="N1414" t="s">
        <v>2584</v>
      </c>
      <c r="O1414" t="s">
        <v>2588</v>
      </c>
      <c r="Z1414">
        <v>3279.0099999999998</v>
      </c>
      <c r="AA1414">
        <v>3196.95</v>
      </c>
      <c r="AB1414">
        <v>3805.25</v>
      </c>
      <c r="AC1414">
        <v>2957.4</v>
      </c>
      <c r="AD1414">
        <v>3187.1279547821309</v>
      </c>
      <c r="AE1414">
        <v>2948.5678867799998</v>
      </c>
      <c r="AF1414">
        <v>3279.1333198399998</v>
      </c>
      <c r="AG1414">
        <v>2693.6681111111111</v>
      </c>
      <c r="AH1414">
        <v>3142.0396000000001</v>
      </c>
      <c r="AI1414">
        <v>3091.3045999999999</v>
      </c>
    </row>
    <row r="1415" spans="1:35" x14ac:dyDescent="0.25">
      <c r="A1415" s="23">
        <v>1414</v>
      </c>
      <c r="B1415" t="s">
        <v>2836</v>
      </c>
      <c r="C1415" s="1" t="str">
        <f>+VLOOKUP(Tabla1[[#This Row],[Sector]],Sectores[[Sector]:[Columna1]],2,0)</f>
        <v>02 Agricultura</v>
      </c>
      <c r="D1415" s="1" t="str">
        <f>+VLOOKUP(Tabla1[[#This Row],[Contenido]],Hoja2!$F$2:$G$105,2,0)</f>
        <v>02.05 Superficie plantada</v>
      </c>
      <c r="E1415" s="1" t="str">
        <f>+IFERROR(VLOOKUP(Tabla1[[#This Row],[Tema]],Temas[[Tema]:[Columna1]],2,0),"REVISAR")</f>
        <v>02.04.02 Hortalizas</v>
      </c>
      <c r="F1415" s="1" t="str">
        <f>+IFERROR(VLOOKUP(Tabla1[[#This Row],[Muestra]],Muestra[[Muestra]:[Columna1]],2,0),"REVISAR")</f>
        <v>02.05.02.18 Orégano</v>
      </c>
      <c r="G1415" t="s">
        <v>31</v>
      </c>
      <c r="H1415" t="s">
        <v>2509</v>
      </c>
      <c r="I1415" t="s">
        <v>2511</v>
      </c>
      <c r="J1415" t="s">
        <v>2550</v>
      </c>
      <c r="K1415" t="s">
        <v>2512</v>
      </c>
      <c r="L1415" t="s">
        <v>834</v>
      </c>
      <c r="N1415" t="s">
        <v>2584</v>
      </c>
      <c r="O1415" t="s">
        <v>2588</v>
      </c>
      <c r="Z1415">
        <v>452.07</v>
      </c>
      <c r="AA1415">
        <v>553.49</v>
      </c>
      <c r="AB1415">
        <v>463.79</v>
      </c>
      <c r="AC1415">
        <v>350.64000000000004</v>
      </c>
      <c r="AD1415">
        <v>324.00882352941176</v>
      </c>
      <c r="AE1415">
        <v>374.584</v>
      </c>
      <c r="AF1415">
        <v>520.35909059999994</v>
      </c>
      <c r="AG1415">
        <v>378.36097142857147</v>
      </c>
      <c r="AH1415">
        <v>233.1917</v>
      </c>
      <c r="AI1415">
        <v>245.94970000000001</v>
      </c>
    </row>
    <row r="1416" spans="1:35" x14ac:dyDescent="0.25">
      <c r="A1416" s="23">
        <v>1415</v>
      </c>
      <c r="B1416" t="s">
        <v>2837</v>
      </c>
      <c r="C1416" s="1" t="str">
        <f>+VLOOKUP(Tabla1[[#This Row],[Sector]],Sectores[[Sector]:[Columna1]],2,0)</f>
        <v>02 Agricultura</v>
      </c>
      <c r="D1416" s="1" t="str">
        <f>+VLOOKUP(Tabla1[[#This Row],[Contenido]],Hoja2!$F$2:$G$105,2,0)</f>
        <v>02.05 Superficie plantada</v>
      </c>
      <c r="E1416" s="1" t="str">
        <f>+IFERROR(VLOOKUP(Tabla1[[#This Row],[Tema]],Temas[[Tema]:[Columna1]],2,0),"REVISAR")</f>
        <v>02.04.02 Hortalizas</v>
      </c>
      <c r="F1416" s="1" t="str">
        <f>+IFERROR(VLOOKUP(Tabla1[[#This Row],[Muestra]],Muestra[[Muestra]:[Columna1]],2,0),"REVISAR")</f>
        <v>02.05.02.19 Otras Hortalizas</v>
      </c>
      <c r="G1416" t="s">
        <v>31</v>
      </c>
      <c r="H1416" t="s">
        <v>2509</v>
      </c>
      <c r="I1416" t="s">
        <v>2511</v>
      </c>
      <c r="J1416" t="s">
        <v>2551</v>
      </c>
      <c r="K1416" t="s">
        <v>2512</v>
      </c>
      <c r="L1416" t="s">
        <v>834</v>
      </c>
      <c r="N1416" t="s">
        <v>2584</v>
      </c>
      <c r="O1416" t="s">
        <v>2588</v>
      </c>
      <c r="Z1416">
        <v>6273.5999999999995</v>
      </c>
      <c r="AA1416">
        <v>5388.4714999999997</v>
      </c>
      <c r="AB1416">
        <v>1812.3529000000003</v>
      </c>
      <c r="AC1416">
        <v>2180.8807999999999</v>
      </c>
      <c r="AD1416">
        <v>2565.5911999999998</v>
      </c>
      <c r="AE1416">
        <v>2364.7407999999996</v>
      </c>
      <c r="AF1416">
        <v>2555.1124</v>
      </c>
      <c r="AG1416">
        <v>1532.3756999999998</v>
      </c>
      <c r="AH1416">
        <v>3049.7472999999995</v>
      </c>
      <c r="AI1416">
        <v>3005.2984999999999</v>
      </c>
    </row>
    <row r="1417" spans="1:35" x14ac:dyDescent="0.25">
      <c r="A1417" s="23">
        <v>1416</v>
      </c>
      <c r="B1417" t="s">
        <v>2838</v>
      </c>
      <c r="C1417" s="1" t="str">
        <f>+VLOOKUP(Tabla1[[#This Row],[Sector]],Sectores[[Sector]:[Columna1]],2,0)</f>
        <v>02 Agricultura</v>
      </c>
      <c r="D1417" s="1" t="str">
        <f>+VLOOKUP(Tabla1[[#This Row],[Contenido]],Hoja2!$F$2:$G$105,2,0)</f>
        <v>02.05 Superficie plantada</v>
      </c>
      <c r="E1417" s="1" t="str">
        <f>+IFERROR(VLOOKUP(Tabla1[[#This Row],[Tema]],Temas[[Tema]:[Columna1]],2,0),"REVISAR")</f>
        <v>02.04.02 Hortalizas</v>
      </c>
      <c r="F1417" s="1" t="str">
        <f>+IFERROR(VLOOKUP(Tabla1[[#This Row],[Muestra]],Muestra[[Muestra]:[Columna1]],2,0),"REVISAR")</f>
        <v>02.05.02.20 Pepino de ensalada</v>
      </c>
      <c r="G1417" t="s">
        <v>31</v>
      </c>
      <c r="H1417" t="s">
        <v>2509</v>
      </c>
      <c r="I1417" t="s">
        <v>2511</v>
      </c>
      <c r="J1417" t="s">
        <v>2552</v>
      </c>
      <c r="K1417" t="s">
        <v>2512</v>
      </c>
      <c r="L1417" t="s">
        <v>834</v>
      </c>
      <c r="N1417" t="s">
        <v>2584</v>
      </c>
      <c r="O1417" t="s">
        <v>2588</v>
      </c>
      <c r="Z1417">
        <v>0</v>
      </c>
      <c r="AA1417">
        <v>220.5</v>
      </c>
      <c r="AB1417">
        <v>426</v>
      </c>
      <c r="AC1417">
        <v>306.08000000000004</v>
      </c>
      <c r="AD1417">
        <v>350.42671758932886</v>
      </c>
      <c r="AE1417">
        <v>318.99675729999996</v>
      </c>
      <c r="AF1417">
        <v>364.12514358000004</v>
      </c>
      <c r="AG1417">
        <v>481.06125869395305</v>
      </c>
      <c r="AH1417">
        <v>478.21849999999995</v>
      </c>
      <c r="AI1417">
        <v>534.1934</v>
      </c>
    </row>
    <row r="1418" spans="1:35" x14ac:dyDescent="0.25">
      <c r="A1418" s="23">
        <v>1417</v>
      </c>
      <c r="B1418" t="s">
        <v>2839</v>
      </c>
      <c r="C1418" s="1" t="str">
        <f>+VLOOKUP(Tabla1[[#This Row],[Sector]],Sectores[[Sector]:[Columna1]],2,0)</f>
        <v>02 Agricultura</v>
      </c>
      <c r="D1418" s="1" t="str">
        <f>+VLOOKUP(Tabla1[[#This Row],[Contenido]],Hoja2!$F$2:$G$105,2,0)</f>
        <v>02.05 Superficie plantada</v>
      </c>
      <c r="E1418" s="1" t="str">
        <f>+IFERROR(VLOOKUP(Tabla1[[#This Row],[Tema]],Temas[[Tema]:[Columna1]],2,0),"REVISAR")</f>
        <v>02.04.02 Hortalizas</v>
      </c>
      <c r="F1418" s="1" t="str">
        <f>+IFERROR(VLOOKUP(Tabla1[[#This Row],[Muestra]],Muestra[[Muestra]:[Columna1]],2,0),"REVISAR")</f>
        <v>02.05.02.21 Pimiento</v>
      </c>
      <c r="G1418" t="s">
        <v>31</v>
      </c>
      <c r="H1418" t="s">
        <v>2509</v>
      </c>
      <c r="I1418" t="s">
        <v>2511</v>
      </c>
      <c r="J1418" t="s">
        <v>2553</v>
      </c>
      <c r="K1418" t="s">
        <v>2512</v>
      </c>
      <c r="L1418" t="s">
        <v>834</v>
      </c>
      <c r="N1418" t="s">
        <v>2584</v>
      </c>
      <c r="O1418" t="s">
        <v>2588</v>
      </c>
      <c r="Z1418">
        <v>1473.52</v>
      </c>
      <c r="AA1418">
        <v>1153.1400000000001</v>
      </c>
      <c r="AB1418">
        <v>1006.44</v>
      </c>
      <c r="AC1418">
        <v>1075.8899999999999</v>
      </c>
      <c r="AD1418">
        <v>913.06177274466143</v>
      </c>
      <c r="AE1418">
        <v>652.81019760999982</v>
      </c>
      <c r="AF1418">
        <v>962.09958683000013</v>
      </c>
      <c r="AG1418">
        <v>951.70376493244635</v>
      </c>
      <c r="AH1418">
        <v>1140.5971999999999</v>
      </c>
      <c r="AI1418">
        <v>993.64740000000006</v>
      </c>
    </row>
    <row r="1419" spans="1:35" x14ac:dyDescent="0.25">
      <c r="A1419" s="23">
        <v>1418</v>
      </c>
      <c r="B1419" t="s">
        <v>2840</v>
      </c>
      <c r="C1419" s="1" t="str">
        <f>+VLOOKUP(Tabla1[[#This Row],[Sector]],Sectores[[Sector]:[Columna1]],2,0)</f>
        <v>02 Agricultura</v>
      </c>
      <c r="D1419" s="1" t="str">
        <f>+VLOOKUP(Tabla1[[#This Row],[Contenido]],Hoja2!$F$2:$G$105,2,0)</f>
        <v>02.05 Superficie plantada</v>
      </c>
      <c r="E1419" s="1" t="str">
        <f>+IFERROR(VLOOKUP(Tabla1[[#This Row],[Tema]],Temas[[Tema]:[Columna1]],2,0),"REVISAR")</f>
        <v>02.04.02 Hortalizas</v>
      </c>
      <c r="F1419" s="1" t="str">
        <f>+IFERROR(VLOOKUP(Tabla1[[#This Row],[Muestra]],Muestra[[Muestra]:[Columna1]],2,0),"REVISAR")</f>
        <v>02.05.02.22 Poroto granado</v>
      </c>
      <c r="G1419" t="s">
        <v>31</v>
      </c>
      <c r="H1419" t="s">
        <v>2509</v>
      </c>
      <c r="I1419" t="s">
        <v>2511</v>
      </c>
      <c r="J1419" t="s">
        <v>2554</v>
      </c>
      <c r="K1419" t="s">
        <v>2512</v>
      </c>
      <c r="L1419" t="s">
        <v>834</v>
      </c>
      <c r="N1419" t="s">
        <v>2584</v>
      </c>
      <c r="O1419" t="s">
        <v>2588</v>
      </c>
      <c r="Z1419">
        <v>3323.88</v>
      </c>
      <c r="AA1419">
        <v>3163.1</v>
      </c>
      <c r="AB1419">
        <v>3196.8</v>
      </c>
      <c r="AC1419">
        <v>3206.62</v>
      </c>
      <c r="AD1419">
        <v>3359.5934850934241</v>
      </c>
      <c r="AE1419">
        <v>3120.7123585300005</v>
      </c>
      <c r="AF1419">
        <v>3533.4973322100004</v>
      </c>
      <c r="AG1419">
        <v>3538.9693204243999</v>
      </c>
      <c r="AH1419">
        <v>3633.1934000000001</v>
      </c>
      <c r="AI1419">
        <v>3892.9906999999998</v>
      </c>
    </row>
    <row r="1420" spans="1:35" x14ac:dyDescent="0.25">
      <c r="A1420" s="23">
        <v>1419</v>
      </c>
      <c r="B1420" t="s">
        <v>2841</v>
      </c>
      <c r="C1420" s="1" t="str">
        <f>+VLOOKUP(Tabla1[[#This Row],[Sector]],Sectores[[Sector]:[Columna1]],2,0)</f>
        <v>02 Agricultura</v>
      </c>
      <c r="D1420" s="1" t="str">
        <f>+VLOOKUP(Tabla1[[#This Row],[Contenido]],Hoja2!$F$2:$G$105,2,0)</f>
        <v>02.05 Superficie plantada</v>
      </c>
      <c r="E1420" s="1" t="str">
        <f>+IFERROR(VLOOKUP(Tabla1[[#This Row],[Tema]],Temas[[Tema]:[Columna1]],2,0),"REVISAR")</f>
        <v>02.04.02 Hortalizas</v>
      </c>
      <c r="F1420" s="1" t="str">
        <f>+IFERROR(VLOOKUP(Tabla1[[#This Row],[Muestra]],Muestra[[Muestra]:[Columna1]],2,0),"REVISAR")</f>
        <v>02.05.02.23 Poroto Verde</v>
      </c>
      <c r="G1420" t="s">
        <v>31</v>
      </c>
      <c r="H1420" t="s">
        <v>2509</v>
      </c>
      <c r="I1420" t="s">
        <v>2511</v>
      </c>
      <c r="J1420" t="s">
        <v>2555</v>
      </c>
      <c r="K1420" t="s">
        <v>2512</v>
      </c>
      <c r="L1420" t="s">
        <v>834</v>
      </c>
      <c r="N1420" t="s">
        <v>2584</v>
      </c>
      <c r="O1420" t="s">
        <v>2588</v>
      </c>
      <c r="Z1420">
        <v>3172.26</v>
      </c>
      <c r="AA1420">
        <v>3194.5099999999998</v>
      </c>
      <c r="AB1420">
        <v>2445.2100000000005</v>
      </c>
      <c r="AC1420">
        <v>2250.79</v>
      </c>
      <c r="AD1420">
        <v>2622.6327208837847</v>
      </c>
      <c r="AE1420">
        <v>2277.3627105800001</v>
      </c>
      <c r="AF1420">
        <v>2475.3387116200006</v>
      </c>
      <c r="AG1420">
        <v>2671.6649556175016</v>
      </c>
      <c r="AH1420">
        <v>2712.7896000000001</v>
      </c>
      <c r="AI1420">
        <v>2631.9194000000002</v>
      </c>
    </row>
    <row r="1421" spans="1:35" x14ac:dyDescent="0.25">
      <c r="A1421" s="23">
        <v>1420</v>
      </c>
      <c r="B1421" t="s">
        <v>2842</v>
      </c>
      <c r="C1421" s="1" t="str">
        <f>+VLOOKUP(Tabla1[[#This Row],[Sector]],Sectores[[Sector]:[Columna1]],2,0)</f>
        <v>02 Agricultura</v>
      </c>
      <c r="D1421" s="1" t="str">
        <f>+VLOOKUP(Tabla1[[#This Row],[Contenido]],Hoja2!$F$2:$G$105,2,0)</f>
        <v>02.05 Superficie plantada</v>
      </c>
      <c r="E1421" s="1" t="str">
        <f>+IFERROR(VLOOKUP(Tabla1[[#This Row],[Tema]],Temas[[Tema]:[Columna1]],2,0),"REVISAR")</f>
        <v>02.04.02 Hortalizas</v>
      </c>
      <c r="F1421" s="1" t="str">
        <f>+IFERROR(VLOOKUP(Tabla1[[#This Row],[Muestra]],Muestra[[Muestra]:[Columna1]],2,0),"REVISAR")</f>
        <v>02.05.02.24 Repollo</v>
      </c>
      <c r="G1421" t="s">
        <v>31</v>
      </c>
      <c r="H1421" t="s">
        <v>2509</v>
      </c>
      <c r="I1421" t="s">
        <v>2511</v>
      </c>
      <c r="J1421" t="s">
        <v>2556</v>
      </c>
      <c r="K1421" t="s">
        <v>2512</v>
      </c>
      <c r="L1421" t="s">
        <v>834</v>
      </c>
      <c r="N1421" t="s">
        <v>2584</v>
      </c>
      <c r="O1421" t="s">
        <v>2588</v>
      </c>
      <c r="Z1421">
        <v>1753.19</v>
      </c>
      <c r="AA1421">
        <v>1484.57</v>
      </c>
      <c r="AB1421">
        <v>1812.77</v>
      </c>
      <c r="AC1421">
        <v>1681.94</v>
      </c>
      <c r="AD1421">
        <v>1712.8478859557613</v>
      </c>
      <c r="AE1421">
        <v>1597.9132847900003</v>
      </c>
      <c r="AF1421">
        <v>1718.7926880699997</v>
      </c>
      <c r="AG1421">
        <v>2030.3742982310093</v>
      </c>
      <c r="AH1421">
        <v>2217.1367</v>
      </c>
      <c r="AI1421">
        <v>2261.0576000000001</v>
      </c>
    </row>
    <row r="1422" spans="1:35" x14ac:dyDescent="0.25">
      <c r="A1422" s="23">
        <v>1421</v>
      </c>
      <c r="B1422" t="s">
        <v>2843</v>
      </c>
      <c r="C1422" s="1" t="str">
        <f>+VLOOKUP(Tabla1[[#This Row],[Sector]],Sectores[[Sector]:[Columna1]],2,0)</f>
        <v>02 Agricultura</v>
      </c>
      <c r="D1422" s="1" t="str">
        <f>+VLOOKUP(Tabla1[[#This Row],[Contenido]],Hoja2!$F$2:$G$105,2,0)</f>
        <v>02.05 Superficie plantada</v>
      </c>
      <c r="E1422" s="1" t="str">
        <f>+IFERROR(VLOOKUP(Tabla1[[#This Row],[Tema]],Temas[[Tema]:[Columna1]],2,0),"REVISAR")</f>
        <v>02.04.02 Hortalizas</v>
      </c>
      <c r="F1422" s="1" t="str">
        <f>+IFERROR(VLOOKUP(Tabla1[[#This Row],[Muestra]],Muestra[[Muestra]:[Columna1]],2,0),"REVISAR")</f>
        <v>02.05.02.25 Sandía</v>
      </c>
      <c r="G1422" t="s">
        <v>31</v>
      </c>
      <c r="H1422" t="s">
        <v>2509</v>
      </c>
      <c r="I1422" t="s">
        <v>2511</v>
      </c>
      <c r="J1422" t="s">
        <v>2557</v>
      </c>
      <c r="K1422" t="s">
        <v>2512</v>
      </c>
      <c r="L1422" t="s">
        <v>834</v>
      </c>
      <c r="N1422" t="s">
        <v>2584</v>
      </c>
      <c r="O1422" t="s">
        <v>2588</v>
      </c>
      <c r="Z1422">
        <v>3264.02</v>
      </c>
      <c r="AA1422">
        <v>3280.7000000000003</v>
      </c>
      <c r="AB1422">
        <v>2694.4</v>
      </c>
      <c r="AC1422">
        <v>2880.46</v>
      </c>
      <c r="AD1422">
        <v>2745.7838973081871</v>
      </c>
      <c r="AE1422">
        <v>2404.0145456800001</v>
      </c>
      <c r="AF1422">
        <v>2612.9679177000003</v>
      </c>
      <c r="AG1422">
        <v>2711.6179080945199</v>
      </c>
      <c r="AH1422">
        <v>2964.83</v>
      </c>
      <c r="AI1422">
        <v>2918.3710999999994</v>
      </c>
    </row>
    <row r="1423" spans="1:35" x14ac:dyDescent="0.25">
      <c r="A1423" s="23">
        <v>1422</v>
      </c>
      <c r="B1423" t="s">
        <v>2844</v>
      </c>
      <c r="C1423" s="1" t="str">
        <f>+VLOOKUP(Tabla1[[#This Row],[Sector]],Sectores[[Sector]:[Columna1]],2,0)</f>
        <v>02 Agricultura</v>
      </c>
      <c r="D1423" s="1" t="str">
        <f>+VLOOKUP(Tabla1[[#This Row],[Contenido]],Hoja2!$F$2:$G$105,2,0)</f>
        <v>02.05 Superficie plantada</v>
      </c>
      <c r="E1423" s="1" t="str">
        <f>+IFERROR(VLOOKUP(Tabla1[[#This Row],[Tema]],Temas[[Tema]:[Columna1]],2,0),"REVISAR")</f>
        <v>02.04.02 Hortalizas</v>
      </c>
      <c r="F1423" s="1" t="str">
        <f>+IFERROR(VLOOKUP(Tabla1[[#This Row],[Muestra]],Muestra[[Muestra]:[Columna1]],2,0),"REVISAR")</f>
        <v>02.04.02.18 Tomate</v>
      </c>
      <c r="G1423" t="s">
        <v>31</v>
      </c>
      <c r="H1423" t="s">
        <v>2509</v>
      </c>
      <c r="I1423" t="s">
        <v>2511</v>
      </c>
      <c r="J1423" t="s">
        <v>2558</v>
      </c>
      <c r="K1423" t="s">
        <v>2512</v>
      </c>
      <c r="L1423" t="s">
        <v>834</v>
      </c>
      <c r="N1423" t="s">
        <v>2584</v>
      </c>
      <c r="O1423" t="s">
        <v>2588</v>
      </c>
      <c r="Z1423">
        <v>5079.1000000000004</v>
      </c>
      <c r="AA1423">
        <v>4835.4135999999999</v>
      </c>
      <c r="AB1423">
        <v>5390.4214999999995</v>
      </c>
      <c r="AC1423">
        <v>4910.9881999999998</v>
      </c>
      <c r="AD1423">
        <v>5055.5909999999994</v>
      </c>
      <c r="AE1423">
        <v>4961.9706000000006</v>
      </c>
      <c r="AF1423">
        <v>4951.6884</v>
      </c>
      <c r="AG1423">
        <v>5132.1072000000004</v>
      </c>
      <c r="AH1423">
        <v>5173.8361999999997</v>
      </c>
      <c r="AI1423">
        <v>5202.7777999999998</v>
      </c>
    </row>
    <row r="1424" spans="1:35" x14ac:dyDescent="0.25">
      <c r="A1424" s="23">
        <v>1423</v>
      </c>
      <c r="B1424" t="s">
        <v>2845</v>
      </c>
      <c r="C1424" s="1" t="str">
        <f>+VLOOKUP(Tabla1[[#This Row],[Sector]],Sectores[[Sector]:[Columna1]],2,0)</f>
        <v>02 Agricultura</v>
      </c>
      <c r="D1424" s="1" t="str">
        <f>+VLOOKUP(Tabla1[[#This Row],[Contenido]],Hoja2!$F$2:$G$105,2,0)</f>
        <v>02.05 Superficie plantada</v>
      </c>
      <c r="E1424" s="1" t="str">
        <f>+IFERROR(VLOOKUP(Tabla1[[#This Row],[Tema]],Temas[[Tema]:[Columna1]],2,0),"REVISAR")</f>
        <v>02.04.02 Hortalizas</v>
      </c>
      <c r="F1424" s="1" t="str">
        <f>+IFERROR(VLOOKUP(Tabla1[[#This Row],[Muestra]],Muestra[[Muestra]:[Columna1]],2,0),"REVISAR")</f>
        <v>02.05.02.27 Zanahoria</v>
      </c>
      <c r="G1424" t="s">
        <v>31</v>
      </c>
      <c r="H1424" t="s">
        <v>2509</v>
      </c>
      <c r="I1424" t="s">
        <v>2511</v>
      </c>
      <c r="J1424" t="s">
        <v>2559</v>
      </c>
      <c r="K1424" t="s">
        <v>2512</v>
      </c>
      <c r="L1424" t="s">
        <v>834</v>
      </c>
      <c r="N1424" t="s">
        <v>2584</v>
      </c>
      <c r="O1424" t="s">
        <v>2588</v>
      </c>
      <c r="Z1424">
        <v>3349.9000000000005</v>
      </c>
      <c r="AA1424">
        <v>3923.8926999999999</v>
      </c>
      <c r="AB1424">
        <v>3612.3526000000002</v>
      </c>
      <c r="AC1424">
        <v>2755.0715</v>
      </c>
      <c r="AD1424">
        <v>3457.6059</v>
      </c>
      <c r="AE1424">
        <v>2851.2175000000002</v>
      </c>
      <c r="AF1424">
        <v>2809.5835000000002</v>
      </c>
      <c r="AG1424">
        <v>2961.9953</v>
      </c>
      <c r="AH1424">
        <v>3143.8366000000001</v>
      </c>
      <c r="AI1424">
        <v>3505.3352</v>
      </c>
    </row>
    <row r="1425" spans="1:35" x14ac:dyDescent="0.25">
      <c r="A1425" s="23">
        <v>1424</v>
      </c>
      <c r="B1425" t="s">
        <v>2846</v>
      </c>
      <c r="C1425" s="1" t="str">
        <f>+VLOOKUP(Tabla1[[#This Row],[Sector]],Sectores[[Sector]:[Columna1]],2,0)</f>
        <v>02 Agricultura</v>
      </c>
      <c r="D1425" s="1" t="str">
        <f>+VLOOKUP(Tabla1[[#This Row],[Contenido]],Hoja2!$F$2:$G$105,2,0)</f>
        <v>02.05 Superficie plantada</v>
      </c>
      <c r="E1425" s="1" t="str">
        <f>+IFERROR(VLOOKUP(Tabla1[[#This Row],[Tema]],Temas[[Tema]:[Columna1]],2,0),"REVISAR")</f>
        <v>02.04.02 Hortalizas</v>
      </c>
      <c r="F1425" s="1" t="str">
        <f>+IFERROR(VLOOKUP(Tabla1[[#This Row],[Muestra]],Muestra[[Muestra]:[Columna1]],2,0),"REVISAR")</f>
        <v>02.05.02.28 Zapallo Italiano</v>
      </c>
      <c r="G1425" t="s">
        <v>31</v>
      </c>
      <c r="H1425" t="s">
        <v>2509</v>
      </c>
      <c r="I1425" t="s">
        <v>2511</v>
      </c>
      <c r="J1425" t="s">
        <v>2560</v>
      </c>
      <c r="K1425" t="s">
        <v>2512</v>
      </c>
      <c r="L1425" t="s">
        <v>834</v>
      </c>
      <c r="N1425" t="s">
        <v>2584</v>
      </c>
      <c r="O1425" t="s">
        <v>2588</v>
      </c>
      <c r="Z1425">
        <v>996.25</v>
      </c>
      <c r="AA1425">
        <v>1079.8700000000001</v>
      </c>
      <c r="AB1425">
        <v>831.67000000000007</v>
      </c>
      <c r="AC1425">
        <v>1030.33</v>
      </c>
      <c r="AD1425">
        <v>1065.1326693956371</v>
      </c>
      <c r="AE1425">
        <v>840.18037935000007</v>
      </c>
      <c r="AF1425">
        <v>1139.4066898299998</v>
      </c>
      <c r="AG1425">
        <v>1099.5212926090858</v>
      </c>
      <c r="AH1425">
        <v>1272.1091999999999</v>
      </c>
      <c r="AI1425">
        <v>1350.8774999999998</v>
      </c>
    </row>
    <row r="1426" spans="1:35" x14ac:dyDescent="0.25">
      <c r="A1426" s="23">
        <v>1425</v>
      </c>
      <c r="B1426" t="s">
        <v>2847</v>
      </c>
      <c r="C1426" s="1" t="str">
        <f>+VLOOKUP(Tabla1[[#This Row],[Sector]],Sectores[[Sector]:[Columna1]],2,0)</f>
        <v>02 Agricultura</v>
      </c>
      <c r="D1426" s="1" t="str">
        <f>+VLOOKUP(Tabla1[[#This Row],[Contenido]],Hoja2!$F$2:$G$105,2,0)</f>
        <v>02.05 Superficie plantada</v>
      </c>
      <c r="E1426" s="1" t="str">
        <f>+IFERROR(VLOOKUP(Tabla1[[#This Row],[Tema]],Temas[[Tema]:[Columna1]],2,0),"REVISAR")</f>
        <v>02.04.02 Hortalizas</v>
      </c>
      <c r="F1426" s="1" t="str">
        <f>+IFERROR(VLOOKUP(Tabla1[[#This Row],[Muestra]],Muestra[[Muestra]:[Columna1]],2,0),"REVISAR")</f>
        <v>02.05.02.29 Zapallo Temprano y de Guarda</v>
      </c>
      <c r="G1426" t="s">
        <v>31</v>
      </c>
      <c r="H1426" t="s">
        <v>2509</v>
      </c>
      <c r="I1426" t="s">
        <v>2511</v>
      </c>
      <c r="J1426" t="s">
        <v>2561</v>
      </c>
      <c r="K1426" t="s">
        <v>2512</v>
      </c>
      <c r="L1426" t="s">
        <v>834</v>
      </c>
      <c r="N1426" t="s">
        <v>2584</v>
      </c>
      <c r="O1426" t="s">
        <v>2588</v>
      </c>
      <c r="Z1426">
        <v>5870.9000000000005</v>
      </c>
      <c r="AA1426">
        <v>5668.7296000000006</v>
      </c>
      <c r="AB1426">
        <v>4514.5619999999999</v>
      </c>
      <c r="AC1426">
        <v>4067.23</v>
      </c>
      <c r="AD1426">
        <v>3988.3341</v>
      </c>
      <c r="AE1426">
        <v>3599.2525999999998</v>
      </c>
      <c r="AF1426">
        <v>3948.2277999999997</v>
      </c>
      <c r="AG1426">
        <v>3535.4501999999998</v>
      </c>
      <c r="AH1426">
        <v>3839.5286000000001</v>
      </c>
      <c r="AI1426">
        <v>3473.3530000000001</v>
      </c>
    </row>
    <row r="1427" spans="1:35" x14ac:dyDescent="0.25">
      <c r="A1427" s="23">
        <v>1426</v>
      </c>
      <c r="B1427" t="s">
        <v>2798</v>
      </c>
      <c r="C1427" s="1" t="str">
        <f>+VLOOKUP(Tabla1[[#This Row],[Sector]],Sectores[[Sector]:[Columna1]],2,0)</f>
        <v>02 Agricultura</v>
      </c>
      <c r="D1427" s="1" t="str">
        <f>+VLOOKUP(Tabla1[[#This Row],[Contenido]],Hoja2!$F$2:$G$105,2,0)</f>
        <v>02.04 Superficie cosechada</v>
      </c>
      <c r="E1427" s="1" t="str">
        <f>+IFERROR(VLOOKUP(Tabla1[[#This Row],[Tema]],Temas[[Tema]:[Columna1]],2,0),"REVISAR")</f>
        <v>02.04.02 Hortalizas</v>
      </c>
      <c r="F1427" s="1" t="str">
        <f>+IFERROR(VLOOKUP(Tabla1[[#This Row],[Muestra]],Muestra[[Muestra]:[Columna1]],2,0),"REVISAR")</f>
        <v>02.04.02.01 Achicoria</v>
      </c>
      <c r="G1427" t="s">
        <v>31</v>
      </c>
      <c r="H1427" t="s">
        <v>2514</v>
      </c>
      <c r="I1427" t="s">
        <v>2511</v>
      </c>
      <c r="J1427" t="s">
        <v>2562</v>
      </c>
      <c r="K1427" t="s">
        <v>2512</v>
      </c>
      <c r="L1427" t="s">
        <v>864</v>
      </c>
      <c r="N1427" t="s">
        <v>2585</v>
      </c>
      <c r="O1427" t="s">
        <v>2588</v>
      </c>
      <c r="U1427">
        <v>0</v>
      </c>
      <c r="V1427">
        <v>1428</v>
      </c>
      <c r="W1427">
        <v>0</v>
      </c>
      <c r="X1427">
        <v>0</v>
      </c>
      <c r="Y1427">
        <v>0</v>
      </c>
      <c r="Z1427">
        <v>2861</v>
      </c>
      <c r="AA1427">
        <v>2489</v>
      </c>
      <c r="AB1427">
        <v>2440</v>
      </c>
      <c r="AC1427">
        <v>2380</v>
      </c>
      <c r="AD1427">
        <v>3080</v>
      </c>
      <c r="AE1427">
        <v>2214</v>
      </c>
      <c r="AF1427">
        <v>2507</v>
      </c>
      <c r="AG1427">
        <v>3349</v>
      </c>
      <c r="AH1427">
        <v>3989</v>
      </c>
      <c r="AI1427">
        <v>3589</v>
      </c>
    </row>
    <row r="1428" spans="1:35" x14ac:dyDescent="0.25">
      <c r="A1428" s="23">
        <v>1427</v>
      </c>
      <c r="B1428" t="s">
        <v>2799</v>
      </c>
      <c r="C1428" s="1" t="str">
        <f>+VLOOKUP(Tabla1[[#This Row],[Sector]],Sectores[[Sector]:[Columna1]],2,0)</f>
        <v>02 Agricultura</v>
      </c>
      <c r="D1428" s="1" t="str">
        <f>+VLOOKUP(Tabla1[[#This Row],[Contenido]],Hoja2!$F$2:$G$105,2,0)</f>
        <v>02.04 Superficie cosechada</v>
      </c>
      <c r="E1428" s="1" t="str">
        <f>+IFERROR(VLOOKUP(Tabla1[[#This Row],[Tema]],Temas[[Tema]:[Columna1]],2,0),"REVISAR")</f>
        <v>02.04.02 Hortalizas</v>
      </c>
      <c r="F1428" s="1" t="str">
        <f>+IFERROR(VLOOKUP(Tabla1[[#This Row],[Muestra]],Muestra[[Muestra]:[Columna1]],2,0),"REVISAR")</f>
        <v>02.04.02.02 Arroz</v>
      </c>
      <c r="G1428" t="s">
        <v>31</v>
      </c>
      <c r="H1428" t="s">
        <v>2514</v>
      </c>
      <c r="I1428" t="s">
        <v>2511</v>
      </c>
      <c r="J1428" t="s">
        <v>2563</v>
      </c>
      <c r="K1428" t="s">
        <v>2512</v>
      </c>
      <c r="L1428" t="s">
        <v>864</v>
      </c>
      <c r="N1428" t="s">
        <v>2585</v>
      </c>
      <c r="O1428" t="s">
        <v>2588</v>
      </c>
      <c r="U1428">
        <v>27980</v>
      </c>
      <c r="V1428">
        <v>21764</v>
      </c>
      <c r="W1428">
        <v>20960</v>
      </c>
      <c r="X1428">
        <v>23680</v>
      </c>
      <c r="Y1428">
        <v>24527</v>
      </c>
      <c r="Z1428">
        <v>25121</v>
      </c>
      <c r="AA1428">
        <v>23991</v>
      </c>
      <c r="AB1428">
        <v>21000</v>
      </c>
      <c r="AC1428">
        <v>22398</v>
      </c>
      <c r="AD1428">
        <v>23714</v>
      </c>
      <c r="AE1428">
        <v>26540</v>
      </c>
      <c r="AF1428">
        <v>20937</v>
      </c>
      <c r="AG1428">
        <v>29522</v>
      </c>
      <c r="AH1428">
        <v>26242</v>
      </c>
      <c r="AI1428">
        <v>26394</v>
      </c>
    </row>
    <row r="1429" spans="1:35" x14ac:dyDescent="0.25">
      <c r="A1429" s="23">
        <v>1428</v>
      </c>
      <c r="B1429" t="s">
        <v>2800</v>
      </c>
      <c r="C1429" s="1" t="str">
        <f>+VLOOKUP(Tabla1[[#This Row],[Sector]],Sectores[[Sector]:[Columna1]],2,0)</f>
        <v>02 Agricultura</v>
      </c>
      <c r="D1429" s="1" t="str">
        <f>+VLOOKUP(Tabla1[[#This Row],[Contenido]],Hoja2!$F$2:$G$105,2,0)</f>
        <v>02.04 Superficie cosechada</v>
      </c>
      <c r="E1429" s="1" t="str">
        <f>+IFERROR(VLOOKUP(Tabla1[[#This Row],[Tema]],Temas[[Tema]:[Columna1]],2,0),"REVISAR")</f>
        <v>02.04.02 Hortalizas</v>
      </c>
      <c r="F1429" s="1" t="str">
        <f>+IFERROR(VLOOKUP(Tabla1[[#This Row],[Muestra]],Muestra[[Muestra]:[Columna1]],2,0),"REVISAR")</f>
        <v>02.04.02.03 Avena</v>
      </c>
      <c r="G1429" t="s">
        <v>31</v>
      </c>
      <c r="H1429" t="s">
        <v>2514</v>
      </c>
      <c r="I1429" t="s">
        <v>2511</v>
      </c>
      <c r="J1429" t="s">
        <v>2564</v>
      </c>
      <c r="K1429" t="s">
        <v>2512</v>
      </c>
      <c r="L1429" t="s">
        <v>864</v>
      </c>
      <c r="N1429" t="s">
        <v>2585</v>
      </c>
      <c r="O1429" t="s">
        <v>2588</v>
      </c>
      <c r="U1429">
        <v>88240</v>
      </c>
      <c r="V1429">
        <v>82115</v>
      </c>
      <c r="W1429">
        <v>97580</v>
      </c>
      <c r="X1429">
        <v>100745</v>
      </c>
      <c r="Y1429">
        <v>75539</v>
      </c>
      <c r="Z1429">
        <v>105309</v>
      </c>
      <c r="AA1429">
        <v>100602</v>
      </c>
      <c r="AB1429">
        <v>126499</v>
      </c>
      <c r="AC1429">
        <v>136339</v>
      </c>
      <c r="AD1429">
        <v>90450</v>
      </c>
      <c r="AE1429">
        <v>107805</v>
      </c>
      <c r="AF1429">
        <v>136818</v>
      </c>
      <c r="AG1429">
        <v>107528</v>
      </c>
      <c r="AH1429">
        <v>74617</v>
      </c>
      <c r="AI1429">
        <v>96994</v>
      </c>
    </row>
    <row r="1430" spans="1:35" x14ac:dyDescent="0.25">
      <c r="A1430" s="23">
        <v>1429</v>
      </c>
      <c r="B1430" t="s">
        <v>2801</v>
      </c>
      <c r="C1430" s="1" t="str">
        <f>+VLOOKUP(Tabla1[[#This Row],[Sector]],Sectores[[Sector]:[Columna1]],2,0)</f>
        <v>02 Agricultura</v>
      </c>
      <c r="D1430" s="1" t="str">
        <f>+VLOOKUP(Tabla1[[#This Row],[Contenido]],Hoja2!$F$2:$G$105,2,0)</f>
        <v>02.04 Superficie cosechada</v>
      </c>
      <c r="E1430" s="1" t="str">
        <f>+IFERROR(VLOOKUP(Tabla1[[#This Row],[Tema]],Temas[[Tema]:[Columna1]],2,0),"REVISAR")</f>
        <v>02.04.02 Hortalizas</v>
      </c>
      <c r="F1430" s="1" t="str">
        <f>+IFERROR(VLOOKUP(Tabla1[[#This Row],[Muestra]],Muestra[[Muestra]:[Columna1]],2,0),"REVISAR")</f>
        <v>02.04.02.04 Cebada</v>
      </c>
      <c r="G1430" t="s">
        <v>31</v>
      </c>
      <c r="H1430" t="s">
        <v>2514</v>
      </c>
      <c r="I1430" t="s">
        <v>2511</v>
      </c>
      <c r="J1430" t="s">
        <v>2565</v>
      </c>
      <c r="K1430" t="s">
        <v>2512</v>
      </c>
      <c r="L1430" t="s">
        <v>864</v>
      </c>
      <c r="N1430" t="s">
        <v>2585</v>
      </c>
      <c r="O1430" t="s">
        <v>2588</v>
      </c>
      <c r="U1430">
        <v>29020</v>
      </c>
      <c r="V1430">
        <v>18594</v>
      </c>
      <c r="W1430">
        <v>20530</v>
      </c>
      <c r="X1430">
        <v>18420</v>
      </c>
      <c r="Y1430">
        <v>16761</v>
      </c>
      <c r="Z1430">
        <v>20091</v>
      </c>
      <c r="AA1430">
        <v>29426</v>
      </c>
      <c r="AB1430">
        <v>26218</v>
      </c>
      <c r="AC1430">
        <v>31354</v>
      </c>
      <c r="AD1430">
        <v>17620</v>
      </c>
      <c r="AE1430">
        <v>36660</v>
      </c>
      <c r="AF1430">
        <v>27148</v>
      </c>
      <c r="AG1430">
        <v>51772</v>
      </c>
      <c r="AH1430">
        <v>57210</v>
      </c>
      <c r="AI1430">
        <v>59628</v>
      </c>
    </row>
    <row r="1431" spans="1:35" x14ac:dyDescent="0.25">
      <c r="A1431" s="23">
        <v>1430</v>
      </c>
      <c r="B1431" t="s">
        <v>2802</v>
      </c>
      <c r="C1431" s="1" t="str">
        <f>+VLOOKUP(Tabla1[[#This Row],[Sector]],Sectores[[Sector]:[Columna1]],2,0)</f>
        <v>02 Agricultura</v>
      </c>
      <c r="D1431" s="1" t="str">
        <f>+VLOOKUP(Tabla1[[#This Row],[Contenido]],Hoja2!$F$2:$G$105,2,0)</f>
        <v>02.04 Superficie cosechada</v>
      </c>
      <c r="E1431" s="1" t="str">
        <f>+IFERROR(VLOOKUP(Tabla1[[#This Row],[Tema]],Temas[[Tema]:[Columna1]],2,0),"REVISAR")</f>
        <v>02.04.02 Hortalizas</v>
      </c>
      <c r="F1431" s="1" t="str">
        <f>+IFERROR(VLOOKUP(Tabla1[[#This Row],[Muestra]],Muestra[[Muestra]:[Columna1]],2,0),"REVISAR")</f>
        <v>02.04.02.05 Garbanzos</v>
      </c>
      <c r="G1431" t="s">
        <v>31</v>
      </c>
      <c r="H1431" t="s">
        <v>2514</v>
      </c>
      <c r="I1431" t="s">
        <v>2511</v>
      </c>
      <c r="J1431" t="s">
        <v>2566</v>
      </c>
      <c r="K1431" t="s">
        <v>2512</v>
      </c>
      <c r="L1431" t="s">
        <v>864</v>
      </c>
      <c r="N1431" t="s">
        <v>2585</v>
      </c>
      <c r="O1431" t="s">
        <v>2588</v>
      </c>
      <c r="U1431">
        <v>3960</v>
      </c>
      <c r="V1431">
        <v>3040</v>
      </c>
      <c r="W1431">
        <v>3090</v>
      </c>
      <c r="X1431">
        <v>1887</v>
      </c>
      <c r="Y1431">
        <v>1885</v>
      </c>
      <c r="Z1431">
        <v>1981</v>
      </c>
      <c r="AA1431">
        <v>1334</v>
      </c>
      <c r="AB1431">
        <v>2286</v>
      </c>
      <c r="AC1431">
        <v>679</v>
      </c>
      <c r="AD1431">
        <v>254</v>
      </c>
      <c r="AE1431">
        <v>409</v>
      </c>
      <c r="AF1431">
        <v>275</v>
      </c>
      <c r="AG1431">
        <v>780</v>
      </c>
      <c r="AH1431">
        <v>897</v>
      </c>
      <c r="AI1431">
        <v>239</v>
      </c>
    </row>
    <row r="1432" spans="1:35" x14ac:dyDescent="0.25">
      <c r="A1432" s="23">
        <v>1431</v>
      </c>
      <c r="B1432" t="s">
        <v>2803</v>
      </c>
      <c r="C1432" s="1" t="str">
        <f>+VLOOKUP(Tabla1[[#This Row],[Sector]],Sectores[[Sector]:[Columna1]],2,0)</f>
        <v>02 Agricultura</v>
      </c>
      <c r="D1432" s="1" t="str">
        <f>+VLOOKUP(Tabla1[[#This Row],[Contenido]],Hoja2!$F$2:$G$105,2,0)</f>
        <v>02.04 Superficie cosechada</v>
      </c>
      <c r="E1432" s="1" t="str">
        <f>+IFERROR(VLOOKUP(Tabla1[[#This Row],[Tema]],Temas[[Tema]:[Columna1]],2,0),"REVISAR")</f>
        <v>02.04.02 Hortalizas</v>
      </c>
      <c r="F1432" s="1" t="str">
        <f>+IFERROR(VLOOKUP(Tabla1[[#This Row],[Muestra]],Muestra[[Muestra]:[Columna1]],2,0),"REVISAR")</f>
        <v>02.04.02.06 Lentejas</v>
      </c>
      <c r="G1432" t="s">
        <v>31</v>
      </c>
      <c r="H1432" t="s">
        <v>2514</v>
      </c>
      <c r="I1432" t="s">
        <v>2511</v>
      </c>
      <c r="J1432" t="s">
        <v>2567</v>
      </c>
      <c r="K1432" t="s">
        <v>2512</v>
      </c>
      <c r="L1432" t="s">
        <v>864</v>
      </c>
      <c r="N1432" t="s">
        <v>2585</v>
      </c>
      <c r="O1432" t="s">
        <v>2588</v>
      </c>
      <c r="U1432">
        <v>1150</v>
      </c>
      <c r="V1432">
        <v>923</v>
      </c>
      <c r="W1432">
        <v>940</v>
      </c>
      <c r="X1432">
        <v>955</v>
      </c>
      <c r="Y1432">
        <v>1222</v>
      </c>
      <c r="Z1432">
        <v>1321</v>
      </c>
      <c r="AA1432">
        <v>1013</v>
      </c>
      <c r="AB1432">
        <v>1168</v>
      </c>
      <c r="AC1432">
        <v>1061</v>
      </c>
      <c r="AD1432">
        <v>942</v>
      </c>
      <c r="AE1432">
        <v>924</v>
      </c>
      <c r="AF1432">
        <v>1540</v>
      </c>
      <c r="AG1432">
        <v>2420</v>
      </c>
      <c r="AH1432">
        <v>1731</v>
      </c>
      <c r="AI1432">
        <v>1125</v>
      </c>
    </row>
    <row r="1433" spans="1:35" x14ac:dyDescent="0.25">
      <c r="A1433" s="23">
        <v>1432</v>
      </c>
      <c r="B1433" t="s">
        <v>2804</v>
      </c>
      <c r="C1433" s="1" t="str">
        <f>+VLOOKUP(Tabla1[[#This Row],[Sector]],Sectores[[Sector]:[Columna1]],2,0)</f>
        <v>02 Agricultura</v>
      </c>
      <c r="D1433" s="1" t="str">
        <f>+VLOOKUP(Tabla1[[#This Row],[Contenido]],Hoja2!$F$2:$G$105,2,0)</f>
        <v>02.04 Superficie cosechada</v>
      </c>
      <c r="E1433" s="1" t="str">
        <f>+IFERROR(VLOOKUP(Tabla1[[#This Row],[Tema]],Temas[[Tema]:[Columna1]],2,0),"REVISAR")</f>
        <v>02.04.02 Hortalizas</v>
      </c>
      <c r="F1433" s="1" t="str">
        <f>+IFERROR(VLOOKUP(Tabla1[[#This Row],[Muestra]],Muestra[[Muestra]:[Columna1]],2,0),"REVISAR")</f>
        <v>02.04.02.07 Lupino</v>
      </c>
      <c r="G1433" t="s">
        <v>31</v>
      </c>
      <c r="H1433" t="s">
        <v>2514</v>
      </c>
      <c r="I1433" t="s">
        <v>2511</v>
      </c>
      <c r="J1433" t="s">
        <v>2568</v>
      </c>
      <c r="K1433" t="s">
        <v>2512</v>
      </c>
      <c r="L1433" t="s">
        <v>864</v>
      </c>
      <c r="N1433" t="s">
        <v>2585</v>
      </c>
      <c r="O1433" t="s">
        <v>2588</v>
      </c>
      <c r="U1433">
        <v>28490</v>
      </c>
      <c r="V1433">
        <v>21150</v>
      </c>
      <c r="W1433">
        <v>15250</v>
      </c>
      <c r="X1433">
        <v>10283</v>
      </c>
      <c r="Y1433">
        <v>29887</v>
      </c>
      <c r="Z1433">
        <v>23257</v>
      </c>
      <c r="AA1433">
        <v>42934</v>
      </c>
      <c r="AB1433">
        <v>39210</v>
      </c>
      <c r="AC1433">
        <v>16866</v>
      </c>
      <c r="AD1433">
        <v>22162</v>
      </c>
      <c r="AE1433">
        <v>26510</v>
      </c>
      <c r="AF1433">
        <v>39480</v>
      </c>
      <c r="AG1433">
        <v>49936</v>
      </c>
      <c r="AH1433">
        <v>42560</v>
      </c>
      <c r="AI1433">
        <v>25608</v>
      </c>
    </row>
    <row r="1434" spans="1:35" x14ac:dyDescent="0.25">
      <c r="A1434" s="23">
        <v>1433</v>
      </c>
      <c r="B1434" t="s">
        <v>2805</v>
      </c>
      <c r="C1434" s="1" t="str">
        <f>+VLOOKUP(Tabla1[[#This Row],[Sector]],Sectores[[Sector]:[Columna1]],2,0)</f>
        <v>02 Agricultura</v>
      </c>
      <c r="D1434" s="1" t="str">
        <f>+VLOOKUP(Tabla1[[#This Row],[Contenido]],Hoja2!$F$2:$G$105,2,0)</f>
        <v>02.04 Superficie cosechada</v>
      </c>
      <c r="E1434" s="1" t="str">
        <f>+IFERROR(VLOOKUP(Tabla1[[#This Row],[Tema]],Temas[[Tema]:[Columna1]],2,0),"REVISAR")</f>
        <v>02.04.02 Hortalizas</v>
      </c>
      <c r="F1434" s="1" t="str">
        <f>+IFERROR(VLOOKUP(Tabla1[[#This Row],[Muestra]],Muestra[[Muestra]:[Columna1]],2,0),"REVISAR")</f>
        <v>02.04.02.08 Maíz</v>
      </c>
      <c r="G1434" t="s">
        <v>31</v>
      </c>
      <c r="H1434" t="s">
        <v>2514</v>
      </c>
      <c r="I1434" t="s">
        <v>2511</v>
      </c>
      <c r="J1434" t="s">
        <v>2569</v>
      </c>
      <c r="K1434" t="s">
        <v>2512</v>
      </c>
      <c r="L1434" t="s">
        <v>864</v>
      </c>
      <c r="N1434" t="s">
        <v>2585</v>
      </c>
      <c r="O1434" t="s">
        <v>2588</v>
      </c>
      <c r="U1434">
        <v>123070</v>
      </c>
      <c r="V1434">
        <v>125784</v>
      </c>
      <c r="W1434">
        <v>134260</v>
      </c>
      <c r="X1434">
        <v>127830</v>
      </c>
      <c r="Y1434">
        <v>122166</v>
      </c>
      <c r="Z1434">
        <v>119382</v>
      </c>
      <c r="AA1434">
        <v>138831</v>
      </c>
      <c r="AB1434">
        <v>284780</v>
      </c>
      <c r="AC1434">
        <v>234836</v>
      </c>
      <c r="AD1434">
        <v>250400</v>
      </c>
      <c r="AE1434">
        <v>203480</v>
      </c>
      <c r="AF1434">
        <v>189336</v>
      </c>
      <c r="AG1434">
        <v>178116</v>
      </c>
      <c r="AH1434">
        <v>160856</v>
      </c>
      <c r="AI1434">
        <v>129172</v>
      </c>
    </row>
    <row r="1435" spans="1:35" x14ac:dyDescent="0.25">
      <c r="A1435" s="23">
        <v>1434</v>
      </c>
      <c r="B1435" t="s">
        <v>2806</v>
      </c>
      <c r="C1435" s="1" t="str">
        <f>+VLOOKUP(Tabla1[[#This Row],[Sector]],Sectores[[Sector]:[Columna1]],2,0)</f>
        <v>02 Agricultura</v>
      </c>
      <c r="D1435" s="1" t="str">
        <f>+VLOOKUP(Tabla1[[#This Row],[Contenido]],Hoja2!$F$2:$G$105,2,0)</f>
        <v>02.04 Superficie cosechada</v>
      </c>
      <c r="E1435" s="1" t="str">
        <f>+IFERROR(VLOOKUP(Tabla1[[#This Row],[Tema]],Temas[[Tema]:[Columna1]],2,0),"REVISAR")</f>
        <v>02.04.02 Hortalizas</v>
      </c>
      <c r="F1435" s="1" t="str">
        <f>+IFERROR(VLOOKUP(Tabla1[[#This Row],[Muestra]],Muestra[[Muestra]:[Columna1]],2,0),"REVISAR")</f>
        <v>02.04.02.09 Maravilla</v>
      </c>
      <c r="G1435" t="s">
        <v>31</v>
      </c>
      <c r="H1435" t="s">
        <v>2514</v>
      </c>
      <c r="I1435" t="s">
        <v>2511</v>
      </c>
      <c r="J1435" t="s">
        <v>2570</v>
      </c>
      <c r="K1435" t="s">
        <v>2512</v>
      </c>
      <c r="L1435" t="s">
        <v>864</v>
      </c>
      <c r="N1435" t="s">
        <v>2585</v>
      </c>
      <c r="O1435" t="s">
        <v>2588</v>
      </c>
      <c r="U1435">
        <v>2660</v>
      </c>
      <c r="V1435">
        <v>3547</v>
      </c>
      <c r="W1435">
        <v>3610</v>
      </c>
      <c r="X1435">
        <v>4355</v>
      </c>
      <c r="Y1435">
        <v>3053</v>
      </c>
      <c r="Z1435">
        <v>2652</v>
      </c>
      <c r="AA1435">
        <v>3939</v>
      </c>
      <c r="AB1435">
        <v>5219</v>
      </c>
      <c r="AC1435">
        <v>3846</v>
      </c>
      <c r="AD1435">
        <v>3169</v>
      </c>
      <c r="AE1435">
        <v>2128</v>
      </c>
      <c r="AF1435">
        <v>6817</v>
      </c>
      <c r="AG1435">
        <v>6444</v>
      </c>
      <c r="AH1435">
        <v>3228</v>
      </c>
      <c r="AI1435">
        <v>3609</v>
      </c>
    </row>
    <row r="1436" spans="1:35" x14ac:dyDescent="0.25">
      <c r="A1436" s="23">
        <v>1435</v>
      </c>
      <c r="B1436" t="s">
        <v>2807</v>
      </c>
      <c r="C1436" s="1" t="str">
        <f>+VLOOKUP(Tabla1[[#This Row],[Sector]],Sectores[[Sector]:[Columna1]],2,0)</f>
        <v>02 Agricultura</v>
      </c>
      <c r="D1436" s="1" t="str">
        <f>+VLOOKUP(Tabla1[[#This Row],[Contenido]],Hoja2!$F$2:$G$105,2,0)</f>
        <v>02.04 Superficie cosechada</v>
      </c>
      <c r="E1436" s="1" t="str">
        <f>+IFERROR(VLOOKUP(Tabla1[[#This Row],[Tema]],Temas[[Tema]:[Columna1]],2,0),"REVISAR")</f>
        <v>02.04.02 Hortalizas</v>
      </c>
      <c r="F1436" s="1" t="str">
        <f>+IFERROR(VLOOKUP(Tabla1[[#This Row],[Muestra]],Muestra[[Muestra]:[Columna1]],2,0),"REVISAR")</f>
        <v>02.04.02.10 Otras industriales</v>
      </c>
      <c r="G1436" t="s">
        <v>31</v>
      </c>
      <c r="H1436" t="s">
        <v>2514</v>
      </c>
      <c r="I1436" t="s">
        <v>2511</v>
      </c>
      <c r="J1436" t="s">
        <v>2571</v>
      </c>
      <c r="K1436" t="s">
        <v>2512</v>
      </c>
      <c r="L1436" t="s">
        <v>864</v>
      </c>
      <c r="N1436" t="s">
        <v>2585</v>
      </c>
      <c r="O1436" t="s">
        <v>2588</v>
      </c>
      <c r="U1436">
        <v>0</v>
      </c>
      <c r="V1436">
        <v>0</v>
      </c>
      <c r="W1436">
        <v>0</v>
      </c>
      <c r="X1436">
        <v>0</v>
      </c>
      <c r="Y1436">
        <v>0</v>
      </c>
      <c r="Z1436">
        <v>0</v>
      </c>
      <c r="AA1436">
        <v>1530</v>
      </c>
      <c r="AB1436">
        <v>422</v>
      </c>
      <c r="AC1436">
        <v>0</v>
      </c>
      <c r="AD1436">
        <v>2820</v>
      </c>
      <c r="AE1436">
        <v>512</v>
      </c>
      <c r="AF1436">
        <v>1224</v>
      </c>
      <c r="AG1436">
        <v>1569</v>
      </c>
      <c r="AH1436">
        <v>2037</v>
      </c>
      <c r="AI1436">
        <v>1270</v>
      </c>
    </row>
    <row r="1437" spans="1:35" x14ac:dyDescent="0.25">
      <c r="A1437" s="23">
        <v>1436</v>
      </c>
      <c r="B1437" t="s">
        <v>2808</v>
      </c>
      <c r="C1437" s="1" t="str">
        <f>+VLOOKUP(Tabla1[[#This Row],[Sector]],Sectores[[Sector]:[Columna1]],2,0)</f>
        <v>02 Agricultura</v>
      </c>
      <c r="D1437" s="1" t="str">
        <f>+VLOOKUP(Tabla1[[#This Row],[Contenido]],Hoja2!$F$2:$G$105,2,0)</f>
        <v>02.04 Superficie cosechada</v>
      </c>
      <c r="E1437" s="1" t="str">
        <f>+IFERROR(VLOOKUP(Tabla1[[#This Row],[Tema]],Temas[[Tema]:[Columna1]],2,0),"REVISAR")</f>
        <v>02.04.02 Hortalizas</v>
      </c>
      <c r="F1437" s="1" t="str">
        <f>+IFERROR(VLOOKUP(Tabla1[[#This Row],[Muestra]],Muestra[[Muestra]:[Columna1]],2,0),"REVISAR")</f>
        <v>02.04.02.11 Otras Legumbres</v>
      </c>
      <c r="G1437" t="s">
        <v>31</v>
      </c>
      <c r="H1437" t="s">
        <v>2514</v>
      </c>
      <c r="I1437" t="s">
        <v>2511</v>
      </c>
      <c r="J1437" t="s">
        <v>2572</v>
      </c>
      <c r="K1437" t="s">
        <v>2512</v>
      </c>
      <c r="L1437" t="s">
        <v>864</v>
      </c>
      <c r="N1437" t="s">
        <v>2585</v>
      </c>
      <c r="O1437" t="s">
        <v>2588</v>
      </c>
      <c r="U1437">
        <v>0</v>
      </c>
      <c r="V1437">
        <v>1801</v>
      </c>
      <c r="W1437">
        <v>0</v>
      </c>
      <c r="X1437">
        <v>0</v>
      </c>
      <c r="Y1437">
        <v>0</v>
      </c>
      <c r="Z1437">
        <v>0</v>
      </c>
      <c r="AA1437">
        <v>1936</v>
      </c>
      <c r="AB1437">
        <v>1869</v>
      </c>
      <c r="AC1437">
        <v>873</v>
      </c>
      <c r="AD1437">
        <v>634</v>
      </c>
      <c r="AE1437">
        <v>816</v>
      </c>
      <c r="AF1437">
        <v>749</v>
      </c>
      <c r="AG1437">
        <v>934</v>
      </c>
      <c r="AH1437">
        <v>625</v>
      </c>
      <c r="AI1437">
        <v>1221</v>
      </c>
    </row>
    <row r="1438" spans="1:35" x14ac:dyDescent="0.25">
      <c r="A1438" s="23">
        <v>1437</v>
      </c>
      <c r="B1438" t="s">
        <v>2809</v>
      </c>
      <c r="C1438" s="1" t="str">
        <f>+VLOOKUP(Tabla1[[#This Row],[Sector]],Sectores[[Sector]:[Columna1]],2,0)</f>
        <v>02 Agricultura</v>
      </c>
      <c r="D1438" s="1" t="str">
        <f>+VLOOKUP(Tabla1[[#This Row],[Contenido]],Hoja2!$F$2:$G$105,2,0)</f>
        <v>02.04 Superficie cosechada</v>
      </c>
      <c r="E1438" s="1" t="str">
        <f>+IFERROR(VLOOKUP(Tabla1[[#This Row],[Tema]],Temas[[Tema]:[Columna1]],2,0),"REVISAR")</f>
        <v>02.04.02 Hortalizas</v>
      </c>
      <c r="F1438" s="1" t="str">
        <f>+IFERROR(VLOOKUP(Tabla1[[#This Row],[Muestra]],Muestra[[Muestra]:[Columna1]],2,0),"REVISAR")</f>
        <v>02.04.02.12 Otros cereales</v>
      </c>
      <c r="G1438" t="s">
        <v>31</v>
      </c>
      <c r="H1438" t="s">
        <v>2514</v>
      </c>
      <c r="I1438" t="s">
        <v>2511</v>
      </c>
      <c r="J1438" t="s">
        <v>2573</v>
      </c>
      <c r="K1438" t="s">
        <v>2512</v>
      </c>
      <c r="L1438" t="s">
        <v>864</v>
      </c>
      <c r="N1438" t="s">
        <v>2585</v>
      </c>
      <c r="O1438" t="s">
        <v>2588</v>
      </c>
      <c r="U1438">
        <v>0</v>
      </c>
      <c r="V1438">
        <v>1037</v>
      </c>
      <c r="W1438">
        <v>0</v>
      </c>
      <c r="X1438">
        <v>0</v>
      </c>
      <c r="Y1438">
        <v>0</v>
      </c>
      <c r="Z1438">
        <v>0</v>
      </c>
      <c r="AA1438">
        <v>688</v>
      </c>
      <c r="AB1438">
        <v>0</v>
      </c>
      <c r="AC1438">
        <v>818</v>
      </c>
      <c r="AD1438">
        <v>2638</v>
      </c>
      <c r="AE1438">
        <v>2350</v>
      </c>
      <c r="AF1438">
        <v>1493</v>
      </c>
      <c r="AG1438">
        <v>2737</v>
      </c>
      <c r="AH1438">
        <v>2284</v>
      </c>
      <c r="AI1438">
        <v>2118</v>
      </c>
    </row>
    <row r="1439" spans="1:35" x14ac:dyDescent="0.25">
      <c r="A1439" s="23">
        <v>1438</v>
      </c>
      <c r="B1439" t="s">
        <v>2810</v>
      </c>
      <c r="C1439" s="1" t="str">
        <f>+VLOOKUP(Tabla1[[#This Row],[Sector]],Sectores[[Sector]:[Columna1]],2,0)</f>
        <v>02 Agricultura</v>
      </c>
      <c r="D1439" s="1" t="str">
        <f>+VLOOKUP(Tabla1[[#This Row],[Contenido]],Hoja2!$F$2:$G$105,2,0)</f>
        <v>02.04 Superficie cosechada</v>
      </c>
      <c r="E1439" s="1" t="str">
        <f>+IFERROR(VLOOKUP(Tabla1[[#This Row],[Tema]],Temas[[Tema]:[Columna1]],2,0),"REVISAR")</f>
        <v>02.04.02 Hortalizas</v>
      </c>
      <c r="F1439" s="1" t="str">
        <f>+IFERROR(VLOOKUP(Tabla1[[#This Row],[Muestra]],Muestra[[Muestra]:[Columna1]],2,0),"REVISAR")</f>
        <v>02.04.02.13 Papa</v>
      </c>
      <c r="G1439" t="s">
        <v>31</v>
      </c>
      <c r="H1439" t="s">
        <v>2514</v>
      </c>
      <c r="I1439" t="s">
        <v>2511</v>
      </c>
      <c r="J1439" t="s">
        <v>2574</v>
      </c>
      <c r="K1439" t="s">
        <v>2512</v>
      </c>
      <c r="L1439" t="s">
        <v>864</v>
      </c>
      <c r="N1439" t="s">
        <v>2585</v>
      </c>
      <c r="O1439" t="s">
        <v>2588</v>
      </c>
      <c r="U1439">
        <v>61890</v>
      </c>
      <c r="V1439">
        <v>54189</v>
      </c>
      <c r="W1439">
        <v>55270</v>
      </c>
      <c r="X1439">
        <v>44391</v>
      </c>
      <c r="Y1439">
        <v>50084</v>
      </c>
      <c r="Z1439">
        <v>52966</v>
      </c>
      <c r="AA1439">
        <v>40847</v>
      </c>
      <c r="AB1439">
        <v>48889</v>
      </c>
      <c r="AC1439">
        <v>48965</v>
      </c>
      <c r="AD1439">
        <v>50526</v>
      </c>
      <c r="AE1439">
        <v>53485</v>
      </c>
      <c r="AF1439">
        <v>54082</v>
      </c>
      <c r="AG1439">
        <v>41268</v>
      </c>
      <c r="AH1439">
        <v>41811</v>
      </c>
      <c r="AI1439">
        <v>44145</v>
      </c>
    </row>
    <row r="1440" spans="1:35" x14ac:dyDescent="0.25">
      <c r="A1440" s="23">
        <v>1439</v>
      </c>
      <c r="B1440" t="s">
        <v>2811</v>
      </c>
      <c r="C1440" s="1" t="str">
        <f>+VLOOKUP(Tabla1[[#This Row],[Sector]],Sectores[[Sector]:[Columna1]],2,0)</f>
        <v>02 Agricultura</v>
      </c>
      <c r="D1440" s="1" t="str">
        <f>+VLOOKUP(Tabla1[[#This Row],[Contenido]],Hoja2!$F$2:$G$105,2,0)</f>
        <v>02.04 Superficie cosechada</v>
      </c>
      <c r="E1440" s="1" t="str">
        <f>+IFERROR(VLOOKUP(Tabla1[[#This Row],[Tema]],Temas[[Tema]:[Columna1]],2,0),"REVISAR")</f>
        <v>02.04.02 Hortalizas</v>
      </c>
      <c r="F1440" s="1" t="str">
        <f>+IFERROR(VLOOKUP(Tabla1[[#This Row],[Muestra]],Muestra[[Muestra]:[Columna1]],2,0),"REVISAR")</f>
        <v>02.04.02.14 Porotos</v>
      </c>
      <c r="G1440" t="s">
        <v>31</v>
      </c>
      <c r="H1440" t="s">
        <v>2514</v>
      </c>
      <c r="I1440" t="s">
        <v>2511</v>
      </c>
      <c r="J1440" t="s">
        <v>2575</v>
      </c>
      <c r="K1440" t="s">
        <v>2512</v>
      </c>
      <c r="L1440" t="s">
        <v>864</v>
      </c>
      <c r="N1440" t="s">
        <v>2585</v>
      </c>
      <c r="O1440" t="s">
        <v>2588</v>
      </c>
      <c r="U1440">
        <v>25620</v>
      </c>
      <c r="V1440">
        <v>11644</v>
      </c>
      <c r="W1440">
        <v>11950</v>
      </c>
      <c r="X1440">
        <v>16704</v>
      </c>
      <c r="Y1440">
        <v>13504</v>
      </c>
      <c r="Z1440">
        <v>12527</v>
      </c>
      <c r="AA1440">
        <v>6423</v>
      </c>
      <c r="AB1440">
        <v>11045</v>
      </c>
      <c r="AC1440">
        <v>14670</v>
      </c>
      <c r="AD1440">
        <v>13685</v>
      </c>
      <c r="AE1440">
        <v>11174</v>
      </c>
      <c r="AF1440">
        <v>8501</v>
      </c>
      <c r="AG1440">
        <v>9723</v>
      </c>
      <c r="AH1440">
        <v>10248</v>
      </c>
      <c r="AI1440">
        <v>7189</v>
      </c>
    </row>
    <row r="1441" spans="1:36" x14ac:dyDescent="0.25">
      <c r="A1441" s="23">
        <v>1440</v>
      </c>
      <c r="B1441" t="s">
        <v>2812</v>
      </c>
      <c r="C1441" s="1" t="str">
        <f>+VLOOKUP(Tabla1[[#This Row],[Sector]],Sectores[[Sector]:[Columna1]],2,0)</f>
        <v>02 Agricultura</v>
      </c>
      <c r="D1441" s="1" t="str">
        <f>+VLOOKUP(Tabla1[[#This Row],[Contenido]],Hoja2!$F$2:$G$105,2,0)</f>
        <v>02.04 Superficie cosechada</v>
      </c>
      <c r="E1441" s="1" t="str">
        <f>+IFERROR(VLOOKUP(Tabla1[[#This Row],[Tema]],Temas[[Tema]:[Columna1]],2,0),"REVISAR")</f>
        <v>02.04.02 Hortalizas</v>
      </c>
      <c r="F1441" s="1" t="str">
        <f>+IFERROR(VLOOKUP(Tabla1[[#This Row],[Muestra]],Muestra[[Muestra]:[Columna1]],2,0),"REVISAR")</f>
        <v>02.04.02.15 Raps</v>
      </c>
      <c r="G1441" t="s">
        <v>31</v>
      </c>
      <c r="H1441" t="s">
        <v>2514</v>
      </c>
      <c r="I1441" t="s">
        <v>2511</v>
      </c>
      <c r="J1441" t="s">
        <v>2576</v>
      </c>
      <c r="K1441" t="s">
        <v>2512</v>
      </c>
      <c r="L1441" t="s">
        <v>864</v>
      </c>
      <c r="N1441" t="s">
        <v>2585</v>
      </c>
      <c r="O1441" t="s">
        <v>2588</v>
      </c>
      <c r="U1441">
        <v>13520</v>
      </c>
      <c r="V1441">
        <v>11311</v>
      </c>
      <c r="W1441">
        <v>17250</v>
      </c>
      <c r="X1441">
        <v>25135</v>
      </c>
      <c r="Y1441">
        <v>10983</v>
      </c>
      <c r="Z1441">
        <v>18568</v>
      </c>
      <c r="AA1441">
        <v>32750</v>
      </c>
      <c r="AB1441">
        <v>40883</v>
      </c>
      <c r="AC1441">
        <v>37486</v>
      </c>
      <c r="AD1441">
        <v>49448</v>
      </c>
      <c r="AE1441">
        <v>53352</v>
      </c>
      <c r="AF1441">
        <v>46249</v>
      </c>
      <c r="AG1441">
        <v>56533</v>
      </c>
      <c r="AH1441">
        <v>48166</v>
      </c>
      <c r="AI1441">
        <v>37942</v>
      </c>
    </row>
    <row r="1442" spans="1:36" x14ac:dyDescent="0.25">
      <c r="A1442" s="23">
        <v>1441</v>
      </c>
      <c r="B1442" t="s">
        <v>2813</v>
      </c>
      <c r="C1442" s="1" t="str">
        <f>+VLOOKUP(Tabla1[[#This Row],[Sector]],Sectores[[Sector]:[Columna1]],2,0)</f>
        <v>02 Agricultura</v>
      </c>
      <c r="D1442" s="1" t="str">
        <f>+VLOOKUP(Tabla1[[#This Row],[Contenido]],Hoja2!$F$2:$G$105,2,0)</f>
        <v>02.04 Superficie cosechada</v>
      </c>
      <c r="E1442" s="1" t="str">
        <f>+IFERROR(VLOOKUP(Tabla1[[#This Row],[Tema]],Temas[[Tema]:[Columna1]],2,0),"REVISAR")</f>
        <v>02.04.02 Hortalizas</v>
      </c>
      <c r="F1442" s="1" t="str">
        <f>+IFERROR(VLOOKUP(Tabla1[[#This Row],[Muestra]],Muestra[[Muestra]:[Columna1]],2,0),"REVISAR")</f>
        <v>02.04.02.16 Remolacha (caña de azúcar)</v>
      </c>
      <c r="G1442" t="s">
        <v>31</v>
      </c>
      <c r="H1442" t="s">
        <v>2514</v>
      </c>
      <c r="I1442" t="s">
        <v>2511</v>
      </c>
      <c r="J1442" t="s">
        <v>2577</v>
      </c>
      <c r="K1442" t="s">
        <v>2512</v>
      </c>
      <c r="L1442" t="s">
        <v>864</v>
      </c>
      <c r="N1442" t="s">
        <v>2585</v>
      </c>
      <c r="O1442" t="s">
        <v>2588</v>
      </c>
      <c r="U1442">
        <v>27670</v>
      </c>
      <c r="V1442">
        <v>20915</v>
      </c>
      <c r="W1442">
        <v>14850</v>
      </c>
      <c r="X1442">
        <v>12869</v>
      </c>
      <c r="Y1442">
        <v>16264</v>
      </c>
      <c r="Z1442">
        <v>20236</v>
      </c>
      <c r="AA1442">
        <v>19495</v>
      </c>
      <c r="AB1442">
        <v>18039</v>
      </c>
      <c r="AC1442">
        <v>18335</v>
      </c>
      <c r="AD1442">
        <v>21803</v>
      </c>
      <c r="AE1442">
        <v>17112</v>
      </c>
      <c r="AF1442">
        <v>16383</v>
      </c>
      <c r="AG1442">
        <v>21672</v>
      </c>
      <c r="AH1442">
        <v>12919</v>
      </c>
      <c r="AI1442">
        <v>11853</v>
      </c>
    </row>
    <row r="1443" spans="1:36" x14ac:dyDescent="0.25">
      <c r="A1443" s="23">
        <v>1442</v>
      </c>
      <c r="B1443" t="s">
        <v>2814</v>
      </c>
      <c r="C1443" s="1" t="str">
        <f>+VLOOKUP(Tabla1[[#This Row],[Sector]],Sectores[[Sector]:[Columna1]],2,0)</f>
        <v>02 Agricultura</v>
      </c>
      <c r="D1443" s="1" t="str">
        <f>+VLOOKUP(Tabla1[[#This Row],[Contenido]],Hoja2!$F$2:$G$105,2,0)</f>
        <v>02.04 Superficie cosechada</v>
      </c>
      <c r="E1443" s="1" t="str">
        <f>+IFERROR(VLOOKUP(Tabla1[[#This Row],[Tema]],Temas[[Tema]:[Columna1]],2,0),"REVISAR")</f>
        <v>02.04.02 Hortalizas</v>
      </c>
      <c r="F1443" s="1" t="str">
        <f>+IFERROR(VLOOKUP(Tabla1[[#This Row],[Muestra]],Muestra[[Muestra]:[Columna1]],2,0),"REVISAR")</f>
        <v>02.04.02.17 Tabaco</v>
      </c>
      <c r="G1443" t="s">
        <v>31</v>
      </c>
      <c r="H1443" t="s">
        <v>2514</v>
      </c>
      <c r="I1443" t="s">
        <v>2511</v>
      </c>
      <c r="J1443" t="s">
        <v>523</v>
      </c>
      <c r="K1443" t="s">
        <v>2512</v>
      </c>
      <c r="L1443" t="s">
        <v>864</v>
      </c>
      <c r="N1443" t="s">
        <v>2585</v>
      </c>
      <c r="O1443" t="s">
        <v>2588</v>
      </c>
      <c r="U1443">
        <v>2770</v>
      </c>
      <c r="V1443">
        <v>2776</v>
      </c>
      <c r="W1443">
        <v>2010</v>
      </c>
      <c r="X1443">
        <v>1652</v>
      </c>
      <c r="Y1443">
        <v>2509</v>
      </c>
      <c r="Z1443">
        <v>2312</v>
      </c>
      <c r="AA1443">
        <v>2324</v>
      </c>
      <c r="AB1443">
        <v>2319</v>
      </c>
      <c r="AC1443">
        <v>2065</v>
      </c>
      <c r="AD1443">
        <v>2239</v>
      </c>
      <c r="AE1443">
        <v>2402</v>
      </c>
      <c r="AF1443">
        <v>1444</v>
      </c>
      <c r="AG1443">
        <v>1827</v>
      </c>
      <c r="AH1443">
        <v>2396</v>
      </c>
      <c r="AI1443">
        <v>2195</v>
      </c>
    </row>
    <row r="1444" spans="1:36" x14ac:dyDescent="0.25">
      <c r="A1444" s="23">
        <v>1443</v>
      </c>
      <c r="B1444" t="s">
        <v>2815</v>
      </c>
      <c r="C1444" s="1" t="str">
        <f>+VLOOKUP(Tabla1[[#This Row],[Sector]],Sectores[[Sector]:[Columna1]],2,0)</f>
        <v>02 Agricultura</v>
      </c>
      <c r="D1444" s="1" t="str">
        <f>+VLOOKUP(Tabla1[[#This Row],[Contenido]],Hoja2!$F$2:$G$105,2,0)</f>
        <v>02.04 Superficie cosechada</v>
      </c>
      <c r="E1444" s="1" t="str">
        <f>+IFERROR(VLOOKUP(Tabla1[[#This Row],[Tema]],Temas[[Tema]:[Columna1]],2,0),"REVISAR")</f>
        <v>02.04.02 Hortalizas</v>
      </c>
      <c r="F1444" s="1" t="str">
        <f>+IFERROR(VLOOKUP(Tabla1[[#This Row],[Muestra]],Muestra[[Muestra]:[Columna1]],2,0),"REVISAR")</f>
        <v>02.04.02.18 Tomate</v>
      </c>
      <c r="G1444" t="s">
        <v>31</v>
      </c>
      <c r="H1444" t="s">
        <v>2514</v>
      </c>
      <c r="I1444" t="s">
        <v>2511</v>
      </c>
      <c r="J1444" t="s">
        <v>2558</v>
      </c>
      <c r="K1444" t="s">
        <v>2512</v>
      </c>
      <c r="L1444" t="s">
        <v>864</v>
      </c>
      <c r="N1444" t="s">
        <v>2585</v>
      </c>
      <c r="O1444" t="s">
        <v>2588</v>
      </c>
      <c r="U1444">
        <v>7740</v>
      </c>
      <c r="V1444">
        <v>7023</v>
      </c>
      <c r="W1444">
        <v>6902</v>
      </c>
      <c r="X1444">
        <v>4350</v>
      </c>
      <c r="Y1444">
        <v>6244</v>
      </c>
      <c r="Z1444">
        <v>6325</v>
      </c>
      <c r="AA1444">
        <v>7149</v>
      </c>
      <c r="AB1444">
        <v>7630</v>
      </c>
      <c r="AC1444">
        <v>8404</v>
      </c>
      <c r="AD1444">
        <v>8420</v>
      </c>
      <c r="AE1444">
        <v>9332</v>
      </c>
      <c r="AF1444">
        <v>9343</v>
      </c>
      <c r="AG1444">
        <v>10564</v>
      </c>
      <c r="AH1444">
        <v>9874</v>
      </c>
      <c r="AI1444">
        <v>5919</v>
      </c>
    </row>
    <row r="1445" spans="1:36" x14ac:dyDescent="0.25">
      <c r="A1445" s="23">
        <v>1444</v>
      </c>
      <c r="B1445" t="s">
        <v>2816</v>
      </c>
      <c r="C1445" s="1" t="str">
        <f>+VLOOKUP(Tabla1[[#This Row],[Sector]],Sectores[[Sector]:[Columna1]],2,0)</f>
        <v>02 Agricultura</v>
      </c>
      <c r="D1445" s="1" t="str">
        <f>+VLOOKUP(Tabla1[[#This Row],[Contenido]],Hoja2!$F$2:$G$105,2,0)</f>
        <v>02.04 Superficie cosechada</v>
      </c>
      <c r="E1445" s="1" t="str">
        <f>+IFERROR(VLOOKUP(Tabla1[[#This Row],[Tema]],Temas[[Tema]:[Columna1]],2,0),"REVISAR")</f>
        <v>02.04.02 Hortalizas</v>
      </c>
      <c r="F1445" s="1" t="str">
        <f>+IFERROR(VLOOKUP(Tabla1[[#This Row],[Muestra]],Muestra[[Muestra]:[Columna1]],2,0),"REVISAR")</f>
        <v>02.04.02.19 Trigo</v>
      </c>
      <c r="G1445" t="s">
        <v>31</v>
      </c>
      <c r="H1445" t="s">
        <v>2514</v>
      </c>
      <c r="I1445" t="s">
        <v>2511</v>
      </c>
      <c r="J1445" t="s">
        <v>2578</v>
      </c>
      <c r="K1445" t="s">
        <v>2512</v>
      </c>
      <c r="L1445" t="s">
        <v>864</v>
      </c>
      <c r="N1445" t="s">
        <v>2585</v>
      </c>
      <c r="O1445" t="s">
        <v>2588</v>
      </c>
      <c r="U1445">
        <v>313720</v>
      </c>
      <c r="V1445">
        <v>230671</v>
      </c>
      <c r="W1445">
        <v>270500</v>
      </c>
      <c r="X1445">
        <v>280598</v>
      </c>
      <c r="Y1445">
        <v>264258</v>
      </c>
      <c r="Z1445">
        <v>271369</v>
      </c>
      <c r="AA1445">
        <v>490462</v>
      </c>
      <c r="AB1445">
        <v>507162</v>
      </c>
      <c r="AC1445">
        <v>509714</v>
      </c>
      <c r="AD1445">
        <v>526328</v>
      </c>
      <c r="AE1445">
        <v>570594</v>
      </c>
      <c r="AF1445">
        <v>450084</v>
      </c>
      <c r="AG1445">
        <v>472830</v>
      </c>
      <c r="AH1445">
        <v>445410</v>
      </c>
      <c r="AI1445">
        <v>410072</v>
      </c>
    </row>
    <row r="1446" spans="1:36" x14ac:dyDescent="0.25">
      <c r="A1446" s="23">
        <v>1445</v>
      </c>
      <c r="B1446" t="s">
        <v>2817</v>
      </c>
      <c r="C1446" s="1" t="str">
        <f>+VLOOKUP(Tabla1[[#This Row],[Sector]],Sectores[[Sector]:[Columna1]],2,0)</f>
        <v>02 Agricultura</v>
      </c>
      <c r="D1446" s="1" t="str">
        <f>+VLOOKUP(Tabla1[[#This Row],[Contenido]],Hoja2!$F$2:$G$105,2,0)</f>
        <v>02.04 Superficie cosechada</v>
      </c>
      <c r="E1446" s="1" t="str">
        <f>+IFERROR(VLOOKUP(Tabla1[[#This Row],[Tema]],Temas[[Tema]:[Columna1]],2,0),"REVISAR")</f>
        <v>02.04.02 Hortalizas</v>
      </c>
      <c r="F1446" s="1" t="str">
        <f>+IFERROR(VLOOKUP(Tabla1[[#This Row],[Muestra]],Muestra[[Muestra]:[Columna1]],2,0),"REVISAR")</f>
        <v>02.04.02.20 Triticale</v>
      </c>
      <c r="G1446" t="s">
        <v>31</v>
      </c>
      <c r="H1446" t="s">
        <v>2514</v>
      </c>
      <c r="I1446" t="s">
        <v>2511</v>
      </c>
      <c r="J1446" t="s">
        <v>2579</v>
      </c>
      <c r="K1446" t="s">
        <v>2512</v>
      </c>
      <c r="L1446" t="s">
        <v>864</v>
      </c>
      <c r="N1446" t="s">
        <v>2585</v>
      </c>
      <c r="O1446" t="s">
        <v>2588</v>
      </c>
      <c r="U1446">
        <v>8271</v>
      </c>
      <c r="V1446">
        <v>20005</v>
      </c>
      <c r="W1446">
        <v>19243</v>
      </c>
      <c r="X1446">
        <v>17907</v>
      </c>
      <c r="Y1446">
        <v>20963</v>
      </c>
      <c r="Z1446">
        <v>23988</v>
      </c>
      <c r="AA1446">
        <v>19363</v>
      </c>
      <c r="AB1446">
        <v>20878</v>
      </c>
      <c r="AC1446">
        <v>20134</v>
      </c>
      <c r="AD1446">
        <v>22502</v>
      </c>
      <c r="AE1446">
        <v>24070</v>
      </c>
      <c r="AF1446">
        <v>20122</v>
      </c>
      <c r="AG1446">
        <v>23144</v>
      </c>
      <c r="AH1446">
        <v>27023</v>
      </c>
      <c r="AI1446">
        <v>18373</v>
      </c>
    </row>
    <row r="1447" spans="1:36" x14ac:dyDescent="0.25">
      <c r="A1447" s="23">
        <v>1446</v>
      </c>
      <c r="B1447" t="s">
        <v>2926</v>
      </c>
      <c r="C1447" s="1" t="str">
        <f>+VLOOKUP(Tabla1[[#This Row],[Sector]],Sectores[[Sector]:[Columna1]],2,0)</f>
        <v>33 Banco Central</v>
      </c>
      <c r="D1447" s="1" t="str">
        <f>+VLOOKUP(Tabla1[[#This Row],[Contenido]],Hoja2!$F$2:$G$105,2,0)</f>
        <v>33.01 Tasa de Interés y Estadísticas Monetarias</v>
      </c>
      <c r="E1447" s="1" t="str">
        <f>+IFERROR(VLOOKUP(Tabla1[[#This Row],[Tema]],Temas[[Tema]:[Columna1]],2,0),"REVISAR")</f>
        <v>33.01.01 Colocaciones Reales</v>
      </c>
      <c r="F1447" s="1" t="str">
        <f>+IFERROR(VLOOKUP(Tabla1[[#This Row],[Muestra]],Muestra[[Muestra]:[Columna1]],2,0),"REVISAR")</f>
        <v>33.01.01.01 Colocaciones reales</v>
      </c>
      <c r="G1447" t="s">
        <v>2919</v>
      </c>
      <c r="H1447" t="s">
        <v>3011</v>
      </c>
      <c r="I1447" t="s">
        <v>2920</v>
      </c>
      <c r="J1447" t="s">
        <v>2589</v>
      </c>
      <c r="K1447" s="1" t="s">
        <v>3791</v>
      </c>
      <c r="L1447" t="s">
        <v>1102</v>
      </c>
      <c r="N1447" t="s">
        <v>2591</v>
      </c>
      <c r="O1447" t="s">
        <v>837</v>
      </c>
      <c r="P1447">
        <v>45784</v>
      </c>
      <c r="Q1447">
        <v>49222</v>
      </c>
      <c r="R1447">
        <v>50174</v>
      </c>
      <c r="S1447">
        <v>52350</v>
      </c>
      <c r="T1447">
        <v>59122</v>
      </c>
      <c r="U1447">
        <v>67716</v>
      </c>
      <c r="V1447">
        <v>78157</v>
      </c>
      <c r="W1447">
        <v>87828</v>
      </c>
      <c r="X1447">
        <v>96668</v>
      </c>
      <c r="Y1447">
        <v>95943</v>
      </c>
      <c r="Z1447">
        <v>100833</v>
      </c>
      <c r="AA1447">
        <v>112910</v>
      </c>
      <c r="AB1447">
        <v>125033</v>
      </c>
      <c r="AC1447">
        <v>133619</v>
      </c>
      <c r="AD1447">
        <v>140129</v>
      </c>
      <c r="AE1447">
        <v>148148</v>
      </c>
      <c r="AF1447">
        <v>152395</v>
      </c>
      <c r="AG1447">
        <v>156025</v>
      </c>
      <c r="AH1447">
        <v>167477</v>
      </c>
      <c r="AI1447">
        <v>177948</v>
      </c>
      <c r="AJ1447">
        <v>176990</v>
      </c>
    </row>
    <row r="1448" spans="1:36" x14ac:dyDescent="0.25">
      <c r="A1448" s="23">
        <v>1447</v>
      </c>
      <c r="B1448" t="s">
        <v>2927</v>
      </c>
      <c r="C1448" s="1" t="str">
        <f>+VLOOKUP(Tabla1[[#This Row],[Sector]],Sectores[[Sector]:[Columna1]],2,0)</f>
        <v>33 Banco Central</v>
      </c>
      <c r="D1448" s="1" t="str">
        <f>+VLOOKUP(Tabla1[[#This Row],[Contenido]],Hoja2!$F$2:$G$105,2,0)</f>
        <v>33.01 Tasa de Interés y Estadísticas Monetarias</v>
      </c>
      <c r="E1448" s="1" t="str">
        <f>+IFERROR(VLOOKUP(Tabla1[[#This Row],[Tema]],Temas[[Tema]:[Columna1]],2,0),"REVISAR")</f>
        <v>33.01.02 Colocaciones Reales de Consumo</v>
      </c>
      <c r="F1448" s="1" t="str">
        <f>+IFERROR(VLOOKUP(Tabla1[[#This Row],[Muestra]],Muestra[[Muestra]:[Columna1]],2,0),"REVISAR")</f>
        <v>33.01.02.01 Colocaciones reales de consumo</v>
      </c>
      <c r="G1448" t="s">
        <v>2919</v>
      </c>
      <c r="H1448" t="s">
        <v>3011</v>
      </c>
      <c r="I1448" t="s">
        <v>2922</v>
      </c>
      <c r="J1448" t="s">
        <v>2923</v>
      </c>
      <c r="K1448" s="1" t="s">
        <v>3791</v>
      </c>
      <c r="L1448" t="s">
        <v>1102</v>
      </c>
      <c r="O1448" t="s">
        <v>837</v>
      </c>
      <c r="P1448">
        <v>4166</v>
      </c>
      <c r="Q1448">
        <v>4347</v>
      </c>
      <c r="R1448">
        <v>4926</v>
      </c>
      <c r="S1448">
        <v>5678</v>
      </c>
      <c r="T1448">
        <v>6766</v>
      </c>
      <c r="U1448">
        <v>8369</v>
      </c>
      <c r="V1448">
        <v>10141</v>
      </c>
      <c r="W1448">
        <v>10855</v>
      </c>
      <c r="X1448">
        <v>10811</v>
      </c>
      <c r="Y1448">
        <v>11076</v>
      </c>
      <c r="Z1448">
        <v>11989</v>
      </c>
      <c r="AA1448">
        <v>13514</v>
      </c>
      <c r="AB1448">
        <v>14855</v>
      </c>
      <c r="AC1448">
        <v>15920</v>
      </c>
      <c r="AD1448">
        <v>16492</v>
      </c>
      <c r="AE1448">
        <v>16906</v>
      </c>
      <c r="AF1448">
        <v>17807</v>
      </c>
      <c r="AG1448">
        <v>18394</v>
      </c>
      <c r="AH1448">
        <v>19506</v>
      </c>
      <c r="AI1448">
        <v>19696</v>
      </c>
      <c r="AJ1448">
        <v>16428</v>
      </c>
    </row>
    <row r="1449" spans="1:36" x14ac:dyDescent="0.25">
      <c r="A1449" s="23">
        <v>1448</v>
      </c>
      <c r="B1449" t="s">
        <v>2928</v>
      </c>
      <c r="C1449" s="1" t="str">
        <f>+VLOOKUP(Tabla1[[#This Row],[Sector]],Sectores[[Sector]:[Columna1]],2,0)</f>
        <v>33 Banco Central</v>
      </c>
      <c r="D1449" s="1" t="str">
        <f>+VLOOKUP(Tabla1[[#This Row],[Contenido]],Hoja2!$F$2:$G$105,2,0)</f>
        <v>33.01 Tasa de Interés y Estadísticas Monetarias</v>
      </c>
      <c r="E1449" s="1" t="str">
        <f>+IFERROR(VLOOKUP(Tabla1[[#This Row],[Tema]],Temas[[Tema]:[Columna1]],2,0),"REVISAR")</f>
        <v>33.01.03 Colocaciones Reales de Vivienda</v>
      </c>
      <c r="F1449" s="1" t="str">
        <f>+IFERROR(VLOOKUP(Tabla1[[#This Row],[Muestra]],Muestra[[Muestra]:[Columna1]],2,0),"REVISAR")</f>
        <v>33.01.03.01 Colocaciones reales de vivienda</v>
      </c>
      <c r="G1449" t="s">
        <v>2919</v>
      </c>
      <c r="H1449" t="s">
        <v>3011</v>
      </c>
      <c r="I1449" t="s">
        <v>3012</v>
      </c>
      <c r="J1449" t="s">
        <v>2924</v>
      </c>
      <c r="K1449" s="1" t="s">
        <v>3791</v>
      </c>
      <c r="L1449" t="s">
        <v>1102</v>
      </c>
      <c r="O1449" t="s">
        <v>837</v>
      </c>
      <c r="P1449">
        <v>8192</v>
      </c>
      <c r="Q1449">
        <v>8574</v>
      </c>
      <c r="R1449">
        <v>9121</v>
      </c>
      <c r="S1449">
        <v>10243</v>
      </c>
      <c r="T1449">
        <v>12162</v>
      </c>
      <c r="U1449">
        <v>14144</v>
      </c>
      <c r="V1449">
        <v>16138</v>
      </c>
      <c r="W1449">
        <v>18627</v>
      </c>
      <c r="X1449">
        <v>21055</v>
      </c>
      <c r="Y1449">
        <v>22924</v>
      </c>
      <c r="Z1449">
        <v>24871</v>
      </c>
      <c r="AA1449">
        <v>26767</v>
      </c>
      <c r="AB1449">
        <v>29262</v>
      </c>
      <c r="AC1449">
        <v>31629</v>
      </c>
      <c r="AD1449">
        <v>35284</v>
      </c>
      <c r="AE1449">
        <v>38901</v>
      </c>
      <c r="AF1449">
        <v>41504</v>
      </c>
      <c r="AG1449">
        <v>44683</v>
      </c>
      <c r="AH1449">
        <v>47671</v>
      </c>
      <c r="AI1449">
        <v>51479</v>
      </c>
      <c r="AJ1449">
        <v>54062</v>
      </c>
    </row>
    <row r="1450" spans="1:36" x14ac:dyDescent="0.25">
      <c r="A1450" s="23">
        <v>1449</v>
      </c>
      <c r="B1450" t="s">
        <v>2929</v>
      </c>
      <c r="C1450" s="1" t="str">
        <f>+VLOOKUP(Tabla1[[#This Row],[Sector]],Sectores[[Sector]:[Columna1]],2,0)</f>
        <v>33 Banco Central</v>
      </c>
      <c r="D1450" s="1" t="str">
        <f>+VLOOKUP(Tabla1[[#This Row],[Contenido]],Hoja2!$F$2:$G$105,2,0)</f>
        <v>33.01 Tasa de Interés y Estadísticas Monetarias</v>
      </c>
      <c r="E1450" s="1" t="str">
        <f>+IFERROR(VLOOKUP(Tabla1[[#This Row],[Tema]],Temas[[Tema]:[Columna1]],2,0),"REVISAR")</f>
        <v>33.01.04 Colocaciones Reales Comerciales</v>
      </c>
      <c r="F1450" s="1" t="str">
        <f>+IFERROR(VLOOKUP(Tabla1[[#This Row],[Muestra]],Muestra[[Muestra]:[Columna1]],2,0),"REVISAR")</f>
        <v>33.01.04.01 Colocaciones reales comerciales</v>
      </c>
      <c r="G1450" t="s">
        <v>2919</v>
      </c>
      <c r="H1450" t="s">
        <v>3011</v>
      </c>
      <c r="I1450" t="s">
        <v>2921</v>
      </c>
      <c r="J1450" t="s">
        <v>2925</v>
      </c>
      <c r="K1450" s="1" t="s">
        <v>3791</v>
      </c>
      <c r="L1450" t="s">
        <v>1102</v>
      </c>
      <c r="O1450" t="s">
        <v>837</v>
      </c>
      <c r="P1450">
        <v>28947</v>
      </c>
      <c r="Q1450">
        <v>31376</v>
      </c>
      <c r="R1450">
        <v>31085</v>
      </c>
      <c r="S1450">
        <v>31710</v>
      </c>
      <c r="T1450">
        <v>34815</v>
      </c>
      <c r="U1450">
        <v>39651</v>
      </c>
      <c r="V1450">
        <v>44697</v>
      </c>
      <c r="W1450">
        <v>50853</v>
      </c>
      <c r="X1450">
        <v>54675</v>
      </c>
      <c r="Y1450">
        <v>55864</v>
      </c>
      <c r="Z1450">
        <v>57227</v>
      </c>
      <c r="AA1450">
        <v>63332</v>
      </c>
      <c r="AB1450">
        <v>71217</v>
      </c>
      <c r="AC1450">
        <v>75934</v>
      </c>
      <c r="AD1450">
        <v>78498</v>
      </c>
      <c r="AE1450">
        <v>82035</v>
      </c>
      <c r="AF1450">
        <v>83785</v>
      </c>
      <c r="AG1450">
        <v>84692</v>
      </c>
      <c r="AH1450">
        <v>90821</v>
      </c>
      <c r="AI1450">
        <v>96806</v>
      </c>
      <c r="AJ1450">
        <v>99508</v>
      </c>
    </row>
    <row r="1451" spans="1:36" x14ac:dyDescent="0.25">
      <c r="A1451" s="23">
        <v>1450</v>
      </c>
      <c r="B1451" t="s">
        <v>2930</v>
      </c>
      <c r="C1451" s="1" t="str">
        <f>+VLOOKUP(Tabla1[[#This Row],[Sector]],Sectores[[Sector]:[Columna1]],2,0)</f>
        <v>33 Banco Central</v>
      </c>
      <c r="D1451" s="1" t="str">
        <f>+VLOOKUP(Tabla1[[#This Row],[Contenido]],Hoja2!$F$2:$G$105,2,0)</f>
        <v>33.01 Tasa de Interés y Estadísticas Monetarias</v>
      </c>
      <c r="E1451" s="1" t="str">
        <f>+IFERROR(VLOOKUP(Tabla1[[#This Row],[Tema]],Temas[[Tema]:[Columna1]],2,0),"REVISAR")</f>
        <v>33.01.05 Tasa de Interés de Política Monetaria</v>
      </c>
      <c r="F1451" s="1" t="str">
        <f>+IFERROR(VLOOKUP(Tabla1[[#This Row],[Muestra]],Muestra[[Muestra]:[Columna1]],2,0),"REVISAR")</f>
        <v>33.01.05.01 Tasa de interés de política monetaria</v>
      </c>
      <c r="G1451" t="s">
        <v>2919</v>
      </c>
      <c r="H1451" t="s">
        <v>3011</v>
      </c>
      <c r="I1451" t="s">
        <v>3018</v>
      </c>
      <c r="J1451" t="s">
        <v>2590</v>
      </c>
      <c r="K1451" s="1" t="s">
        <v>255</v>
      </c>
      <c r="L1451" t="s">
        <v>1102</v>
      </c>
      <c r="N1451" t="s">
        <v>2592</v>
      </c>
      <c r="O1451" t="s">
        <v>837</v>
      </c>
      <c r="P1451">
        <v>5.26</v>
      </c>
      <c r="Q1451">
        <v>5.07</v>
      </c>
      <c r="R1451">
        <v>4.05</v>
      </c>
      <c r="S1451">
        <v>2.73</v>
      </c>
      <c r="T1451">
        <v>1.87</v>
      </c>
      <c r="U1451">
        <v>3.44</v>
      </c>
      <c r="V1451">
        <v>5.0199999999999996</v>
      </c>
      <c r="W1451">
        <v>5.31</v>
      </c>
      <c r="X1451">
        <v>7.1</v>
      </c>
      <c r="Y1451">
        <v>2</v>
      </c>
      <c r="Z1451">
        <v>1.43</v>
      </c>
      <c r="AA1451">
        <v>4.67</v>
      </c>
      <c r="AB1451">
        <v>5.01</v>
      </c>
      <c r="AC1451">
        <v>4.92</v>
      </c>
      <c r="AD1451">
        <v>3.75</v>
      </c>
      <c r="AE1451">
        <v>3.06</v>
      </c>
      <c r="AF1451">
        <v>3.5</v>
      </c>
      <c r="AG1451">
        <v>2.74</v>
      </c>
      <c r="AH1451">
        <v>2.5499999999999998</v>
      </c>
      <c r="AI1451">
        <v>2.4900000000000002</v>
      </c>
      <c r="AJ1451">
        <v>0.78</v>
      </c>
    </row>
    <row r="1452" spans="1:36" x14ac:dyDescent="0.25">
      <c r="A1452" s="23">
        <v>1451</v>
      </c>
      <c r="B1452" t="s">
        <v>2932</v>
      </c>
      <c r="C1452" s="1" t="str">
        <f>+VLOOKUP(Tabla1[[#This Row],[Sector]],Sectores[[Sector]:[Columna1]],2,0)</f>
        <v>33 Banco Central</v>
      </c>
      <c r="D1452" s="1" t="str">
        <f>+VLOOKUP(Tabla1[[#This Row],[Contenido]],Hoja2!$F$2:$G$105,2,0)</f>
        <v>33.02 Balance Contable</v>
      </c>
      <c r="E1452" s="1" t="str">
        <f>+IFERROR(VLOOKUP(Tabla1[[#This Row],[Tema]],Temas[[Tema]:[Columna1]],2,0),"REVISAR")</f>
        <v>33.02.01 Activos</v>
      </c>
      <c r="F1452" s="1" t="str">
        <f>+IFERROR(VLOOKUP(Tabla1[[#This Row],[Muestra]],Muestra[[Muestra]:[Columna1]],2,0),"REVISAR")</f>
        <v>33.02.01.01 Activos del Banco Central</v>
      </c>
      <c r="G1452" t="s">
        <v>2919</v>
      </c>
      <c r="H1452" t="s">
        <v>3005</v>
      </c>
      <c r="I1452" t="s">
        <v>2934</v>
      </c>
      <c r="J1452" t="s">
        <v>2937</v>
      </c>
      <c r="K1452" s="1" t="s">
        <v>3791</v>
      </c>
      <c r="L1452" t="s">
        <v>838</v>
      </c>
      <c r="O1452" t="s">
        <v>837</v>
      </c>
      <c r="V1452">
        <v>25876</v>
      </c>
      <c r="W1452">
        <v>22065</v>
      </c>
      <c r="X1452">
        <v>28982</v>
      </c>
      <c r="Y1452">
        <v>36751</v>
      </c>
      <c r="Z1452">
        <v>32220</v>
      </c>
      <c r="AA1452">
        <v>47773</v>
      </c>
      <c r="AB1452">
        <v>48265</v>
      </c>
      <c r="AC1452">
        <v>47391</v>
      </c>
      <c r="AD1452">
        <v>42191</v>
      </c>
      <c r="AE1452">
        <v>40043</v>
      </c>
      <c r="AF1452">
        <v>41823</v>
      </c>
      <c r="AG1452">
        <v>40632</v>
      </c>
      <c r="AH1452">
        <v>40979</v>
      </c>
      <c r="AI1452">
        <v>43639</v>
      </c>
      <c r="AJ1452">
        <v>83430</v>
      </c>
    </row>
    <row r="1453" spans="1:36" x14ac:dyDescent="0.25">
      <c r="A1453" s="23">
        <v>1452</v>
      </c>
      <c r="B1453" t="s">
        <v>2933</v>
      </c>
      <c r="C1453" s="1" t="str">
        <f>+VLOOKUP(Tabla1[[#This Row],[Sector]],Sectores[[Sector]:[Columna1]],2,0)</f>
        <v>33 Banco Central</v>
      </c>
      <c r="D1453" s="1" t="str">
        <f>+VLOOKUP(Tabla1[[#This Row],[Contenido]],Hoja2!$F$2:$G$105,2,0)</f>
        <v>33.02 Balance Contable</v>
      </c>
      <c r="E1453" s="1" t="str">
        <f>+IFERROR(VLOOKUP(Tabla1[[#This Row],[Tema]],Temas[[Tema]:[Columna1]],2,0),"REVISAR")</f>
        <v>33.02.02 Pasivos</v>
      </c>
      <c r="F1453" s="1" t="str">
        <f>+IFERROR(VLOOKUP(Tabla1[[#This Row],[Muestra]],Muestra[[Muestra]:[Columna1]],2,0),"REVISAR")</f>
        <v>33.02.02.01 Pasivos del Banco Central</v>
      </c>
      <c r="G1453" t="s">
        <v>2919</v>
      </c>
      <c r="H1453" t="s">
        <v>3005</v>
      </c>
      <c r="I1453" t="s">
        <v>2935</v>
      </c>
      <c r="J1453" t="s">
        <v>2938</v>
      </c>
      <c r="K1453" s="1" t="s">
        <v>3791</v>
      </c>
      <c r="L1453" t="s">
        <v>838</v>
      </c>
      <c r="O1453" t="s">
        <v>837</v>
      </c>
      <c r="V1453">
        <v>29888</v>
      </c>
      <c r="W1453">
        <v>26456</v>
      </c>
      <c r="X1453">
        <v>28000</v>
      </c>
      <c r="Y1453">
        <v>40622</v>
      </c>
      <c r="Z1453">
        <v>39579</v>
      </c>
      <c r="AA1453">
        <v>52287</v>
      </c>
      <c r="AB1453">
        <v>57625</v>
      </c>
      <c r="AC1453">
        <v>54685</v>
      </c>
      <c r="AD1453">
        <v>48027</v>
      </c>
      <c r="AE1453">
        <v>42836</v>
      </c>
      <c r="AF1453">
        <v>48126</v>
      </c>
      <c r="AG1453">
        <v>52863</v>
      </c>
      <c r="AH1453">
        <v>46385</v>
      </c>
      <c r="AI1453">
        <v>45738</v>
      </c>
      <c r="AJ1453">
        <v>85874</v>
      </c>
    </row>
    <row r="1454" spans="1:36" x14ac:dyDescent="0.25">
      <c r="A1454" s="23">
        <v>1453</v>
      </c>
      <c r="B1454" t="s">
        <v>2940</v>
      </c>
      <c r="C1454" s="1" t="str">
        <f>+VLOOKUP(Tabla1[[#This Row],[Sector]],Sectores[[Sector]:[Columna1]],2,0)</f>
        <v>33 Banco Central</v>
      </c>
      <c r="D1454" s="1" t="str">
        <f>+VLOOKUP(Tabla1[[#This Row],[Contenido]],Hoja2!$F$2:$G$105,2,0)</f>
        <v>33.02 Balance Contable</v>
      </c>
      <c r="E1454" s="1" t="str">
        <f>+IFERROR(VLOOKUP(Tabla1[[#This Row],[Tema]],Temas[[Tema]:[Columna1]],2,0),"REVISAR")</f>
        <v>33.02.03 Patrimonio</v>
      </c>
      <c r="F1454" s="1" t="str">
        <f>+IFERROR(VLOOKUP(Tabla1[[#This Row],[Muestra]],Muestra[[Muestra]:[Columna1]],2,0),"REVISAR")</f>
        <v>33.02.03.01 Patrimonio del Banco Central</v>
      </c>
      <c r="G1454" t="s">
        <v>2919</v>
      </c>
      <c r="H1454" t="s">
        <v>3005</v>
      </c>
      <c r="I1454" t="s">
        <v>2936</v>
      </c>
      <c r="J1454" t="s">
        <v>2939</v>
      </c>
      <c r="K1454" s="1" t="s">
        <v>3791</v>
      </c>
      <c r="L1454" t="s">
        <v>838</v>
      </c>
      <c r="O1454" t="s">
        <v>837</v>
      </c>
      <c r="V1454">
        <v>-4011</v>
      </c>
      <c r="W1454">
        <v>-4390</v>
      </c>
      <c r="X1454">
        <v>982</v>
      </c>
      <c r="Y1454">
        <v>-3871</v>
      </c>
      <c r="Z1454">
        <v>-7358</v>
      </c>
      <c r="AA1454">
        <v>-4514</v>
      </c>
      <c r="AB1454">
        <v>-9359</v>
      </c>
      <c r="AC1454">
        <v>-7294</v>
      </c>
      <c r="AD1454">
        <v>-5836</v>
      </c>
      <c r="AE1454">
        <v>-2793</v>
      </c>
      <c r="AF1454">
        <v>-6303</v>
      </c>
      <c r="AG1454">
        <v>-9400</v>
      </c>
      <c r="AH1454">
        <v>-5405</v>
      </c>
      <c r="AI1454">
        <v>-2099</v>
      </c>
      <c r="AJ1454">
        <v>-2444</v>
      </c>
    </row>
    <row r="1455" spans="1:36" x14ac:dyDescent="0.25">
      <c r="A1455" s="23">
        <v>1454</v>
      </c>
      <c r="B1455" s="24" t="s">
        <v>2941</v>
      </c>
      <c r="C1455" s="1" t="str">
        <f>+VLOOKUP(Tabla1[[#This Row],[Sector]],Sectores[[Sector]:[Columna1]],2,0)</f>
        <v>33 Banco Central</v>
      </c>
      <c r="D1455" s="1" t="str">
        <f>+VLOOKUP(Tabla1[[#This Row],[Contenido]],Hoja2!$F$2:$G$105,2,0)</f>
        <v>33.01 Tasa de Interés y Estadísticas Monetarias</v>
      </c>
      <c r="E1455" s="1" t="str">
        <f>+IFERROR(VLOOKUP(Tabla1[[#This Row],[Tema]],Temas[[Tema]:[Columna1]],2,0),"REVISAR")</f>
        <v>33.01.06 IPSA</v>
      </c>
      <c r="F1455" s="1" t="str">
        <f>+IFERROR(VLOOKUP(Tabla1[[#This Row],[Muestra]],Muestra[[Muestra]:[Columna1]],2,0),"REVISAR")</f>
        <v>33.01.06.01 IPSA</v>
      </c>
      <c r="G1455" t="s">
        <v>2919</v>
      </c>
      <c r="H1455" t="s">
        <v>3011</v>
      </c>
      <c r="I1455" t="s">
        <v>2942</v>
      </c>
      <c r="J1455" t="s">
        <v>2942</v>
      </c>
      <c r="K1455" s="1" t="s">
        <v>50</v>
      </c>
      <c r="L1455" t="s">
        <v>1102</v>
      </c>
      <c r="N1455" t="s">
        <v>2593</v>
      </c>
      <c r="O1455" t="s">
        <v>837</v>
      </c>
      <c r="P1455">
        <v>1084.4000000000001</v>
      </c>
      <c r="Q1455">
        <v>1183.0999999999999</v>
      </c>
      <c r="R1455">
        <v>1000</v>
      </c>
      <c r="S1455">
        <v>1484.8</v>
      </c>
      <c r="T1455">
        <v>1796.5</v>
      </c>
      <c r="U1455">
        <v>1964.5</v>
      </c>
      <c r="V1455">
        <v>2693.4</v>
      </c>
      <c r="W1455">
        <v>3051.8</v>
      </c>
      <c r="X1455">
        <v>2376.4</v>
      </c>
      <c r="Y1455">
        <v>3581.4</v>
      </c>
      <c r="Z1455">
        <v>4927.5</v>
      </c>
      <c r="AA1455">
        <v>4177.5</v>
      </c>
      <c r="AB1455">
        <v>4301.3999999999996</v>
      </c>
      <c r="AC1455">
        <v>3699.2</v>
      </c>
      <c r="AD1455">
        <v>3851</v>
      </c>
      <c r="AE1455">
        <v>3680.2</v>
      </c>
      <c r="AF1455">
        <v>4151.3999999999996</v>
      </c>
      <c r="AG1455">
        <v>5564.6</v>
      </c>
      <c r="AH1455">
        <v>5105.3999999999996</v>
      </c>
      <c r="AI1455">
        <v>4669.8999999999996</v>
      </c>
      <c r="AJ1455">
        <v>4177.2</v>
      </c>
    </row>
    <row r="1456" spans="1:36" x14ac:dyDescent="0.25">
      <c r="A1456" s="23">
        <v>1455</v>
      </c>
      <c r="B1456" s="24" t="s">
        <v>2944</v>
      </c>
      <c r="C1456" s="1" t="str">
        <f>+VLOOKUP(Tabla1[[#This Row],[Sector]],Sectores[[Sector]:[Columna1]],2,0)</f>
        <v>33 Banco Central</v>
      </c>
      <c r="D1456" s="1" t="str">
        <f>+VLOOKUP(Tabla1[[#This Row],[Contenido]],Hoja2!$F$2:$G$105,2,0)</f>
        <v>33.03 Tipo de Cambio</v>
      </c>
      <c r="E1456" s="1" t="str">
        <f>+IFERROR(VLOOKUP(Tabla1[[#This Row],[Tema]],Temas[[Tema]:[Columna1]],2,0),"REVISAR")</f>
        <v>33.03.01 Nominal</v>
      </c>
      <c r="F1456" s="1" t="str">
        <f>+IFERROR(VLOOKUP(Tabla1[[#This Row],[Muestra]],Muestra[[Muestra]:[Columna1]],2,0),"REVISAR")</f>
        <v>33.03.01.01 Tipo de cambio nominal</v>
      </c>
      <c r="G1456" t="s">
        <v>2919</v>
      </c>
      <c r="H1456" t="s">
        <v>2948</v>
      </c>
      <c r="I1456" t="s">
        <v>2931</v>
      </c>
      <c r="J1456" t="s">
        <v>2595</v>
      </c>
      <c r="K1456" s="1" t="s">
        <v>2594</v>
      </c>
      <c r="L1456" t="s">
        <v>1102</v>
      </c>
      <c r="N1456" t="s">
        <v>2607</v>
      </c>
      <c r="O1456" t="s">
        <v>837</v>
      </c>
      <c r="P1456">
        <v>538.87</v>
      </c>
      <c r="Q1456">
        <v>634.42999999999995</v>
      </c>
      <c r="R1456">
        <v>689.24</v>
      </c>
      <c r="S1456">
        <v>691.54</v>
      </c>
      <c r="T1456">
        <v>609.54999999999995</v>
      </c>
      <c r="U1456">
        <v>559.86</v>
      </c>
      <c r="V1456">
        <v>530.26</v>
      </c>
      <c r="W1456">
        <v>522.69000000000005</v>
      </c>
      <c r="X1456">
        <v>521.79</v>
      </c>
      <c r="Y1456">
        <v>559.66999999999996</v>
      </c>
      <c r="Z1456">
        <v>510.38</v>
      </c>
      <c r="AA1456">
        <v>483.36</v>
      </c>
      <c r="AB1456">
        <v>486.75</v>
      </c>
      <c r="AC1456">
        <v>495</v>
      </c>
      <c r="AD1456">
        <v>570.01</v>
      </c>
      <c r="AE1456">
        <v>654.25</v>
      </c>
      <c r="AF1456">
        <v>676.83</v>
      </c>
      <c r="AG1456">
        <v>649.33000000000004</v>
      </c>
      <c r="AH1456">
        <v>640.29</v>
      </c>
      <c r="AI1456">
        <v>702.63</v>
      </c>
      <c r="AJ1456">
        <v>792.22</v>
      </c>
    </row>
    <row r="1457" spans="1:36" x14ac:dyDescent="0.25">
      <c r="A1457" s="23">
        <v>1456</v>
      </c>
      <c r="B1457" s="24" t="s">
        <v>2945</v>
      </c>
      <c r="C1457" s="1" t="str">
        <f>+VLOOKUP(Tabla1[[#This Row],[Sector]],Sectores[[Sector]:[Columna1]],2,0)</f>
        <v>33 Banco Central</v>
      </c>
      <c r="D1457" s="1" t="str">
        <f>+VLOOKUP(Tabla1[[#This Row],[Contenido]],Hoja2!$F$2:$G$105,2,0)</f>
        <v>33.03 Tipo de Cambio</v>
      </c>
      <c r="E1457" s="1" t="str">
        <f>+IFERROR(VLOOKUP(Tabla1[[#This Row],[Tema]],Temas[[Tema]:[Columna1]],2,0),"REVISAR")</f>
        <v>33.03.02 Real</v>
      </c>
      <c r="F1457" s="1" t="str">
        <f>+IFERROR(VLOOKUP(Tabla1[[#This Row],[Muestra]],Muestra[[Muestra]:[Columna1]],2,0),"REVISAR")</f>
        <v>33.03.02.01 Tipo de cambio real</v>
      </c>
      <c r="G1457" t="s">
        <v>2919</v>
      </c>
      <c r="H1457" t="s">
        <v>2948</v>
      </c>
      <c r="I1457" t="s">
        <v>2950</v>
      </c>
      <c r="J1457" t="s">
        <v>2943</v>
      </c>
      <c r="K1457" s="1" t="s">
        <v>50</v>
      </c>
      <c r="L1457" t="s">
        <v>1102</v>
      </c>
      <c r="N1457" t="s">
        <v>2608</v>
      </c>
      <c r="O1457" t="s">
        <v>837</v>
      </c>
      <c r="P1457">
        <v>86.02</v>
      </c>
      <c r="Q1457">
        <v>95.75</v>
      </c>
      <c r="R1457">
        <v>96.86</v>
      </c>
      <c r="S1457">
        <v>104.3</v>
      </c>
      <c r="T1457">
        <v>99.19</v>
      </c>
      <c r="U1457">
        <v>95.09</v>
      </c>
      <c r="V1457">
        <v>91.68</v>
      </c>
      <c r="W1457">
        <v>93.85</v>
      </c>
      <c r="X1457">
        <v>96.23</v>
      </c>
      <c r="Y1457">
        <v>95.74</v>
      </c>
      <c r="Z1457">
        <v>91.36</v>
      </c>
      <c r="AA1457">
        <v>92.09</v>
      </c>
      <c r="AB1457">
        <v>89.78</v>
      </c>
      <c r="AC1457">
        <v>90.02</v>
      </c>
      <c r="AD1457">
        <v>98.13</v>
      </c>
      <c r="AE1457">
        <v>97.2</v>
      </c>
      <c r="AF1457">
        <v>94.37</v>
      </c>
      <c r="AG1457">
        <v>91.93</v>
      </c>
      <c r="AH1457">
        <v>90.75</v>
      </c>
      <c r="AI1457">
        <v>95.04</v>
      </c>
      <c r="AJ1457">
        <v>102.43</v>
      </c>
    </row>
    <row r="1458" spans="1:36" x14ac:dyDescent="0.25">
      <c r="A1458" s="23">
        <v>1457</v>
      </c>
      <c r="B1458" s="25" t="s">
        <v>2946</v>
      </c>
      <c r="C1458" s="1" t="str">
        <f>+VLOOKUP(Tabla1[[#This Row],[Sector]],Sectores[[Sector]:[Columna1]],2,0)</f>
        <v>33 Banco Central</v>
      </c>
      <c r="D1458" s="1" t="str">
        <f>+VLOOKUP(Tabla1[[#This Row],[Contenido]],Hoja2!$F$2:$G$105,2,0)</f>
        <v>33.04 Actividad y Demanda</v>
      </c>
      <c r="E1458" s="1" t="str">
        <f>+IFERROR(VLOOKUP(Tabla1[[#This Row],[Tema]],Temas[[Tema]:[Columna1]],2,0),"REVISAR")</f>
        <v>33.04.01 PIB Per Cápita</v>
      </c>
      <c r="F1458" s="1" t="str">
        <f>+IFERROR(VLOOKUP(Tabla1[[#This Row],[Muestra]],Muestra[[Muestra]:[Columna1]],2,0),"REVISAR")</f>
        <v>33.04.01.01 PIB per cápita</v>
      </c>
      <c r="G1458" t="s">
        <v>2919</v>
      </c>
      <c r="H1458" t="s">
        <v>3010</v>
      </c>
      <c r="I1458" t="s">
        <v>3006</v>
      </c>
      <c r="J1458" t="s">
        <v>2955</v>
      </c>
      <c r="K1458" s="1" t="s">
        <v>2596</v>
      </c>
      <c r="L1458" t="s">
        <v>1102</v>
      </c>
      <c r="O1458" t="s">
        <v>837</v>
      </c>
      <c r="P1458">
        <v>5081</v>
      </c>
      <c r="Q1458">
        <v>4591</v>
      </c>
      <c r="R1458">
        <v>4446</v>
      </c>
      <c r="S1458">
        <v>4797</v>
      </c>
      <c r="T1458">
        <v>6201</v>
      </c>
      <c r="U1458">
        <v>7626</v>
      </c>
      <c r="V1458">
        <v>9470</v>
      </c>
      <c r="W1458">
        <v>10524</v>
      </c>
      <c r="X1458">
        <v>10949</v>
      </c>
      <c r="Y1458">
        <v>10296</v>
      </c>
      <c r="Z1458">
        <v>12853</v>
      </c>
      <c r="AA1458">
        <v>14617</v>
      </c>
      <c r="AB1458">
        <v>15317</v>
      </c>
      <c r="AC1458">
        <v>15814</v>
      </c>
      <c r="AD1458">
        <v>14653</v>
      </c>
      <c r="AE1458">
        <v>13596</v>
      </c>
      <c r="AF1458">
        <v>13798</v>
      </c>
      <c r="AG1458">
        <v>15046</v>
      </c>
      <c r="AH1458">
        <v>15901</v>
      </c>
      <c r="AI1458">
        <v>14642</v>
      </c>
      <c r="AJ1458">
        <v>13038</v>
      </c>
    </row>
    <row r="1459" spans="1:36" x14ac:dyDescent="0.25">
      <c r="A1459" s="23">
        <v>1458</v>
      </c>
      <c r="B1459" s="25" t="s">
        <v>2947</v>
      </c>
      <c r="C1459" s="1" t="str">
        <f>+VLOOKUP(Tabla1[[#This Row],[Sector]],Sectores[[Sector]:[Columna1]],2,0)</f>
        <v>33 Banco Central</v>
      </c>
      <c r="D1459" s="1" t="str">
        <f>+VLOOKUP(Tabla1[[#This Row],[Contenido]],Hoja2!$F$2:$G$105,2,0)</f>
        <v>33.04 Actividad y Demanda</v>
      </c>
      <c r="E1459" s="1" t="str">
        <f>+IFERROR(VLOOKUP(Tabla1[[#This Row],[Tema]],Temas[[Tema]:[Columna1]],2,0),"REVISAR")</f>
        <v>33.04.02 PIB Per Cápita PPP</v>
      </c>
      <c r="F1459" s="1" t="str">
        <f>+IFERROR(VLOOKUP(Tabla1[[#This Row],[Muestra]],Muestra[[Muestra]:[Columna1]],2,0),"REVISAR")</f>
        <v>33.04.02.01 PIB per cápita PPP</v>
      </c>
      <c r="G1459" t="s">
        <v>2919</v>
      </c>
      <c r="H1459" t="s">
        <v>3010</v>
      </c>
      <c r="I1459" t="s">
        <v>3007</v>
      </c>
      <c r="J1459" t="s">
        <v>3019</v>
      </c>
      <c r="K1459" s="1" t="s">
        <v>2596</v>
      </c>
      <c r="L1459" t="s">
        <v>1102</v>
      </c>
      <c r="O1459" t="s">
        <v>837</v>
      </c>
      <c r="P1459" s="8">
        <v>11326</v>
      </c>
      <c r="Q1459" s="8">
        <v>11821</v>
      </c>
      <c r="R1459" s="8">
        <v>12244</v>
      </c>
      <c r="S1459" s="8">
        <v>12846</v>
      </c>
      <c r="T1459" s="8">
        <v>13997</v>
      </c>
      <c r="U1459" s="8">
        <v>15109</v>
      </c>
      <c r="V1459" s="8">
        <v>16383</v>
      </c>
      <c r="W1459" s="8">
        <v>17468</v>
      </c>
      <c r="X1459" s="8">
        <v>18244</v>
      </c>
      <c r="Y1459" s="8">
        <v>17895</v>
      </c>
      <c r="Z1459" s="8">
        <v>18952</v>
      </c>
      <c r="AA1459" s="8">
        <v>20306</v>
      </c>
      <c r="AB1459" s="8">
        <v>21447</v>
      </c>
      <c r="AC1459" s="8">
        <v>22386</v>
      </c>
      <c r="AD1459" s="8">
        <v>22745</v>
      </c>
      <c r="AE1459" s="8">
        <v>22681</v>
      </c>
      <c r="AF1459" s="8">
        <v>22751</v>
      </c>
      <c r="AG1459" s="8">
        <v>23718</v>
      </c>
      <c r="AH1459" s="8">
        <v>24744</v>
      </c>
      <c r="AI1459" s="8">
        <v>24969</v>
      </c>
    </row>
    <row r="1460" spans="1:36" x14ac:dyDescent="0.25">
      <c r="A1460" s="23">
        <v>1459</v>
      </c>
      <c r="B1460" s="25" t="s">
        <v>246</v>
      </c>
      <c r="C1460" s="1" t="str">
        <f>+VLOOKUP(Tabla1[[#This Row],[Sector]],Sectores[[Sector]:[Columna1]],2,0)</f>
        <v>33 Banco Central</v>
      </c>
      <c r="D1460" s="1" t="str">
        <f>+VLOOKUP(Tabla1[[#This Row],[Contenido]],Hoja2!$F$2:$G$105,2,0)</f>
        <v>04.01 Exportaciones</v>
      </c>
      <c r="E1460" s="1" t="str">
        <f>+IFERROR(VLOOKUP(Tabla1[[#This Row],[Tema]],Temas[[Tema]:[Columna1]],2,0),"REVISAR")</f>
        <v>04.01.02 Bienes</v>
      </c>
      <c r="F1460" s="1" t="str">
        <f>+IFERROR(VLOOKUP(Tabla1[[#This Row],[Muestra]],Muestra[[Muestra]:[Columna1]],2,0),"REVISAR")</f>
        <v>04.01.02.01 Exportaciones de bienes</v>
      </c>
      <c r="G1460" t="s">
        <v>2919</v>
      </c>
      <c r="H1460" t="s">
        <v>48</v>
      </c>
      <c r="I1460" t="s">
        <v>121</v>
      </c>
      <c r="J1460" t="s">
        <v>54</v>
      </c>
      <c r="K1460" s="1" t="s">
        <v>3788</v>
      </c>
      <c r="L1460" t="s">
        <v>2597</v>
      </c>
      <c r="O1460" t="s">
        <v>837</v>
      </c>
      <c r="P1460" s="8"/>
      <c r="S1460">
        <v>21651</v>
      </c>
      <c r="T1460">
        <v>33025</v>
      </c>
      <c r="U1460">
        <v>41974</v>
      </c>
      <c r="V1460">
        <v>59380</v>
      </c>
      <c r="W1460">
        <v>68561</v>
      </c>
      <c r="X1460">
        <v>64510</v>
      </c>
      <c r="Y1460">
        <v>55463</v>
      </c>
      <c r="Z1460">
        <v>71109</v>
      </c>
      <c r="AA1460">
        <v>81438</v>
      </c>
      <c r="AB1460">
        <v>78063</v>
      </c>
      <c r="AC1460">
        <v>76770</v>
      </c>
      <c r="AD1460">
        <v>75065</v>
      </c>
      <c r="AE1460">
        <v>62035</v>
      </c>
      <c r="AF1460">
        <v>60718</v>
      </c>
      <c r="AG1460">
        <v>68823</v>
      </c>
      <c r="AH1460">
        <v>74708</v>
      </c>
      <c r="AI1460">
        <v>68763</v>
      </c>
      <c r="AJ1460">
        <v>73485</v>
      </c>
    </row>
    <row r="1461" spans="1:36" x14ac:dyDescent="0.25">
      <c r="A1461" s="23">
        <v>1460</v>
      </c>
      <c r="B1461" s="25" t="s">
        <v>244</v>
      </c>
      <c r="C1461" s="1" t="str">
        <f>+VLOOKUP(Tabla1[[#This Row],[Sector]],Sectores[[Sector]:[Columna1]],2,0)</f>
        <v>33 Banco Central</v>
      </c>
      <c r="D1461" s="1" t="str">
        <f>+VLOOKUP(Tabla1[[#This Row],[Contenido]],Hoja2!$F$2:$G$105,2,0)</f>
        <v>04.01 Exportaciones</v>
      </c>
      <c r="E1461" s="1" t="str">
        <f>+IFERROR(VLOOKUP(Tabla1[[#This Row],[Tema]],Temas[[Tema]:[Columna1]],2,0),"REVISAR")</f>
        <v>04.01.04 Minería</v>
      </c>
      <c r="F1461" s="1" t="str">
        <f>+IFERROR(VLOOKUP(Tabla1[[#This Row],[Muestra]],Muestra[[Muestra]:[Columna1]],2,0),"REVISAR")</f>
        <v>04.01.04.02 Exportaciones mineras</v>
      </c>
      <c r="G1461" t="s">
        <v>2919</v>
      </c>
      <c r="H1461" t="s">
        <v>48</v>
      </c>
      <c r="I1461" t="s">
        <v>52</v>
      </c>
      <c r="J1461" t="s">
        <v>56</v>
      </c>
      <c r="K1461" s="1" t="s">
        <v>3788</v>
      </c>
      <c r="L1461" t="s">
        <v>2597</v>
      </c>
      <c r="O1461" t="s">
        <v>837</v>
      </c>
      <c r="P1461" s="8"/>
      <c r="S1461">
        <v>8789</v>
      </c>
      <c r="T1461">
        <v>16721</v>
      </c>
      <c r="U1461">
        <v>21998</v>
      </c>
      <c r="V1461">
        <v>36456</v>
      </c>
      <c r="W1461">
        <v>42445</v>
      </c>
      <c r="X1461">
        <v>34293</v>
      </c>
      <c r="Y1461">
        <v>31877</v>
      </c>
      <c r="Z1461">
        <v>44552</v>
      </c>
      <c r="AA1461">
        <v>49083</v>
      </c>
      <c r="AB1461">
        <v>46260</v>
      </c>
      <c r="AC1461">
        <v>43700</v>
      </c>
      <c r="AD1461">
        <v>40437</v>
      </c>
      <c r="AE1461">
        <v>32340</v>
      </c>
      <c r="AF1461">
        <v>30698</v>
      </c>
      <c r="AG1461">
        <v>37139</v>
      </c>
      <c r="AH1461">
        <v>39130</v>
      </c>
      <c r="AI1461">
        <v>35340</v>
      </c>
      <c r="AJ1461">
        <v>41770</v>
      </c>
    </row>
    <row r="1462" spans="1:36" x14ac:dyDescent="0.25">
      <c r="A1462" s="23">
        <v>1461</v>
      </c>
      <c r="B1462" s="25" t="s">
        <v>247</v>
      </c>
      <c r="C1462" s="1" t="str">
        <f>+VLOOKUP(Tabla1[[#This Row],[Sector]],Sectores[[Sector]:[Columna1]],2,0)</f>
        <v>33 Banco Central</v>
      </c>
      <c r="D1462" s="1" t="str">
        <f>+VLOOKUP(Tabla1[[#This Row],[Contenido]],Hoja2!$F$2:$G$105,2,0)</f>
        <v>04.01 Exportaciones</v>
      </c>
      <c r="E1462" s="1" t="str">
        <f>+IFERROR(VLOOKUP(Tabla1[[#This Row],[Tema]],Temas[[Tema]:[Columna1]],2,0),"REVISAR")</f>
        <v>33.05.03 Cobre</v>
      </c>
      <c r="F1462" s="1" t="str">
        <f>+IFERROR(VLOOKUP(Tabla1[[#This Row],[Muestra]],Muestra[[Muestra]:[Columna1]],2,0),"REVISAR")</f>
        <v>04.01.04.01 Exportaciones de cobre</v>
      </c>
      <c r="G1462" t="s">
        <v>2919</v>
      </c>
      <c r="H1462" t="s">
        <v>48</v>
      </c>
      <c r="I1462" t="s">
        <v>2949</v>
      </c>
      <c r="J1462" t="s">
        <v>219</v>
      </c>
      <c r="K1462" s="1" t="s">
        <v>3788</v>
      </c>
      <c r="L1462" t="s">
        <v>2597</v>
      </c>
      <c r="O1462" t="s">
        <v>837</v>
      </c>
      <c r="P1462" s="8"/>
      <c r="S1462">
        <v>8011</v>
      </c>
      <c r="T1462">
        <v>15417</v>
      </c>
      <c r="U1462">
        <v>19949</v>
      </c>
      <c r="V1462">
        <v>34087</v>
      </c>
      <c r="W1462">
        <v>39204</v>
      </c>
      <c r="X1462">
        <v>31755</v>
      </c>
      <c r="Y1462">
        <v>29695</v>
      </c>
      <c r="Z1462">
        <v>41361</v>
      </c>
      <c r="AA1462">
        <v>44670</v>
      </c>
      <c r="AB1462">
        <v>41955</v>
      </c>
      <c r="AC1462">
        <v>39946</v>
      </c>
      <c r="AD1462">
        <v>37317</v>
      </c>
      <c r="AE1462">
        <v>29967</v>
      </c>
      <c r="AF1462">
        <v>27928</v>
      </c>
      <c r="AG1462">
        <v>34006</v>
      </c>
      <c r="AH1462">
        <v>35588</v>
      </c>
      <c r="AI1462">
        <v>32536</v>
      </c>
      <c r="AJ1462">
        <v>37993</v>
      </c>
    </row>
    <row r="1463" spans="1:36" x14ac:dyDescent="0.25">
      <c r="A1463" s="23">
        <v>1462</v>
      </c>
      <c r="B1463" s="25" t="s">
        <v>245</v>
      </c>
      <c r="C1463" s="1" t="str">
        <f>+VLOOKUP(Tabla1[[#This Row],[Sector]],Sectores[[Sector]:[Columna1]],2,0)</f>
        <v>33 Banco Central</v>
      </c>
      <c r="D1463" s="1" t="str">
        <f>+VLOOKUP(Tabla1[[#This Row],[Contenido]],Hoja2!$F$2:$G$105,2,0)</f>
        <v>04.01 Exportaciones</v>
      </c>
      <c r="E1463" s="1" t="str">
        <f>+IFERROR(VLOOKUP(Tabla1[[#This Row],[Tema]],Temas[[Tema]:[Columna1]],2,0),"REVISAR")</f>
        <v>04.01.03 Industria</v>
      </c>
      <c r="F1463" s="1" t="str">
        <f>+IFERROR(VLOOKUP(Tabla1[[#This Row],[Muestra]],Muestra[[Muestra]:[Columna1]],2,0),"REVISAR")</f>
        <v>04.01.03.01 Exportaciones industriales</v>
      </c>
      <c r="G1463" t="s">
        <v>2919</v>
      </c>
      <c r="H1463" t="s">
        <v>48</v>
      </c>
      <c r="I1463" t="s">
        <v>125</v>
      </c>
      <c r="J1463" t="s">
        <v>55</v>
      </c>
      <c r="K1463" s="1" t="s">
        <v>3788</v>
      </c>
      <c r="L1463" t="s">
        <v>2597</v>
      </c>
      <c r="O1463" t="s">
        <v>837</v>
      </c>
      <c r="P1463" s="8"/>
      <c r="S1463">
        <v>10717</v>
      </c>
      <c r="T1463">
        <v>13891</v>
      </c>
      <c r="U1463">
        <v>17414</v>
      </c>
      <c r="V1463">
        <v>20115</v>
      </c>
      <c r="W1463">
        <v>22829</v>
      </c>
      <c r="X1463">
        <v>26152</v>
      </c>
      <c r="Y1463">
        <v>19918</v>
      </c>
      <c r="Z1463">
        <v>22185</v>
      </c>
      <c r="AA1463">
        <v>27385</v>
      </c>
      <c r="AB1463">
        <v>26784</v>
      </c>
      <c r="AC1463">
        <v>27422</v>
      </c>
      <c r="AD1463">
        <v>29007</v>
      </c>
      <c r="AE1463">
        <v>24502</v>
      </c>
      <c r="AF1463">
        <v>24138</v>
      </c>
      <c r="AG1463">
        <v>25942</v>
      </c>
      <c r="AH1463">
        <v>29092</v>
      </c>
      <c r="AI1463">
        <v>26637</v>
      </c>
      <c r="AJ1463">
        <v>25352</v>
      </c>
    </row>
    <row r="1464" spans="1:36" x14ac:dyDescent="0.25">
      <c r="A1464" s="23">
        <v>1463</v>
      </c>
      <c r="B1464" s="25" t="s">
        <v>2951</v>
      </c>
      <c r="C1464" s="1" t="str">
        <f>+VLOOKUP(Tabla1[[#This Row],[Sector]],Sectores[[Sector]:[Columna1]],2,0)</f>
        <v>33 Banco Central</v>
      </c>
      <c r="D1464" s="1" t="str">
        <f>+VLOOKUP(Tabla1[[#This Row],[Contenido]],Hoja2!$F$2:$G$105,2,0)</f>
        <v>04.01 Exportaciones</v>
      </c>
      <c r="E1464" s="1" t="str">
        <f>+IFERROR(VLOOKUP(Tabla1[[#This Row],[Tema]],Temas[[Tema]:[Columna1]],2,0),"REVISAR")</f>
        <v>33.05.05 Agropecuario-silvícola y Pesquero</v>
      </c>
      <c r="F1464" s="1" t="str">
        <f>+IFERROR(VLOOKUP(Tabla1[[#This Row],[Muestra]],Muestra[[Muestra]:[Columna1]],2,0),"REVISAR")</f>
        <v>33.05.05.01 Exportaciones del sector agropecuario-silvícola y pesquero</v>
      </c>
      <c r="G1464" t="s">
        <v>2919</v>
      </c>
      <c r="H1464" t="s">
        <v>48</v>
      </c>
      <c r="I1464" t="s">
        <v>2952</v>
      </c>
      <c r="J1464" t="s">
        <v>2956</v>
      </c>
      <c r="K1464" s="1" t="s">
        <v>3788</v>
      </c>
      <c r="L1464" t="s">
        <v>2597</v>
      </c>
      <c r="O1464" t="s">
        <v>837</v>
      </c>
      <c r="P1464" s="8"/>
      <c r="S1464">
        <v>2145</v>
      </c>
      <c r="T1464">
        <v>2414</v>
      </c>
      <c r="U1464">
        <v>2562</v>
      </c>
      <c r="V1464">
        <v>2809</v>
      </c>
      <c r="W1464">
        <v>3287</v>
      </c>
      <c r="X1464">
        <v>4066</v>
      </c>
      <c r="Y1464">
        <v>3668</v>
      </c>
      <c r="Z1464">
        <v>4372</v>
      </c>
      <c r="AA1464">
        <v>4969</v>
      </c>
      <c r="AB1464">
        <v>5019</v>
      </c>
      <c r="AC1464">
        <v>5647</v>
      </c>
      <c r="AD1464">
        <v>5621</v>
      </c>
      <c r="AE1464">
        <v>5194</v>
      </c>
      <c r="AF1464">
        <v>5882</v>
      </c>
      <c r="AG1464">
        <v>5742</v>
      </c>
      <c r="AH1464">
        <v>6486</v>
      </c>
      <c r="AI1464">
        <v>6786</v>
      </c>
      <c r="AJ1464">
        <v>6363</v>
      </c>
    </row>
    <row r="1465" spans="1:36" x14ac:dyDescent="0.25">
      <c r="A1465" s="23">
        <v>1464</v>
      </c>
      <c r="B1465" s="25" t="s">
        <v>239</v>
      </c>
      <c r="C1465" s="1" t="str">
        <f>+VLOOKUP(Tabla1[[#This Row],[Sector]],Sectores[[Sector]:[Columna1]],2,0)</f>
        <v>33 Banco Central</v>
      </c>
      <c r="D1465" s="1" t="str">
        <f>+VLOOKUP(Tabla1[[#This Row],[Contenido]],Hoja2!$F$2:$G$105,2,0)</f>
        <v>04.02 Importaciones</v>
      </c>
      <c r="E1465" s="1" t="str">
        <f>+IFERROR(VLOOKUP(Tabla1[[#This Row],[Tema]],Temas[[Tema]:[Columna1]],2,0),"REVISAR")</f>
        <v>04.01.02 Bienes</v>
      </c>
      <c r="F1465" s="1" t="str">
        <f>+IFERROR(VLOOKUP(Tabla1[[#This Row],[Muestra]],Muestra[[Muestra]:[Columna1]],2,0),"REVISAR")</f>
        <v>04.02.01.01 Importaciones de bienes</v>
      </c>
      <c r="G1465" t="s">
        <v>2919</v>
      </c>
      <c r="H1465" t="s">
        <v>57</v>
      </c>
      <c r="I1465" t="s">
        <v>121</v>
      </c>
      <c r="J1465" t="s">
        <v>58</v>
      </c>
      <c r="K1465" s="1" t="s">
        <v>3788</v>
      </c>
      <c r="L1465" t="s">
        <v>2597</v>
      </c>
      <c r="O1465" t="s">
        <v>837</v>
      </c>
      <c r="P1465" s="8"/>
      <c r="S1465">
        <v>17868</v>
      </c>
      <c r="T1465">
        <v>22864</v>
      </c>
      <c r="U1465">
        <v>30674</v>
      </c>
      <c r="V1465">
        <v>36483</v>
      </c>
      <c r="W1465">
        <v>44478</v>
      </c>
      <c r="X1465">
        <v>58455</v>
      </c>
      <c r="Y1465">
        <v>40142</v>
      </c>
      <c r="Z1465">
        <v>55216</v>
      </c>
      <c r="AA1465">
        <v>70666</v>
      </c>
      <c r="AB1465">
        <v>75455</v>
      </c>
      <c r="AC1465">
        <v>74755</v>
      </c>
      <c r="AD1465">
        <v>68599</v>
      </c>
      <c r="AE1465">
        <v>58609</v>
      </c>
      <c r="AF1465">
        <v>55855</v>
      </c>
      <c r="AG1465">
        <v>61472</v>
      </c>
      <c r="AH1465">
        <v>70498</v>
      </c>
      <c r="AI1465">
        <v>65810</v>
      </c>
      <c r="AJ1465">
        <v>55116</v>
      </c>
    </row>
    <row r="1466" spans="1:36" x14ac:dyDescent="0.25">
      <c r="A1466" s="23">
        <v>1465</v>
      </c>
      <c r="B1466" s="25" t="s">
        <v>241</v>
      </c>
      <c r="C1466" s="1" t="str">
        <f>+VLOOKUP(Tabla1[[#This Row],[Sector]],Sectores[[Sector]:[Columna1]],2,0)</f>
        <v>33 Banco Central</v>
      </c>
      <c r="D1466" s="1" t="str">
        <f>+VLOOKUP(Tabla1[[#This Row],[Contenido]],Hoja2!$F$2:$G$105,2,0)</f>
        <v>04.02 Importaciones</v>
      </c>
      <c r="E1466" s="1" t="str">
        <f>+IFERROR(VLOOKUP(Tabla1[[#This Row],[Tema]],Temas[[Tema]:[Columna1]],2,0),"REVISAR")</f>
        <v>04.02.04 Consumo</v>
      </c>
      <c r="F1466" s="1" t="str">
        <f>+IFERROR(VLOOKUP(Tabla1[[#This Row],[Muestra]],Muestra[[Muestra]:[Columna1]],2,0),"REVISAR")</f>
        <v>04.02.04.01 Importaciones de consumo</v>
      </c>
      <c r="G1466" t="s">
        <v>2919</v>
      </c>
      <c r="H1466" t="s">
        <v>57</v>
      </c>
      <c r="I1466" t="s">
        <v>96</v>
      </c>
      <c r="J1466" t="s">
        <v>60</v>
      </c>
      <c r="K1466" s="1" t="s">
        <v>3789</v>
      </c>
      <c r="L1466" t="s">
        <v>2597</v>
      </c>
      <c r="O1466" t="s">
        <v>837</v>
      </c>
      <c r="P1466" s="8"/>
      <c r="S1466">
        <v>4719</v>
      </c>
      <c r="T1466">
        <v>6000</v>
      </c>
      <c r="U1466">
        <v>7472</v>
      </c>
      <c r="V1466">
        <v>9150</v>
      </c>
      <c r="W1466">
        <v>11063</v>
      </c>
      <c r="X1466">
        <v>13300</v>
      </c>
      <c r="Y1466">
        <v>9990</v>
      </c>
      <c r="Z1466">
        <v>15493</v>
      </c>
      <c r="AA1466">
        <v>18620</v>
      </c>
      <c r="AB1466">
        <v>19706</v>
      </c>
      <c r="AC1466">
        <v>21028</v>
      </c>
      <c r="AD1466">
        <v>19431</v>
      </c>
      <c r="AE1466">
        <v>17862</v>
      </c>
      <c r="AF1466">
        <v>17798</v>
      </c>
      <c r="AG1466">
        <v>20734</v>
      </c>
      <c r="AH1466">
        <v>22460</v>
      </c>
      <c r="AI1466">
        <v>20119</v>
      </c>
      <c r="AJ1466">
        <v>16346</v>
      </c>
    </row>
    <row r="1467" spans="1:36" x14ac:dyDescent="0.25">
      <c r="A1467" s="23">
        <v>1466</v>
      </c>
      <c r="B1467" s="25" t="s">
        <v>240</v>
      </c>
      <c r="C1467" s="1" t="str">
        <f>+VLOOKUP(Tabla1[[#This Row],[Sector]],Sectores[[Sector]:[Columna1]],2,0)</f>
        <v>33 Banco Central</v>
      </c>
      <c r="D1467" s="1" t="str">
        <f>+VLOOKUP(Tabla1[[#This Row],[Contenido]],Hoja2!$F$2:$G$105,2,0)</f>
        <v>04.02 Importaciones</v>
      </c>
      <c r="E1467" s="1" t="str">
        <f>+IFERROR(VLOOKUP(Tabla1[[#This Row],[Tema]],Temas[[Tema]:[Columna1]],2,0),"REVISAR")</f>
        <v>33.06.03 Consumo Durable</v>
      </c>
      <c r="F1467" s="1" t="str">
        <f>+IFERROR(VLOOKUP(Tabla1[[#This Row],[Muestra]],Muestra[[Muestra]:[Columna1]],2,0),"REVISAR")</f>
        <v>04.02.04.02 Importaciones de consumo durable</v>
      </c>
      <c r="G1467" t="s">
        <v>2919</v>
      </c>
      <c r="H1467" t="s">
        <v>57</v>
      </c>
      <c r="I1467" t="s">
        <v>2953</v>
      </c>
      <c r="J1467" t="s">
        <v>218</v>
      </c>
      <c r="K1467" s="1" t="s">
        <v>3789</v>
      </c>
      <c r="L1467" t="s">
        <v>2597</v>
      </c>
      <c r="O1467" t="s">
        <v>837</v>
      </c>
      <c r="P1467" s="8"/>
      <c r="S1467">
        <v>1743</v>
      </c>
      <c r="T1467">
        <v>2347</v>
      </c>
      <c r="U1467">
        <v>2991</v>
      </c>
      <c r="V1467">
        <v>3771</v>
      </c>
      <c r="W1467">
        <v>4410</v>
      </c>
      <c r="X1467">
        <v>5169</v>
      </c>
      <c r="Y1467">
        <v>3462</v>
      </c>
      <c r="Z1467">
        <v>6349</v>
      </c>
      <c r="AA1467">
        <v>7358</v>
      </c>
      <c r="AB1467">
        <v>7878</v>
      </c>
      <c r="AC1467">
        <v>8768</v>
      </c>
      <c r="AD1467">
        <v>7355</v>
      </c>
      <c r="AE1467">
        <v>6877</v>
      </c>
      <c r="AF1467">
        <v>7055</v>
      </c>
      <c r="AG1467">
        <v>8118</v>
      </c>
      <c r="AH1467">
        <v>8920</v>
      </c>
      <c r="AI1467">
        <v>7491</v>
      </c>
      <c r="AJ1467">
        <v>5655</v>
      </c>
    </row>
    <row r="1468" spans="1:36" x14ac:dyDescent="0.25">
      <c r="A1468" s="23">
        <v>1467</v>
      </c>
      <c r="B1468" s="25" t="s">
        <v>238</v>
      </c>
      <c r="C1468" s="1" t="str">
        <f>+VLOOKUP(Tabla1[[#This Row],[Sector]],Sectores[[Sector]:[Columna1]],2,0)</f>
        <v>33 Banco Central</v>
      </c>
      <c r="D1468" s="1" t="str">
        <f>+VLOOKUP(Tabla1[[#This Row],[Contenido]],Hoja2!$F$2:$G$105,2,0)</f>
        <v>04.02 Importaciones</v>
      </c>
      <c r="E1468" s="1" t="str">
        <f>+IFERROR(VLOOKUP(Tabla1[[#This Row],[Tema]],Temas[[Tema]:[Columna1]],2,0),"REVISAR")</f>
        <v>33.06.04 No Combustibles</v>
      </c>
      <c r="F1468" s="1" t="str">
        <f>+IFERROR(VLOOKUP(Tabla1[[#This Row],[Muestra]],Muestra[[Muestra]:[Columna1]],2,0),"REVISAR")</f>
        <v>04.02.05.01 Importaciones intermedias no combustibles</v>
      </c>
      <c r="G1468" t="s">
        <v>2919</v>
      </c>
      <c r="H1468" t="s">
        <v>57</v>
      </c>
      <c r="I1468" t="s">
        <v>2954</v>
      </c>
      <c r="J1468" t="s">
        <v>61</v>
      </c>
      <c r="K1468" s="1" t="s">
        <v>3789</v>
      </c>
      <c r="L1468" t="s">
        <v>2597</v>
      </c>
      <c r="O1468" t="s">
        <v>837</v>
      </c>
      <c r="P1468" s="8"/>
      <c r="S1468">
        <v>7767</v>
      </c>
      <c r="T1468">
        <v>9892</v>
      </c>
      <c r="U1468">
        <v>12229</v>
      </c>
      <c r="V1468">
        <v>14150</v>
      </c>
      <c r="W1468">
        <v>17107</v>
      </c>
      <c r="X1468">
        <v>21999</v>
      </c>
      <c r="Y1468">
        <v>15576</v>
      </c>
      <c r="Z1468">
        <v>20879</v>
      </c>
      <c r="AA1468">
        <v>25782</v>
      </c>
      <c r="AB1468">
        <v>27126</v>
      </c>
      <c r="AC1468">
        <v>25743</v>
      </c>
      <c r="AD1468">
        <v>24795</v>
      </c>
      <c r="AE1468">
        <v>23142</v>
      </c>
      <c r="AF1468">
        <v>21139</v>
      </c>
      <c r="AG1468">
        <v>21918</v>
      </c>
      <c r="AH1468">
        <v>25460</v>
      </c>
      <c r="AI1468">
        <v>24041</v>
      </c>
      <c r="AJ1468">
        <v>22886</v>
      </c>
    </row>
    <row r="1469" spans="1:36" x14ac:dyDescent="0.25">
      <c r="A1469" s="23">
        <v>1468</v>
      </c>
      <c r="B1469" s="25" t="s">
        <v>242</v>
      </c>
      <c r="C1469" s="1" t="str">
        <f>+VLOOKUP(Tabla1[[#This Row],[Sector]],Sectores[[Sector]:[Columna1]],2,0)</f>
        <v>33 Banco Central</v>
      </c>
      <c r="D1469" s="1" t="str">
        <f>+VLOOKUP(Tabla1[[#This Row],[Contenido]],Hoja2!$F$2:$G$105,2,0)</f>
        <v>04.02 Importaciones</v>
      </c>
      <c r="E1469" s="1" t="str">
        <f>+IFERROR(VLOOKUP(Tabla1[[#This Row],[Tema]],Temas[[Tema]:[Columna1]],2,0),"REVISAR")</f>
        <v>33.06.05 Combustibles y Lubricantes</v>
      </c>
      <c r="F1469" s="1" t="str">
        <f>+IFERROR(VLOOKUP(Tabla1[[#This Row],[Muestra]],Muestra[[Muestra]:[Columna1]],2,0),"REVISAR")</f>
        <v>33.06.05.01 Importaciones de combustibles y lubricantes</v>
      </c>
      <c r="G1469" t="s">
        <v>2919</v>
      </c>
      <c r="H1469" t="s">
        <v>57</v>
      </c>
      <c r="I1469" t="s">
        <v>215</v>
      </c>
      <c r="J1469" t="s">
        <v>217</v>
      </c>
      <c r="K1469" s="1" t="s">
        <v>3789</v>
      </c>
      <c r="L1469" t="s">
        <v>2597</v>
      </c>
      <c r="O1469" t="s">
        <v>837</v>
      </c>
      <c r="P1469" s="8"/>
      <c r="S1469">
        <v>3273</v>
      </c>
      <c r="T1469">
        <v>4589</v>
      </c>
      <c r="U1469">
        <v>6383</v>
      </c>
      <c r="V1469">
        <v>8266</v>
      </c>
      <c r="W1469">
        <v>10904</v>
      </c>
      <c r="X1469">
        <v>16041</v>
      </c>
      <c r="Y1469">
        <v>8926</v>
      </c>
      <c r="Z1469">
        <v>11320</v>
      </c>
      <c r="AA1469">
        <v>16095</v>
      </c>
      <c r="AB1469">
        <v>16092</v>
      </c>
      <c r="AC1469">
        <v>15614</v>
      </c>
      <c r="AD1469">
        <v>14034</v>
      </c>
      <c r="AE1469">
        <v>8056</v>
      </c>
      <c r="AF1469">
        <v>7138</v>
      </c>
      <c r="AG1469">
        <v>9001</v>
      </c>
      <c r="AH1469">
        <v>11455</v>
      </c>
      <c r="AI1469">
        <v>10565</v>
      </c>
      <c r="AJ1469">
        <v>6929</v>
      </c>
    </row>
    <row r="1470" spans="1:36" x14ac:dyDescent="0.25">
      <c r="A1470" s="23">
        <v>1469</v>
      </c>
      <c r="B1470" s="25" t="s">
        <v>243</v>
      </c>
      <c r="C1470" s="1" t="str">
        <f>+VLOOKUP(Tabla1[[#This Row],[Sector]],Sectores[[Sector]:[Columna1]],2,0)</f>
        <v>33 Banco Central</v>
      </c>
      <c r="D1470" s="1" t="str">
        <f>+VLOOKUP(Tabla1[[#This Row],[Contenido]],Hoja2!$F$2:$G$105,2,0)</f>
        <v>04.02 Importaciones</v>
      </c>
      <c r="E1470" s="1" t="str">
        <f>+IFERROR(VLOOKUP(Tabla1[[#This Row],[Tema]],Temas[[Tema]:[Columna1]],2,0),"REVISAR")</f>
        <v>04.02.02 Capital</v>
      </c>
      <c r="F1470" s="1" t="str">
        <f>+IFERROR(VLOOKUP(Tabla1[[#This Row],[Muestra]],Muestra[[Muestra]:[Columna1]],2,0),"REVISAR")</f>
        <v>04.02.02.01 Importaciones de capital</v>
      </c>
      <c r="G1470" t="s">
        <v>2919</v>
      </c>
      <c r="H1470" t="s">
        <v>57</v>
      </c>
      <c r="I1470" t="s">
        <v>123</v>
      </c>
      <c r="J1470" t="s">
        <v>59</v>
      </c>
      <c r="K1470" s="1" t="s">
        <v>3789</v>
      </c>
      <c r="L1470" t="s">
        <v>2597</v>
      </c>
      <c r="O1470" t="s">
        <v>837</v>
      </c>
      <c r="P1470" s="8"/>
      <c r="S1470">
        <v>3486</v>
      </c>
      <c r="T1470">
        <v>4234</v>
      </c>
      <c r="U1470">
        <v>6842</v>
      </c>
      <c r="V1470">
        <v>7421</v>
      </c>
      <c r="W1470">
        <v>8533</v>
      </c>
      <c r="X1470">
        <v>11454</v>
      </c>
      <c r="Y1470">
        <v>8352</v>
      </c>
      <c r="Z1470">
        <v>11315</v>
      </c>
      <c r="AA1470">
        <v>14352</v>
      </c>
      <c r="AB1470">
        <v>17168</v>
      </c>
      <c r="AC1470">
        <v>16968</v>
      </c>
      <c r="AD1470">
        <v>14592</v>
      </c>
      <c r="AE1470">
        <v>13328</v>
      </c>
      <c r="AF1470">
        <v>13301</v>
      </c>
      <c r="AG1470">
        <v>13576</v>
      </c>
      <c r="AH1470">
        <v>15309</v>
      </c>
      <c r="AI1470">
        <v>15164</v>
      </c>
      <c r="AJ1470">
        <v>13065</v>
      </c>
    </row>
    <row r="1471" spans="1:36" x14ac:dyDescent="0.25">
      <c r="A1471" s="23">
        <v>1470</v>
      </c>
      <c r="B1471" s="25" t="s">
        <v>3013</v>
      </c>
      <c r="C1471" s="1" t="str">
        <f>+VLOOKUP(Tabla1[[#This Row],[Sector]],Sectores[[Sector]:[Columna1]],2,0)</f>
        <v>33 Banco Central</v>
      </c>
      <c r="D1471" s="1" t="str">
        <f>+VLOOKUP(Tabla1[[#This Row],[Contenido]],Hoja2!$F$2:$G$105,2,0)</f>
        <v>33.07 Balanza de Pagos</v>
      </c>
      <c r="E1471" s="1" t="str">
        <f>+IFERROR(VLOOKUP(Tabla1[[#This Row],[Tema]],Temas[[Tema]:[Columna1]],2,0),"REVISAR")</f>
        <v>33.07.01 Cuenta Corriente</v>
      </c>
      <c r="F1471" s="1" t="str">
        <f>+IFERROR(VLOOKUP(Tabla1[[#This Row],[Muestra]],Muestra[[Muestra]:[Columna1]],2,0),"REVISAR")</f>
        <v>33.07.01.01 Cuenta corriente</v>
      </c>
      <c r="G1471" t="s">
        <v>2919</v>
      </c>
      <c r="H1471" t="s">
        <v>2990</v>
      </c>
      <c r="I1471" t="s">
        <v>2991</v>
      </c>
      <c r="J1471" t="s">
        <v>2598</v>
      </c>
      <c r="K1471" s="1" t="s">
        <v>3786</v>
      </c>
      <c r="L1471" t="s">
        <v>2597</v>
      </c>
      <c r="N1471" t="s">
        <v>2600</v>
      </c>
      <c r="O1471" t="s">
        <v>837</v>
      </c>
      <c r="P1471" s="8"/>
      <c r="S1471">
        <v>-222.2</v>
      </c>
      <c r="T1471">
        <v>2821.2</v>
      </c>
      <c r="U1471">
        <v>1824.6</v>
      </c>
      <c r="V1471">
        <v>7004.2</v>
      </c>
      <c r="W1471">
        <v>7423</v>
      </c>
      <c r="X1471">
        <v>-6698.5</v>
      </c>
      <c r="Y1471">
        <v>3220</v>
      </c>
      <c r="Z1471">
        <v>3068.8</v>
      </c>
      <c r="AA1471">
        <v>-6833.5</v>
      </c>
      <c r="AB1471">
        <v>-11838.2</v>
      </c>
      <c r="AC1471">
        <v>-13261.4</v>
      </c>
      <c r="AD1471">
        <v>-5225.3999999999996</v>
      </c>
      <c r="AE1471">
        <v>-5735.3</v>
      </c>
      <c r="AF1471">
        <v>-4974.1000000000004</v>
      </c>
      <c r="AG1471">
        <v>-6444.6</v>
      </c>
      <c r="AH1471">
        <v>-11640.4</v>
      </c>
      <c r="AI1471">
        <v>-10453.5</v>
      </c>
      <c r="AJ1471">
        <v>3369.6</v>
      </c>
    </row>
    <row r="1472" spans="1:36" x14ac:dyDescent="0.25">
      <c r="A1472" s="23">
        <v>1471</v>
      </c>
      <c r="B1472" s="25" t="s">
        <v>3014</v>
      </c>
      <c r="C1472" s="1" t="str">
        <f>+VLOOKUP(Tabla1[[#This Row],[Sector]],Sectores[[Sector]:[Columna1]],2,0)</f>
        <v>33 Banco Central</v>
      </c>
      <c r="D1472" s="1" t="str">
        <f>+VLOOKUP(Tabla1[[#This Row],[Contenido]],Hoja2!$F$2:$G$105,2,0)</f>
        <v>33.07 Balanza de Pagos</v>
      </c>
      <c r="E1472" s="1" t="str">
        <f>+IFERROR(VLOOKUP(Tabla1[[#This Row],[Tema]],Temas[[Tema]:[Columna1]],2,0),"REVISAR")</f>
        <v>33.07.02 Balanza Comercial</v>
      </c>
      <c r="F1472" s="1" t="str">
        <f>+IFERROR(VLOOKUP(Tabla1[[#This Row],[Muestra]],Muestra[[Muestra]:[Columna1]],2,0),"REVISAR")</f>
        <v>33.07.02.01 Balanza comercial</v>
      </c>
      <c r="G1472" t="s">
        <v>2919</v>
      </c>
      <c r="H1472" t="s">
        <v>2990</v>
      </c>
      <c r="I1472" t="s">
        <v>2992</v>
      </c>
      <c r="J1472" t="s">
        <v>2599</v>
      </c>
      <c r="K1472" s="1" t="s">
        <v>3786</v>
      </c>
      <c r="L1472" t="s">
        <v>2597</v>
      </c>
      <c r="N1472" t="s">
        <v>2601</v>
      </c>
      <c r="O1472" t="s">
        <v>837</v>
      </c>
      <c r="P1472" s="8"/>
      <c r="S1472">
        <v>3783</v>
      </c>
      <c r="T1472">
        <v>10161.200000000001</v>
      </c>
      <c r="U1472">
        <v>11300.4</v>
      </c>
      <c r="V1472">
        <v>22897.200000000001</v>
      </c>
      <c r="W1472">
        <v>24083.1</v>
      </c>
      <c r="X1472">
        <v>6054.7</v>
      </c>
      <c r="Y1472">
        <v>15320.8</v>
      </c>
      <c r="Z1472">
        <v>15892.5</v>
      </c>
      <c r="AA1472">
        <v>10772.3</v>
      </c>
      <c r="AB1472">
        <v>2608.4</v>
      </c>
      <c r="AC1472">
        <v>2015.4</v>
      </c>
      <c r="AD1472">
        <v>6465.8</v>
      </c>
      <c r="AE1472">
        <v>3426.1</v>
      </c>
      <c r="AF1472">
        <v>4863.6000000000004</v>
      </c>
      <c r="AG1472">
        <v>7350.9</v>
      </c>
      <c r="AH1472">
        <v>4210.8999999999996</v>
      </c>
      <c r="AI1472">
        <v>2952.6</v>
      </c>
      <c r="AJ1472">
        <v>18368.900000000001</v>
      </c>
    </row>
    <row r="1473" spans="1:36" x14ac:dyDescent="0.25">
      <c r="A1473" s="23">
        <v>1472</v>
      </c>
      <c r="B1473" s="25" t="s">
        <v>3016</v>
      </c>
      <c r="C1473" s="1" t="str">
        <f>+VLOOKUP(Tabla1[[#This Row],[Sector]],Sectores[[Sector]:[Columna1]],2,0)</f>
        <v>33 Banco Central</v>
      </c>
      <c r="D1473" s="1" t="str">
        <f>+VLOOKUP(Tabla1[[#This Row],[Contenido]],Hoja2!$F$2:$G$105,2,0)</f>
        <v>33.08 Sector Externo</v>
      </c>
      <c r="E1473" s="1" t="str">
        <f>+IFERROR(VLOOKUP(Tabla1[[#This Row],[Tema]],Temas[[Tema]:[Columna1]],2,0),"REVISAR")</f>
        <v>33.08.01 Reservas Internacionales Netas</v>
      </c>
      <c r="F1473" s="1" t="str">
        <f>+IFERROR(VLOOKUP(Tabla1[[#This Row],[Muestra]],Muestra[[Muestra]:[Columna1]],2,0),"REVISAR")</f>
        <v>33.08.01.01 Reservas internacionales netas</v>
      </c>
      <c r="G1473" t="s">
        <v>2919</v>
      </c>
      <c r="H1473" t="s">
        <v>3009</v>
      </c>
      <c r="I1473" t="s">
        <v>2993</v>
      </c>
      <c r="J1473" t="s">
        <v>2602</v>
      </c>
      <c r="K1473" s="1" t="s">
        <v>3786</v>
      </c>
      <c r="L1473" t="s">
        <v>1102</v>
      </c>
      <c r="N1473" t="s">
        <v>2603</v>
      </c>
      <c r="O1473" t="s">
        <v>837</v>
      </c>
      <c r="P1473" s="8">
        <v>15110</v>
      </c>
      <c r="Q1473" s="8">
        <v>14400</v>
      </c>
      <c r="R1473" s="8">
        <v>15351</v>
      </c>
      <c r="S1473" s="8">
        <v>15851</v>
      </c>
      <c r="T1473" s="8">
        <v>16016</v>
      </c>
      <c r="U1473" s="8">
        <v>16963</v>
      </c>
      <c r="V1473">
        <v>19429</v>
      </c>
      <c r="W1473">
        <v>16910</v>
      </c>
      <c r="X1473">
        <v>23162</v>
      </c>
      <c r="Y1473">
        <v>25373</v>
      </c>
      <c r="Z1473">
        <v>27864</v>
      </c>
      <c r="AA1473">
        <v>41979</v>
      </c>
      <c r="AB1473">
        <v>41649</v>
      </c>
      <c r="AC1473">
        <v>41094</v>
      </c>
      <c r="AD1473">
        <v>40447</v>
      </c>
      <c r="AE1473">
        <v>38643</v>
      </c>
      <c r="AF1473">
        <v>40494</v>
      </c>
      <c r="AG1473">
        <v>38983</v>
      </c>
      <c r="AH1473">
        <v>39861</v>
      </c>
      <c r="AI1473">
        <v>40657</v>
      </c>
      <c r="AJ1473">
        <v>39200</v>
      </c>
    </row>
    <row r="1474" spans="1:36" x14ac:dyDescent="0.25">
      <c r="A1474" s="23">
        <v>1473</v>
      </c>
      <c r="B1474" s="25" t="s">
        <v>3017</v>
      </c>
      <c r="C1474" s="1" t="str">
        <f>+VLOOKUP(Tabla1[[#This Row],[Sector]],Sectores[[Sector]:[Columna1]],2,0)</f>
        <v>33 Banco Central</v>
      </c>
      <c r="D1474" s="1" t="str">
        <f>+VLOOKUP(Tabla1[[#This Row],[Contenido]],Hoja2!$F$2:$G$105,2,0)</f>
        <v>33.08 Sector Externo</v>
      </c>
      <c r="E1474" s="1" t="str">
        <f>+IFERROR(VLOOKUP(Tabla1[[#This Row],[Tema]],Temas[[Tema]:[Columna1]],2,0),"REVISAR")</f>
        <v>33.08.02 Deuda Externa</v>
      </c>
      <c r="F1474" s="1" t="str">
        <f>+IFERROR(VLOOKUP(Tabla1[[#This Row],[Muestra]],Muestra[[Muestra]:[Columna1]],2,0),"REVISAR")</f>
        <v>33.08.02.01 Deuda Externa</v>
      </c>
      <c r="G1474" t="s">
        <v>2919</v>
      </c>
      <c r="H1474" t="s">
        <v>3009</v>
      </c>
      <c r="I1474" t="s">
        <v>2962</v>
      </c>
      <c r="J1474" t="s">
        <v>2962</v>
      </c>
      <c r="K1474" s="1" t="s">
        <v>3786</v>
      </c>
      <c r="L1474" t="s">
        <v>2597</v>
      </c>
      <c r="N1474" t="s">
        <v>2604</v>
      </c>
      <c r="O1474" t="s">
        <v>837</v>
      </c>
      <c r="P1474" s="8"/>
      <c r="S1474">
        <v>44323.3</v>
      </c>
      <c r="T1474">
        <v>44388.4</v>
      </c>
      <c r="U1474">
        <v>46184.1</v>
      </c>
      <c r="V1474">
        <v>49669.7</v>
      </c>
      <c r="W1474">
        <v>56084.4</v>
      </c>
      <c r="X1474">
        <v>65042.9</v>
      </c>
      <c r="Y1474">
        <v>73893.100000000006</v>
      </c>
      <c r="Z1474">
        <v>86570.2</v>
      </c>
      <c r="AA1474">
        <v>100972.6</v>
      </c>
      <c r="AB1474">
        <v>122668.4</v>
      </c>
      <c r="AC1474">
        <v>136351.1</v>
      </c>
      <c r="AD1474">
        <v>152134.6</v>
      </c>
      <c r="AE1474">
        <v>160903.6</v>
      </c>
      <c r="AF1474">
        <v>164814.9</v>
      </c>
      <c r="AG1474">
        <v>180449.1</v>
      </c>
      <c r="AH1474">
        <v>183344.4</v>
      </c>
      <c r="AI1474">
        <v>197234.1</v>
      </c>
      <c r="AJ1474">
        <v>208980.8</v>
      </c>
    </row>
    <row r="1475" spans="1:36" x14ac:dyDescent="0.25">
      <c r="A1475" s="23">
        <v>1474</v>
      </c>
      <c r="B1475" s="25" t="s">
        <v>3015</v>
      </c>
      <c r="C1475" s="1" t="str">
        <f>+VLOOKUP(Tabla1[[#This Row],[Sector]],Sectores[[Sector]:[Columna1]],2,0)</f>
        <v>33 Banco Central</v>
      </c>
      <c r="D1475" s="1" t="str">
        <f>+VLOOKUP(Tabla1[[#This Row],[Contenido]],Hoja2!$F$2:$G$105,2,0)</f>
        <v>33.08 Sector Externo</v>
      </c>
      <c r="E1475" s="1" t="str">
        <f>+IFERROR(VLOOKUP(Tabla1[[#This Row],[Tema]],Temas[[Tema]:[Columna1]],2,0),"REVISAR")</f>
        <v>33.08.03 Posición de Inversión Internacional</v>
      </c>
      <c r="F1475" s="1" t="str">
        <f>+IFERROR(VLOOKUP(Tabla1[[#This Row],[Muestra]],Muestra[[Muestra]:[Columna1]],2,0),"REVISAR")</f>
        <v>33.08.03.01 Posición de inversión internacional</v>
      </c>
      <c r="G1475" t="s">
        <v>2919</v>
      </c>
      <c r="H1475" t="s">
        <v>3009</v>
      </c>
      <c r="I1475" t="s">
        <v>3008</v>
      </c>
      <c r="J1475" t="s">
        <v>2963</v>
      </c>
      <c r="K1475" s="1" t="s">
        <v>3786</v>
      </c>
      <c r="L1475" t="s">
        <v>2597</v>
      </c>
      <c r="N1475" t="s">
        <v>2605</v>
      </c>
      <c r="O1475" t="s">
        <v>837</v>
      </c>
      <c r="P1475" s="8"/>
      <c r="S1475">
        <v>-29251.9</v>
      </c>
      <c r="T1475">
        <v>-24187.599999999999</v>
      </c>
      <c r="U1475">
        <v>-24431.7</v>
      </c>
      <c r="V1475">
        <v>-7465.8</v>
      </c>
      <c r="W1475">
        <v>4837.2</v>
      </c>
      <c r="X1475">
        <v>-17821.5</v>
      </c>
      <c r="Y1475">
        <v>-12779.7</v>
      </c>
      <c r="Z1475">
        <v>-17955.5</v>
      </c>
      <c r="AA1475">
        <v>-22255.1</v>
      </c>
      <c r="AB1475">
        <v>-33826.1</v>
      </c>
      <c r="AC1475">
        <v>-28983.3</v>
      </c>
      <c r="AD1475">
        <v>-26250.2</v>
      </c>
      <c r="AE1475">
        <v>-36787.1</v>
      </c>
      <c r="AF1475">
        <v>-41390</v>
      </c>
      <c r="AG1475">
        <v>-55022.8</v>
      </c>
      <c r="AH1475">
        <v>-62946</v>
      </c>
      <c r="AI1475">
        <v>-40256.199999999997</v>
      </c>
      <c r="AJ1475">
        <v>-24995.7</v>
      </c>
    </row>
    <row r="1476" spans="1:36" x14ac:dyDescent="0.25">
      <c r="A1476" s="23">
        <v>1475</v>
      </c>
      <c r="B1476" s="25" t="s">
        <v>2964</v>
      </c>
      <c r="C1476" s="1" t="str">
        <f>+VLOOKUP(Tabla1[[#This Row],[Sector]],Sectores[[Sector]:[Columna1]],2,0)</f>
        <v>33 Banco Central</v>
      </c>
      <c r="D1476" s="1" t="str">
        <f>+VLOOKUP(Tabla1[[#This Row],[Contenido]],Hoja2!$F$2:$G$105,2,0)</f>
        <v>21.03 Índices</v>
      </c>
      <c r="E1476" s="1" t="str">
        <f>+IFERROR(VLOOKUP(Tabla1[[#This Row],[Tema]],Temas[[Tema]:[Columna1]],2,0),"REVISAR")</f>
        <v>33.09.01 Índice de Producción Industrial</v>
      </c>
      <c r="F1476" s="1" t="str">
        <f>+IFERROR(VLOOKUP(Tabla1[[#This Row],[Muestra]],Muestra[[Muestra]:[Columna1]],2,0),"REVISAR")</f>
        <v>33.09.01.01 Índice de producción industrial</v>
      </c>
      <c r="G1476" t="s">
        <v>2919</v>
      </c>
      <c r="H1476" t="s">
        <v>158</v>
      </c>
      <c r="I1476" t="s">
        <v>2957</v>
      </c>
      <c r="J1476" t="s">
        <v>3020</v>
      </c>
      <c r="K1476" s="1" t="s">
        <v>50</v>
      </c>
      <c r="L1476" t="s">
        <v>2479</v>
      </c>
      <c r="N1476" t="s">
        <v>2606</v>
      </c>
      <c r="O1476" t="s">
        <v>837</v>
      </c>
      <c r="P1476" s="8"/>
      <c r="Y1476">
        <v>88.1</v>
      </c>
      <c r="Z1476">
        <v>90</v>
      </c>
      <c r="AA1476">
        <v>93.3</v>
      </c>
      <c r="AB1476">
        <v>96.4</v>
      </c>
      <c r="AC1476">
        <v>99.7</v>
      </c>
      <c r="AD1476">
        <v>100</v>
      </c>
      <c r="AE1476">
        <v>100.5</v>
      </c>
      <c r="AF1476">
        <v>99.6</v>
      </c>
      <c r="AG1476">
        <v>98.5</v>
      </c>
      <c r="AH1476">
        <v>101.9</v>
      </c>
      <c r="AI1476">
        <v>101.3</v>
      </c>
      <c r="AJ1476">
        <v>100.3</v>
      </c>
    </row>
    <row r="1477" spans="1:36" x14ac:dyDescent="0.25">
      <c r="A1477" s="23">
        <v>1476</v>
      </c>
      <c r="B1477" s="25" t="s">
        <v>2965</v>
      </c>
      <c r="C1477" s="1" t="str">
        <f>+VLOOKUP(Tabla1[[#This Row],[Sector]],Sectores[[Sector]:[Columna1]],2,0)</f>
        <v>33 Banco Central</v>
      </c>
      <c r="D1477" s="1" t="str">
        <f>+VLOOKUP(Tabla1[[#This Row],[Contenido]],Hoja2!$F$2:$G$105,2,0)</f>
        <v>33.10 Precios</v>
      </c>
      <c r="E1477" s="1" t="str">
        <f>+IFERROR(VLOOKUP(Tabla1[[#This Row],[Tema]],Temas[[Tema]:[Columna1]],2,0),"REVISAR")</f>
        <v>33.05.03 Cobre</v>
      </c>
      <c r="F1477" s="1" t="str">
        <f>+IFERROR(VLOOKUP(Tabla1[[#This Row],[Muestra]],Muestra[[Muestra]:[Columna1]],2,0),"REVISAR")</f>
        <v>33.10.01.01 Precio del cobre</v>
      </c>
      <c r="G1477" t="s">
        <v>2919</v>
      </c>
      <c r="H1477" t="s">
        <v>183</v>
      </c>
      <c r="I1477" t="s">
        <v>2949</v>
      </c>
      <c r="J1477" t="s">
        <v>2994</v>
      </c>
      <c r="K1477" s="1" t="s">
        <v>2609</v>
      </c>
      <c r="L1477" t="s">
        <v>1102</v>
      </c>
      <c r="O1477" t="s">
        <v>837</v>
      </c>
      <c r="P1477" s="8">
        <v>0.8</v>
      </c>
      <c r="Q1477" s="8">
        <v>0.7</v>
      </c>
      <c r="R1477">
        <v>0.7</v>
      </c>
      <c r="S1477">
        <v>0.8</v>
      </c>
      <c r="T1477">
        <v>1.3</v>
      </c>
      <c r="U1477">
        <v>1.7</v>
      </c>
      <c r="V1477">
        <v>3</v>
      </c>
      <c r="W1477">
        <v>3.2</v>
      </c>
      <c r="X1477">
        <v>3.2</v>
      </c>
      <c r="Y1477">
        <v>2.2999999999999998</v>
      </c>
      <c r="Z1477">
        <v>3.4</v>
      </c>
      <c r="AA1477">
        <v>4</v>
      </c>
      <c r="AB1477">
        <v>3.6</v>
      </c>
      <c r="AC1477">
        <v>3.3</v>
      </c>
      <c r="AD1477">
        <v>3.1</v>
      </c>
      <c r="AE1477">
        <v>2.5</v>
      </c>
      <c r="AF1477">
        <v>2.2000000000000002</v>
      </c>
      <c r="AG1477">
        <v>2.8</v>
      </c>
      <c r="AH1477">
        <v>3</v>
      </c>
      <c r="AI1477">
        <v>2.7</v>
      </c>
      <c r="AJ1477">
        <v>2.8</v>
      </c>
    </row>
    <row r="1478" spans="1:36" x14ac:dyDescent="0.25">
      <c r="A1478" s="23">
        <v>1477</v>
      </c>
      <c r="B1478" s="25" t="s">
        <v>2966</v>
      </c>
      <c r="C1478" s="1" t="str">
        <f>+VLOOKUP(Tabla1[[#This Row],[Sector]],Sectores[[Sector]:[Columna1]],2,0)</f>
        <v>33 Banco Central</v>
      </c>
      <c r="D1478" s="1" t="str">
        <f>+VLOOKUP(Tabla1[[#This Row],[Contenido]],Hoja2!$F$2:$G$105,2,0)</f>
        <v>33.10 Precios</v>
      </c>
      <c r="E1478" s="1" t="str">
        <f>+IFERROR(VLOOKUP(Tabla1[[#This Row],[Tema]],Temas[[Tema]:[Columna1]],2,0),"REVISAR")</f>
        <v>16.02.08 Petróleo</v>
      </c>
      <c r="F1478" s="1" t="str">
        <f>+IFERROR(VLOOKUP(Tabla1[[#This Row],[Muestra]],Muestra[[Muestra]:[Columna1]],2,0),"REVISAR")</f>
        <v>33.10.02.01 Precio del petróleo</v>
      </c>
      <c r="G1478" t="s">
        <v>2919</v>
      </c>
      <c r="H1478" t="s">
        <v>183</v>
      </c>
      <c r="I1478" t="s">
        <v>982</v>
      </c>
      <c r="J1478" t="s">
        <v>2995</v>
      </c>
      <c r="K1478" s="1" t="s">
        <v>2610</v>
      </c>
      <c r="L1478" t="s">
        <v>1102</v>
      </c>
      <c r="O1478" t="s">
        <v>837</v>
      </c>
      <c r="P1478" s="8">
        <v>30.3</v>
      </c>
      <c r="Q1478">
        <v>25.9</v>
      </c>
      <c r="R1478">
        <v>26.1</v>
      </c>
      <c r="S1478">
        <v>31.1</v>
      </c>
      <c r="T1478">
        <v>41.4</v>
      </c>
      <c r="U1478">
        <v>56.4</v>
      </c>
      <c r="V1478">
        <v>66.099999999999994</v>
      </c>
      <c r="W1478">
        <v>72.3</v>
      </c>
      <c r="X1478">
        <v>99.6</v>
      </c>
      <c r="Y1478">
        <v>61.7</v>
      </c>
      <c r="Z1478">
        <v>79.400000000000006</v>
      </c>
      <c r="AA1478">
        <v>95.1</v>
      </c>
      <c r="AB1478">
        <v>94.2</v>
      </c>
      <c r="AC1478">
        <v>97.9</v>
      </c>
      <c r="AD1478">
        <v>93.1</v>
      </c>
      <c r="AE1478">
        <v>48.7</v>
      </c>
      <c r="AF1478">
        <v>43.2</v>
      </c>
      <c r="AG1478">
        <v>50.9</v>
      </c>
      <c r="AH1478">
        <v>64.8</v>
      </c>
      <c r="AI1478">
        <v>57</v>
      </c>
      <c r="AJ1478">
        <v>39.299999999999997</v>
      </c>
    </row>
    <row r="1479" spans="1:36" x14ac:dyDescent="0.25">
      <c r="A1479" s="23">
        <v>1478</v>
      </c>
      <c r="B1479" s="25" t="s">
        <v>2967</v>
      </c>
      <c r="C1479" s="1" t="str">
        <f>+VLOOKUP(Tabla1[[#This Row],[Sector]],Sectores[[Sector]:[Columna1]],2,0)</f>
        <v>33 Banco Central</v>
      </c>
      <c r="D1479" s="1" t="str">
        <f>+VLOOKUP(Tabla1[[#This Row],[Contenido]],Hoja2!$F$2:$G$105,2,0)</f>
        <v>33.11 Finanzas Públicas</v>
      </c>
      <c r="E1479" s="1" t="str">
        <f>+IFERROR(VLOOKUP(Tabla1[[#This Row],[Tema]],Temas[[Tema]:[Columna1]],2,0),"REVISAR")</f>
        <v>33.11.01 Deuda Bruta</v>
      </c>
      <c r="F1479" s="1" t="str">
        <f>+IFERROR(VLOOKUP(Tabla1[[#This Row],[Muestra]],Muestra[[Muestra]:[Columna1]],2,0),"REVISAR")</f>
        <v>33.11.01.01 Deuda bruta gobierno central</v>
      </c>
      <c r="G1479" t="s">
        <v>2919</v>
      </c>
      <c r="H1479" t="s">
        <v>3004</v>
      </c>
      <c r="I1479" t="s">
        <v>2958</v>
      </c>
      <c r="J1479" t="s">
        <v>2996</v>
      </c>
      <c r="K1479" s="1" t="s">
        <v>3787</v>
      </c>
      <c r="L1479" t="s">
        <v>838</v>
      </c>
      <c r="O1479" t="s">
        <v>837</v>
      </c>
      <c r="V1479">
        <v>5</v>
      </c>
      <c r="W1479">
        <v>3.9</v>
      </c>
      <c r="X1479">
        <v>4.9000000000000004</v>
      </c>
      <c r="Y1479">
        <v>5.8</v>
      </c>
      <c r="Z1479">
        <v>8.6</v>
      </c>
      <c r="AA1479">
        <v>11.1</v>
      </c>
      <c r="AB1479">
        <v>11.9</v>
      </c>
      <c r="AC1479">
        <v>12.7</v>
      </c>
      <c r="AD1479">
        <v>15</v>
      </c>
      <c r="AE1479">
        <v>17.3</v>
      </c>
      <c r="AF1479">
        <v>21</v>
      </c>
      <c r="AG1479">
        <v>23.6</v>
      </c>
      <c r="AH1479">
        <v>25.6</v>
      </c>
      <c r="AI1479">
        <v>28.2</v>
      </c>
      <c r="AJ1479">
        <v>32.5</v>
      </c>
    </row>
    <row r="1480" spans="1:36" x14ac:dyDescent="0.25">
      <c r="A1480" s="23">
        <v>1479</v>
      </c>
      <c r="B1480" t="s">
        <v>2968</v>
      </c>
      <c r="C1480" s="1" t="str">
        <f>+VLOOKUP(Tabla1[[#This Row],[Sector]],Sectores[[Sector]:[Columna1]],2,0)</f>
        <v>33 Banco Central</v>
      </c>
      <c r="D1480" s="1" t="str">
        <f>+VLOOKUP(Tabla1[[#This Row],[Contenido]],Hoja2!$F$2:$G$105,2,0)</f>
        <v>33.11 Finanzas Públicas</v>
      </c>
      <c r="E1480" s="1" t="str">
        <f>+IFERROR(VLOOKUP(Tabla1[[#This Row],[Tema]],Temas[[Tema]:[Columna1]],2,0),"REVISAR")</f>
        <v>33.11.02 Deuda Neta</v>
      </c>
      <c r="F1480" s="1" t="str">
        <f>+IFERROR(VLOOKUP(Tabla1[[#This Row],[Muestra]],Muestra[[Muestra]:[Columna1]],2,0),"REVISAR")</f>
        <v>33.11.02.01 Deuda neta gobierno central</v>
      </c>
      <c r="G1480" t="s">
        <v>2919</v>
      </c>
      <c r="H1480" t="s">
        <v>3004</v>
      </c>
      <c r="I1480" t="s">
        <v>2959</v>
      </c>
      <c r="J1480" t="s">
        <v>2997</v>
      </c>
      <c r="K1480" s="1" t="s">
        <v>3787</v>
      </c>
      <c r="L1480" t="s">
        <v>838</v>
      </c>
      <c r="O1480" t="s">
        <v>837</v>
      </c>
      <c r="V1480">
        <v>-6.6</v>
      </c>
      <c r="W1480">
        <v>-13</v>
      </c>
      <c r="X1480">
        <v>-19.3</v>
      </c>
      <c r="Y1480">
        <v>-10.5</v>
      </c>
      <c r="Z1480">
        <v>-7</v>
      </c>
      <c r="AA1480">
        <v>-8.6</v>
      </c>
      <c r="AB1480">
        <v>-6.8</v>
      </c>
      <c r="AC1480">
        <v>-5.6</v>
      </c>
      <c r="AD1480">
        <v>-4.3</v>
      </c>
      <c r="AE1480">
        <v>-3.4</v>
      </c>
      <c r="AF1480">
        <v>0.9</v>
      </c>
      <c r="AG1480">
        <v>4.4000000000000004</v>
      </c>
      <c r="AH1480">
        <v>5.7</v>
      </c>
      <c r="AI1480">
        <v>8</v>
      </c>
      <c r="AJ1480">
        <v>13.4</v>
      </c>
    </row>
    <row r="1481" spans="1:36" x14ac:dyDescent="0.25">
      <c r="A1481" s="23">
        <v>1480</v>
      </c>
      <c r="B1481" t="s">
        <v>2969</v>
      </c>
      <c r="C1481" s="1" t="str">
        <f>+VLOOKUP(Tabla1[[#This Row],[Sector]],Sectores[[Sector]:[Columna1]],2,0)</f>
        <v>33 Banco Central</v>
      </c>
      <c r="D1481" s="1" t="str">
        <f>+VLOOKUP(Tabla1[[#This Row],[Contenido]],Hoja2!$F$2:$G$105,2,0)</f>
        <v>33.11 Finanzas Públicas</v>
      </c>
      <c r="E1481" s="1" t="str">
        <f>+IFERROR(VLOOKUP(Tabla1[[#This Row],[Tema]],Temas[[Tema]:[Columna1]],2,0),"REVISAR")</f>
        <v>33.11.01 Deuda Bruta</v>
      </c>
      <c r="F1481" s="1" t="str">
        <f>+IFERROR(VLOOKUP(Tabla1[[#This Row],[Muestra]],Muestra[[Muestra]:[Columna1]],2,0),"REVISAR")</f>
        <v>33.11.01.02 Deuda bruta banco central</v>
      </c>
      <c r="G1481" t="s">
        <v>2919</v>
      </c>
      <c r="H1481" t="s">
        <v>3004</v>
      </c>
      <c r="I1481" t="s">
        <v>2958</v>
      </c>
      <c r="J1481" t="s">
        <v>2998</v>
      </c>
      <c r="K1481" s="1" t="s">
        <v>3787</v>
      </c>
      <c r="L1481" t="s">
        <v>838</v>
      </c>
      <c r="O1481" t="s">
        <v>837</v>
      </c>
      <c r="V1481">
        <v>15.6</v>
      </c>
      <c r="W1481">
        <v>10.3</v>
      </c>
      <c r="X1481">
        <v>13.4</v>
      </c>
      <c r="Y1481">
        <v>15.5</v>
      </c>
      <c r="Z1481">
        <v>11.1</v>
      </c>
      <c r="AA1481">
        <v>16.899999999999999</v>
      </c>
      <c r="AB1481">
        <v>15.2</v>
      </c>
      <c r="AC1481">
        <v>13.5</v>
      </c>
      <c r="AD1481">
        <v>13.6</v>
      </c>
      <c r="AE1481">
        <v>12.7</v>
      </c>
      <c r="AF1481">
        <v>12.4</v>
      </c>
      <c r="AG1481">
        <v>10.5</v>
      </c>
      <c r="AH1481">
        <v>10.5</v>
      </c>
      <c r="AI1481">
        <v>10.5</v>
      </c>
      <c r="AJ1481">
        <v>14.9</v>
      </c>
    </row>
    <row r="1482" spans="1:36" x14ac:dyDescent="0.25">
      <c r="A1482" s="23">
        <v>1481</v>
      </c>
      <c r="B1482" t="s">
        <v>2970</v>
      </c>
      <c r="C1482" s="1" t="str">
        <f>+VLOOKUP(Tabla1[[#This Row],[Sector]],Sectores[[Sector]:[Columna1]],2,0)</f>
        <v>33 Banco Central</v>
      </c>
      <c r="D1482" s="1" t="str">
        <f>+VLOOKUP(Tabla1[[#This Row],[Contenido]],Hoja2!$F$2:$G$105,2,0)</f>
        <v>33.11 Finanzas Públicas</v>
      </c>
      <c r="E1482" s="1" t="str">
        <f>+IFERROR(VLOOKUP(Tabla1[[#This Row],[Tema]],Temas[[Tema]:[Columna1]],2,0),"REVISAR")</f>
        <v>33.11.02 Deuda Neta</v>
      </c>
      <c r="F1482" s="1" t="str">
        <f>+IFERROR(VLOOKUP(Tabla1[[#This Row],[Muestra]],Muestra[[Muestra]:[Columna1]],2,0),"REVISAR")</f>
        <v>33.11.02.02 Deuda neta banco central</v>
      </c>
      <c r="G1482" t="s">
        <v>2919</v>
      </c>
      <c r="H1482" t="s">
        <v>3004</v>
      </c>
      <c r="I1482" t="s">
        <v>2959</v>
      </c>
      <c r="J1482" t="s">
        <v>2999</v>
      </c>
      <c r="K1482" s="1" t="s">
        <v>3787</v>
      </c>
      <c r="L1482" t="s">
        <v>838</v>
      </c>
      <c r="O1482" t="s">
        <v>837</v>
      </c>
      <c r="V1482">
        <v>0.8</v>
      </c>
      <c r="W1482">
        <v>0.2</v>
      </c>
      <c r="X1482">
        <v>-3.3</v>
      </c>
      <c r="Y1482">
        <v>-1.5</v>
      </c>
      <c r="Z1482">
        <v>-0.7</v>
      </c>
      <c r="AA1482">
        <v>-1.9</v>
      </c>
      <c r="AB1482">
        <v>-1.1000000000000001</v>
      </c>
      <c r="AC1482">
        <v>-2.2000000000000002</v>
      </c>
      <c r="AD1482">
        <v>-3.1</v>
      </c>
      <c r="AE1482">
        <v>-4.5</v>
      </c>
      <c r="AF1482">
        <v>-3.6</v>
      </c>
      <c r="AG1482">
        <v>-3</v>
      </c>
      <c r="AH1482">
        <v>-4.0999999999999996</v>
      </c>
      <c r="AI1482">
        <v>-5.7</v>
      </c>
      <c r="AJ1482">
        <v>-2.5</v>
      </c>
    </row>
    <row r="1483" spans="1:36" x14ac:dyDescent="0.25">
      <c r="A1483" s="23">
        <v>1482</v>
      </c>
      <c r="B1483" t="s">
        <v>2971</v>
      </c>
      <c r="C1483" s="1" t="str">
        <f>+VLOOKUP(Tabla1[[#This Row],[Sector]],Sectores[[Sector]:[Columna1]],2,0)</f>
        <v>33 Banco Central</v>
      </c>
      <c r="D1483" s="1" t="str">
        <f>+VLOOKUP(Tabla1[[#This Row],[Contenido]],Hoja2!$F$2:$G$105,2,0)</f>
        <v>33.11 Finanzas Públicas</v>
      </c>
      <c r="E1483" s="1" t="str">
        <f>+IFERROR(VLOOKUP(Tabla1[[#This Row],[Tema]],Temas[[Tema]:[Columna1]],2,0),"REVISAR")</f>
        <v>33.11.01 Deuda Bruta</v>
      </c>
      <c r="F1483" s="1" t="str">
        <f>+IFERROR(VLOOKUP(Tabla1[[#This Row],[Muestra]],Muestra[[Muestra]:[Columna1]],2,0),"REVISAR")</f>
        <v>33.11.01.03 Deuda bruta sector público</v>
      </c>
      <c r="G1483" t="s">
        <v>2919</v>
      </c>
      <c r="H1483" t="s">
        <v>3004</v>
      </c>
      <c r="I1483" t="s">
        <v>2958</v>
      </c>
      <c r="J1483" t="s">
        <v>3000</v>
      </c>
      <c r="K1483" s="1" t="s">
        <v>3787</v>
      </c>
      <c r="L1483" t="s">
        <v>838</v>
      </c>
      <c r="O1483" t="s">
        <v>837</v>
      </c>
      <c r="V1483">
        <v>18.399999999999999</v>
      </c>
      <c r="W1483">
        <v>13.8</v>
      </c>
      <c r="X1483">
        <v>18.100000000000001</v>
      </c>
      <c r="Y1483">
        <v>20.9</v>
      </c>
      <c r="Z1483">
        <v>18.5</v>
      </c>
      <c r="AA1483">
        <v>26.6</v>
      </c>
      <c r="AB1483">
        <v>26</v>
      </c>
      <c r="AC1483">
        <v>25.1</v>
      </c>
      <c r="AD1483">
        <v>27.1</v>
      </c>
      <c r="AE1483">
        <v>29.7</v>
      </c>
      <c r="AF1483">
        <v>32.700000000000003</v>
      </c>
      <c r="AG1483">
        <v>33.700000000000003</v>
      </c>
      <c r="AH1483">
        <v>35.5</v>
      </c>
      <c r="AI1483">
        <v>38.4</v>
      </c>
      <c r="AJ1483">
        <v>47.2</v>
      </c>
    </row>
    <row r="1484" spans="1:36" x14ac:dyDescent="0.25">
      <c r="A1484" s="23">
        <v>1483</v>
      </c>
      <c r="B1484" t="s">
        <v>2972</v>
      </c>
      <c r="C1484" s="1" t="str">
        <f>+VLOOKUP(Tabla1[[#This Row],[Sector]],Sectores[[Sector]:[Columna1]],2,0)</f>
        <v>33 Banco Central</v>
      </c>
      <c r="D1484" s="1" t="str">
        <f>+VLOOKUP(Tabla1[[#This Row],[Contenido]],Hoja2!$F$2:$G$105,2,0)</f>
        <v>33.11 Finanzas Públicas</v>
      </c>
      <c r="E1484" s="1" t="str">
        <f>+IFERROR(VLOOKUP(Tabla1[[#This Row],[Tema]],Temas[[Tema]:[Columna1]],2,0),"REVISAR")</f>
        <v>33.11.02 Deuda Neta</v>
      </c>
      <c r="F1484" s="1" t="str">
        <f>+IFERROR(VLOOKUP(Tabla1[[#This Row],[Muestra]],Muestra[[Muestra]:[Columna1]],2,0),"REVISAR")</f>
        <v>33.11.02.03 Deuda neta sector público</v>
      </c>
      <c r="G1484" t="s">
        <v>2919</v>
      </c>
      <c r="H1484" t="s">
        <v>3004</v>
      </c>
      <c r="I1484" t="s">
        <v>2959</v>
      </c>
      <c r="J1484" t="s">
        <v>3001</v>
      </c>
      <c r="K1484" s="1" t="s">
        <v>3787</v>
      </c>
      <c r="L1484" t="s">
        <v>838</v>
      </c>
      <c r="O1484" t="s">
        <v>837</v>
      </c>
      <c r="V1484">
        <v>-5.8</v>
      </c>
      <c r="W1484">
        <v>-12.8</v>
      </c>
      <c r="X1484">
        <v>-22.6</v>
      </c>
      <c r="Y1484">
        <v>-12</v>
      </c>
      <c r="Z1484">
        <v>-7.4</v>
      </c>
      <c r="AA1484">
        <v>-10.4</v>
      </c>
      <c r="AB1484">
        <v>-7.8</v>
      </c>
      <c r="AC1484">
        <v>-7.7</v>
      </c>
      <c r="AD1484">
        <v>-7.3</v>
      </c>
      <c r="AE1484">
        <v>-7.9</v>
      </c>
      <c r="AF1484">
        <v>-2.7</v>
      </c>
      <c r="AG1484">
        <v>1.4</v>
      </c>
      <c r="AH1484">
        <v>1.6</v>
      </c>
      <c r="AI1484">
        <v>2.2999999999999998</v>
      </c>
      <c r="AJ1484">
        <v>10.9</v>
      </c>
    </row>
    <row r="1485" spans="1:36" x14ac:dyDescent="0.25">
      <c r="A1485" s="23">
        <v>1484</v>
      </c>
      <c r="B1485" t="s">
        <v>2973</v>
      </c>
      <c r="C1485" s="1" t="str">
        <f>+VLOOKUP(Tabla1[[#This Row],[Sector]],Sectores[[Sector]:[Columna1]],2,0)</f>
        <v>33 Banco Central</v>
      </c>
      <c r="D1485" s="1" t="str">
        <f>+VLOOKUP(Tabla1[[#This Row],[Contenido]],Hoja2!$F$2:$G$105,2,0)</f>
        <v>33.11 Finanzas Públicas</v>
      </c>
      <c r="E1485" s="1" t="str">
        <f>+IFERROR(VLOOKUP(Tabla1[[#This Row],[Tema]],Temas[[Tema]:[Columna1]],2,0),"REVISAR")</f>
        <v>33.11.01 Deuda Bruta</v>
      </c>
      <c r="F1485" s="1" t="str">
        <f>+IFERROR(VLOOKUP(Tabla1[[#This Row],[Muestra]],Muestra[[Muestra]:[Columna1]],2,0),"REVISAR")</f>
        <v>33.11.01.04 Deuda bruta empresas públicas</v>
      </c>
      <c r="G1485" t="s">
        <v>2919</v>
      </c>
      <c r="H1485" t="s">
        <v>3004</v>
      </c>
      <c r="I1485" t="s">
        <v>2958</v>
      </c>
      <c r="J1485" t="s">
        <v>3002</v>
      </c>
      <c r="K1485" s="1" t="s">
        <v>3787</v>
      </c>
      <c r="L1485" t="s">
        <v>838</v>
      </c>
      <c r="O1485" t="s">
        <v>837</v>
      </c>
      <c r="V1485">
        <v>5</v>
      </c>
      <c r="W1485">
        <v>4.8</v>
      </c>
      <c r="X1485">
        <v>6.5</v>
      </c>
      <c r="Y1485">
        <v>6.2</v>
      </c>
      <c r="Z1485">
        <v>6.1</v>
      </c>
      <c r="AA1485">
        <v>6.7</v>
      </c>
      <c r="AB1485">
        <v>6.9</v>
      </c>
      <c r="AC1485">
        <v>7.6</v>
      </c>
      <c r="AD1485">
        <v>9</v>
      </c>
      <c r="AE1485">
        <v>10.1</v>
      </c>
      <c r="AF1485">
        <v>9.3000000000000007</v>
      </c>
      <c r="AG1485">
        <v>8.5</v>
      </c>
      <c r="AH1485">
        <v>9.3000000000000007</v>
      </c>
      <c r="AI1485">
        <v>10.199999999999999</v>
      </c>
      <c r="AJ1485">
        <v>10.199999999999999</v>
      </c>
    </row>
    <row r="1486" spans="1:36" x14ac:dyDescent="0.25">
      <c r="A1486" s="23">
        <v>1485</v>
      </c>
      <c r="B1486" t="s">
        <v>2974</v>
      </c>
      <c r="C1486" s="1" t="str">
        <f>+VLOOKUP(Tabla1[[#This Row],[Sector]],Sectores[[Sector]:[Columna1]],2,0)</f>
        <v>33 Banco Central</v>
      </c>
      <c r="D1486" s="1" t="str">
        <f>+VLOOKUP(Tabla1[[#This Row],[Contenido]],Hoja2!$F$2:$G$105,2,0)</f>
        <v>33.11 Finanzas Públicas</v>
      </c>
      <c r="E1486" s="1" t="str">
        <f>+IFERROR(VLOOKUP(Tabla1[[#This Row],[Tema]],Temas[[Tema]:[Columna1]],2,0),"REVISAR")</f>
        <v>33.11.02 Deuda Neta</v>
      </c>
      <c r="F1486" s="1" t="str">
        <f>+IFERROR(VLOOKUP(Tabla1[[#This Row],[Muestra]],Muestra[[Muestra]:[Columna1]],2,0),"REVISAR")</f>
        <v>33.11.02.04 Deuda neta empresas públicas</v>
      </c>
      <c r="G1486" t="s">
        <v>2919</v>
      </c>
      <c r="H1486" t="s">
        <v>3004</v>
      </c>
      <c r="I1486" t="s">
        <v>2959</v>
      </c>
      <c r="J1486" t="s">
        <v>3003</v>
      </c>
      <c r="K1486" s="1" t="s">
        <v>3787</v>
      </c>
      <c r="L1486" t="s">
        <v>838</v>
      </c>
      <c r="O1486" t="s">
        <v>837</v>
      </c>
      <c r="V1486">
        <v>4.2</v>
      </c>
      <c r="W1486">
        <v>3.4</v>
      </c>
      <c r="X1486">
        <v>5.9</v>
      </c>
      <c r="Y1486">
        <v>5.7</v>
      </c>
      <c r="Z1486">
        <v>5.5</v>
      </c>
      <c r="AA1486">
        <v>5.6</v>
      </c>
      <c r="AB1486">
        <v>6</v>
      </c>
      <c r="AC1486">
        <v>6.8</v>
      </c>
      <c r="AD1486">
        <v>8</v>
      </c>
      <c r="AE1486">
        <v>8.9</v>
      </c>
      <c r="AF1486">
        <v>8.6999999999999993</v>
      </c>
      <c r="AG1486">
        <v>7.6</v>
      </c>
      <c r="AH1486">
        <v>8.3000000000000007</v>
      </c>
      <c r="AI1486">
        <v>9.3000000000000007</v>
      </c>
      <c r="AJ1486">
        <v>8.8000000000000007</v>
      </c>
    </row>
    <row r="1487" spans="1:36" x14ac:dyDescent="0.25">
      <c r="A1487" s="23">
        <v>1486</v>
      </c>
      <c r="B1487" t="s">
        <v>2975</v>
      </c>
      <c r="C1487" s="1" t="str">
        <f>+VLOOKUP(Tabla1[[#This Row],[Sector]],Sectores[[Sector]:[Columna1]],2,0)</f>
        <v>33 Banco Central</v>
      </c>
      <c r="D1487" s="1" t="str">
        <f>+VLOOKUP(Tabla1[[#This Row],[Contenido]],Hoja2!$F$2:$G$105,2,0)</f>
        <v>33.10 Precios</v>
      </c>
      <c r="E1487" s="1" t="str">
        <f>+IFERROR(VLOOKUP(Tabla1[[#This Row],[Tema]],Temas[[Tema]:[Columna1]],2,0),"REVISAR")</f>
        <v>33.10.03 UF</v>
      </c>
      <c r="F1487" s="1" t="str">
        <f>+IFERROR(VLOOKUP(Tabla1[[#This Row],[Muestra]],Muestra[[Muestra]:[Columna1]],2,0),"REVISAR")</f>
        <v>33.10.03.01 UF</v>
      </c>
      <c r="G1487" t="s">
        <v>2919</v>
      </c>
      <c r="H1487" t="s">
        <v>183</v>
      </c>
      <c r="I1487" t="s">
        <v>2960</v>
      </c>
      <c r="J1487" t="s">
        <v>2960</v>
      </c>
      <c r="K1487" s="1" t="s">
        <v>234</v>
      </c>
      <c r="L1487" t="s">
        <v>1102</v>
      </c>
      <c r="O1487" t="s">
        <v>837</v>
      </c>
      <c r="P1487">
        <v>15408.87</v>
      </c>
      <c r="Q1487">
        <v>15990.7</v>
      </c>
      <c r="R1487">
        <v>16380.16</v>
      </c>
      <c r="S1487">
        <v>16892.21</v>
      </c>
      <c r="T1487">
        <v>17030.38</v>
      </c>
      <c r="U1487">
        <v>17526.02</v>
      </c>
      <c r="V1487">
        <v>18162.400000000001</v>
      </c>
      <c r="W1487">
        <v>18789.3</v>
      </c>
      <c r="X1487">
        <v>20429.09</v>
      </c>
      <c r="Y1487">
        <v>21007.4</v>
      </c>
      <c r="Z1487">
        <v>21171.8</v>
      </c>
      <c r="AA1487">
        <v>21846.38</v>
      </c>
      <c r="AB1487">
        <v>22598.85</v>
      </c>
      <c r="AC1487">
        <v>22980.9</v>
      </c>
      <c r="AD1487">
        <v>23960.6</v>
      </c>
      <c r="AE1487">
        <v>25022</v>
      </c>
      <c r="AF1487">
        <v>26022.67</v>
      </c>
      <c r="AG1487">
        <v>26571.93</v>
      </c>
      <c r="AH1487">
        <v>27165.75</v>
      </c>
      <c r="AI1487">
        <v>27854.39</v>
      </c>
      <c r="AJ1487">
        <v>28678.81</v>
      </c>
    </row>
    <row r="1488" spans="1:36" x14ac:dyDescent="0.25">
      <c r="A1488" s="23">
        <v>1487</v>
      </c>
      <c r="B1488" t="s">
        <v>2976</v>
      </c>
      <c r="C1488" s="1" t="str">
        <f>+VLOOKUP(Tabla1[[#This Row],[Sector]],Sectores[[Sector]:[Columna1]],2,0)</f>
        <v>33 Banco Central</v>
      </c>
      <c r="D1488" s="1" t="str">
        <f>+VLOOKUP(Tabla1[[#This Row],[Contenido]],Hoja2!$F$2:$G$105,2,0)</f>
        <v>33.10 Precios</v>
      </c>
      <c r="E1488" s="1" t="str">
        <f>+IFERROR(VLOOKUP(Tabla1[[#This Row],[Tema]],Temas[[Tema]:[Columna1]],2,0),"REVISAR")</f>
        <v>33.10.04 UTM</v>
      </c>
      <c r="F1488" s="1" t="str">
        <f>+IFERROR(VLOOKUP(Tabla1[[#This Row],[Muestra]],Muestra[[Muestra]:[Columna1]],2,0),"REVISAR")</f>
        <v>33.10.04.01 UTM</v>
      </c>
      <c r="G1488" t="s">
        <v>2919</v>
      </c>
      <c r="H1488" t="s">
        <v>183</v>
      </c>
      <c r="I1488" t="s">
        <v>2961</v>
      </c>
      <c r="J1488" t="s">
        <v>2961</v>
      </c>
      <c r="K1488" s="1" t="s">
        <v>234</v>
      </c>
      <c r="L1488" t="s">
        <v>1102</v>
      </c>
      <c r="O1488" t="s">
        <v>837</v>
      </c>
      <c r="P1488">
        <v>27000.33</v>
      </c>
      <c r="Q1488">
        <v>28029.919999999998</v>
      </c>
      <c r="R1488">
        <v>28712.83</v>
      </c>
      <c r="S1488">
        <v>29621</v>
      </c>
      <c r="T1488">
        <v>29853.83</v>
      </c>
      <c r="U1488">
        <v>30715.83</v>
      </c>
      <c r="V1488">
        <v>31840.75</v>
      </c>
      <c r="W1488">
        <v>32906.080000000002</v>
      </c>
      <c r="X1488">
        <v>35769.919999999998</v>
      </c>
      <c r="Y1488">
        <v>36863.58</v>
      </c>
      <c r="Z1488">
        <v>37112.42</v>
      </c>
      <c r="AA1488">
        <v>38287.25</v>
      </c>
      <c r="AB1488">
        <v>39623.42</v>
      </c>
      <c r="AC1488">
        <v>40290</v>
      </c>
      <c r="AD1488">
        <v>41983.5</v>
      </c>
      <c r="AE1488">
        <v>43852.67</v>
      </c>
      <c r="AF1488">
        <v>45619.92</v>
      </c>
      <c r="AG1488">
        <v>46592.67</v>
      </c>
      <c r="AH1488">
        <v>47623.33</v>
      </c>
      <c r="AI1488">
        <v>48831.5</v>
      </c>
      <c r="AJ1488">
        <v>50281.08</v>
      </c>
    </row>
    <row r="1489" spans="1:37" x14ac:dyDescent="0.25">
      <c r="A1489" s="23">
        <v>1488</v>
      </c>
      <c r="B1489" t="s">
        <v>2980</v>
      </c>
      <c r="C1489" s="1" t="str">
        <f>+VLOOKUP(Tabla1[[#This Row],[Sector]],Sectores[[Sector]:[Columna1]],2,0)</f>
        <v>33 Banco Central</v>
      </c>
      <c r="D1489" s="1" t="str">
        <f>+VLOOKUP(Tabla1[[#This Row],[Contenido]],Hoja2!$F$2:$G$105,2,0)</f>
        <v>33.10 Precios</v>
      </c>
      <c r="E1489" s="1" t="str">
        <f>+IFERROR(VLOOKUP(Tabla1[[#This Row],[Tema]],Temas[[Tema]:[Columna1]],2,0),"REVISAR")</f>
        <v>33.10.05 General Industrias</v>
      </c>
      <c r="F1489" s="1" t="str">
        <f>+IFERROR(VLOOKUP(Tabla1[[#This Row],[Muestra]],Muestra[[Muestra]:[Columna1]],2,0),"REVISAR")</f>
        <v>33.10.05.01 Índice de precios del productor industrias</v>
      </c>
      <c r="G1489" t="s">
        <v>2919</v>
      </c>
      <c r="H1489" t="s">
        <v>183</v>
      </c>
      <c r="I1489" t="s">
        <v>2977</v>
      </c>
      <c r="J1489" t="s">
        <v>2985</v>
      </c>
      <c r="K1489" s="1" t="s">
        <v>50</v>
      </c>
      <c r="L1489" t="s">
        <v>2611</v>
      </c>
      <c r="O1489" t="s">
        <v>837</v>
      </c>
      <c r="AD1489">
        <v>100</v>
      </c>
      <c r="AE1489">
        <v>98.77</v>
      </c>
      <c r="AF1489">
        <v>98.08</v>
      </c>
      <c r="AG1489">
        <v>107.65</v>
      </c>
      <c r="AH1489">
        <v>112.9</v>
      </c>
      <c r="AI1489">
        <v>115.04</v>
      </c>
      <c r="AJ1489">
        <v>123.02</v>
      </c>
    </row>
    <row r="1490" spans="1:37" x14ac:dyDescent="0.25">
      <c r="A1490" s="23">
        <v>1489</v>
      </c>
      <c r="B1490" t="s">
        <v>2981</v>
      </c>
      <c r="C1490" s="1" t="str">
        <f>+VLOOKUP(Tabla1[[#This Row],[Sector]],Sectores[[Sector]:[Columna1]],2,0)</f>
        <v>33 Banco Central</v>
      </c>
      <c r="D1490" s="1" t="str">
        <f>+VLOOKUP(Tabla1[[#This Row],[Contenido]],Hoja2!$F$2:$G$105,2,0)</f>
        <v>33.10 Precios</v>
      </c>
      <c r="E1490" s="1" t="str">
        <f>+IFERROR(VLOOKUP(Tabla1[[#This Row],[Tema]],Temas[[Tema]:[Columna1]],2,0),"REVISAR")</f>
        <v>33.10.06 Industria Manufacturera</v>
      </c>
      <c r="F1490" s="1" t="str">
        <f>+IFERROR(VLOOKUP(Tabla1[[#This Row],[Muestra]],Muestra[[Muestra]:[Columna1]],2,0),"REVISAR")</f>
        <v>33.10.06.01 Índice de precios del productor manufactura</v>
      </c>
      <c r="G1490" t="s">
        <v>2919</v>
      </c>
      <c r="H1490" t="s">
        <v>183</v>
      </c>
      <c r="I1490" t="s">
        <v>92</v>
      </c>
      <c r="J1490" t="s">
        <v>2987</v>
      </c>
      <c r="K1490" s="1" t="s">
        <v>50</v>
      </c>
      <c r="L1490" t="s">
        <v>2611</v>
      </c>
      <c r="O1490" t="s">
        <v>837</v>
      </c>
      <c r="AD1490">
        <v>100</v>
      </c>
      <c r="AE1490">
        <v>103.98</v>
      </c>
      <c r="AF1490">
        <v>106.17</v>
      </c>
      <c r="AG1490">
        <v>108.21</v>
      </c>
      <c r="AH1490">
        <v>112.89</v>
      </c>
      <c r="AI1490">
        <v>113.4</v>
      </c>
      <c r="AJ1490">
        <v>116.05</v>
      </c>
    </row>
    <row r="1491" spans="1:37" x14ac:dyDescent="0.25">
      <c r="A1491" s="23">
        <v>1490</v>
      </c>
      <c r="B1491" t="s">
        <v>2982</v>
      </c>
      <c r="C1491" s="1" t="str">
        <f>+VLOOKUP(Tabla1[[#This Row],[Sector]],Sectores[[Sector]:[Columna1]],2,0)</f>
        <v>33 Banco Central</v>
      </c>
      <c r="D1491" s="1" t="str">
        <f>+VLOOKUP(Tabla1[[#This Row],[Contenido]],Hoja2!$F$2:$G$105,2,0)</f>
        <v>33.10 Precios</v>
      </c>
      <c r="E1491" s="1" t="str">
        <f>+IFERROR(VLOOKUP(Tabla1[[#This Row],[Tema]],Temas[[Tema]:[Columna1]],2,0),"REVISAR")</f>
        <v>04.01.04 Minería</v>
      </c>
      <c r="F1491" s="1" t="str">
        <f>+IFERROR(VLOOKUP(Tabla1[[#This Row],[Muestra]],Muestra[[Muestra]:[Columna1]],2,0),"REVISAR")</f>
        <v>33.10.07.01 Índice de precios del productor minería</v>
      </c>
      <c r="G1491" t="s">
        <v>2919</v>
      </c>
      <c r="H1491" t="s">
        <v>183</v>
      </c>
      <c r="I1491" t="s">
        <v>52</v>
      </c>
      <c r="J1491" t="s">
        <v>2986</v>
      </c>
      <c r="K1491" s="1" t="s">
        <v>50</v>
      </c>
      <c r="L1491" t="s">
        <v>2611</v>
      </c>
      <c r="O1491" t="s">
        <v>837</v>
      </c>
      <c r="AD1491">
        <v>100</v>
      </c>
      <c r="AE1491">
        <v>91.81</v>
      </c>
      <c r="AF1491">
        <v>87.2</v>
      </c>
      <c r="AG1491">
        <v>104.47</v>
      </c>
      <c r="AH1491">
        <v>110.65</v>
      </c>
      <c r="AI1491">
        <v>113.2</v>
      </c>
      <c r="AJ1491">
        <v>126.19</v>
      </c>
    </row>
    <row r="1492" spans="1:37" x14ac:dyDescent="0.25">
      <c r="A1492" s="23">
        <v>1491</v>
      </c>
      <c r="B1492" t="s">
        <v>2983</v>
      </c>
      <c r="C1492" s="1" t="str">
        <f>+VLOOKUP(Tabla1[[#This Row],[Sector]],Sectores[[Sector]:[Columna1]],2,0)</f>
        <v>33 Banco Central</v>
      </c>
      <c r="D1492" s="1" t="str">
        <f>+VLOOKUP(Tabla1[[#This Row],[Contenido]],Hoja2!$F$2:$G$105,2,0)</f>
        <v>33.10 Precios</v>
      </c>
      <c r="E1492" s="1" t="str">
        <f>+IFERROR(VLOOKUP(Tabla1[[#This Row],[Tema]],Temas[[Tema]:[Columna1]],2,0),"REVISAR")</f>
        <v>33.10.08 Electricidad, Gas y Agua</v>
      </c>
      <c r="F1492" s="1" t="str">
        <f>+IFERROR(VLOOKUP(Tabla1[[#This Row],[Muestra]],Muestra[[Muestra]:[Columna1]],2,0),"REVISAR")</f>
        <v>33.10.08.01 Índice de precios del productor servicios básicos</v>
      </c>
      <c r="G1492" t="s">
        <v>2919</v>
      </c>
      <c r="H1492" t="s">
        <v>183</v>
      </c>
      <c r="I1492" t="s">
        <v>2978</v>
      </c>
      <c r="J1492" t="s">
        <v>2988</v>
      </c>
      <c r="K1492" s="1" t="s">
        <v>50</v>
      </c>
      <c r="L1492" t="s">
        <v>2611</v>
      </c>
      <c r="O1492" t="s">
        <v>837</v>
      </c>
      <c r="AD1492">
        <v>100</v>
      </c>
      <c r="AE1492">
        <v>111.98</v>
      </c>
      <c r="AF1492">
        <v>118.98</v>
      </c>
      <c r="AG1492">
        <v>120.24</v>
      </c>
      <c r="AH1492">
        <v>123.28</v>
      </c>
      <c r="AI1492">
        <v>129.47999999999999</v>
      </c>
      <c r="AJ1492">
        <v>133.65</v>
      </c>
    </row>
    <row r="1493" spans="1:37" x14ac:dyDescent="0.25">
      <c r="A1493" s="23">
        <v>1492</v>
      </c>
      <c r="B1493" t="s">
        <v>2984</v>
      </c>
      <c r="C1493" s="1" t="str">
        <f>+VLOOKUP(Tabla1[[#This Row],[Sector]],Sectores[[Sector]:[Columna1]],2,0)</f>
        <v>33 Banco Central</v>
      </c>
      <c r="D1493" s="1" t="str">
        <f>+VLOOKUP(Tabla1[[#This Row],[Contenido]],Hoja2!$F$2:$G$105,2,0)</f>
        <v>33.10 Precios</v>
      </c>
      <c r="E1493" s="1" t="str">
        <f>+IFERROR(VLOOKUP(Tabla1[[#This Row],[Tema]],Temas[[Tema]:[Columna1]],2,0),"REVISAR")</f>
        <v>33.10.09 Agricultura y Ganadería</v>
      </c>
      <c r="F1493" s="1" t="str">
        <f>+IFERROR(VLOOKUP(Tabla1[[#This Row],[Muestra]],Muestra[[Muestra]:[Columna1]],2,0),"REVISAR")</f>
        <v>33.10.09.01 Índice de precios del productor agropecuario</v>
      </c>
      <c r="G1493" t="s">
        <v>2919</v>
      </c>
      <c r="H1493" t="s">
        <v>183</v>
      </c>
      <c r="I1493" t="s">
        <v>2979</v>
      </c>
      <c r="J1493" t="s">
        <v>2989</v>
      </c>
      <c r="K1493" s="1" t="s">
        <v>50</v>
      </c>
      <c r="L1493" t="s">
        <v>2611</v>
      </c>
      <c r="O1493" t="s">
        <v>837</v>
      </c>
      <c r="AD1493">
        <v>100</v>
      </c>
      <c r="AE1493">
        <v>101.2</v>
      </c>
      <c r="AF1493">
        <v>106.17</v>
      </c>
      <c r="AG1493">
        <v>104.85</v>
      </c>
      <c r="AH1493">
        <v>100.49</v>
      </c>
      <c r="AI1493">
        <v>101.89</v>
      </c>
      <c r="AJ1493">
        <v>116.87</v>
      </c>
    </row>
    <row r="1494" spans="1:37" x14ac:dyDescent="0.25">
      <c r="A1494" s="23">
        <v>1493</v>
      </c>
      <c r="B1494" t="s">
        <v>2777</v>
      </c>
      <c r="C1494" s="1" t="str">
        <f>+VLOOKUP(Tabla1[[#This Row],[Sector]],Sectores[[Sector]:[Columna1]],2,0)</f>
        <v>31 Ganadería</v>
      </c>
      <c r="D1494" s="1" t="str">
        <f>+VLOOKUP(Tabla1[[#This Row],[Contenido]],Hoja2!$F$2:$G$105,2,0)</f>
        <v>04.02 Importaciones</v>
      </c>
      <c r="E1494" s="1" t="str">
        <f>+IFERROR(VLOOKUP(Tabla1[[#This Row],[Tema]],Temas[[Tema]:[Columna1]],2,0),"REVISAR")</f>
        <v>31.01.01 Bovino</v>
      </c>
      <c r="F1494" s="1" t="str">
        <f>+IFERROR(VLOOKUP(Tabla1[[#This Row],[Muestra]],Muestra[[Muestra]:[Columna1]],2,0),"REVISAR")</f>
        <v>31.02.01.01 Carne</v>
      </c>
      <c r="G1494" t="s">
        <v>2612</v>
      </c>
      <c r="H1494" t="s">
        <v>57</v>
      </c>
      <c r="I1494" t="s">
        <v>2613</v>
      </c>
      <c r="J1494" t="s">
        <v>2614</v>
      </c>
      <c r="K1494" t="s">
        <v>388</v>
      </c>
      <c r="L1494" t="s">
        <v>2615</v>
      </c>
      <c r="N1494" t="s">
        <v>2642</v>
      </c>
      <c r="O1494" t="s">
        <v>2588</v>
      </c>
      <c r="AF1494">
        <v>184991.30344999998</v>
      </c>
      <c r="AG1494">
        <v>198820.66414000012</v>
      </c>
      <c r="AH1494">
        <v>223843.12131000002</v>
      </c>
      <c r="AI1494">
        <v>227307.68427999999</v>
      </c>
      <c r="AJ1494">
        <v>224936.80914000006</v>
      </c>
      <c r="AK1494">
        <v>19881.540610000011</v>
      </c>
    </row>
    <row r="1495" spans="1:37" x14ac:dyDescent="0.25">
      <c r="A1495" s="22">
        <v>1494</v>
      </c>
      <c r="B1495" s="15" t="s">
        <v>2778</v>
      </c>
      <c r="C1495" s="1" t="str">
        <f>+VLOOKUP(Tabla1[[#This Row],[Sector]],Sectores[[Sector]:[Columna1]],2,0)</f>
        <v>31 Ganadería</v>
      </c>
      <c r="D1495" s="1" t="str">
        <f>+VLOOKUP(Tabla1[[#This Row],[Contenido]],Hoja2!$F$2:$G$105,2,0)</f>
        <v>02.03 Producción</v>
      </c>
      <c r="E1495" s="1" t="str">
        <f>+IFERROR(VLOOKUP(Tabla1[[#This Row],[Tema]],Temas[[Tema]:[Columna1]],2,0),"REVISAR")</f>
        <v>31.03.01 Avicultura</v>
      </c>
      <c r="F1495" s="1" t="str">
        <f>+IFERROR(VLOOKUP(Tabla1[[#This Row],[Muestra]],Muestra[[Muestra]:[Columna1]],2,0),"REVISAR")</f>
        <v>31.03.01.01 Carne de ave broiler</v>
      </c>
      <c r="G1495" t="s">
        <v>2612</v>
      </c>
      <c r="H1495" t="s">
        <v>32</v>
      </c>
      <c r="I1495" t="s">
        <v>2616</v>
      </c>
      <c r="J1495" t="s">
        <v>2617</v>
      </c>
      <c r="K1495" t="s">
        <v>388</v>
      </c>
      <c r="L1495" t="s">
        <v>2618</v>
      </c>
      <c r="N1495" t="s">
        <v>2643</v>
      </c>
      <c r="O1495" t="s">
        <v>2588</v>
      </c>
      <c r="AI1495">
        <v>679168</v>
      </c>
      <c r="AJ1495">
        <v>690647</v>
      </c>
    </row>
    <row r="1496" spans="1:37" x14ac:dyDescent="0.25">
      <c r="A1496" s="22">
        <v>1495</v>
      </c>
      <c r="B1496" s="15" t="s">
        <v>2779</v>
      </c>
      <c r="C1496" s="1" t="str">
        <f>+VLOOKUP(Tabla1[[#This Row],[Sector]],Sectores[[Sector]:[Columna1]],2,0)</f>
        <v>31 Ganadería</v>
      </c>
      <c r="D1496" s="1" t="str">
        <f>+VLOOKUP(Tabla1[[#This Row],[Contenido]],Hoja2!$F$2:$G$105,2,0)</f>
        <v>02.03 Producción</v>
      </c>
      <c r="E1496" s="1" t="str">
        <f>+IFERROR(VLOOKUP(Tabla1[[#This Row],[Tema]],Temas[[Tema]:[Columna1]],2,0),"REVISAR")</f>
        <v>31.03.01 Avicultura</v>
      </c>
      <c r="F1496" s="1" t="str">
        <f>+IFERROR(VLOOKUP(Tabla1[[#This Row],[Muestra]],Muestra[[Muestra]:[Columna1]],2,0),"REVISAR")</f>
        <v>31.03.01.02 Carne de ave total</v>
      </c>
      <c r="G1496" t="s">
        <v>2612</v>
      </c>
      <c r="H1496" t="s">
        <v>32</v>
      </c>
      <c r="I1496" t="s">
        <v>2616</v>
      </c>
      <c r="J1496" t="s">
        <v>2619</v>
      </c>
      <c r="K1496" t="s">
        <v>388</v>
      </c>
      <c r="L1496" t="s">
        <v>2618</v>
      </c>
      <c r="N1496" t="s">
        <v>2643</v>
      </c>
      <c r="O1496" t="s">
        <v>2588</v>
      </c>
      <c r="AI1496">
        <v>765061</v>
      </c>
      <c r="AJ1496">
        <v>767934</v>
      </c>
    </row>
    <row r="1497" spans="1:37" x14ac:dyDescent="0.25">
      <c r="A1497" s="22">
        <v>1496</v>
      </c>
      <c r="B1497" s="15" t="s">
        <v>2780</v>
      </c>
      <c r="C1497" s="1" t="str">
        <f>+VLOOKUP(Tabla1[[#This Row],[Sector]],Sectores[[Sector]:[Columna1]],2,0)</f>
        <v>31 Ganadería</v>
      </c>
      <c r="D1497" s="1" t="str">
        <f>+VLOOKUP(Tabla1[[#This Row],[Contenido]],Hoja2!$F$2:$G$105,2,0)</f>
        <v>02.03 Producción</v>
      </c>
      <c r="E1497" s="1" t="str">
        <f>+IFERROR(VLOOKUP(Tabla1[[#This Row],[Tema]],Temas[[Tema]:[Columna1]],2,0),"REVISAR")</f>
        <v>31.01.01 Bovino</v>
      </c>
      <c r="F1497" s="1" t="str">
        <f>+IFERROR(VLOOKUP(Tabla1[[#This Row],[Muestra]],Muestra[[Muestra]:[Columna1]],2,0),"REVISAR")</f>
        <v xml:space="preserve">31.03.02.01 Carne de bovino total </v>
      </c>
      <c r="G1497" t="s">
        <v>2612</v>
      </c>
      <c r="H1497" t="s">
        <v>32</v>
      </c>
      <c r="I1497" t="s">
        <v>2613</v>
      </c>
      <c r="J1497" t="s">
        <v>2620</v>
      </c>
      <c r="K1497" t="s">
        <v>388</v>
      </c>
      <c r="L1497" t="s">
        <v>2618</v>
      </c>
      <c r="N1497" t="s">
        <v>2643</v>
      </c>
      <c r="O1497" t="s">
        <v>2588</v>
      </c>
      <c r="AI1497">
        <v>211999.98699999999</v>
      </c>
      <c r="AJ1497">
        <v>223362.715</v>
      </c>
    </row>
    <row r="1498" spans="1:37" x14ac:dyDescent="0.25">
      <c r="A1498" s="22">
        <v>1497</v>
      </c>
      <c r="B1498" s="15" t="s">
        <v>2781</v>
      </c>
      <c r="C1498" s="1" t="str">
        <f>+VLOOKUP(Tabla1[[#This Row],[Sector]],Sectores[[Sector]:[Columna1]],2,0)</f>
        <v>31 Ganadería</v>
      </c>
      <c r="D1498" s="1" t="str">
        <f>+VLOOKUP(Tabla1[[#This Row],[Contenido]],Hoja2!$F$2:$G$105,2,0)</f>
        <v>02.03 Producción</v>
      </c>
      <c r="E1498" s="1" t="str">
        <f>+IFERROR(VLOOKUP(Tabla1[[#This Row],[Tema]],Temas[[Tema]:[Columna1]],2,0),"REVISAR")</f>
        <v>31.03.03 Porcino</v>
      </c>
      <c r="F1498" s="1" t="str">
        <f>+IFERROR(VLOOKUP(Tabla1[[#This Row],[Muestra]],Muestra[[Muestra]:[Columna1]],2,0),"REVISAR")</f>
        <v>31.03.03.01 Carne de cerdo total</v>
      </c>
      <c r="G1498" t="s">
        <v>2612</v>
      </c>
      <c r="H1498" t="s">
        <v>32</v>
      </c>
      <c r="I1498" t="s">
        <v>2621</v>
      </c>
      <c r="J1498" t="s">
        <v>2622</v>
      </c>
      <c r="K1498" t="s">
        <v>388</v>
      </c>
      <c r="L1498" t="s">
        <v>2618</v>
      </c>
      <c r="N1498" t="s">
        <v>2643</v>
      </c>
      <c r="O1498" t="s">
        <v>2588</v>
      </c>
      <c r="AI1498">
        <v>529957.27</v>
      </c>
      <c r="AJ1498">
        <v>574165.15800000005</v>
      </c>
    </row>
    <row r="1499" spans="1:37" x14ac:dyDescent="0.25">
      <c r="A1499" s="22">
        <v>1498</v>
      </c>
      <c r="B1499" s="15" t="s">
        <v>2782</v>
      </c>
      <c r="C1499" s="1" t="str">
        <f>+VLOOKUP(Tabla1[[#This Row],[Sector]],Sectores[[Sector]:[Columna1]],2,0)</f>
        <v>31 Ganadería</v>
      </c>
      <c r="D1499" s="1" t="str">
        <f>+VLOOKUP(Tabla1[[#This Row],[Contenido]],Hoja2!$F$2:$G$105,2,0)</f>
        <v>02.03 Producción</v>
      </c>
      <c r="E1499" s="1" t="str">
        <f>+IFERROR(VLOOKUP(Tabla1[[#This Row],[Tema]],Temas[[Tema]:[Columna1]],2,0),"REVISAR")</f>
        <v>31.01.01 Bovino</v>
      </c>
      <c r="F1499" s="1" t="str">
        <f>+IFERROR(VLOOKUP(Tabla1[[#This Row],[Muestra]],Muestra[[Muestra]:[Columna1]],2,0),"REVISAR")</f>
        <v>31.03.02.02 Carne de novillo</v>
      </c>
      <c r="G1499" t="s">
        <v>2612</v>
      </c>
      <c r="H1499" t="s">
        <v>32</v>
      </c>
      <c r="I1499" t="s">
        <v>2613</v>
      </c>
      <c r="J1499" t="s">
        <v>2623</v>
      </c>
      <c r="K1499" t="s">
        <v>388</v>
      </c>
      <c r="L1499" t="s">
        <v>2618</v>
      </c>
      <c r="N1499" t="s">
        <v>2643</v>
      </c>
      <c r="O1499" t="s">
        <v>2588</v>
      </c>
      <c r="AI1499">
        <v>116324.061</v>
      </c>
      <c r="AJ1499">
        <v>115898.329</v>
      </c>
    </row>
    <row r="1500" spans="1:37" x14ac:dyDescent="0.25">
      <c r="A1500" s="22">
        <v>1499</v>
      </c>
      <c r="B1500" s="15" t="s">
        <v>2784</v>
      </c>
      <c r="C1500" s="1" t="str">
        <f>+VLOOKUP(Tabla1[[#This Row],[Sector]],Sectores[[Sector]:[Columna1]],2,0)</f>
        <v>31 Ganadería</v>
      </c>
      <c r="D1500" s="1" t="str">
        <f>+VLOOKUP(Tabla1[[#This Row],[Contenido]],Hoja2!$F$2:$G$105,2,0)</f>
        <v>02.03 Producción</v>
      </c>
      <c r="E1500" s="1" t="str">
        <f>+IFERROR(VLOOKUP(Tabla1[[#This Row],[Tema]],Temas[[Tema]:[Columna1]],2,0),"REVISAR")</f>
        <v>31.03.01 Avicultura</v>
      </c>
      <c r="F1500" s="1" t="str">
        <f>+IFERROR(VLOOKUP(Tabla1[[#This Row],[Muestra]],Muestra[[Muestra]:[Columna1]],2,0),"REVISAR")</f>
        <v>31.03.01.03 Carne de pavo</v>
      </c>
      <c r="G1500" t="s">
        <v>2612</v>
      </c>
      <c r="H1500" t="s">
        <v>32</v>
      </c>
      <c r="I1500" t="s">
        <v>2616</v>
      </c>
      <c r="J1500" t="s">
        <v>2624</v>
      </c>
      <c r="K1500" t="s">
        <v>388</v>
      </c>
      <c r="L1500" t="s">
        <v>2618</v>
      </c>
      <c r="N1500" t="s">
        <v>2643</v>
      </c>
      <c r="O1500" t="s">
        <v>2588</v>
      </c>
      <c r="AI1500">
        <v>81515</v>
      </c>
      <c r="AJ1500">
        <v>72215</v>
      </c>
    </row>
    <row r="1501" spans="1:37" x14ac:dyDescent="0.25">
      <c r="A1501" s="22">
        <v>1500</v>
      </c>
      <c r="B1501" s="15" t="s">
        <v>2783</v>
      </c>
      <c r="C1501" s="1" t="str">
        <f>+VLOOKUP(Tabla1[[#This Row],[Sector]],Sectores[[Sector]:[Columna1]],2,0)</f>
        <v>31 Ganadería</v>
      </c>
      <c r="D1501" s="1" t="str">
        <f>+VLOOKUP(Tabla1[[#This Row],[Contenido]],Hoja2!$F$2:$G$105,2,0)</f>
        <v>02.03 Producción</v>
      </c>
      <c r="E1501" s="1" t="str">
        <f>+IFERROR(VLOOKUP(Tabla1[[#This Row],[Tema]],Temas[[Tema]:[Columna1]],2,0),"REVISAR")</f>
        <v>31.01.01 Bovino</v>
      </c>
      <c r="F1501" s="1" t="str">
        <f>+IFERROR(VLOOKUP(Tabla1[[#This Row],[Muestra]],Muestra[[Muestra]:[Columna1]],2,0),"REVISAR")</f>
        <v>31.03.02.03 Carne de vaca</v>
      </c>
      <c r="G1501" t="s">
        <v>2612</v>
      </c>
      <c r="H1501" t="s">
        <v>32</v>
      </c>
      <c r="I1501" t="s">
        <v>2613</v>
      </c>
      <c r="J1501" t="s">
        <v>2625</v>
      </c>
      <c r="K1501" t="s">
        <v>388</v>
      </c>
      <c r="L1501" t="s">
        <v>2618</v>
      </c>
      <c r="N1501" t="s">
        <v>2643</v>
      </c>
      <c r="O1501" t="s">
        <v>2588</v>
      </c>
      <c r="AI1501">
        <v>46219.004999999997</v>
      </c>
      <c r="AJ1501">
        <v>50860.218000000001</v>
      </c>
    </row>
    <row r="1502" spans="1:37" x14ac:dyDescent="0.25">
      <c r="A1502" s="23">
        <v>1501</v>
      </c>
      <c r="B1502" t="s">
        <v>2626</v>
      </c>
      <c r="C1502" s="1" t="str">
        <f>+VLOOKUP(Tabla1[[#This Row],[Sector]],Sectores[[Sector]:[Columna1]],2,0)</f>
        <v>31 Ganadería</v>
      </c>
      <c r="D1502" s="1" t="str">
        <f>+VLOOKUP(Tabla1[[#This Row],[Contenido]],Hoja2!$F$2:$G$105,2,0)</f>
        <v>31.01 Faena</v>
      </c>
      <c r="E1502" s="1" t="str">
        <f>+IFERROR(VLOOKUP(Tabla1[[#This Row],[Tema]],Temas[[Tema]:[Columna1]],2,0),"REVISAR")</f>
        <v>31.01.01 Bovino</v>
      </c>
      <c r="F1502" s="1" t="str">
        <f>+IFERROR(VLOOKUP(Tabla1[[#This Row],[Muestra]],Muestra[[Muestra]:[Columna1]],2,0),"REVISAR")</f>
        <v>31.01.01.01 Bueyes</v>
      </c>
      <c r="G1502" t="s">
        <v>2612</v>
      </c>
      <c r="H1502" t="s">
        <v>2627</v>
      </c>
      <c r="I1502" t="s">
        <v>2613</v>
      </c>
      <c r="J1502" t="s">
        <v>2628</v>
      </c>
      <c r="K1502" t="s">
        <v>3848</v>
      </c>
      <c r="L1502" t="s">
        <v>1089</v>
      </c>
      <c r="N1502" t="s">
        <v>2644</v>
      </c>
      <c r="O1502" t="s">
        <v>2588</v>
      </c>
      <c r="AH1502">
        <v>10149</v>
      </c>
      <c r="AI1502">
        <v>9717</v>
      </c>
      <c r="AJ1502">
        <v>12490</v>
      </c>
    </row>
    <row r="1503" spans="1:37" x14ac:dyDescent="0.25">
      <c r="A1503" s="23">
        <v>1502</v>
      </c>
      <c r="B1503" t="s">
        <v>2629</v>
      </c>
      <c r="C1503" s="1" t="str">
        <f>+VLOOKUP(Tabla1[[#This Row],[Sector]],Sectores[[Sector]:[Columna1]],2,0)</f>
        <v>31 Ganadería</v>
      </c>
      <c r="D1503" s="1" t="str">
        <f>+VLOOKUP(Tabla1[[#This Row],[Contenido]],Hoja2!$F$2:$G$105,2,0)</f>
        <v>31.01 Faena</v>
      </c>
      <c r="E1503" s="1" t="str">
        <f>+IFERROR(VLOOKUP(Tabla1[[#This Row],[Tema]],Temas[[Tema]:[Columna1]],2,0),"REVISAR")</f>
        <v>31.01.01 Bovino</v>
      </c>
      <c r="F1503" s="1" t="str">
        <f>+IFERROR(VLOOKUP(Tabla1[[#This Row],[Muestra]],Muestra[[Muestra]:[Columna1]],2,0),"REVISAR")</f>
        <v>31.01.01.02 Novillos</v>
      </c>
      <c r="G1503" t="s">
        <v>2612</v>
      </c>
      <c r="H1503" t="s">
        <v>2627</v>
      </c>
      <c r="I1503" t="s">
        <v>2613</v>
      </c>
      <c r="J1503" t="s">
        <v>2630</v>
      </c>
      <c r="K1503" t="s">
        <v>3848</v>
      </c>
      <c r="L1503" t="s">
        <v>1089</v>
      </c>
      <c r="N1503" t="s">
        <v>2644</v>
      </c>
      <c r="O1503" t="s">
        <v>2588</v>
      </c>
      <c r="AH1503">
        <v>407569</v>
      </c>
      <c r="AI1503">
        <v>421557</v>
      </c>
      <c r="AJ1503">
        <v>431570</v>
      </c>
    </row>
    <row r="1504" spans="1:37" x14ac:dyDescent="0.25">
      <c r="A1504" s="23">
        <v>1503</v>
      </c>
      <c r="B1504" t="s">
        <v>2631</v>
      </c>
      <c r="C1504" s="1" t="str">
        <f>+VLOOKUP(Tabla1[[#This Row],[Sector]],Sectores[[Sector]:[Columna1]],2,0)</f>
        <v>31 Ganadería</v>
      </c>
      <c r="D1504" s="1" t="str">
        <f>+VLOOKUP(Tabla1[[#This Row],[Contenido]],Hoja2!$F$2:$G$105,2,0)</f>
        <v>31.01 Faena</v>
      </c>
      <c r="E1504" s="1" t="str">
        <f>+IFERROR(VLOOKUP(Tabla1[[#This Row],[Tema]],Temas[[Tema]:[Columna1]],2,0),"REVISAR")</f>
        <v>31.01.01 Bovino</v>
      </c>
      <c r="F1504" s="1" t="str">
        <f>+IFERROR(VLOOKUP(Tabla1[[#This Row],[Muestra]],Muestra[[Muestra]:[Columna1]],2,0),"REVISAR")</f>
        <v>31.01.01.03 Terneros y terneras</v>
      </c>
      <c r="G1504" t="s">
        <v>2612</v>
      </c>
      <c r="H1504" t="s">
        <v>2627</v>
      </c>
      <c r="I1504" t="s">
        <v>2613</v>
      </c>
      <c r="J1504" t="s">
        <v>2632</v>
      </c>
      <c r="K1504" t="s">
        <v>3848</v>
      </c>
      <c r="L1504" t="s">
        <v>1089</v>
      </c>
      <c r="N1504" t="s">
        <v>2644</v>
      </c>
      <c r="O1504" t="s">
        <v>2588</v>
      </c>
      <c r="AH1504">
        <v>15931</v>
      </c>
      <c r="AI1504">
        <v>13691</v>
      </c>
      <c r="AJ1504">
        <v>8569</v>
      </c>
    </row>
    <row r="1505" spans="1:36" x14ac:dyDescent="0.25">
      <c r="A1505" s="23">
        <v>1504</v>
      </c>
      <c r="B1505" t="s">
        <v>2633</v>
      </c>
      <c r="C1505" s="1" t="str">
        <f>+VLOOKUP(Tabla1[[#This Row],[Sector]],Sectores[[Sector]:[Columna1]],2,0)</f>
        <v>31 Ganadería</v>
      </c>
      <c r="D1505" s="1" t="str">
        <f>+VLOOKUP(Tabla1[[#This Row],[Contenido]],Hoja2!$F$2:$G$105,2,0)</f>
        <v>31.01 Faena</v>
      </c>
      <c r="E1505" s="1" t="str">
        <f>+IFERROR(VLOOKUP(Tabla1[[#This Row],[Tema]],Temas[[Tema]:[Columna1]],2,0),"REVISAR")</f>
        <v>31.01.01 Bovino</v>
      </c>
      <c r="F1505" s="1" t="str">
        <f>+IFERROR(VLOOKUP(Tabla1[[#This Row],[Muestra]],Muestra[[Muestra]:[Columna1]],2,0),"REVISAR")</f>
        <v>31.01.01.04 Toros y torunos</v>
      </c>
      <c r="G1505" t="s">
        <v>2612</v>
      </c>
      <c r="H1505" t="s">
        <v>2627</v>
      </c>
      <c r="I1505" t="s">
        <v>2613</v>
      </c>
      <c r="J1505" t="s">
        <v>2634</v>
      </c>
      <c r="K1505" t="s">
        <v>3848</v>
      </c>
      <c r="L1505" t="s">
        <v>1089</v>
      </c>
      <c r="N1505" t="s">
        <v>2644</v>
      </c>
      <c r="O1505" t="s">
        <v>2588</v>
      </c>
      <c r="AH1505">
        <v>24165</v>
      </c>
      <c r="AI1505">
        <v>24347</v>
      </c>
      <c r="AJ1505">
        <v>26670</v>
      </c>
    </row>
    <row r="1506" spans="1:36" x14ac:dyDescent="0.25">
      <c r="A1506" s="23">
        <v>1505</v>
      </c>
      <c r="B1506" t="s">
        <v>2635</v>
      </c>
      <c r="C1506" s="1" t="str">
        <f>+VLOOKUP(Tabla1[[#This Row],[Sector]],Sectores[[Sector]:[Columna1]],2,0)</f>
        <v>31 Ganadería</v>
      </c>
      <c r="D1506" s="1" t="str">
        <f>+VLOOKUP(Tabla1[[#This Row],[Contenido]],Hoja2!$F$2:$G$105,2,0)</f>
        <v>31.01 Faena</v>
      </c>
      <c r="E1506" s="1" t="str">
        <f>+IFERROR(VLOOKUP(Tabla1[[#This Row],[Tema]],Temas[[Tema]:[Columna1]],2,0),"REVISAR")</f>
        <v>31.01.01 Bovino</v>
      </c>
      <c r="F1506" s="1" t="str">
        <f>+IFERROR(VLOOKUP(Tabla1[[#This Row],[Muestra]],Muestra[[Muestra]:[Columna1]],2,0),"REVISAR")</f>
        <v>31.01.01.05 Total vacas</v>
      </c>
      <c r="G1506" t="s">
        <v>2612</v>
      </c>
      <c r="H1506" t="s">
        <v>2627</v>
      </c>
      <c r="I1506" t="s">
        <v>2613</v>
      </c>
      <c r="J1506" t="s">
        <v>2636</v>
      </c>
      <c r="K1506" t="s">
        <v>3848</v>
      </c>
      <c r="L1506" t="s">
        <v>1089</v>
      </c>
      <c r="N1506" t="s">
        <v>2644</v>
      </c>
      <c r="O1506" t="s">
        <v>2588</v>
      </c>
      <c r="AH1506">
        <v>159723</v>
      </c>
      <c r="AI1506">
        <v>188456</v>
      </c>
      <c r="AJ1506">
        <v>207045</v>
      </c>
    </row>
    <row r="1507" spans="1:36" x14ac:dyDescent="0.25">
      <c r="A1507" s="23">
        <v>1506</v>
      </c>
      <c r="B1507" t="s">
        <v>2637</v>
      </c>
      <c r="C1507" s="1" t="str">
        <f>+VLOOKUP(Tabla1[[#This Row],[Sector]],Sectores[[Sector]:[Columna1]],2,0)</f>
        <v>31 Ganadería</v>
      </c>
      <c r="D1507" s="1" t="str">
        <f>+VLOOKUP(Tabla1[[#This Row],[Contenido]],Hoja2!$F$2:$G$105,2,0)</f>
        <v>31.01 Faena</v>
      </c>
      <c r="E1507" s="1" t="str">
        <f>+IFERROR(VLOOKUP(Tabla1[[#This Row],[Tema]],Temas[[Tema]:[Columna1]],2,0),"REVISAR")</f>
        <v>31.01.01 Bovino</v>
      </c>
      <c r="F1507" s="1" t="str">
        <f>+IFERROR(VLOOKUP(Tabla1[[#This Row],[Muestra]],Muestra[[Muestra]:[Columna1]],2,0),"REVISAR")</f>
        <v>31.01.01.07 Vaquillas</v>
      </c>
      <c r="G1507" t="s">
        <v>2612</v>
      </c>
      <c r="H1507" t="s">
        <v>2627</v>
      </c>
      <c r="I1507" t="s">
        <v>2613</v>
      </c>
      <c r="J1507" t="s">
        <v>2638</v>
      </c>
      <c r="K1507" t="s">
        <v>3848</v>
      </c>
      <c r="L1507" t="s">
        <v>1089</v>
      </c>
      <c r="N1507" t="s">
        <v>2644</v>
      </c>
      <c r="O1507" t="s">
        <v>2588</v>
      </c>
      <c r="AH1507">
        <v>144952</v>
      </c>
      <c r="AI1507">
        <v>159902</v>
      </c>
      <c r="AJ1507">
        <v>188078</v>
      </c>
    </row>
    <row r="1508" spans="1:36" x14ac:dyDescent="0.25">
      <c r="A1508" s="23">
        <v>1507</v>
      </c>
      <c r="B1508" t="s">
        <v>2785</v>
      </c>
      <c r="C1508" s="1" t="str">
        <f>+VLOOKUP(Tabla1[[#This Row],[Sector]],Sectores[[Sector]:[Columna1]],2,0)</f>
        <v>31 Ganadería</v>
      </c>
      <c r="D1508" s="1" t="str">
        <f>+VLOOKUP(Tabla1[[#This Row],[Contenido]],Hoja2!$F$2:$G$105,2,0)</f>
        <v>31.01 Faena</v>
      </c>
      <c r="E1508" s="1" t="str">
        <f>+IFERROR(VLOOKUP(Tabla1[[#This Row],[Tema]],Temas[[Tema]:[Columna1]],2,0),"REVISAR")</f>
        <v>31.01.01 Bovino</v>
      </c>
      <c r="F1508" s="1" t="str">
        <f>+IFERROR(VLOOKUP(Tabla1[[#This Row],[Muestra]],Muestra[[Muestra]:[Columna1]],2,0),"REVISAR")</f>
        <v>31.01.01.01 Bueyes</v>
      </c>
      <c r="G1508" t="s">
        <v>2612</v>
      </c>
      <c r="H1508" t="s">
        <v>2627</v>
      </c>
      <c r="I1508" t="s">
        <v>2613</v>
      </c>
      <c r="J1508" t="s">
        <v>2628</v>
      </c>
      <c r="K1508" t="s">
        <v>388</v>
      </c>
      <c r="L1508" t="s">
        <v>1089</v>
      </c>
      <c r="N1508" t="s">
        <v>2645</v>
      </c>
      <c r="O1508" t="s">
        <v>2588</v>
      </c>
      <c r="AH1508">
        <v>4092.989</v>
      </c>
      <c r="AI1508">
        <v>3866.2350000000001</v>
      </c>
      <c r="AJ1508">
        <v>4900.4089999999997</v>
      </c>
    </row>
    <row r="1509" spans="1:36" x14ac:dyDescent="0.25">
      <c r="A1509" s="23">
        <v>1508</v>
      </c>
      <c r="B1509" t="s">
        <v>2786</v>
      </c>
      <c r="C1509" s="1" t="str">
        <f>+VLOOKUP(Tabla1[[#This Row],[Sector]],Sectores[[Sector]:[Columna1]],2,0)</f>
        <v>31 Ganadería</v>
      </c>
      <c r="D1509" s="1" t="str">
        <f>+VLOOKUP(Tabla1[[#This Row],[Contenido]],Hoja2!$F$2:$G$105,2,0)</f>
        <v>31.01 Faena</v>
      </c>
      <c r="E1509" s="1" t="str">
        <f>+IFERROR(VLOOKUP(Tabla1[[#This Row],[Tema]],Temas[[Tema]:[Columna1]],2,0),"REVISAR")</f>
        <v>31.01.01 Bovino</v>
      </c>
      <c r="F1509" s="1" t="str">
        <f>+IFERROR(VLOOKUP(Tabla1[[#This Row],[Muestra]],Muestra[[Muestra]:[Columna1]],2,0),"REVISAR")</f>
        <v>31.01.01.02 Novillos</v>
      </c>
      <c r="G1509" t="s">
        <v>2612</v>
      </c>
      <c r="H1509" t="s">
        <v>2627</v>
      </c>
      <c r="I1509" t="s">
        <v>2613</v>
      </c>
      <c r="J1509" t="s">
        <v>2630</v>
      </c>
      <c r="K1509" t="s">
        <v>388</v>
      </c>
      <c r="L1509" t="s">
        <v>1089</v>
      </c>
      <c r="N1509" t="s">
        <v>2645</v>
      </c>
      <c r="O1509" t="s">
        <v>2588</v>
      </c>
      <c r="AH1509">
        <v>114461.64699999997</v>
      </c>
      <c r="AI1509">
        <v>116324.061</v>
      </c>
      <c r="AJ1509">
        <v>115898.329</v>
      </c>
    </row>
    <row r="1510" spans="1:36" x14ac:dyDescent="0.25">
      <c r="A1510" s="23">
        <v>1509</v>
      </c>
      <c r="B1510" t="s">
        <v>2787</v>
      </c>
      <c r="C1510" s="1" t="str">
        <f>+VLOOKUP(Tabla1[[#This Row],[Sector]],Sectores[[Sector]:[Columna1]],2,0)</f>
        <v>31 Ganadería</v>
      </c>
      <c r="D1510" s="1" t="str">
        <f>+VLOOKUP(Tabla1[[#This Row],[Contenido]],Hoja2!$F$2:$G$105,2,0)</f>
        <v>31.01 Faena</v>
      </c>
      <c r="E1510" s="1" t="str">
        <f>+IFERROR(VLOOKUP(Tabla1[[#This Row],[Tema]],Temas[[Tema]:[Columna1]],2,0),"REVISAR")</f>
        <v>31.01.01 Bovino</v>
      </c>
      <c r="F1510" s="1" t="str">
        <f>+IFERROR(VLOOKUP(Tabla1[[#This Row],[Muestra]],Muestra[[Muestra]:[Columna1]],2,0),"REVISAR")</f>
        <v>31.01.01.03 Terneros y terneras</v>
      </c>
      <c r="G1510" t="s">
        <v>2612</v>
      </c>
      <c r="H1510" t="s">
        <v>2627</v>
      </c>
      <c r="I1510" t="s">
        <v>2613</v>
      </c>
      <c r="J1510" t="s">
        <v>2632</v>
      </c>
      <c r="K1510" t="s">
        <v>388</v>
      </c>
      <c r="L1510" t="s">
        <v>1089</v>
      </c>
      <c r="N1510" t="s">
        <v>2645</v>
      </c>
      <c r="O1510" t="s">
        <v>2588</v>
      </c>
      <c r="AH1510">
        <v>1141.6440000000002</v>
      </c>
      <c r="AI1510">
        <v>1234.615</v>
      </c>
      <c r="AJ1510">
        <v>1196.2250000000001</v>
      </c>
    </row>
    <row r="1511" spans="1:36" x14ac:dyDescent="0.25">
      <c r="A1511" s="23">
        <v>1510</v>
      </c>
      <c r="B1511" t="s">
        <v>2788</v>
      </c>
      <c r="C1511" s="1" t="str">
        <f>+VLOOKUP(Tabla1[[#This Row],[Sector]],Sectores[[Sector]:[Columna1]],2,0)</f>
        <v>31 Ganadería</v>
      </c>
      <c r="D1511" s="1" t="str">
        <f>+VLOOKUP(Tabla1[[#This Row],[Contenido]],Hoja2!$F$2:$G$105,2,0)</f>
        <v>31.01 Faena</v>
      </c>
      <c r="E1511" s="1" t="str">
        <f>+IFERROR(VLOOKUP(Tabla1[[#This Row],[Tema]],Temas[[Tema]:[Columna1]],2,0),"REVISAR")</f>
        <v>31.01.01 Bovino</v>
      </c>
      <c r="F1511" s="1" t="str">
        <f>+IFERROR(VLOOKUP(Tabla1[[#This Row],[Muestra]],Muestra[[Muestra]:[Columna1]],2,0),"REVISAR")</f>
        <v>31.01.01.04 Toros y torunos</v>
      </c>
      <c r="G1511" t="s">
        <v>2612</v>
      </c>
      <c r="H1511" t="s">
        <v>2627</v>
      </c>
      <c r="I1511" t="s">
        <v>2613</v>
      </c>
      <c r="J1511" t="s">
        <v>2634</v>
      </c>
      <c r="K1511" t="s">
        <v>388</v>
      </c>
      <c r="L1511" t="s">
        <v>1089</v>
      </c>
      <c r="N1511" t="s">
        <v>2645</v>
      </c>
      <c r="O1511" t="s">
        <v>2588</v>
      </c>
      <c r="AH1511">
        <v>8127.616</v>
      </c>
      <c r="AI1511">
        <v>8335.4850000000006</v>
      </c>
      <c r="AJ1511">
        <v>8950.9709999999995</v>
      </c>
    </row>
    <row r="1512" spans="1:36" x14ac:dyDescent="0.25">
      <c r="A1512" s="23">
        <v>1511</v>
      </c>
      <c r="B1512" t="s">
        <v>2790</v>
      </c>
      <c r="C1512" s="1" t="str">
        <f>+VLOOKUP(Tabla1[[#This Row],[Sector]],Sectores[[Sector]:[Columna1]],2,0)</f>
        <v>31 Ganadería</v>
      </c>
      <c r="D1512" s="1" t="str">
        <f>+VLOOKUP(Tabla1[[#This Row],[Contenido]],Hoja2!$F$2:$G$105,2,0)</f>
        <v>31.01 Faena</v>
      </c>
      <c r="E1512" s="1" t="str">
        <f>+IFERROR(VLOOKUP(Tabla1[[#This Row],[Tema]],Temas[[Tema]:[Columna1]],2,0),"REVISAR")</f>
        <v>31.01.01 Bovino</v>
      </c>
      <c r="F1512" s="1" t="str">
        <f>+IFERROR(VLOOKUP(Tabla1[[#This Row],[Muestra]],Muestra[[Muestra]:[Columna1]],2,0),"REVISAR")</f>
        <v>31.01.01.05 Total vacas</v>
      </c>
      <c r="G1512" t="s">
        <v>2612</v>
      </c>
      <c r="H1512" t="s">
        <v>2627</v>
      </c>
      <c r="I1512" t="s">
        <v>2613</v>
      </c>
      <c r="J1512" t="s">
        <v>2636</v>
      </c>
      <c r="K1512" t="s">
        <v>388</v>
      </c>
      <c r="L1512" t="s">
        <v>1089</v>
      </c>
      <c r="N1512" t="s">
        <v>2645</v>
      </c>
      <c r="O1512" t="s">
        <v>2588</v>
      </c>
      <c r="AH1512">
        <v>40514.615999999995</v>
      </c>
      <c r="AI1512">
        <v>46219.004999999997</v>
      </c>
      <c r="AJ1512">
        <v>50860.217999999993</v>
      </c>
    </row>
    <row r="1513" spans="1:36" x14ac:dyDescent="0.25">
      <c r="A1513" s="23">
        <v>1512</v>
      </c>
      <c r="B1513" t="s">
        <v>2789</v>
      </c>
      <c r="C1513" s="1" t="str">
        <f>+VLOOKUP(Tabla1[[#This Row],[Sector]],Sectores[[Sector]:[Columna1]],2,0)</f>
        <v>31 Ganadería</v>
      </c>
      <c r="D1513" s="1" t="str">
        <f>+VLOOKUP(Tabla1[[#This Row],[Contenido]],Hoja2!$F$2:$G$105,2,0)</f>
        <v>31.01 Faena</v>
      </c>
      <c r="E1513" s="1" t="str">
        <f>+IFERROR(VLOOKUP(Tabla1[[#This Row],[Tema]],Temas[[Tema]:[Columna1]],2,0),"REVISAR")</f>
        <v>31.01.01 Bovino</v>
      </c>
      <c r="F1513" s="1" t="str">
        <f>+IFERROR(VLOOKUP(Tabla1[[#This Row],[Muestra]],Muestra[[Muestra]:[Columna1]],2,0),"REVISAR")</f>
        <v>31.01.01.07 Vaquillas</v>
      </c>
      <c r="G1513" t="s">
        <v>2612</v>
      </c>
      <c r="H1513" t="s">
        <v>2627</v>
      </c>
      <c r="I1513" t="s">
        <v>2613</v>
      </c>
      <c r="J1513" t="s">
        <v>2638</v>
      </c>
      <c r="K1513" t="s">
        <v>388</v>
      </c>
      <c r="L1513" t="s">
        <v>1089</v>
      </c>
      <c r="N1513" t="s">
        <v>2645</v>
      </c>
      <c r="O1513" t="s">
        <v>2588</v>
      </c>
      <c r="AH1513">
        <v>29893.841</v>
      </c>
      <c r="AI1513">
        <v>36020.586000000003</v>
      </c>
      <c r="AJ1513">
        <v>41556.562999999995</v>
      </c>
    </row>
    <row r="1514" spans="1:36" x14ac:dyDescent="0.25">
      <c r="A1514" s="23">
        <v>1513</v>
      </c>
      <c r="B1514" t="s">
        <v>2639</v>
      </c>
      <c r="C1514" s="1" t="str">
        <f>+VLOOKUP(Tabla1[[#This Row],[Sector]],Sectores[[Sector]:[Columna1]],2,0)</f>
        <v>31 Ganadería</v>
      </c>
      <c r="D1514" s="1" t="str">
        <f>+VLOOKUP(Tabla1[[#This Row],[Contenido]],Hoja2!$F$2:$G$105,2,0)</f>
        <v>31.01 Faena</v>
      </c>
      <c r="E1514" s="1" t="str">
        <f>+IFERROR(VLOOKUP(Tabla1[[#This Row],[Tema]],Temas[[Tema]:[Columna1]],2,0),"REVISAR")</f>
        <v>31.01.01 Bovino</v>
      </c>
      <c r="F1514" s="1" t="str">
        <f>+IFERROR(VLOOKUP(Tabla1[[#This Row],[Muestra]],Muestra[[Muestra]:[Columna1]],2,0),"REVISAR")</f>
        <v>31.01.01.06 Vacas</v>
      </c>
      <c r="G1514" t="s">
        <v>2612</v>
      </c>
      <c r="H1514" t="s">
        <v>2627</v>
      </c>
      <c r="I1514" t="s">
        <v>2613</v>
      </c>
      <c r="J1514" t="s">
        <v>2640</v>
      </c>
      <c r="K1514" t="s">
        <v>3848</v>
      </c>
      <c r="L1514" t="s">
        <v>1095</v>
      </c>
      <c r="N1514" t="s">
        <v>2646</v>
      </c>
      <c r="O1514" t="s">
        <v>2588</v>
      </c>
      <c r="AG1514">
        <v>167963</v>
      </c>
      <c r="AH1514">
        <v>159723</v>
      </c>
      <c r="AI1514">
        <v>188456</v>
      </c>
      <c r="AJ1514">
        <v>206126</v>
      </c>
    </row>
    <row r="1515" spans="1:36" x14ac:dyDescent="0.25">
      <c r="A1515" s="23">
        <v>1514</v>
      </c>
      <c r="B1515" t="s">
        <v>2641</v>
      </c>
      <c r="C1515" s="1" t="str">
        <f>+VLOOKUP(Tabla1[[#This Row],[Sector]],Sectores[[Sector]:[Columna1]],2,0)</f>
        <v>31 Ganadería</v>
      </c>
      <c r="D1515" s="1" t="str">
        <f>+VLOOKUP(Tabla1[[#This Row],[Contenido]],Hoja2!$F$2:$G$105,2,0)</f>
        <v>31.01 Faena</v>
      </c>
      <c r="E1515" s="1" t="str">
        <f>+IFERROR(VLOOKUP(Tabla1[[#This Row],[Tema]],Temas[[Tema]:[Columna1]],2,0),"REVISAR")</f>
        <v>31.01.01 Bovino</v>
      </c>
      <c r="F1515" s="1" t="str">
        <f>+IFERROR(VLOOKUP(Tabla1[[#This Row],[Muestra]],Muestra[[Muestra]:[Columna1]],2,0),"REVISAR")</f>
        <v>31.01.01.07 Vaquillas</v>
      </c>
      <c r="G1515" t="s">
        <v>2612</v>
      </c>
      <c r="H1515" t="s">
        <v>2627</v>
      </c>
      <c r="I1515" t="s">
        <v>2613</v>
      </c>
      <c r="J1515" t="s">
        <v>2638</v>
      </c>
      <c r="K1515" t="s">
        <v>3848</v>
      </c>
      <c r="L1515" t="s">
        <v>1095</v>
      </c>
      <c r="N1515" t="s">
        <v>2647</v>
      </c>
      <c r="O1515" t="s">
        <v>2588</v>
      </c>
      <c r="AG1515">
        <v>149320</v>
      </c>
      <c r="AH1515">
        <v>143265</v>
      </c>
      <c r="AI1515">
        <v>159902</v>
      </c>
      <c r="AJ1515">
        <v>186592</v>
      </c>
    </row>
    <row r="1516" spans="1:36" x14ac:dyDescent="0.25">
      <c r="A1516" s="22">
        <v>1515</v>
      </c>
      <c r="B1516" s="15" t="s">
        <v>2874</v>
      </c>
      <c r="C1516" s="1" t="str">
        <f>+VLOOKUP(Tabla1[[#This Row],[Sector]],Sectores[[Sector]:[Columna1]],2,0)</f>
        <v>32 Aguas y Aguas Residuales</v>
      </c>
      <c r="D1516" s="1" t="str">
        <f>+VLOOKUP(Tabla1[[#This Row],[Contenido]],Hoja2!$F$2:$G$105,2,0)</f>
        <v>32.01 Recursos hídricos</v>
      </c>
      <c r="E1516" s="1" t="str">
        <f>+IFERROR(VLOOKUP(Tabla1[[#This Row],[Tema]],Temas[[Tema]:[Columna1]],2,0),"REVISAR")</f>
        <v>32.01.01 Monitoreo de Extracciones Efectivas</v>
      </c>
      <c r="F1516" s="1" t="str">
        <f>+IFERROR(VLOOKUP(Tabla1[[#This Row],[Muestra]],Muestra[[Muestra]:[Columna1]],2,0),"REVISAR")</f>
        <v>32.01.01.01 Dren</v>
      </c>
      <c r="G1516" t="s">
        <v>2875</v>
      </c>
      <c r="H1516" t="s">
        <v>2876</v>
      </c>
      <c r="I1516" t="s">
        <v>2877</v>
      </c>
      <c r="J1516" t="s">
        <v>2878</v>
      </c>
      <c r="K1516" t="s">
        <v>3871</v>
      </c>
      <c r="L1516" t="s">
        <v>2618</v>
      </c>
      <c r="N1516" t="s">
        <v>2879</v>
      </c>
      <c r="O1516" t="s">
        <v>3870</v>
      </c>
      <c r="AI1516">
        <v>37732701.600000001</v>
      </c>
      <c r="AJ1516">
        <v>6054912</v>
      </c>
    </row>
    <row r="1517" spans="1:36" x14ac:dyDescent="0.25">
      <c r="A1517" s="22">
        <v>1516</v>
      </c>
      <c r="B1517" s="15" t="s">
        <v>2880</v>
      </c>
      <c r="C1517" s="1" t="str">
        <f>+VLOOKUP(Tabla1[[#This Row],[Sector]],Sectores[[Sector]:[Columna1]],2,0)</f>
        <v>32 Aguas y Aguas Residuales</v>
      </c>
      <c r="D1517" s="1" t="str">
        <f>+VLOOKUP(Tabla1[[#This Row],[Contenido]],Hoja2!$F$2:$G$105,2,0)</f>
        <v>32.01 Recursos hídricos</v>
      </c>
      <c r="E1517" s="1" t="str">
        <f>+IFERROR(VLOOKUP(Tabla1[[#This Row],[Tema]],Temas[[Tema]:[Columna1]],2,0),"REVISAR")</f>
        <v>32.01.01 Monitoreo de Extracciones Efectivas</v>
      </c>
      <c r="F1517" s="1" t="str">
        <f>+IFERROR(VLOOKUP(Tabla1[[#This Row],[Muestra]],Muestra[[Muestra]:[Columna1]],2,0),"REVISAR")</f>
        <v>32.01.01.02 Noria</v>
      </c>
      <c r="G1517" t="s">
        <v>2875</v>
      </c>
      <c r="H1517" t="s">
        <v>2876</v>
      </c>
      <c r="I1517" t="s">
        <v>2877</v>
      </c>
      <c r="J1517" t="s">
        <v>2881</v>
      </c>
      <c r="K1517" t="s">
        <v>3871</v>
      </c>
      <c r="L1517" t="s">
        <v>2618</v>
      </c>
      <c r="N1517" t="s">
        <v>2882</v>
      </c>
      <c r="O1517" t="s">
        <v>3870</v>
      </c>
      <c r="AI1517">
        <v>7995098.2800000003</v>
      </c>
      <c r="AJ1517">
        <v>15218649.789999999</v>
      </c>
    </row>
    <row r="1518" spans="1:36" x14ac:dyDescent="0.25">
      <c r="A1518" s="22">
        <v>1517</v>
      </c>
      <c r="B1518" s="15" t="s">
        <v>2883</v>
      </c>
      <c r="C1518" s="1" t="str">
        <f>+VLOOKUP(Tabla1[[#This Row],[Sector]],Sectores[[Sector]:[Columna1]],2,0)</f>
        <v>32 Aguas y Aguas Residuales</v>
      </c>
      <c r="D1518" s="1" t="str">
        <f>+VLOOKUP(Tabla1[[#This Row],[Contenido]],Hoja2!$F$2:$G$105,2,0)</f>
        <v>32.01 Recursos hídricos</v>
      </c>
      <c r="E1518" s="1" t="str">
        <f>+IFERROR(VLOOKUP(Tabla1[[#This Row],[Tema]],Temas[[Tema]:[Columna1]],2,0),"REVISAR")</f>
        <v>32.01.01 Monitoreo de Extracciones Efectivas</v>
      </c>
      <c r="F1518" s="1" t="str">
        <f>+IFERROR(VLOOKUP(Tabla1[[#This Row],[Muestra]],Muestra[[Muestra]:[Columna1]],2,0),"REVISAR")</f>
        <v>32.01.01.03 Pozo</v>
      </c>
      <c r="G1518" t="s">
        <v>2875</v>
      </c>
      <c r="H1518" t="s">
        <v>2876</v>
      </c>
      <c r="I1518" t="s">
        <v>2877</v>
      </c>
      <c r="J1518" t="s">
        <v>2884</v>
      </c>
      <c r="K1518" t="s">
        <v>3871</v>
      </c>
      <c r="L1518" t="s">
        <v>2618</v>
      </c>
      <c r="N1518" t="s">
        <v>2885</v>
      </c>
      <c r="O1518" t="s">
        <v>3870</v>
      </c>
      <c r="AI1518">
        <v>779342425.27759993</v>
      </c>
      <c r="AJ1518">
        <v>1210985705.4780004</v>
      </c>
    </row>
    <row r="1519" spans="1:36" x14ac:dyDescent="0.25">
      <c r="A1519" s="23">
        <v>1518</v>
      </c>
      <c r="B1519" t="s">
        <v>2886</v>
      </c>
      <c r="C1519" s="1" t="str">
        <f>+VLOOKUP(Tabla1[[#This Row],[Sector]],Sectores[[Sector]:[Columna1]],2,0)</f>
        <v>32 Aguas y Aguas Residuales</v>
      </c>
      <c r="D1519" s="1" t="str">
        <f>+VLOOKUP(Tabla1[[#This Row],[Contenido]],Hoja2!$F$2:$G$105,2,0)</f>
        <v>32.01 Recursos hídricos</v>
      </c>
      <c r="E1519" s="1" t="str">
        <f>+IFERROR(VLOOKUP(Tabla1[[#This Row],[Tema]],Temas[[Tema]:[Columna1]],2,0),"REVISAR")</f>
        <v>32.01.02 Derechos concedidos</v>
      </c>
      <c r="F1519" s="1" t="str">
        <f>+IFERROR(VLOOKUP(Tabla1[[#This Row],[Muestra]],Muestra[[Muestra]:[Columna1]],2,0),"REVISAR")</f>
        <v xml:space="preserve">32.01.02.01 Bebida/Uso Domestico/Saneamiento        </v>
      </c>
      <c r="G1519" t="s">
        <v>2875</v>
      </c>
      <c r="H1519" t="s">
        <v>2876</v>
      </c>
      <c r="I1519" t="s">
        <v>2887</v>
      </c>
      <c r="J1519" t="s">
        <v>2888</v>
      </c>
      <c r="K1519" t="s">
        <v>3872</v>
      </c>
      <c r="L1519" t="s">
        <v>1102</v>
      </c>
      <c r="N1519" t="s">
        <v>2889</v>
      </c>
      <c r="O1519" t="s">
        <v>3870</v>
      </c>
      <c r="P1519">
        <v>6451.3092149000022</v>
      </c>
      <c r="Q1519">
        <v>6367.8246000000063</v>
      </c>
      <c r="R1519">
        <v>68055642.073658004</v>
      </c>
      <c r="S1519">
        <v>5945.155600000001</v>
      </c>
      <c r="T1519">
        <v>84913933726.282562</v>
      </c>
      <c r="U1519">
        <v>5106.2283515999961</v>
      </c>
      <c r="V1519">
        <v>190975.04380000022</v>
      </c>
      <c r="W1519">
        <v>3892.1744000000031</v>
      </c>
      <c r="X1519">
        <v>8031.5702000000028</v>
      </c>
      <c r="Y1519">
        <v>4783.4394000000102</v>
      </c>
      <c r="Z1519">
        <v>5794.2155000000084</v>
      </c>
      <c r="AA1519">
        <v>6023.609650000024</v>
      </c>
      <c r="AB1519">
        <v>3811352.0018949984</v>
      </c>
      <c r="AC1519">
        <v>5251.868600000008</v>
      </c>
      <c r="AD1519">
        <v>6443.8926000000165</v>
      </c>
      <c r="AE1519">
        <v>26283.058816499968</v>
      </c>
      <c r="AF1519">
        <v>10757.061525000026</v>
      </c>
      <c r="AG1519">
        <v>16581.004649999999</v>
      </c>
      <c r="AH1519">
        <v>12923.306325000034</v>
      </c>
      <c r="AI1519">
        <v>11817.522938300006</v>
      </c>
      <c r="AJ1519">
        <v>6905.8568000000078</v>
      </c>
    </row>
    <row r="1520" spans="1:36" x14ac:dyDescent="0.25">
      <c r="A1520" s="23">
        <v>1519</v>
      </c>
      <c r="B1520" t="s">
        <v>2890</v>
      </c>
      <c r="C1520" s="1" t="str">
        <f>+VLOOKUP(Tabla1[[#This Row],[Sector]],Sectores[[Sector]:[Columna1]],2,0)</f>
        <v>32 Aguas y Aguas Residuales</v>
      </c>
      <c r="D1520" s="1" t="str">
        <f>+VLOOKUP(Tabla1[[#This Row],[Contenido]],Hoja2!$F$2:$G$105,2,0)</f>
        <v>32.01 Recursos hídricos</v>
      </c>
      <c r="E1520" s="1" t="str">
        <f>+IFERROR(VLOOKUP(Tabla1[[#This Row],[Tema]],Temas[[Tema]:[Columna1]],2,0),"REVISAR")</f>
        <v>32.01.02 Derechos concedidos</v>
      </c>
      <c r="F1520" s="1" t="str">
        <f>+IFERROR(VLOOKUP(Tabla1[[#This Row],[Muestra]],Muestra[[Muestra]:[Columna1]],2,0),"REVISAR")</f>
        <v xml:space="preserve">32.01.02.02 Energia Hidroeléctrica                  </v>
      </c>
      <c r="G1520" t="s">
        <v>2875</v>
      </c>
      <c r="H1520" t="s">
        <v>2876</v>
      </c>
      <c r="I1520" t="s">
        <v>2887</v>
      </c>
      <c r="J1520" t="s">
        <v>2891</v>
      </c>
      <c r="K1520" t="s">
        <v>3872</v>
      </c>
      <c r="L1520" t="s">
        <v>1102</v>
      </c>
      <c r="N1520" t="s">
        <v>2889</v>
      </c>
      <c r="O1520" t="s">
        <v>3870</v>
      </c>
      <c r="P1520">
        <v>252917795.72482497</v>
      </c>
      <c r="Q1520">
        <v>10417.364971699995</v>
      </c>
      <c r="R1520">
        <v>3293.8383000000008</v>
      </c>
      <c r="S1520">
        <v>281.62105459999998</v>
      </c>
      <c r="T1520">
        <v>5509.6560621000008</v>
      </c>
      <c r="U1520">
        <v>1242.3334</v>
      </c>
      <c r="V1520">
        <v>10903.945071700002</v>
      </c>
      <c r="W1520">
        <v>89202.505164899965</v>
      </c>
      <c r="X1520">
        <v>105236.47318859998</v>
      </c>
      <c r="Y1520">
        <v>89482.274160800007</v>
      </c>
      <c r="Z1520">
        <v>383147.29055459995</v>
      </c>
      <c r="AA1520">
        <v>204177.21161130004</v>
      </c>
      <c r="AB1520">
        <v>292165.78893660009</v>
      </c>
      <c r="AC1520">
        <v>135348.94313140013</v>
      </c>
      <c r="AD1520">
        <v>31128095.132927377</v>
      </c>
      <c r="AE1520">
        <v>1352692116.6744041</v>
      </c>
      <c r="AF1520">
        <v>12292604.807367396</v>
      </c>
      <c r="AG1520">
        <v>50608311.276387393</v>
      </c>
      <c r="AH1520">
        <v>14070490.07262679</v>
      </c>
      <c r="AI1520">
        <v>94891.838421199907</v>
      </c>
      <c r="AJ1520">
        <v>80370.246123299949</v>
      </c>
    </row>
    <row r="1521" spans="1:36" x14ac:dyDescent="0.25">
      <c r="A1521" s="23">
        <v>1520</v>
      </c>
      <c r="B1521" t="s">
        <v>2892</v>
      </c>
      <c r="C1521" s="1" t="str">
        <f>+VLOOKUP(Tabla1[[#This Row],[Sector]],Sectores[[Sector]:[Columna1]],2,0)</f>
        <v>32 Aguas y Aguas Residuales</v>
      </c>
      <c r="D1521" s="1" t="str">
        <f>+VLOOKUP(Tabla1[[#This Row],[Contenido]],Hoja2!$F$2:$G$105,2,0)</f>
        <v>32.01 Recursos hídricos</v>
      </c>
      <c r="E1521" s="1" t="str">
        <f>+IFERROR(VLOOKUP(Tabla1[[#This Row],[Tema]],Temas[[Tema]:[Columna1]],2,0),"REVISAR")</f>
        <v>32.01.02 Derechos concedidos</v>
      </c>
      <c r="F1521" s="1" t="str">
        <f>+IFERROR(VLOOKUP(Tabla1[[#This Row],[Muestra]],Muestra[[Muestra]:[Columna1]],2,0),"REVISAR")</f>
        <v xml:space="preserve">32.01.02.03 Otros Usos                              </v>
      </c>
      <c r="G1521" t="s">
        <v>2875</v>
      </c>
      <c r="H1521" t="s">
        <v>2876</v>
      </c>
      <c r="I1521" t="s">
        <v>2887</v>
      </c>
      <c r="J1521" t="s">
        <v>2893</v>
      </c>
      <c r="K1521" t="s">
        <v>3872</v>
      </c>
      <c r="L1521" t="s">
        <v>1102</v>
      </c>
      <c r="N1521" t="s">
        <v>2889</v>
      </c>
      <c r="O1521" t="s">
        <v>3870</v>
      </c>
      <c r="P1521">
        <v>44163.831959199997</v>
      </c>
      <c r="Q1521">
        <v>2217.6555157999996</v>
      </c>
      <c r="R1521">
        <v>6797.2913000000044</v>
      </c>
      <c r="S1521">
        <v>20713.609799999984</v>
      </c>
      <c r="T1521">
        <v>6161.6387949</v>
      </c>
      <c r="U1521">
        <v>4236.2820999999976</v>
      </c>
      <c r="V1521">
        <v>18316.429519999998</v>
      </c>
      <c r="W1521">
        <v>7856.6733999999997</v>
      </c>
      <c r="X1521">
        <v>5297.3512000000019</v>
      </c>
      <c r="Y1521">
        <v>4864.1036832000009</v>
      </c>
      <c r="Z1521">
        <v>26537.3433</v>
      </c>
      <c r="AA1521">
        <v>10182.512783300002</v>
      </c>
      <c r="AB1521">
        <v>6178.1572575000009</v>
      </c>
      <c r="AC1521">
        <v>2861.6468939999986</v>
      </c>
      <c r="AD1521">
        <v>6029524672.3604603</v>
      </c>
      <c r="AE1521">
        <v>1735462.7210925003</v>
      </c>
      <c r="AF1521">
        <v>6589.0226774999992</v>
      </c>
      <c r="AG1521">
        <v>5237.5882771000006</v>
      </c>
      <c r="AH1521">
        <v>20754.366457900011</v>
      </c>
      <c r="AI1521">
        <v>15835.245699999999</v>
      </c>
      <c r="AJ1521">
        <v>9510.3509764000028</v>
      </c>
    </row>
    <row r="1522" spans="1:36" x14ac:dyDescent="0.25">
      <c r="A1522" s="23">
        <v>1521</v>
      </c>
      <c r="B1522" t="s">
        <v>2894</v>
      </c>
      <c r="C1522" s="1" t="str">
        <f>+VLOOKUP(Tabla1[[#This Row],[Sector]],Sectores[[Sector]:[Columna1]],2,0)</f>
        <v>32 Aguas y Aguas Residuales</v>
      </c>
      <c r="D1522" s="1" t="str">
        <f>+VLOOKUP(Tabla1[[#This Row],[Contenido]],Hoja2!$F$2:$G$105,2,0)</f>
        <v>32.01 Recursos hídricos</v>
      </c>
      <c r="E1522" s="1" t="str">
        <f>+IFERROR(VLOOKUP(Tabla1[[#This Row],[Tema]],Temas[[Tema]:[Columna1]],2,0),"REVISAR")</f>
        <v>32.01.02 Derechos concedidos</v>
      </c>
      <c r="F1522" s="1" t="str">
        <f>+IFERROR(VLOOKUP(Tabla1[[#This Row],[Muestra]],Muestra[[Muestra]:[Columna1]],2,0),"REVISAR")</f>
        <v xml:space="preserve">32.01.02.04 Piscicultura                            </v>
      </c>
      <c r="G1522" t="s">
        <v>2875</v>
      </c>
      <c r="H1522" t="s">
        <v>2876</v>
      </c>
      <c r="I1522" t="s">
        <v>2887</v>
      </c>
      <c r="J1522" t="s">
        <v>2895</v>
      </c>
      <c r="K1522" t="s">
        <v>3872</v>
      </c>
      <c r="L1522" t="s">
        <v>1102</v>
      </c>
      <c r="N1522" t="s">
        <v>2889</v>
      </c>
      <c r="O1522" t="s">
        <v>3870</v>
      </c>
      <c r="P1522">
        <v>24278403400.405773</v>
      </c>
      <c r="Q1522">
        <v>164333.75590000002</v>
      </c>
      <c r="R1522">
        <v>53822.508347799972</v>
      </c>
      <c r="S1522">
        <v>28139.27791270001</v>
      </c>
      <c r="T1522">
        <v>176855.79858079998</v>
      </c>
      <c r="U1522">
        <v>14493.6772</v>
      </c>
      <c r="V1522">
        <v>11364.301359200001</v>
      </c>
      <c r="W1522">
        <v>31947.382999999991</v>
      </c>
      <c r="X1522">
        <v>62582.313980000006</v>
      </c>
      <c r="Y1522">
        <v>34756.063750000008</v>
      </c>
      <c r="Z1522">
        <v>26911.093904999998</v>
      </c>
      <c r="AA1522">
        <v>26333.839102500009</v>
      </c>
      <c r="AB1522">
        <v>40551.819315000008</v>
      </c>
      <c r="AC1522">
        <v>26918.578194100002</v>
      </c>
      <c r="AD1522">
        <v>30807.810618499992</v>
      </c>
      <c r="AE1522">
        <v>174991.628173</v>
      </c>
      <c r="AF1522">
        <v>31772.066852700016</v>
      </c>
      <c r="AG1522">
        <v>85893.414639899958</v>
      </c>
      <c r="AH1522">
        <v>54924.499900000024</v>
      </c>
      <c r="AI1522">
        <v>12459.0375</v>
      </c>
      <c r="AJ1522">
        <v>13031.0071472</v>
      </c>
    </row>
    <row r="1523" spans="1:36" x14ac:dyDescent="0.25">
      <c r="A1523" s="23">
        <v>1522</v>
      </c>
      <c r="B1523" t="s">
        <v>2896</v>
      </c>
      <c r="C1523" s="1" t="str">
        <f>+VLOOKUP(Tabla1[[#This Row],[Sector]],Sectores[[Sector]:[Columna1]],2,0)</f>
        <v>32 Aguas y Aguas Residuales</v>
      </c>
      <c r="D1523" s="1" t="str">
        <f>+VLOOKUP(Tabla1[[#This Row],[Contenido]],Hoja2!$F$2:$G$105,2,0)</f>
        <v>32.01 Recursos hídricos</v>
      </c>
      <c r="E1523" s="1" t="str">
        <f>+IFERROR(VLOOKUP(Tabla1[[#This Row],[Tema]],Temas[[Tema]:[Columna1]],2,0),"REVISAR")</f>
        <v>32.01.02 Derechos concedidos</v>
      </c>
      <c r="F1523" s="1" t="str">
        <f>+IFERROR(VLOOKUP(Tabla1[[#This Row],[Muestra]],Muestra[[Muestra]:[Columna1]],2,0),"REVISAR")</f>
        <v xml:space="preserve">32.01.02.05 Riego                                   </v>
      </c>
      <c r="G1523" t="s">
        <v>2875</v>
      </c>
      <c r="H1523" t="s">
        <v>2876</v>
      </c>
      <c r="I1523" t="s">
        <v>2887</v>
      </c>
      <c r="J1523" t="s">
        <v>2897</v>
      </c>
      <c r="K1523" t="s">
        <v>3872</v>
      </c>
      <c r="L1523" t="s">
        <v>1102</v>
      </c>
      <c r="N1523" t="s">
        <v>2889</v>
      </c>
      <c r="O1523" t="s">
        <v>3870</v>
      </c>
      <c r="P1523">
        <v>24548939999.032604</v>
      </c>
      <c r="Q1523">
        <v>15999471111.079777</v>
      </c>
      <c r="R1523">
        <v>34615616504.43856</v>
      </c>
      <c r="S1523">
        <v>22014733070.076603</v>
      </c>
      <c r="T1523">
        <v>7844765634.5027933</v>
      </c>
      <c r="U1523">
        <v>214210032.6849001</v>
      </c>
      <c r="V1523">
        <v>105956230104.43605</v>
      </c>
      <c r="W1523">
        <v>44212488089.432671</v>
      </c>
      <c r="X1523">
        <v>46743993.082790762</v>
      </c>
      <c r="Y1523">
        <v>935505.84370209905</v>
      </c>
      <c r="Z1523">
        <v>16738254870.500822</v>
      </c>
      <c r="AA1523">
        <v>263995.1213616996</v>
      </c>
      <c r="AB1523">
        <v>10289.501800000009</v>
      </c>
      <c r="AC1523">
        <v>18167414840.15995</v>
      </c>
      <c r="AD1523">
        <v>38774333322.681892</v>
      </c>
      <c r="AE1523">
        <v>3805415815.7939391</v>
      </c>
      <c r="AF1523">
        <v>45516.293130000027</v>
      </c>
      <c r="AG1523">
        <v>119251571.06126159</v>
      </c>
      <c r="AH1523">
        <v>40266906893.538162</v>
      </c>
      <c r="AI1523">
        <v>6224555309.8614855</v>
      </c>
      <c r="AJ1523">
        <v>1080758385.1522801</v>
      </c>
    </row>
    <row r="1524" spans="1:36" x14ac:dyDescent="0.25">
      <c r="A1524" s="23">
        <v>1523</v>
      </c>
      <c r="B1524" t="s">
        <v>2898</v>
      </c>
      <c r="C1524" s="1" t="str">
        <f>+VLOOKUP(Tabla1[[#This Row],[Sector]],Sectores[[Sector]:[Columna1]],2,0)</f>
        <v>32 Aguas y Aguas Residuales</v>
      </c>
      <c r="D1524" s="1" t="str">
        <f>+VLOOKUP(Tabla1[[#This Row],[Contenido]],Hoja2!$F$2:$G$105,2,0)</f>
        <v>32.01 Recursos hídricos</v>
      </c>
      <c r="E1524" s="1" t="str">
        <f>+IFERROR(VLOOKUP(Tabla1[[#This Row],[Tema]],Temas[[Tema]:[Columna1]],2,0),"REVISAR")</f>
        <v>32.01.02 Derechos concedidos</v>
      </c>
      <c r="F1524" s="1" t="str">
        <f>+IFERROR(VLOOKUP(Tabla1[[#This Row],[Muestra]],Muestra[[Muestra]:[Columna1]],2,0),"REVISAR")</f>
        <v xml:space="preserve">32.01.02.06 Silvoagropecuario                       </v>
      </c>
      <c r="G1524" t="s">
        <v>2875</v>
      </c>
      <c r="H1524" t="s">
        <v>2876</v>
      </c>
      <c r="I1524" t="s">
        <v>2887</v>
      </c>
      <c r="J1524" t="s">
        <v>2899</v>
      </c>
      <c r="K1524" t="s">
        <v>3872</v>
      </c>
      <c r="L1524" t="s">
        <v>1102</v>
      </c>
      <c r="N1524" t="s">
        <v>2889</v>
      </c>
      <c r="O1524" t="s">
        <v>3870</v>
      </c>
      <c r="P1524">
        <v>361.56659999999999</v>
      </c>
      <c r="R1524">
        <v>107.1249</v>
      </c>
      <c r="S1524">
        <v>46.258300000000006</v>
      </c>
      <c r="U1524">
        <v>26.666699999999999</v>
      </c>
      <c r="W1524">
        <v>5</v>
      </c>
      <c r="X1524">
        <v>7.5</v>
      </c>
      <c r="Y1524">
        <v>3.7166999999999999</v>
      </c>
      <c r="Z1524">
        <v>0.42080000000000001</v>
      </c>
      <c r="AA1524">
        <v>140.85829999999999</v>
      </c>
      <c r="AB1524">
        <v>12.950199999999999</v>
      </c>
      <c r="AE1524">
        <v>0.8899999999999999</v>
      </c>
      <c r="AF1524">
        <v>54.440000000000012</v>
      </c>
      <c r="AG1524">
        <v>174.77709999999996</v>
      </c>
      <c r="AH1524">
        <v>30</v>
      </c>
      <c r="AI1524">
        <v>24.333400000000001</v>
      </c>
      <c r="AJ1524">
        <v>51.566700000000004</v>
      </c>
    </row>
    <row r="1525" spans="1:36" x14ac:dyDescent="0.25">
      <c r="A1525" s="23">
        <v>1524</v>
      </c>
      <c r="B1525" t="s">
        <v>2900</v>
      </c>
      <c r="C1525" s="1" t="str">
        <f>+VLOOKUP(Tabla1[[#This Row],[Sector]],Sectores[[Sector]:[Columna1]],2,0)</f>
        <v>32 Aguas y Aguas Residuales</v>
      </c>
      <c r="D1525" s="1" t="str">
        <f>+VLOOKUP(Tabla1[[#This Row],[Contenido]],Hoja2!$F$2:$G$105,2,0)</f>
        <v>32.01 Recursos hídricos</v>
      </c>
      <c r="E1525" s="1" t="str">
        <f>+IFERROR(VLOOKUP(Tabla1[[#This Row],[Tema]],Temas[[Tema]:[Columna1]],2,0),"REVISAR")</f>
        <v>32.01.02 Derechos concedidos</v>
      </c>
      <c r="F1525" s="1" t="str">
        <f>+IFERROR(VLOOKUP(Tabla1[[#This Row],[Muestra]],Muestra[[Muestra]:[Columna1]],2,0),"REVISAR")</f>
        <v>32.01.02.07 Sin información</v>
      </c>
      <c r="G1525" t="s">
        <v>2875</v>
      </c>
      <c r="H1525" t="s">
        <v>2876</v>
      </c>
      <c r="I1525" t="s">
        <v>2887</v>
      </c>
      <c r="J1525" t="s">
        <v>2901</v>
      </c>
      <c r="K1525" t="s">
        <v>3872</v>
      </c>
      <c r="L1525" t="s">
        <v>1102</v>
      </c>
      <c r="N1525" t="s">
        <v>2889</v>
      </c>
      <c r="O1525" t="s">
        <v>3870</v>
      </c>
      <c r="P1525">
        <v>32316399914.848461</v>
      </c>
      <c r="Q1525">
        <v>4141333802.652864</v>
      </c>
      <c r="R1525">
        <v>6156108268.0754614</v>
      </c>
      <c r="S1525">
        <v>1395797.0395312032</v>
      </c>
      <c r="T1525">
        <v>43196761884.667381</v>
      </c>
      <c r="U1525">
        <v>34424497466.177322</v>
      </c>
      <c r="V1525">
        <v>87082254589.573303</v>
      </c>
      <c r="W1525">
        <v>65078572188.647179</v>
      </c>
      <c r="X1525">
        <v>25397225834.916283</v>
      </c>
      <c r="Y1525">
        <v>132443477487.85913</v>
      </c>
      <c r="Z1525">
        <v>56805940425.919334</v>
      </c>
      <c r="AA1525">
        <v>9571620900.4739056</v>
      </c>
      <c r="AB1525">
        <v>39955121081.466194</v>
      </c>
      <c r="AC1525">
        <v>50605189675.12915</v>
      </c>
      <c r="AD1525">
        <v>50146072530.654716</v>
      </c>
      <c r="AE1525">
        <v>112707056625.33495</v>
      </c>
      <c r="AF1525">
        <v>36160784883.490501</v>
      </c>
      <c r="AG1525">
        <v>116890687327.68686</v>
      </c>
      <c r="AH1525">
        <v>58620343659.184868</v>
      </c>
      <c r="AI1525">
        <v>2673909262.1302295</v>
      </c>
      <c r="AJ1525">
        <v>233313532.45843533</v>
      </c>
    </row>
    <row r="1526" spans="1:36" x14ac:dyDescent="0.25">
      <c r="A1526" s="23">
        <v>1525</v>
      </c>
      <c r="B1526" t="s">
        <v>2902</v>
      </c>
      <c r="C1526" s="1" t="str">
        <f>+VLOOKUP(Tabla1[[#This Row],[Sector]],Sectores[[Sector]:[Columna1]],2,0)</f>
        <v>32 Aguas y Aguas Residuales</v>
      </c>
      <c r="D1526" s="1" t="str">
        <f>+VLOOKUP(Tabla1[[#This Row],[Contenido]],Hoja2!$F$2:$G$105,2,0)</f>
        <v>32.01 Recursos hídricos</v>
      </c>
      <c r="E1526" s="1" t="str">
        <f>+IFERROR(VLOOKUP(Tabla1[[#This Row],[Tema]],Temas[[Tema]:[Columna1]],2,0),"REVISAR")</f>
        <v>32.01.02 Derechos concedidos</v>
      </c>
      <c r="F1526" s="1" t="str">
        <f>+IFERROR(VLOOKUP(Tabla1[[#This Row],[Muestra]],Muestra[[Muestra]:[Columna1]],2,0),"REVISAR")</f>
        <v xml:space="preserve">32.01.02.08 Uso Industrial                          </v>
      </c>
      <c r="G1526" t="s">
        <v>2875</v>
      </c>
      <c r="H1526" t="s">
        <v>2876</v>
      </c>
      <c r="I1526" t="s">
        <v>2887</v>
      </c>
      <c r="J1526" t="s">
        <v>2903</v>
      </c>
      <c r="K1526" t="s">
        <v>3872</v>
      </c>
      <c r="L1526" t="s">
        <v>1102</v>
      </c>
      <c r="N1526" t="s">
        <v>2889</v>
      </c>
      <c r="O1526" t="s">
        <v>3870</v>
      </c>
      <c r="P1526">
        <v>393.85</v>
      </c>
      <c r="Q1526">
        <v>1400.1</v>
      </c>
      <c r="R1526">
        <v>791.23339999999996</v>
      </c>
      <c r="S1526">
        <v>197.44999999999996</v>
      </c>
      <c r="T1526">
        <v>25.100162500000003</v>
      </c>
      <c r="U1526">
        <v>99.4</v>
      </c>
      <c r="V1526">
        <v>60</v>
      </c>
      <c r="W1526">
        <v>48.560199999999995</v>
      </c>
      <c r="X1526">
        <v>125671628107.08318</v>
      </c>
      <c r="Y1526">
        <v>2994.5013000000008</v>
      </c>
      <c r="Z1526">
        <v>3278.6</v>
      </c>
      <c r="AA1526">
        <v>591.78329999999994</v>
      </c>
      <c r="AB1526">
        <v>449.94159999999999</v>
      </c>
      <c r="AC1526">
        <v>155.16</v>
      </c>
      <c r="AD1526">
        <v>1133.3000000000002</v>
      </c>
      <c r="AE1526">
        <v>1200.7332999999996</v>
      </c>
      <c r="AF1526">
        <v>6431.0934000000007</v>
      </c>
      <c r="AG1526">
        <v>4682714.4765999988</v>
      </c>
      <c r="AH1526">
        <v>4370.6419999999998</v>
      </c>
      <c r="AI1526">
        <v>3741.6414000000009</v>
      </c>
      <c r="AJ1526">
        <v>467.97669999999994</v>
      </c>
    </row>
    <row r="1527" spans="1:36" x14ac:dyDescent="0.25">
      <c r="A1527" s="23">
        <v>1526</v>
      </c>
      <c r="B1527" t="s">
        <v>2904</v>
      </c>
      <c r="C1527" s="1" t="str">
        <f>+VLOOKUP(Tabla1[[#This Row],[Sector]],Sectores[[Sector]:[Columna1]],2,0)</f>
        <v>32 Aguas y Aguas Residuales</v>
      </c>
      <c r="D1527" s="1" t="str">
        <f>+VLOOKUP(Tabla1[[#This Row],[Contenido]],Hoja2!$F$2:$G$105,2,0)</f>
        <v>32.01 Recursos hídricos</v>
      </c>
      <c r="E1527" s="1" t="str">
        <f>+IFERROR(VLOOKUP(Tabla1[[#This Row],[Tema]],Temas[[Tema]:[Columna1]],2,0),"REVISAR")</f>
        <v>32.01.02 Derechos concedidos</v>
      </c>
      <c r="F1527" s="1" t="str">
        <f>+IFERROR(VLOOKUP(Tabla1[[#This Row],[Muestra]],Muestra[[Muestra]:[Columna1]],2,0),"REVISAR")</f>
        <v xml:space="preserve">32.01.02.09 Uso Minero                              </v>
      </c>
      <c r="G1527" t="s">
        <v>2875</v>
      </c>
      <c r="H1527" t="s">
        <v>2876</v>
      </c>
      <c r="I1527" t="s">
        <v>2887</v>
      </c>
      <c r="J1527" t="s">
        <v>2905</v>
      </c>
      <c r="K1527" t="s">
        <v>3872</v>
      </c>
      <c r="L1527" t="s">
        <v>1102</v>
      </c>
      <c r="N1527" t="s">
        <v>2889</v>
      </c>
      <c r="O1527" t="s">
        <v>3870</v>
      </c>
      <c r="P1527">
        <v>709.29999999999984</v>
      </c>
      <c r="Q1527">
        <v>746.90000000000009</v>
      </c>
      <c r="R1527">
        <v>10449.9167</v>
      </c>
      <c r="S1527">
        <v>888.49999999999989</v>
      </c>
      <c r="T1527">
        <v>1051.0633</v>
      </c>
      <c r="U1527">
        <v>660.80004699999995</v>
      </c>
      <c r="V1527">
        <v>34712810868.240005</v>
      </c>
      <c r="W1527">
        <v>22.53</v>
      </c>
      <c r="X1527">
        <v>157.85000499999998</v>
      </c>
      <c r="Y1527">
        <v>40</v>
      </c>
      <c r="AA1527">
        <v>5</v>
      </c>
      <c r="AB1527">
        <v>217.41669999999999</v>
      </c>
      <c r="AC1527">
        <v>423.8</v>
      </c>
      <c r="AD1527">
        <v>253.5</v>
      </c>
      <c r="AE1527">
        <v>172.63329999999999</v>
      </c>
      <c r="AF1527">
        <v>211.15</v>
      </c>
      <c r="AG1527">
        <v>54.5</v>
      </c>
      <c r="AH1527">
        <v>162.75</v>
      </c>
      <c r="AI1527">
        <v>429.3</v>
      </c>
      <c r="AJ1527">
        <v>325.33330000000001</v>
      </c>
    </row>
    <row r="1528" spans="1:36" x14ac:dyDescent="0.25">
      <c r="A1528" s="23">
        <v>1527</v>
      </c>
      <c r="B1528" t="s">
        <v>2906</v>
      </c>
      <c r="C1528" s="1" t="str">
        <f>+VLOOKUP(Tabla1[[#This Row],[Sector]],Sectores[[Sector]:[Columna1]],2,0)</f>
        <v>28 Violencia Contra la Mujer</v>
      </c>
      <c r="D1528" s="1" t="s">
        <v>10037</v>
      </c>
      <c r="E1528" s="1" t="str">
        <f>+IFERROR(VLOOKUP(Tabla1[[#This Row],[Tema]],Temas[[Tema]:[Columna1]],2,0),"REVISAR")</f>
        <v>28.04.01 Atenciones médicas</v>
      </c>
      <c r="F1528" s="1" t="str">
        <f>+IFERROR(VLOOKUP(Tabla1[[#This Row],[Muestra]],Muestra[[Muestra]:[Columna1]],2,0),"REVISAR")</f>
        <v>28.04.01.01 Abuso Sexual</v>
      </c>
      <c r="G1528" t="s">
        <v>99</v>
      </c>
      <c r="H1528" t="s">
        <v>89</v>
      </c>
      <c r="I1528" t="s">
        <v>5584</v>
      </c>
      <c r="J1528" t="s">
        <v>2908</v>
      </c>
      <c r="K1528" t="s">
        <v>3849</v>
      </c>
      <c r="L1528" t="s">
        <v>3868</v>
      </c>
      <c r="N1528" t="s">
        <v>2910</v>
      </c>
      <c r="O1528" t="s">
        <v>2911</v>
      </c>
      <c r="Z1528">
        <v>624</v>
      </c>
      <c r="AA1528">
        <v>925</v>
      </c>
      <c r="AB1528">
        <v>1471</v>
      </c>
      <c r="AC1528">
        <v>1205</v>
      </c>
      <c r="AD1528">
        <v>1060</v>
      </c>
      <c r="AE1528">
        <v>141</v>
      </c>
    </row>
    <row r="1529" spans="1:36" x14ac:dyDescent="0.25">
      <c r="A1529" s="23">
        <v>1528</v>
      </c>
      <c r="B1529" t="s">
        <v>2912</v>
      </c>
      <c r="C1529" s="1" t="str">
        <f>+VLOOKUP(Tabla1[[#This Row],[Sector]],Sectores[[Sector]:[Columna1]],2,0)</f>
        <v>28 Violencia Contra la Mujer</v>
      </c>
      <c r="D1529" s="1" t="s">
        <v>10037</v>
      </c>
      <c r="E1529" s="1" t="str">
        <f>+IFERROR(VLOOKUP(Tabla1[[#This Row],[Tema]],Temas[[Tema]:[Columna1]],2,0),"REVISAR")</f>
        <v>28.04.01 Atenciones médicas</v>
      </c>
      <c r="F1529" s="1" t="str">
        <f>+IFERROR(VLOOKUP(Tabla1[[#This Row],[Muestra]],Muestra[[Muestra]:[Columna1]],2,0),"REVISAR")</f>
        <v>28.04.01.02 Atención por violación (con entrega de anticoncepción de emergencia)</v>
      </c>
      <c r="G1529" t="s">
        <v>99</v>
      </c>
      <c r="H1529" t="s">
        <v>89</v>
      </c>
      <c r="I1529" t="s">
        <v>5584</v>
      </c>
      <c r="J1529" t="s">
        <v>2913</v>
      </c>
      <c r="K1529" t="s">
        <v>3849</v>
      </c>
      <c r="L1529" t="s">
        <v>3868</v>
      </c>
      <c r="N1529" t="s">
        <v>2910</v>
      </c>
      <c r="O1529" t="s">
        <v>2911</v>
      </c>
      <c r="Z1529">
        <v>516</v>
      </c>
      <c r="AA1529">
        <v>763</v>
      </c>
      <c r="AB1529">
        <v>774</v>
      </c>
      <c r="AC1529">
        <v>370</v>
      </c>
      <c r="AD1529">
        <v>526</v>
      </c>
      <c r="AE1529">
        <v>9</v>
      </c>
    </row>
    <row r="1530" spans="1:36" x14ac:dyDescent="0.25">
      <c r="A1530" s="23">
        <v>1529</v>
      </c>
      <c r="B1530" t="s">
        <v>2914</v>
      </c>
      <c r="C1530" s="1" t="str">
        <f>+VLOOKUP(Tabla1[[#This Row],[Sector]],Sectores[[Sector]:[Columna1]],2,0)</f>
        <v>28 Violencia Contra la Mujer</v>
      </c>
      <c r="D1530" s="1" t="s">
        <v>10037</v>
      </c>
      <c r="E1530" s="1" t="str">
        <f>+IFERROR(VLOOKUP(Tabla1[[#This Row],[Tema]],Temas[[Tema]:[Columna1]],2,0),"REVISAR")</f>
        <v>28.04.01 Atenciones médicas</v>
      </c>
      <c r="F1530" s="1" t="str">
        <f>+IFERROR(VLOOKUP(Tabla1[[#This Row],[Muestra]],Muestra[[Muestra]:[Columna1]],2,0),"REVISAR")</f>
        <v>28.04.01.03 Atención por violación (sin entrega de anticoncepción de emergencia )</v>
      </c>
      <c r="G1530" t="s">
        <v>99</v>
      </c>
      <c r="H1530" t="s">
        <v>89</v>
      </c>
      <c r="I1530" t="s">
        <v>5584</v>
      </c>
      <c r="J1530" t="s">
        <v>2915</v>
      </c>
      <c r="K1530" t="s">
        <v>3849</v>
      </c>
      <c r="L1530" t="s">
        <v>3868</v>
      </c>
      <c r="N1530" t="s">
        <v>2910</v>
      </c>
      <c r="O1530" t="s">
        <v>2911</v>
      </c>
      <c r="Z1530">
        <v>478</v>
      </c>
      <c r="AA1530">
        <v>336</v>
      </c>
      <c r="AB1530">
        <v>369</v>
      </c>
      <c r="AC1530">
        <v>373</v>
      </c>
      <c r="AD1530">
        <v>560</v>
      </c>
      <c r="AE1530">
        <v>109</v>
      </c>
    </row>
    <row r="1531" spans="1:36" x14ac:dyDescent="0.25">
      <c r="A1531" s="23">
        <v>1530</v>
      </c>
      <c r="B1531" t="s">
        <v>2916</v>
      </c>
      <c r="C1531" s="1" t="str">
        <f>+VLOOKUP(Tabla1[[#This Row],[Sector]],Sectores[[Sector]:[Columna1]],2,0)</f>
        <v>28 Violencia Contra la Mujer</v>
      </c>
      <c r="D1531" s="1" t="s">
        <v>10037</v>
      </c>
      <c r="E1531" s="1" t="str">
        <f>+IFERROR(VLOOKUP(Tabla1[[#This Row],[Tema]],Temas[[Tema]:[Columna1]],2,0),"REVISAR")</f>
        <v>28.04.01 Atenciones médicas</v>
      </c>
      <c r="F1531" s="1" t="str">
        <f>+IFERROR(VLOOKUP(Tabla1[[#This Row],[Muestra]],Muestra[[Muestra]:[Columna1]],2,0),"REVISAR")</f>
        <v>07.02.24.15 Estupro</v>
      </c>
      <c r="G1531" t="s">
        <v>99</v>
      </c>
      <c r="H1531" t="s">
        <v>89</v>
      </c>
      <c r="I1531" t="s">
        <v>5584</v>
      </c>
      <c r="J1531" t="s">
        <v>1696</v>
      </c>
      <c r="K1531" t="s">
        <v>3849</v>
      </c>
      <c r="L1531" t="s">
        <v>3869</v>
      </c>
      <c r="N1531" t="s">
        <v>2910</v>
      </c>
      <c r="O1531" t="s">
        <v>2911</v>
      </c>
      <c r="Z1531">
        <v>423</v>
      </c>
      <c r="AA1531">
        <v>63</v>
      </c>
      <c r="AB1531">
        <v>100</v>
      </c>
      <c r="AC1531">
        <v>79</v>
      </c>
    </row>
    <row r="1532" spans="1:36" x14ac:dyDescent="0.25">
      <c r="A1532" s="23">
        <v>1531</v>
      </c>
      <c r="B1532" t="s">
        <v>2917</v>
      </c>
      <c r="C1532" s="1" t="str">
        <f>+VLOOKUP(Tabla1[[#This Row],[Sector]],Sectores[[Sector]:[Columna1]],2,0)</f>
        <v>28 Violencia Contra la Mujer</v>
      </c>
      <c r="D1532" s="1" t="s">
        <v>10037</v>
      </c>
      <c r="E1532" s="1" t="str">
        <f>+IFERROR(VLOOKUP(Tabla1[[#This Row],[Tema]],Temas[[Tema]:[Columna1]],2,0),"REVISAR")</f>
        <v>28.04.01 Atenciones médicas</v>
      </c>
      <c r="F1532" s="1" t="str">
        <f>+IFERROR(VLOOKUP(Tabla1[[#This Row],[Muestra]],Muestra[[Muestra]:[Columna1]],2,0),"REVISAR")</f>
        <v>28.04.01.05 Otra violencia</v>
      </c>
      <c r="G1532" t="s">
        <v>99</v>
      </c>
      <c r="H1532" t="s">
        <v>89</v>
      </c>
      <c r="I1532" t="s">
        <v>5584</v>
      </c>
      <c r="J1532" t="s">
        <v>2918</v>
      </c>
      <c r="K1532" t="s">
        <v>3849</v>
      </c>
      <c r="L1532" t="s">
        <v>2909</v>
      </c>
      <c r="N1532" t="s">
        <v>2910</v>
      </c>
      <c r="O1532" t="s">
        <v>2911</v>
      </c>
      <c r="Z1532">
        <v>19477</v>
      </c>
      <c r="AA1532">
        <v>24454</v>
      </c>
      <c r="AB1532">
        <v>27701</v>
      </c>
      <c r="AC1532">
        <v>23339</v>
      </c>
      <c r="AD1532">
        <v>24265</v>
      </c>
      <c r="AE1532">
        <v>11376</v>
      </c>
      <c r="AF1532">
        <v>41188</v>
      </c>
    </row>
    <row r="1533" spans="1:36" x14ac:dyDescent="0.25">
      <c r="A1533" s="23">
        <v>1532</v>
      </c>
      <c r="B1533" t="s">
        <v>3201</v>
      </c>
      <c r="C1533" s="1" t="str">
        <f>+VLOOKUP(Tabla1[[#This Row],[Sector]],Sectores[[Sector]:[Columna1]],2,0)</f>
        <v>24 Socioeconómico</v>
      </c>
      <c r="D1533" s="1" t="str">
        <f>+VLOOKUP(Tabla1[[#This Row],[Contenido]],Hoja2!$F$2:$G$105,2,0)</f>
        <v>24.05 Identidad</v>
      </c>
      <c r="E1533" s="1" t="s">
        <v>10038</v>
      </c>
      <c r="F1533" s="1" t="str">
        <f>+IFERROR(VLOOKUP(Tabla1[[#This Row],[Muestra]],Muestra[[Muestra]:[Columna1]],2,0),"REVISAR")</f>
        <v>24.05.01.04 Alemania</v>
      </c>
      <c r="G1533" t="s">
        <v>107</v>
      </c>
      <c r="H1533" t="s">
        <v>3024</v>
      </c>
      <c r="I1533" t="s">
        <v>3026</v>
      </c>
      <c r="J1533" t="s">
        <v>3116</v>
      </c>
      <c r="K1533" t="s">
        <v>3336</v>
      </c>
      <c r="L1533" t="s">
        <v>3285</v>
      </c>
      <c r="O1533" t="s">
        <v>2463</v>
      </c>
      <c r="AA1533">
        <v>3196</v>
      </c>
      <c r="AB1533">
        <v>2864</v>
      </c>
      <c r="AC1533">
        <v>2531</v>
      </c>
      <c r="AD1533">
        <v>2652</v>
      </c>
      <c r="AE1533">
        <v>2772</v>
      </c>
      <c r="AF1533">
        <v>3576</v>
      </c>
      <c r="AG1533">
        <v>4379</v>
      </c>
    </row>
    <row r="1534" spans="1:36" x14ac:dyDescent="0.25">
      <c r="A1534" s="23">
        <v>1533</v>
      </c>
      <c r="B1534" t="s">
        <v>3202</v>
      </c>
      <c r="C1534" s="1" t="str">
        <f>+VLOOKUP(Tabla1[[#This Row],[Sector]],Sectores[[Sector]:[Columna1]],2,0)</f>
        <v>24 Socioeconómico</v>
      </c>
      <c r="D1534" s="1" t="str">
        <f>+VLOOKUP(Tabla1[[#This Row],[Contenido]],Hoja2!$F$2:$G$105,2,0)</f>
        <v>24.05 Identidad</v>
      </c>
      <c r="E1534" s="1" t="s">
        <v>10038</v>
      </c>
      <c r="F1534" s="1" t="str">
        <f>+IFERROR(VLOOKUP(Tabla1[[#This Row],[Muestra]],Muestra[[Muestra]:[Columna1]],2,0),"REVISAR")</f>
        <v>24.05.01.05 Argentina</v>
      </c>
      <c r="G1534" t="s">
        <v>107</v>
      </c>
      <c r="H1534" t="s">
        <v>3024</v>
      </c>
      <c r="I1534" t="s">
        <v>3026</v>
      </c>
      <c r="J1534" t="s">
        <v>3117</v>
      </c>
      <c r="K1534" t="s">
        <v>3336</v>
      </c>
      <c r="L1534" t="s">
        <v>3285</v>
      </c>
      <c r="O1534" t="s">
        <v>2463</v>
      </c>
      <c r="AA1534">
        <v>17741</v>
      </c>
      <c r="AB1534">
        <v>18241</v>
      </c>
      <c r="AC1534">
        <v>18740</v>
      </c>
      <c r="AD1534">
        <v>20114</v>
      </c>
      <c r="AE1534">
        <v>21488</v>
      </c>
      <c r="AF1534">
        <v>21652</v>
      </c>
      <c r="AG1534">
        <v>21815</v>
      </c>
    </row>
    <row r="1535" spans="1:36" x14ac:dyDescent="0.25">
      <c r="A1535" s="23">
        <v>1534</v>
      </c>
      <c r="B1535" t="s">
        <v>3203</v>
      </c>
      <c r="C1535" s="1" t="str">
        <f>+VLOOKUP(Tabla1[[#This Row],[Sector]],Sectores[[Sector]:[Columna1]],2,0)</f>
        <v>24 Socioeconómico</v>
      </c>
      <c r="D1535" s="1" t="str">
        <f>+VLOOKUP(Tabla1[[#This Row],[Contenido]],Hoja2!$F$2:$G$105,2,0)</f>
        <v>24.05 Identidad</v>
      </c>
      <c r="E1535" s="1" t="s">
        <v>10038</v>
      </c>
      <c r="F1535" s="1" t="str">
        <f>+IFERROR(VLOOKUP(Tabla1[[#This Row],[Muestra]],Muestra[[Muestra]:[Columna1]],2,0),"REVISAR")</f>
        <v>24.05.01.06 Australia</v>
      </c>
      <c r="G1535" t="s">
        <v>107</v>
      </c>
      <c r="H1535" t="s">
        <v>3024</v>
      </c>
      <c r="I1535" t="s">
        <v>3026</v>
      </c>
      <c r="J1535" t="s">
        <v>3118</v>
      </c>
      <c r="K1535" t="s">
        <v>3336</v>
      </c>
      <c r="L1535" t="s">
        <v>3285</v>
      </c>
      <c r="O1535" t="s">
        <v>2463</v>
      </c>
      <c r="AA1535">
        <v>1161</v>
      </c>
      <c r="AB1535">
        <v>1088</v>
      </c>
      <c r="AC1535">
        <v>1014</v>
      </c>
      <c r="AD1535">
        <v>1091</v>
      </c>
      <c r="AE1535">
        <v>1168</v>
      </c>
      <c r="AF1535">
        <v>878</v>
      </c>
      <c r="AG1535">
        <v>588</v>
      </c>
    </row>
    <row r="1536" spans="1:36" x14ac:dyDescent="0.25">
      <c r="A1536" s="23">
        <v>1535</v>
      </c>
      <c r="B1536" t="s">
        <v>3204</v>
      </c>
      <c r="C1536" s="1" t="str">
        <f>+VLOOKUP(Tabla1[[#This Row],[Sector]],Sectores[[Sector]:[Columna1]],2,0)</f>
        <v>24 Socioeconómico</v>
      </c>
      <c r="D1536" s="1" t="str">
        <f>+VLOOKUP(Tabla1[[#This Row],[Contenido]],Hoja2!$F$2:$G$105,2,0)</f>
        <v>24.05 Identidad</v>
      </c>
      <c r="E1536" s="1" t="s">
        <v>10038</v>
      </c>
      <c r="F1536" s="1" t="str">
        <f>+IFERROR(VLOOKUP(Tabla1[[#This Row],[Muestra]],Muestra[[Muestra]:[Columna1]],2,0),"REVISAR")</f>
        <v>24.05.01.07 Austria</v>
      </c>
      <c r="G1536" t="s">
        <v>107</v>
      </c>
      <c r="H1536" t="s">
        <v>3024</v>
      </c>
      <c r="I1536" t="s">
        <v>3026</v>
      </c>
      <c r="J1536" t="s">
        <v>3119</v>
      </c>
      <c r="K1536" t="s">
        <v>3336</v>
      </c>
      <c r="L1536" t="s">
        <v>3285</v>
      </c>
      <c r="O1536" t="s">
        <v>2463</v>
      </c>
      <c r="AA1536">
        <v>199</v>
      </c>
      <c r="AB1536">
        <v>152</v>
      </c>
      <c r="AC1536">
        <v>104</v>
      </c>
      <c r="AD1536">
        <v>212</v>
      </c>
      <c r="AE1536">
        <v>320</v>
      </c>
      <c r="AF1536">
        <v>160</v>
      </c>
      <c r="AG1536">
        <v>0</v>
      </c>
    </row>
    <row r="1537" spans="1:33" x14ac:dyDescent="0.25">
      <c r="A1537" s="23">
        <v>1536</v>
      </c>
      <c r="B1537" t="s">
        <v>3205</v>
      </c>
      <c r="C1537" s="1" t="str">
        <f>+VLOOKUP(Tabla1[[#This Row],[Sector]],Sectores[[Sector]:[Columna1]],2,0)</f>
        <v>24 Socioeconómico</v>
      </c>
      <c r="D1537" s="1" t="str">
        <f>+VLOOKUP(Tabla1[[#This Row],[Contenido]],Hoja2!$F$2:$G$105,2,0)</f>
        <v>24.05 Identidad</v>
      </c>
      <c r="E1537" s="1" t="s">
        <v>10038</v>
      </c>
      <c r="F1537" s="1" t="str">
        <f>+IFERROR(VLOOKUP(Tabla1[[#This Row],[Muestra]],Muestra[[Muestra]:[Columna1]],2,0),"REVISAR")</f>
        <v>24.05.01.08 Bélgica</v>
      </c>
      <c r="G1537" t="s">
        <v>107</v>
      </c>
      <c r="H1537" t="s">
        <v>3024</v>
      </c>
      <c r="I1537" t="s">
        <v>3026</v>
      </c>
      <c r="J1537" t="s">
        <v>3120</v>
      </c>
      <c r="K1537" t="s">
        <v>3336</v>
      </c>
      <c r="L1537" t="s">
        <v>3285</v>
      </c>
      <c r="O1537" t="s">
        <v>2463</v>
      </c>
      <c r="AA1537">
        <v>442</v>
      </c>
      <c r="AB1537">
        <v>227</v>
      </c>
      <c r="AC1537">
        <v>12</v>
      </c>
      <c r="AD1537">
        <v>150</v>
      </c>
      <c r="AE1537">
        <v>288</v>
      </c>
      <c r="AF1537">
        <v>323</v>
      </c>
      <c r="AG1537">
        <v>357</v>
      </c>
    </row>
    <row r="1538" spans="1:33" x14ac:dyDescent="0.25">
      <c r="A1538" s="23">
        <v>1537</v>
      </c>
      <c r="B1538" t="s">
        <v>3206</v>
      </c>
      <c r="C1538" s="1" t="str">
        <f>+VLOOKUP(Tabla1[[#This Row],[Sector]],Sectores[[Sector]:[Columna1]],2,0)</f>
        <v>24 Socioeconómico</v>
      </c>
      <c r="D1538" s="1" t="str">
        <f>+VLOOKUP(Tabla1[[#This Row],[Contenido]],Hoja2!$F$2:$G$105,2,0)</f>
        <v>24.05 Identidad</v>
      </c>
      <c r="E1538" s="1" t="s">
        <v>10038</v>
      </c>
      <c r="F1538" s="1" t="str">
        <f>+IFERROR(VLOOKUP(Tabla1[[#This Row],[Muestra]],Muestra[[Muestra]:[Columna1]],2,0),"REVISAR")</f>
        <v>24.05.01.09 Bolivia</v>
      </c>
      <c r="G1538" t="s">
        <v>107</v>
      </c>
      <c r="H1538" t="s">
        <v>3024</v>
      </c>
      <c r="I1538" t="s">
        <v>3026</v>
      </c>
      <c r="J1538" t="s">
        <v>3121</v>
      </c>
      <c r="K1538" t="s">
        <v>3336</v>
      </c>
      <c r="L1538" t="s">
        <v>3285</v>
      </c>
      <c r="O1538" t="s">
        <v>2463</v>
      </c>
      <c r="AA1538">
        <v>11250</v>
      </c>
      <c r="AB1538">
        <v>16395</v>
      </c>
      <c r="AC1538">
        <v>21540</v>
      </c>
      <c r="AD1538">
        <v>29608</v>
      </c>
      <c r="AE1538">
        <v>37676</v>
      </c>
      <c r="AF1538">
        <v>41859</v>
      </c>
      <c r="AG1538">
        <v>46041</v>
      </c>
    </row>
    <row r="1539" spans="1:33" x14ac:dyDescent="0.25">
      <c r="A1539" s="23">
        <v>1538</v>
      </c>
      <c r="B1539" t="s">
        <v>3207</v>
      </c>
      <c r="C1539" s="1" t="str">
        <f>+VLOOKUP(Tabla1[[#This Row],[Sector]],Sectores[[Sector]:[Columna1]],2,0)</f>
        <v>24 Socioeconómico</v>
      </c>
      <c r="D1539" s="1" t="str">
        <f>+VLOOKUP(Tabla1[[#This Row],[Contenido]],Hoja2!$F$2:$G$105,2,0)</f>
        <v>24.05 Identidad</v>
      </c>
      <c r="E1539" s="1" t="s">
        <v>10038</v>
      </c>
      <c r="F1539" s="1" t="str">
        <f>+IFERROR(VLOOKUP(Tabla1[[#This Row],[Muestra]],Muestra[[Muestra]:[Columna1]],2,0),"REVISAR")</f>
        <v>24.05.01.10 Brasil</v>
      </c>
      <c r="G1539" t="s">
        <v>107</v>
      </c>
      <c r="H1539" t="s">
        <v>3024</v>
      </c>
      <c r="I1539" t="s">
        <v>3026</v>
      </c>
      <c r="J1539" t="s">
        <v>3122</v>
      </c>
      <c r="K1539" t="s">
        <v>3336</v>
      </c>
      <c r="L1539" t="s">
        <v>3285</v>
      </c>
      <c r="O1539" t="s">
        <v>2463</v>
      </c>
      <c r="AA1539">
        <v>3261</v>
      </c>
      <c r="AB1539">
        <v>3416</v>
      </c>
      <c r="AC1539">
        <v>3571</v>
      </c>
      <c r="AD1539">
        <v>5967</v>
      </c>
      <c r="AE1539">
        <v>8363</v>
      </c>
      <c r="AF1539">
        <v>6315</v>
      </c>
      <c r="AG1539">
        <v>4266</v>
      </c>
    </row>
    <row r="1540" spans="1:33" x14ac:dyDescent="0.25">
      <c r="A1540" s="23">
        <v>1539</v>
      </c>
      <c r="B1540" t="s">
        <v>3208</v>
      </c>
      <c r="C1540" s="1" t="str">
        <f>+VLOOKUP(Tabla1[[#This Row],[Sector]],Sectores[[Sector]:[Columna1]],2,0)</f>
        <v>24 Socioeconómico</v>
      </c>
      <c r="D1540" s="1" t="str">
        <f>+VLOOKUP(Tabla1[[#This Row],[Contenido]],Hoja2!$F$2:$G$105,2,0)</f>
        <v>24.05 Identidad</v>
      </c>
      <c r="E1540" s="1" t="s">
        <v>10038</v>
      </c>
      <c r="F1540" s="1" t="str">
        <f>+IFERROR(VLOOKUP(Tabla1[[#This Row],[Muestra]],Muestra[[Muestra]:[Columna1]],2,0),"REVISAR")</f>
        <v>24.05.01.11 Canadá</v>
      </c>
      <c r="G1540" t="s">
        <v>107</v>
      </c>
      <c r="H1540" t="s">
        <v>3024</v>
      </c>
      <c r="I1540" t="s">
        <v>3026</v>
      </c>
      <c r="J1540" t="s">
        <v>3123</v>
      </c>
      <c r="K1540" t="s">
        <v>3336</v>
      </c>
      <c r="L1540" t="s">
        <v>3285</v>
      </c>
      <c r="O1540" t="s">
        <v>2463</v>
      </c>
      <c r="AA1540">
        <v>912</v>
      </c>
      <c r="AB1540">
        <v>597</v>
      </c>
      <c r="AC1540">
        <v>282</v>
      </c>
      <c r="AD1540">
        <v>442</v>
      </c>
      <c r="AE1540">
        <v>601</v>
      </c>
      <c r="AF1540">
        <v>465</v>
      </c>
      <c r="AG1540">
        <v>329</v>
      </c>
    </row>
    <row r="1541" spans="1:33" x14ac:dyDescent="0.25">
      <c r="A1541" s="23">
        <v>1540</v>
      </c>
      <c r="B1541" t="s">
        <v>3209</v>
      </c>
      <c r="C1541" s="1" t="str">
        <f>+VLOOKUP(Tabla1[[#This Row],[Sector]],Sectores[[Sector]:[Columna1]],2,0)</f>
        <v>24 Socioeconómico</v>
      </c>
      <c r="D1541" s="1" t="str">
        <f>+VLOOKUP(Tabla1[[#This Row],[Contenido]],Hoja2!$F$2:$G$105,2,0)</f>
        <v>24.05 Identidad</v>
      </c>
      <c r="E1541" s="1" t="s">
        <v>10038</v>
      </c>
      <c r="F1541" s="1" t="str">
        <f>+IFERROR(VLOOKUP(Tabla1[[#This Row],[Muestra]],Muestra[[Muestra]:[Columna1]],2,0),"REVISAR")</f>
        <v>24.05.01.12 China</v>
      </c>
      <c r="G1541" t="s">
        <v>107</v>
      </c>
      <c r="H1541" t="s">
        <v>3024</v>
      </c>
      <c r="I1541" t="s">
        <v>3026</v>
      </c>
      <c r="J1541" t="s">
        <v>3124</v>
      </c>
      <c r="K1541" t="s">
        <v>3336</v>
      </c>
      <c r="L1541" t="s">
        <v>3285</v>
      </c>
      <c r="O1541" t="s">
        <v>2463</v>
      </c>
      <c r="AA1541">
        <v>1038</v>
      </c>
      <c r="AB1541">
        <v>966</v>
      </c>
      <c r="AC1541">
        <v>894</v>
      </c>
      <c r="AD1541">
        <v>1798</v>
      </c>
      <c r="AE1541">
        <v>2702</v>
      </c>
      <c r="AF1541">
        <v>2849</v>
      </c>
      <c r="AG1541">
        <v>2996</v>
      </c>
    </row>
    <row r="1542" spans="1:33" x14ac:dyDescent="0.25">
      <c r="A1542" s="23">
        <v>1541</v>
      </c>
      <c r="B1542" t="s">
        <v>3210</v>
      </c>
      <c r="C1542" s="1" t="str">
        <f>+VLOOKUP(Tabla1[[#This Row],[Sector]],Sectores[[Sector]:[Columna1]],2,0)</f>
        <v>24 Socioeconómico</v>
      </c>
      <c r="D1542" s="1" t="str">
        <f>+VLOOKUP(Tabla1[[#This Row],[Contenido]],Hoja2!$F$2:$G$105,2,0)</f>
        <v>24.05 Identidad</v>
      </c>
      <c r="E1542" s="1" t="s">
        <v>10038</v>
      </c>
      <c r="F1542" s="1" t="str">
        <f>+IFERROR(VLOOKUP(Tabla1[[#This Row],[Muestra]],Muestra[[Muestra]:[Columna1]],2,0),"REVISAR")</f>
        <v>24.05.01.13 Colombia</v>
      </c>
      <c r="G1542" t="s">
        <v>107</v>
      </c>
      <c r="H1542" t="s">
        <v>3024</v>
      </c>
      <c r="I1542" t="s">
        <v>3026</v>
      </c>
      <c r="J1542" t="s">
        <v>3125</v>
      </c>
      <c r="K1542" t="s">
        <v>3336</v>
      </c>
      <c r="L1542" t="s">
        <v>3285</v>
      </c>
      <c r="O1542" t="s">
        <v>2463</v>
      </c>
      <c r="AA1542">
        <v>12717</v>
      </c>
      <c r="AB1542">
        <v>23350</v>
      </c>
      <c r="AC1542">
        <v>33983</v>
      </c>
      <c r="AD1542">
        <v>36659</v>
      </c>
      <c r="AE1542">
        <v>39334</v>
      </c>
      <c r="AF1542">
        <v>56835</v>
      </c>
      <c r="AG1542">
        <v>74336</v>
      </c>
    </row>
    <row r="1543" spans="1:33" x14ac:dyDescent="0.25">
      <c r="A1543" s="23">
        <v>1542</v>
      </c>
      <c r="B1543" t="s">
        <v>3211</v>
      </c>
      <c r="C1543" s="1" t="str">
        <f>+VLOOKUP(Tabla1[[#This Row],[Sector]],Sectores[[Sector]:[Columna1]],2,0)</f>
        <v>24 Socioeconómico</v>
      </c>
      <c r="D1543" s="1" t="str">
        <f>+VLOOKUP(Tabla1[[#This Row],[Contenido]],Hoja2!$F$2:$G$105,2,0)</f>
        <v>24.05 Identidad</v>
      </c>
      <c r="E1543" s="1" t="s">
        <v>10038</v>
      </c>
      <c r="F1543" s="1" t="str">
        <f>+IFERROR(VLOOKUP(Tabla1[[#This Row],[Muestra]],Muestra[[Muestra]:[Columna1]],2,0),"REVISAR")</f>
        <v>24.05.01.14 Costa Rica</v>
      </c>
      <c r="G1543" t="s">
        <v>107</v>
      </c>
      <c r="H1543" t="s">
        <v>3024</v>
      </c>
      <c r="I1543" t="s">
        <v>3026</v>
      </c>
      <c r="J1543" t="s">
        <v>3126</v>
      </c>
      <c r="K1543" t="s">
        <v>3336</v>
      </c>
      <c r="L1543" t="s">
        <v>3285</v>
      </c>
      <c r="O1543" t="s">
        <v>2463</v>
      </c>
      <c r="AA1543">
        <v>478</v>
      </c>
      <c r="AB1543">
        <v>278</v>
      </c>
      <c r="AC1543">
        <v>78</v>
      </c>
      <c r="AD1543">
        <v>697</v>
      </c>
      <c r="AE1543">
        <v>1316</v>
      </c>
      <c r="AF1543">
        <v>914</v>
      </c>
      <c r="AG1543">
        <v>511</v>
      </c>
    </row>
    <row r="1544" spans="1:33" x14ac:dyDescent="0.25">
      <c r="A1544" s="23">
        <v>1543</v>
      </c>
      <c r="B1544" t="s">
        <v>3212</v>
      </c>
      <c r="C1544" s="1" t="str">
        <f>+VLOOKUP(Tabla1[[#This Row],[Sector]],Sectores[[Sector]:[Columna1]],2,0)</f>
        <v>24 Socioeconómico</v>
      </c>
      <c r="D1544" s="1" t="str">
        <f>+VLOOKUP(Tabla1[[#This Row],[Contenido]],Hoja2!$F$2:$G$105,2,0)</f>
        <v>24.05 Identidad</v>
      </c>
      <c r="E1544" s="1" t="s">
        <v>10038</v>
      </c>
      <c r="F1544" s="1" t="str">
        <f>+IFERROR(VLOOKUP(Tabla1[[#This Row],[Muestra]],Muestra[[Muestra]:[Columna1]],2,0),"REVISAR")</f>
        <v>24.05.01.15 Cuba</v>
      </c>
      <c r="G1544" t="s">
        <v>107</v>
      </c>
      <c r="H1544" t="s">
        <v>3024</v>
      </c>
      <c r="I1544" t="s">
        <v>3026</v>
      </c>
      <c r="J1544" t="s">
        <v>3127</v>
      </c>
      <c r="K1544" t="s">
        <v>3336</v>
      </c>
      <c r="L1544" t="s">
        <v>3285</v>
      </c>
      <c r="O1544" t="s">
        <v>2463</v>
      </c>
      <c r="AA1544">
        <v>1137</v>
      </c>
      <c r="AB1544">
        <v>1569</v>
      </c>
      <c r="AC1544">
        <v>2000</v>
      </c>
      <c r="AD1544">
        <v>2331</v>
      </c>
      <c r="AE1544">
        <v>2662</v>
      </c>
      <c r="AF1544">
        <v>6634</v>
      </c>
      <c r="AG1544">
        <v>10606</v>
      </c>
    </row>
    <row r="1545" spans="1:33" x14ac:dyDescent="0.25">
      <c r="A1545" s="23">
        <v>1544</v>
      </c>
      <c r="B1545" t="s">
        <v>3213</v>
      </c>
      <c r="C1545" s="1" t="str">
        <f>+VLOOKUP(Tabla1[[#This Row],[Sector]],Sectores[[Sector]:[Columna1]],2,0)</f>
        <v>24 Socioeconómico</v>
      </c>
      <c r="D1545" s="1" t="str">
        <f>+VLOOKUP(Tabla1[[#This Row],[Contenido]],Hoja2!$F$2:$G$105,2,0)</f>
        <v>24.05 Identidad</v>
      </c>
      <c r="E1545" s="1" t="s">
        <v>10038</v>
      </c>
      <c r="F1545" s="1" t="str">
        <f>+IFERROR(VLOOKUP(Tabla1[[#This Row],[Muestra]],Muestra[[Muestra]:[Columna1]],2,0),"REVISAR")</f>
        <v>24.05.01.16 Ecuador</v>
      </c>
      <c r="G1545" t="s">
        <v>107</v>
      </c>
      <c r="H1545" t="s">
        <v>3024</v>
      </c>
      <c r="I1545" t="s">
        <v>3026</v>
      </c>
      <c r="J1545" t="s">
        <v>3128</v>
      </c>
      <c r="K1545" t="s">
        <v>3336</v>
      </c>
      <c r="L1545" t="s">
        <v>3285</v>
      </c>
      <c r="O1545" t="s">
        <v>2463</v>
      </c>
      <c r="AA1545">
        <v>5897</v>
      </c>
      <c r="AB1545">
        <v>8233</v>
      </c>
      <c r="AC1545">
        <v>10568</v>
      </c>
      <c r="AD1545">
        <v>14193</v>
      </c>
      <c r="AE1545">
        <v>17817</v>
      </c>
      <c r="AF1545">
        <v>18401</v>
      </c>
      <c r="AG1545">
        <v>18984</v>
      </c>
    </row>
    <row r="1546" spans="1:33" x14ac:dyDescent="0.25">
      <c r="A1546" s="23">
        <v>1545</v>
      </c>
      <c r="B1546" t="s">
        <v>3214</v>
      </c>
      <c r="C1546" s="1" t="str">
        <f>+VLOOKUP(Tabla1[[#This Row],[Sector]],Sectores[[Sector]:[Columna1]],2,0)</f>
        <v>24 Socioeconómico</v>
      </c>
      <c r="D1546" s="1" t="str">
        <f>+VLOOKUP(Tabla1[[#This Row],[Contenido]],Hoja2!$F$2:$G$105,2,0)</f>
        <v>24.05 Identidad</v>
      </c>
      <c r="E1546" s="1" t="s">
        <v>10038</v>
      </c>
      <c r="F1546" s="1" t="str">
        <f>+IFERROR(VLOOKUP(Tabla1[[#This Row],[Muestra]],Muestra[[Muestra]:[Columna1]],2,0),"REVISAR")</f>
        <v>24.05.01.17 El Salvador</v>
      </c>
      <c r="G1546" t="s">
        <v>107</v>
      </c>
      <c r="H1546" t="s">
        <v>3024</v>
      </c>
      <c r="I1546" t="s">
        <v>3026</v>
      </c>
      <c r="J1546" t="s">
        <v>3129</v>
      </c>
      <c r="K1546" t="s">
        <v>3336</v>
      </c>
      <c r="L1546" t="s">
        <v>3285</v>
      </c>
      <c r="O1546" t="s">
        <v>2463</v>
      </c>
      <c r="AA1546">
        <v>337</v>
      </c>
      <c r="AB1546">
        <v>810</v>
      </c>
      <c r="AC1546">
        <v>1283</v>
      </c>
      <c r="AD1546">
        <v>774</v>
      </c>
      <c r="AE1546">
        <v>265</v>
      </c>
      <c r="AF1546">
        <v>425</v>
      </c>
      <c r="AG1546">
        <v>584</v>
      </c>
    </row>
    <row r="1547" spans="1:33" x14ac:dyDescent="0.25">
      <c r="A1547" s="23">
        <v>1546</v>
      </c>
      <c r="B1547" t="s">
        <v>3215</v>
      </c>
      <c r="C1547" s="1" t="str">
        <f>+VLOOKUP(Tabla1[[#This Row],[Sector]],Sectores[[Sector]:[Columna1]],2,0)</f>
        <v>24 Socioeconómico</v>
      </c>
      <c r="D1547" s="1" t="str">
        <f>+VLOOKUP(Tabla1[[#This Row],[Contenido]],Hoja2!$F$2:$G$105,2,0)</f>
        <v>24.05 Identidad</v>
      </c>
      <c r="E1547" s="1" t="s">
        <v>10038</v>
      </c>
      <c r="F1547" s="1" t="str">
        <f>+IFERROR(VLOOKUP(Tabla1[[#This Row],[Muestra]],Muestra[[Muestra]:[Columna1]],2,0),"REVISAR")</f>
        <v>24.05.01.18 Eslovenia</v>
      </c>
      <c r="G1547" t="s">
        <v>107</v>
      </c>
      <c r="H1547" t="s">
        <v>3024</v>
      </c>
      <c r="I1547" t="s">
        <v>3026</v>
      </c>
      <c r="J1547" t="s">
        <v>3130</v>
      </c>
      <c r="K1547" t="s">
        <v>3336</v>
      </c>
      <c r="L1547" t="s">
        <v>3285</v>
      </c>
      <c r="O1547" t="s">
        <v>2463</v>
      </c>
      <c r="AA1547">
        <v>13</v>
      </c>
      <c r="AB1547">
        <v>7</v>
      </c>
      <c r="AC1547">
        <v>0</v>
      </c>
      <c r="AD1547">
        <v>0</v>
      </c>
      <c r="AE1547">
        <v>0</v>
      </c>
      <c r="AF1547">
        <v>0</v>
      </c>
      <c r="AG1547">
        <v>0</v>
      </c>
    </row>
    <row r="1548" spans="1:33" x14ac:dyDescent="0.25">
      <c r="A1548" s="23">
        <v>1547</v>
      </c>
      <c r="B1548" t="s">
        <v>3216</v>
      </c>
      <c r="C1548" s="1" t="str">
        <f>+VLOOKUP(Tabla1[[#This Row],[Sector]],Sectores[[Sector]:[Columna1]],2,0)</f>
        <v>24 Socioeconómico</v>
      </c>
      <c r="D1548" s="1" t="str">
        <f>+VLOOKUP(Tabla1[[#This Row],[Contenido]],Hoja2!$F$2:$G$105,2,0)</f>
        <v>24.05 Identidad</v>
      </c>
      <c r="E1548" s="1" t="s">
        <v>10038</v>
      </c>
      <c r="F1548" s="1" t="str">
        <f>+IFERROR(VLOOKUP(Tabla1[[#This Row],[Muestra]],Muestra[[Muestra]:[Columna1]],2,0),"REVISAR")</f>
        <v>24.05.01.19 España</v>
      </c>
      <c r="G1548" t="s">
        <v>107</v>
      </c>
      <c r="H1548" t="s">
        <v>3024</v>
      </c>
      <c r="I1548" t="s">
        <v>3026</v>
      </c>
      <c r="J1548" t="s">
        <v>3131</v>
      </c>
      <c r="K1548" t="s">
        <v>3336</v>
      </c>
      <c r="L1548" t="s">
        <v>3285</v>
      </c>
      <c r="O1548" t="s">
        <v>2463</v>
      </c>
      <c r="AA1548">
        <v>3608</v>
      </c>
      <c r="AB1548">
        <v>4452</v>
      </c>
      <c r="AC1548">
        <v>5295</v>
      </c>
      <c r="AD1548">
        <v>6112</v>
      </c>
      <c r="AE1548">
        <v>6928</v>
      </c>
      <c r="AF1548">
        <v>8209</v>
      </c>
      <c r="AG1548">
        <v>9490</v>
      </c>
    </row>
    <row r="1549" spans="1:33" x14ac:dyDescent="0.25">
      <c r="A1549" s="23">
        <v>1548</v>
      </c>
      <c r="B1549" t="s">
        <v>3217</v>
      </c>
      <c r="C1549" s="1" t="str">
        <f>+VLOOKUP(Tabla1[[#This Row],[Sector]],Sectores[[Sector]:[Columna1]],2,0)</f>
        <v>24 Socioeconómico</v>
      </c>
      <c r="D1549" s="1" t="str">
        <f>+VLOOKUP(Tabla1[[#This Row],[Contenido]],Hoja2!$F$2:$G$105,2,0)</f>
        <v>24.05 Identidad</v>
      </c>
      <c r="E1549" s="1" t="s">
        <v>10038</v>
      </c>
      <c r="F1549" s="1" t="str">
        <f>+IFERROR(VLOOKUP(Tabla1[[#This Row],[Muestra]],Muestra[[Muestra]:[Columna1]],2,0),"REVISAR")</f>
        <v>24.05.01.20 Estados Unidos</v>
      </c>
      <c r="G1549" t="s">
        <v>107</v>
      </c>
      <c r="H1549" t="s">
        <v>3024</v>
      </c>
      <c r="I1549" t="s">
        <v>3026</v>
      </c>
      <c r="J1549" t="s">
        <v>3132</v>
      </c>
      <c r="K1549" t="s">
        <v>3336</v>
      </c>
      <c r="L1549" t="s">
        <v>3285</v>
      </c>
      <c r="O1549" t="s">
        <v>2463</v>
      </c>
      <c r="AA1549">
        <v>6733</v>
      </c>
      <c r="AB1549">
        <v>5503</v>
      </c>
      <c r="AC1549">
        <v>4273</v>
      </c>
      <c r="AD1549">
        <v>4290</v>
      </c>
      <c r="AE1549">
        <v>4306</v>
      </c>
      <c r="AF1549">
        <v>3758</v>
      </c>
      <c r="AG1549">
        <v>3210</v>
      </c>
    </row>
    <row r="1550" spans="1:33" x14ac:dyDescent="0.25">
      <c r="A1550" s="23">
        <v>1549</v>
      </c>
      <c r="B1550" t="s">
        <v>3218</v>
      </c>
      <c r="C1550" s="1" t="str">
        <f>+VLOOKUP(Tabla1[[#This Row],[Sector]],Sectores[[Sector]:[Columna1]],2,0)</f>
        <v>24 Socioeconómico</v>
      </c>
      <c r="D1550" s="1" t="str">
        <f>+VLOOKUP(Tabla1[[#This Row],[Contenido]],Hoja2!$F$2:$G$105,2,0)</f>
        <v>24.05 Identidad</v>
      </c>
      <c r="E1550" s="1" t="s">
        <v>10038</v>
      </c>
      <c r="F1550" s="1" t="str">
        <f>+IFERROR(VLOOKUP(Tabla1[[#This Row],[Muestra]],Muestra[[Muestra]:[Columna1]],2,0),"REVISAR")</f>
        <v>24.05.01.21 Filipinas</v>
      </c>
      <c r="G1550" t="s">
        <v>107</v>
      </c>
      <c r="H1550" t="s">
        <v>3024</v>
      </c>
      <c r="I1550" t="s">
        <v>3026</v>
      </c>
      <c r="J1550" t="s">
        <v>3133</v>
      </c>
      <c r="K1550" t="s">
        <v>3336</v>
      </c>
      <c r="L1550" t="s">
        <v>3285</v>
      </c>
      <c r="O1550" t="s">
        <v>2463</v>
      </c>
      <c r="AA1550">
        <v>9</v>
      </c>
      <c r="AB1550">
        <v>64</v>
      </c>
      <c r="AC1550">
        <v>119</v>
      </c>
      <c r="AD1550">
        <v>73</v>
      </c>
      <c r="AE1550">
        <v>27</v>
      </c>
      <c r="AF1550">
        <v>81</v>
      </c>
      <c r="AG1550">
        <v>134</v>
      </c>
    </row>
    <row r="1551" spans="1:33" x14ac:dyDescent="0.25">
      <c r="A1551" s="23">
        <v>1550</v>
      </c>
      <c r="B1551" t="s">
        <v>3219</v>
      </c>
      <c r="C1551" s="1" t="str">
        <f>+VLOOKUP(Tabla1[[#This Row],[Sector]],Sectores[[Sector]:[Columna1]],2,0)</f>
        <v>24 Socioeconómico</v>
      </c>
      <c r="D1551" s="1" t="str">
        <f>+VLOOKUP(Tabla1[[#This Row],[Contenido]],Hoja2!$F$2:$G$105,2,0)</f>
        <v>24.05 Identidad</v>
      </c>
      <c r="E1551" s="1" t="s">
        <v>10038</v>
      </c>
      <c r="F1551" s="1" t="str">
        <f>+IFERROR(VLOOKUP(Tabla1[[#This Row],[Muestra]],Muestra[[Muestra]:[Columna1]],2,0),"REVISAR")</f>
        <v>24.05.01.22 Francia</v>
      </c>
      <c r="G1551" t="s">
        <v>107</v>
      </c>
      <c r="H1551" t="s">
        <v>3024</v>
      </c>
      <c r="I1551" t="s">
        <v>3026</v>
      </c>
      <c r="J1551" t="s">
        <v>3134</v>
      </c>
      <c r="K1551" t="s">
        <v>3336</v>
      </c>
      <c r="L1551" t="s">
        <v>3285</v>
      </c>
      <c r="O1551" t="s">
        <v>2463</v>
      </c>
      <c r="AA1551">
        <v>747</v>
      </c>
      <c r="AB1551">
        <v>2009</v>
      </c>
      <c r="AC1551">
        <v>3271</v>
      </c>
      <c r="AD1551">
        <v>2552</v>
      </c>
      <c r="AE1551">
        <v>1833</v>
      </c>
      <c r="AF1551">
        <v>2530</v>
      </c>
      <c r="AG1551">
        <v>3226</v>
      </c>
    </row>
    <row r="1552" spans="1:33" x14ac:dyDescent="0.25">
      <c r="A1552" s="23">
        <v>1551</v>
      </c>
      <c r="B1552" t="s">
        <v>3220</v>
      </c>
      <c r="C1552" s="1" t="str">
        <f>+VLOOKUP(Tabla1[[#This Row],[Sector]],Sectores[[Sector]:[Columna1]],2,0)</f>
        <v>24 Socioeconómico</v>
      </c>
      <c r="D1552" s="1" t="str">
        <f>+VLOOKUP(Tabla1[[#This Row],[Contenido]],Hoja2!$F$2:$G$105,2,0)</f>
        <v>24.05 Identidad</v>
      </c>
      <c r="E1552" s="1" t="s">
        <v>10038</v>
      </c>
      <c r="F1552" s="1" t="str">
        <f>+IFERROR(VLOOKUP(Tabla1[[#This Row],[Muestra]],Muestra[[Muestra]:[Columna1]],2,0),"REVISAR")</f>
        <v>24.05.01.23 Grecia</v>
      </c>
      <c r="G1552" t="s">
        <v>107</v>
      </c>
      <c r="H1552" t="s">
        <v>3024</v>
      </c>
      <c r="I1552" t="s">
        <v>3026</v>
      </c>
      <c r="J1552" t="s">
        <v>3135</v>
      </c>
      <c r="K1552" t="s">
        <v>3336</v>
      </c>
      <c r="L1552" t="s">
        <v>3285</v>
      </c>
      <c r="O1552" t="s">
        <v>2463</v>
      </c>
      <c r="AA1552">
        <v>226</v>
      </c>
      <c r="AB1552">
        <v>167</v>
      </c>
      <c r="AC1552">
        <v>107</v>
      </c>
      <c r="AD1552">
        <v>54</v>
      </c>
      <c r="AE1552">
        <v>0</v>
      </c>
      <c r="AF1552">
        <v>0</v>
      </c>
      <c r="AG1552">
        <v>0</v>
      </c>
    </row>
    <row r="1553" spans="1:33" x14ac:dyDescent="0.25">
      <c r="A1553" s="23">
        <v>1552</v>
      </c>
      <c r="B1553" t="s">
        <v>3221</v>
      </c>
      <c r="C1553" s="1" t="str">
        <f>+VLOOKUP(Tabla1[[#This Row],[Sector]],Sectores[[Sector]:[Columna1]],2,0)</f>
        <v>24 Socioeconómico</v>
      </c>
      <c r="D1553" s="1" t="str">
        <f>+VLOOKUP(Tabla1[[#This Row],[Contenido]],Hoja2!$F$2:$G$105,2,0)</f>
        <v>24.05 Identidad</v>
      </c>
      <c r="E1553" s="1" t="s">
        <v>10038</v>
      </c>
      <c r="F1553" s="1" t="str">
        <f>+IFERROR(VLOOKUP(Tabla1[[#This Row],[Muestra]],Muestra[[Muestra]:[Columna1]],2,0),"REVISAR")</f>
        <v>24.05.01.24 Guatemala</v>
      </c>
      <c r="G1553" t="s">
        <v>107</v>
      </c>
      <c r="H1553" t="s">
        <v>3024</v>
      </c>
      <c r="I1553" t="s">
        <v>3026</v>
      </c>
      <c r="J1553" t="s">
        <v>3136</v>
      </c>
      <c r="K1553" t="s">
        <v>3336</v>
      </c>
      <c r="L1553" t="s">
        <v>3285</v>
      </c>
      <c r="O1553" t="s">
        <v>2463</v>
      </c>
      <c r="AA1553">
        <v>40</v>
      </c>
      <c r="AB1553">
        <v>155</v>
      </c>
      <c r="AC1553">
        <v>270</v>
      </c>
      <c r="AD1553">
        <v>187</v>
      </c>
      <c r="AE1553">
        <v>103</v>
      </c>
      <c r="AF1553">
        <v>245</v>
      </c>
      <c r="AG1553">
        <v>386</v>
      </c>
    </row>
    <row r="1554" spans="1:33" x14ac:dyDescent="0.25">
      <c r="A1554" s="23">
        <v>1553</v>
      </c>
      <c r="B1554" t="s">
        <v>3222</v>
      </c>
      <c r="C1554" s="1" t="str">
        <f>+VLOOKUP(Tabla1[[#This Row],[Sector]],Sectores[[Sector]:[Columna1]],2,0)</f>
        <v>24 Socioeconómico</v>
      </c>
      <c r="D1554" s="1" t="str">
        <f>+VLOOKUP(Tabla1[[#This Row],[Contenido]],Hoja2!$F$2:$G$105,2,0)</f>
        <v>24.05 Identidad</v>
      </c>
      <c r="E1554" s="1" t="s">
        <v>10038</v>
      </c>
      <c r="F1554" s="1" t="str">
        <f>+IFERROR(VLOOKUP(Tabla1[[#This Row],[Muestra]],Muestra[[Muestra]:[Columna1]],2,0),"REVISAR")</f>
        <v>24.05.01.25 Haití</v>
      </c>
      <c r="G1554" t="s">
        <v>107</v>
      </c>
      <c r="H1554" t="s">
        <v>3024</v>
      </c>
      <c r="I1554" t="s">
        <v>3026</v>
      </c>
      <c r="J1554" t="s">
        <v>3137</v>
      </c>
      <c r="K1554" t="s">
        <v>3336</v>
      </c>
      <c r="L1554" t="s">
        <v>3285</v>
      </c>
      <c r="O1554" t="s">
        <v>2463</v>
      </c>
      <c r="AA1554">
        <v>419</v>
      </c>
      <c r="AB1554">
        <v>3134</v>
      </c>
      <c r="AC1554">
        <v>5849</v>
      </c>
      <c r="AD1554">
        <v>10657</v>
      </c>
      <c r="AE1554">
        <v>15465</v>
      </c>
      <c r="AF1554">
        <v>42847</v>
      </c>
      <c r="AG1554">
        <v>70229</v>
      </c>
    </row>
    <row r="1555" spans="1:33" x14ac:dyDescent="0.25">
      <c r="A1555" s="23">
        <v>1554</v>
      </c>
      <c r="B1555" t="s">
        <v>3223</v>
      </c>
      <c r="C1555" s="1" t="str">
        <f>+VLOOKUP(Tabla1[[#This Row],[Sector]],Sectores[[Sector]:[Columna1]],2,0)</f>
        <v>24 Socioeconómico</v>
      </c>
      <c r="D1555" s="1" t="str">
        <f>+VLOOKUP(Tabla1[[#This Row],[Contenido]],Hoja2!$F$2:$G$105,2,0)</f>
        <v>24.05 Identidad</v>
      </c>
      <c r="E1555" s="1" t="s">
        <v>10038</v>
      </c>
      <c r="F1555" s="1" t="str">
        <f>+IFERROR(VLOOKUP(Tabla1[[#This Row],[Muestra]],Muestra[[Muestra]:[Columna1]],2,0),"REVISAR")</f>
        <v>24.05.01.26 Holanda</v>
      </c>
      <c r="G1555" t="s">
        <v>107</v>
      </c>
      <c r="H1555" t="s">
        <v>3024</v>
      </c>
      <c r="I1555" t="s">
        <v>3026</v>
      </c>
      <c r="J1555" t="s">
        <v>3138</v>
      </c>
      <c r="K1555" t="s">
        <v>3336</v>
      </c>
      <c r="L1555" t="s">
        <v>3285</v>
      </c>
      <c r="O1555" t="s">
        <v>2463</v>
      </c>
      <c r="AA1555">
        <v>76</v>
      </c>
      <c r="AB1555">
        <v>294</v>
      </c>
      <c r="AC1555">
        <v>511</v>
      </c>
      <c r="AD1555">
        <v>370</v>
      </c>
      <c r="AE1555">
        <v>229</v>
      </c>
      <c r="AF1555">
        <v>274</v>
      </c>
      <c r="AG1555">
        <v>319</v>
      </c>
    </row>
    <row r="1556" spans="1:33" x14ac:dyDescent="0.25">
      <c r="A1556" s="23">
        <v>1555</v>
      </c>
      <c r="B1556" t="s">
        <v>3224</v>
      </c>
      <c r="C1556" s="1" t="str">
        <f>+VLOOKUP(Tabla1[[#This Row],[Sector]],Sectores[[Sector]:[Columna1]],2,0)</f>
        <v>24 Socioeconómico</v>
      </c>
      <c r="D1556" s="1" t="str">
        <f>+VLOOKUP(Tabla1[[#This Row],[Contenido]],Hoja2!$F$2:$G$105,2,0)</f>
        <v>24.05 Identidad</v>
      </c>
      <c r="E1556" s="1" t="s">
        <v>10038</v>
      </c>
      <c r="F1556" s="1" t="str">
        <f>+IFERROR(VLOOKUP(Tabla1[[#This Row],[Muestra]],Muestra[[Muestra]:[Columna1]],2,0),"REVISAR")</f>
        <v>24.05.01.27 Honduras</v>
      </c>
      <c r="G1556" t="s">
        <v>107</v>
      </c>
      <c r="H1556" t="s">
        <v>3024</v>
      </c>
      <c r="I1556" t="s">
        <v>3026</v>
      </c>
      <c r="J1556" t="s">
        <v>3139</v>
      </c>
      <c r="K1556" t="s">
        <v>3336</v>
      </c>
      <c r="L1556" t="s">
        <v>3285</v>
      </c>
      <c r="O1556" t="s">
        <v>2463</v>
      </c>
      <c r="AA1556">
        <v>1018</v>
      </c>
      <c r="AB1556">
        <v>715</v>
      </c>
      <c r="AC1556">
        <v>411</v>
      </c>
      <c r="AD1556">
        <v>206</v>
      </c>
      <c r="AE1556">
        <v>0</v>
      </c>
      <c r="AF1556">
        <v>192</v>
      </c>
      <c r="AG1556">
        <v>383</v>
      </c>
    </row>
    <row r="1557" spans="1:33" x14ac:dyDescent="0.25">
      <c r="A1557" s="23">
        <v>1556</v>
      </c>
      <c r="B1557" t="s">
        <v>3225</v>
      </c>
      <c r="C1557" s="1" t="str">
        <f>+VLOOKUP(Tabla1[[#This Row],[Sector]],Sectores[[Sector]:[Columna1]],2,0)</f>
        <v>24 Socioeconómico</v>
      </c>
      <c r="D1557" s="1" t="str">
        <f>+VLOOKUP(Tabla1[[#This Row],[Contenido]],Hoja2!$F$2:$G$105,2,0)</f>
        <v>24.05 Identidad</v>
      </c>
      <c r="E1557" s="1" t="s">
        <v>10038</v>
      </c>
      <c r="F1557" s="1" t="str">
        <f>+IFERROR(VLOOKUP(Tabla1[[#This Row],[Muestra]],Muestra[[Muestra]:[Columna1]],2,0),"REVISAR")</f>
        <v>24.05.01.28 Hungría</v>
      </c>
      <c r="G1557" t="s">
        <v>107</v>
      </c>
      <c r="H1557" t="s">
        <v>3024</v>
      </c>
      <c r="I1557" t="s">
        <v>3026</v>
      </c>
      <c r="J1557" t="s">
        <v>3140</v>
      </c>
      <c r="K1557" t="s">
        <v>3336</v>
      </c>
      <c r="L1557" t="s">
        <v>3285</v>
      </c>
      <c r="O1557" t="s">
        <v>2463</v>
      </c>
      <c r="AA1557">
        <v>22</v>
      </c>
      <c r="AB1557">
        <v>11</v>
      </c>
      <c r="AC1557">
        <v>0</v>
      </c>
      <c r="AD1557">
        <v>25</v>
      </c>
      <c r="AE1557">
        <v>50</v>
      </c>
      <c r="AF1557">
        <v>143</v>
      </c>
      <c r="AG1557">
        <v>236</v>
      </c>
    </row>
    <row r="1558" spans="1:33" x14ac:dyDescent="0.25">
      <c r="A1558" s="23">
        <v>1557</v>
      </c>
      <c r="B1558" t="s">
        <v>3226</v>
      </c>
      <c r="C1558" s="1" t="str">
        <f>+VLOOKUP(Tabla1[[#This Row],[Sector]],Sectores[[Sector]:[Columna1]],2,0)</f>
        <v>24 Socioeconómico</v>
      </c>
      <c r="D1558" s="1" t="str">
        <f>+VLOOKUP(Tabla1[[#This Row],[Contenido]],Hoja2!$F$2:$G$105,2,0)</f>
        <v>24.05 Identidad</v>
      </c>
      <c r="E1558" s="1" t="s">
        <v>10038</v>
      </c>
      <c r="F1558" s="1" t="str">
        <f>+IFERROR(VLOOKUP(Tabla1[[#This Row],[Muestra]],Muestra[[Muestra]:[Columna1]],2,0),"REVISAR")</f>
        <v>24.05.01.29 India</v>
      </c>
      <c r="G1558" t="s">
        <v>107</v>
      </c>
      <c r="H1558" t="s">
        <v>3024</v>
      </c>
      <c r="I1558" t="s">
        <v>3026</v>
      </c>
      <c r="J1558" t="s">
        <v>3141</v>
      </c>
      <c r="K1558" t="s">
        <v>3336</v>
      </c>
      <c r="L1558" t="s">
        <v>3285</v>
      </c>
      <c r="O1558" t="s">
        <v>2463</v>
      </c>
      <c r="AA1558">
        <v>55</v>
      </c>
      <c r="AB1558">
        <v>186</v>
      </c>
      <c r="AC1558">
        <v>316</v>
      </c>
      <c r="AD1558">
        <v>331</v>
      </c>
      <c r="AE1558">
        <v>346</v>
      </c>
      <c r="AF1558">
        <v>256</v>
      </c>
      <c r="AG1558">
        <v>166</v>
      </c>
    </row>
    <row r="1559" spans="1:33" x14ac:dyDescent="0.25">
      <c r="A1559" s="23">
        <v>1558</v>
      </c>
      <c r="B1559" t="s">
        <v>3227</v>
      </c>
      <c r="C1559" s="1" t="str">
        <f>+VLOOKUP(Tabla1[[#This Row],[Sector]],Sectores[[Sector]:[Columna1]],2,0)</f>
        <v>24 Socioeconómico</v>
      </c>
      <c r="D1559" s="1" t="str">
        <f>+VLOOKUP(Tabla1[[#This Row],[Contenido]],Hoja2!$F$2:$G$105,2,0)</f>
        <v>24.05 Identidad</v>
      </c>
      <c r="E1559" s="1" t="s">
        <v>10038</v>
      </c>
      <c r="F1559" s="1" t="str">
        <f>+IFERROR(VLOOKUP(Tabla1[[#This Row],[Muestra]],Muestra[[Muestra]:[Columna1]],2,0),"REVISAR")</f>
        <v>24.05.01.30 Indonesia</v>
      </c>
      <c r="G1559" t="s">
        <v>107</v>
      </c>
      <c r="H1559" t="s">
        <v>3024</v>
      </c>
      <c r="I1559" t="s">
        <v>3026</v>
      </c>
      <c r="J1559" t="s">
        <v>3142</v>
      </c>
      <c r="K1559" t="s">
        <v>3336</v>
      </c>
      <c r="L1559" t="s">
        <v>3285</v>
      </c>
      <c r="O1559" t="s">
        <v>2463</v>
      </c>
      <c r="AA1559">
        <v>72</v>
      </c>
      <c r="AB1559">
        <v>48</v>
      </c>
      <c r="AC1559">
        <v>24</v>
      </c>
      <c r="AD1559">
        <v>12</v>
      </c>
      <c r="AE1559">
        <v>0</v>
      </c>
      <c r="AF1559">
        <v>23</v>
      </c>
      <c r="AG1559">
        <v>46</v>
      </c>
    </row>
    <row r="1560" spans="1:33" x14ac:dyDescent="0.25">
      <c r="A1560" s="23">
        <v>1559</v>
      </c>
      <c r="B1560" t="s">
        <v>3228</v>
      </c>
      <c r="C1560" s="1" t="str">
        <f>+VLOOKUP(Tabla1[[#This Row],[Sector]],Sectores[[Sector]:[Columna1]],2,0)</f>
        <v>24 Socioeconómico</v>
      </c>
      <c r="D1560" s="1" t="str">
        <f>+VLOOKUP(Tabla1[[#This Row],[Contenido]],Hoja2!$F$2:$G$105,2,0)</f>
        <v>24.05 Identidad</v>
      </c>
      <c r="E1560" s="1" t="s">
        <v>10038</v>
      </c>
      <c r="F1560" s="1" t="str">
        <f>+IFERROR(VLOOKUP(Tabla1[[#This Row],[Muestra]],Muestra[[Muestra]:[Columna1]],2,0),"REVISAR")</f>
        <v>24.05.01.31 Irlanda</v>
      </c>
      <c r="G1560" t="s">
        <v>107</v>
      </c>
      <c r="H1560" t="s">
        <v>3024</v>
      </c>
      <c r="I1560" t="s">
        <v>3026</v>
      </c>
      <c r="J1560" t="s">
        <v>3143</v>
      </c>
      <c r="K1560" t="s">
        <v>3336</v>
      </c>
      <c r="L1560" t="s">
        <v>3285</v>
      </c>
      <c r="O1560" t="s">
        <v>2463</v>
      </c>
      <c r="AA1560">
        <v>137</v>
      </c>
      <c r="AB1560">
        <v>151</v>
      </c>
      <c r="AC1560">
        <v>165</v>
      </c>
      <c r="AD1560">
        <v>83</v>
      </c>
      <c r="AE1560">
        <v>0</v>
      </c>
      <c r="AF1560">
        <v>0</v>
      </c>
      <c r="AG1560">
        <v>0</v>
      </c>
    </row>
    <row r="1561" spans="1:33" x14ac:dyDescent="0.25">
      <c r="A1561" s="23">
        <v>1560</v>
      </c>
      <c r="B1561" t="s">
        <v>3229</v>
      </c>
      <c r="C1561" s="1" t="str">
        <f>+VLOOKUP(Tabla1[[#This Row],[Sector]],Sectores[[Sector]:[Columna1]],2,0)</f>
        <v>24 Socioeconómico</v>
      </c>
      <c r="D1561" s="1" t="str">
        <f>+VLOOKUP(Tabla1[[#This Row],[Contenido]],Hoja2!$F$2:$G$105,2,0)</f>
        <v>24.05 Identidad</v>
      </c>
      <c r="E1561" s="1" t="s">
        <v>10038</v>
      </c>
      <c r="F1561" s="1" t="str">
        <f>+IFERROR(VLOOKUP(Tabla1[[#This Row],[Muestra]],Muestra[[Muestra]:[Columna1]],2,0),"REVISAR")</f>
        <v>24.05.01.32 Italia</v>
      </c>
      <c r="G1561" t="s">
        <v>107</v>
      </c>
      <c r="H1561" t="s">
        <v>3024</v>
      </c>
      <c r="I1561" t="s">
        <v>3026</v>
      </c>
      <c r="J1561" t="s">
        <v>3144</v>
      </c>
      <c r="K1561" t="s">
        <v>3336</v>
      </c>
      <c r="L1561" t="s">
        <v>3285</v>
      </c>
      <c r="O1561" t="s">
        <v>2463</v>
      </c>
      <c r="AA1561">
        <v>2321</v>
      </c>
      <c r="AB1561">
        <v>2676</v>
      </c>
      <c r="AC1561">
        <v>3031</v>
      </c>
      <c r="AD1561">
        <v>3462</v>
      </c>
      <c r="AE1561">
        <v>3892</v>
      </c>
      <c r="AF1561">
        <v>4145</v>
      </c>
      <c r="AG1561">
        <v>4398</v>
      </c>
    </row>
    <row r="1562" spans="1:33" x14ac:dyDescent="0.25">
      <c r="A1562" s="23">
        <v>1561</v>
      </c>
      <c r="B1562" t="s">
        <v>3230</v>
      </c>
      <c r="C1562" s="1" t="str">
        <f>+VLOOKUP(Tabla1[[#This Row],[Sector]],Sectores[[Sector]:[Columna1]],2,0)</f>
        <v>24 Socioeconómico</v>
      </c>
      <c r="D1562" s="1" t="str">
        <f>+VLOOKUP(Tabla1[[#This Row],[Contenido]],Hoja2!$F$2:$G$105,2,0)</f>
        <v>24.05 Identidad</v>
      </c>
      <c r="E1562" s="1" t="s">
        <v>10038</v>
      </c>
      <c r="F1562" s="1" t="str">
        <f>+IFERROR(VLOOKUP(Tabla1[[#This Row],[Muestra]],Muestra[[Muestra]:[Columna1]],2,0),"REVISAR")</f>
        <v>24.05.01.33 Japón</v>
      </c>
      <c r="G1562" t="s">
        <v>107</v>
      </c>
      <c r="H1562" t="s">
        <v>3024</v>
      </c>
      <c r="I1562" t="s">
        <v>3026</v>
      </c>
      <c r="J1562" t="s">
        <v>3145</v>
      </c>
      <c r="K1562" t="s">
        <v>3336</v>
      </c>
      <c r="L1562" t="s">
        <v>3285</v>
      </c>
      <c r="O1562" t="s">
        <v>2463</v>
      </c>
      <c r="AA1562">
        <v>284</v>
      </c>
      <c r="AB1562">
        <v>185</v>
      </c>
      <c r="AC1562">
        <v>86</v>
      </c>
      <c r="AD1562">
        <v>119</v>
      </c>
      <c r="AE1562">
        <v>152</v>
      </c>
      <c r="AF1562">
        <v>95</v>
      </c>
      <c r="AG1562">
        <v>38</v>
      </c>
    </row>
    <row r="1563" spans="1:33" x14ac:dyDescent="0.25">
      <c r="A1563" s="23">
        <v>1562</v>
      </c>
      <c r="B1563" t="s">
        <v>3231</v>
      </c>
      <c r="C1563" s="1" t="str">
        <f>+VLOOKUP(Tabla1[[#This Row],[Sector]],Sectores[[Sector]:[Columna1]],2,0)</f>
        <v>24 Socioeconómico</v>
      </c>
      <c r="D1563" s="1" t="str">
        <f>+VLOOKUP(Tabla1[[#This Row],[Contenido]],Hoja2!$F$2:$G$105,2,0)</f>
        <v>24.05 Identidad</v>
      </c>
      <c r="E1563" s="1" t="s">
        <v>10038</v>
      </c>
      <c r="F1563" s="1" t="str">
        <f>+IFERROR(VLOOKUP(Tabla1[[#This Row],[Muestra]],Muestra[[Muestra]:[Columna1]],2,0),"REVISAR")</f>
        <v>24.05.01.34 Kenia</v>
      </c>
      <c r="G1563" t="s">
        <v>107</v>
      </c>
      <c r="H1563" t="s">
        <v>3024</v>
      </c>
      <c r="I1563" t="s">
        <v>3026</v>
      </c>
      <c r="J1563" t="s">
        <v>3146</v>
      </c>
      <c r="K1563" t="s">
        <v>3336</v>
      </c>
      <c r="L1563" t="s">
        <v>3285</v>
      </c>
      <c r="O1563" t="s">
        <v>2463</v>
      </c>
      <c r="AA1563">
        <v>92</v>
      </c>
      <c r="AB1563">
        <v>46</v>
      </c>
      <c r="AC1563">
        <v>0</v>
      </c>
      <c r="AD1563">
        <v>0</v>
      </c>
      <c r="AE1563">
        <v>0</v>
      </c>
      <c r="AF1563">
        <v>0</v>
      </c>
      <c r="AG1563">
        <v>0</v>
      </c>
    </row>
    <row r="1564" spans="1:33" x14ac:dyDescent="0.25">
      <c r="A1564" s="23">
        <v>1563</v>
      </c>
      <c r="B1564" t="s">
        <v>3232</v>
      </c>
      <c r="C1564" s="1" t="str">
        <f>+VLOOKUP(Tabla1[[#This Row],[Sector]],Sectores[[Sector]:[Columna1]],2,0)</f>
        <v>24 Socioeconómico</v>
      </c>
      <c r="D1564" s="1" t="str">
        <f>+VLOOKUP(Tabla1[[#This Row],[Contenido]],Hoja2!$F$2:$G$105,2,0)</f>
        <v>24.05 Identidad</v>
      </c>
      <c r="E1564" s="1" t="s">
        <v>10038</v>
      </c>
      <c r="F1564" s="1" t="str">
        <f>+IFERROR(VLOOKUP(Tabla1[[#This Row],[Muestra]],Muestra[[Muestra]:[Columna1]],2,0),"REVISAR")</f>
        <v>24.05.01.35 Libia</v>
      </c>
      <c r="G1564" t="s">
        <v>107</v>
      </c>
      <c r="H1564" t="s">
        <v>3024</v>
      </c>
      <c r="I1564" t="s">
        <v>3026</v>
      </c>
      <c r="J1564" t="s">
        <v>3147</v>
      </c>
      <c r="K1564" t="s">
        <v>3336</v>
      </c>
      <c r="L1564" t="s">
        <v>3285</v>
      </c>
      <c r="O1564" t="s">
        <v>2463</v>
      </c>
      <c r="AA1564">
        <v>37</v>
      </c>
      <c r="AB1564">
        <v>19</v>
      </c>
      <c r="AC1564">
        <v>0</v>
      </c>
      <c r="AD1564">
        <v>0</v>
      </c>
      <c r="AE1564">
        <v>0</v>
      </c>
      <c r="AF1564">
        <v>0</v>
      </c>
      <c r="AG1564">
        <v>0</v>
      </c>
    </row>
    <row r="1565" spans="1:33" x14ac:dyDescent="0.25">
      <c r="A1565" s="23">
        <v>1564</v>
      </c>
      <c r="B1565" t="s">
        <v>3233</v>
      </c>
      <c r="C1565" s="1" t="str">
        <f>+VLOOKUP(Tabla1[[#This Row],[Sector]],Sectores[[Sector]:[Columna1]],2,0)</f>
        <v>24 Socioeconómico</v>
      </c>
      <c r="D1565" s="1" t="str">
        <f>+VLOOKUP(Tabla1[[#This Row],[Contenido]],Hoja2!$F$2:$G$105,2,0)</f>
        <v>24.05 Identidad</v>
      </c>
      <c r="E1565" s="1" t="s">
        <v>10038</v>
      </c>
      <c r="F1565" s="1" t="str">
        <f>+IFERROR(VLOOKUP(Tabla1[[#This Row],[Muestra]],Muestra[[Muestra]:[Columna1]],2,0),"REVISAR")</f>
        <v>24.05.01.36 Marruecos</v>
      </c>
      <c r="G1565" t="s">
        <v>107</v>
      </c>
      <c r="H1565" t="s">
        <v>3024</v>
      </c>
      <c r="I1565" t="s">
        <v>3026</v>
      </c>
      <c r="J1565" t="s">
        <v>3148</v>
      </c>
      <c r="K1565" t="s">
        <v>3336</v>
      </c>
      <c r="L1565" t="s">
        <v>3285</v>
      </c>
      <c r="O1565" t="s">
        <v>2463</v>
      </c>
      <c r="AA1565">
        <v>376</v>
      </c>
      <c r="AB1565">
        <v>188</v>
      </c>
      <c r="AC1565">
        <v>0</v>
      </c>
      <c r="AD1565">
        <v>18</v>
      </c>
      <c r="AE1565">
        <v>36</v>
      </c>
      <c r="AF1565">
        <v>39</v>
      </c>
      <c r="AG1565">
        <v>41</v>
      </c>
    </row>
    <row r="1566" spans="1:33" x14ac:dyDescent="0.25">
      <c r="A1566" s="23">
        <v>1565</v>
      </c>
      <c r="B1566" t="s">
        <v>3234</v>
      </c>
      <c r="C1566" s="1" t="str">
        <f>+VLOOKUP(Tabla1[[#This Row],[Sector]],Sectores[[Sector]:[Columna1]],2,0)</f>
        <v>24 Socioeconómico</v>
      </c>
      <c r="D1566" s="1" t="str">
        <f>+VLOOKUP(Tabla1[[#This Row],[Contenido]],Hoja2!$F$2:$G$105,2,0)</f>
        <v>24.05 Identidad</v>
      </c>
      <c r="E1566" s="1" t="s">
        <v>10038</v>
      </c>
      <c r="F1566" s="1" t="str">
        <f>+IFERROR(VLOOKUP(Tabla1[[#This Row],[Muestra]],Muestra[[Muestra]:[Columna1]],2,0),"REVISAR")</f>
        <v>24.05.01.37 México</v>
      </c>
      <c r="G1566" t="s">
        <v>107</v>
      </c>
      <c r="H1566" t="s">
        <v>3024</v>
      </c>
      <c r="I1566" t="s">
        <v>3026</v>
      </c>
      <c r="J1566" t="s">
        <v>3149</v>
      </c>
      <c r="K1566" t="s">
        <v>3336</v>
      </c>
      <c r="L1566" t="s">
        <v>3285</v>
      </c>
      <c r="O1566" t="s">
        <v>2463</v>
      </c>
      <c r="AA1566">
        <v>1792</v>
      </c>
      <c r="AB1566">
        <v>1455</v>
      </c>
      <c r="AC1566">
        <v>1117</v>
      </c>
      <c r="AD1566">
        <v>1798</v>
      </c>
      <c r="AE1566">
        <v>2479</v>
      </c>
      <c r="AF1566">
        <v>3193</v>
      </c>
      <c r="AG1566">
        <v>3907</v>
      </c>
    </row>
    <row r="1567" spans="1:33" x14ac:dyDescent="0.25">
      <c r="A1567" s="23">
        <v>1566</v>
      </c>
      <c r="B1567" t="s">
        <v>3235</v>
      </c>
      <c r="C1567" s="1" t="str">
        <f>+VLOOKUP(Tabla1[[#This Row],[Sector]],Sectores[[Sector]:[Columna1]],2,0)</f>
        <v>24 Socioeconómico</v>
      </c>
      <c r="D1567" s="1" t="str">
        <f>+VLOOKUP(Tabla1[[#This Row],[Contenido]],Hoja2!$F$2:$G$105,2,0)</f>
        <v>24.05 Identidad</v>
      </c>
      <c r="E1567" s="1" t="s">
        <v>10038</v>
      </c>
      <c r="F1567" s="1" t="str">
        <f>+IFERROR(VLOOKUP(Tabla1[[#This Row],[Muestra]],Muestra[[Muestra]:[Columna1]],2,0),"REVISAR")</f>
        <v>24.05.01.38 No bien especificado</v>
      </c>
      <c r="G1567" t="s">
        <v>107</v>
      </c>
      <c r="H1567" t="s">
        <v>3024</v>
      </c>
      <c r="I1567" t="s">
        <v>3026</v>
      </c>
      <c r="J1567" t="s">
        <v>3150</v>
      </c>
      <c r="K1567" t="s">
        <v>3336</v>
      </c>
      <c r="L1567" t="s">
        <v>3285</v>
      </c>
      <c r="O1567" t="s">
        <v>2463</v>
      </c>
      <c r="AA1567">
        <v>700</v>
      </c>
      <c r="AB1567">
        <v>350</v>
      </c>
      <c r="AC1567">
        <v>0</v>
      </c>
      <c r="AD1567">
        <v>0</v>
      </c>
      <c r="AE1567">
        <v>0</v>
      </c>
      <c r="AF1567">
        <v>61</v>
      </c>
      <c r="AG1567">
        <v>121</v>
      </c>
    </row>
    <row r="1568" spans="1:33" x14ac:dyDescent="0.25">
      <c r="A1568" s="23">
        <v>1567</v>
      </c>
      <c r="B1568" t="s">
        <v>3236</v>
      </c>
      <c r="C1568" s="1" t="str">
        <f>+VLOOKUP(Tabla1[[#This Row],[Sector]],Sectores[[Sector]:[Columna1]],2,0)</f>
        <v>24 Socioeconómico</v>
      </c>
      <c r="D1568" s="1" t="str">
        <f>+VLOOKUP(Tabla1[[#This Row],[Contenido]],Hoja2!$F$2:$G$105,2,0)</f>
        <v>24.05 Identidad</v>
      </c>
      <c r="E1568" s="1" t="s">
        <v>10038</v>
      </c>
      <c r="F1568" s="1" t="str">
        <f>+IFERROR(VLOOKUP(Tabla1[[#This Row],[Muestra]],Muestra[[Muestra]:[Columna1]],2,0),"REVISAR")</f>
        <v>24.05.01.39 No sabe o no responde</v>
      </c>
      <c r="G1568" t="s">
        <v>107</v>
      </c>
      <c r="H1568" t="s">
        <v>3024</v>
      </c>
      <c r="I1568" t="s">
        <v>3026</v>
      </c>
      <c r="J1568" t="s">
        <v>3151</v>
      </c>
      <c r="K1568" t="s">
        <v>3336</v>
      </c>
      <c r="L1568" t="s">
        <v>3285</v>
      </c>
      <c r="O1568" t="s">
        <v>2463</v>
      </c>
      <c r="AA1568">
        <v>16762981</v>
      </c>
      <c r="AB1568">
        <v>16889109</v>
      </c>
      <c r="AC1568">
        <v>17015236</v>
      </c>
      <c r="AD1568">
        <v>17119860</v>
      </c>
      <c r="AE1568">
        <v>17224483</v>
      </c>
      <c r="AF1568">
        <v>17245430</v>
      </c>
      <c r="AG1568">
        <v>17266376</v>
      </c>
    </row>
    <row r="1569" spans="1:33" x14ac:dyDescent="0.25">
      <c r="A1569" s="23">
        <v>1568</v>
      </c>
      <c r="B1569" t="s">
        <v>3237</v>
      </c>
      <c r="C1569" s="1" t="str">
        <f>+VLOOKUP(Tabla1[[#This Row],[Sector]],Sectores[[Sector]:[Columna1]],2,0)</f>
        <v>24 Socioeconómico</v>
      </c>
      <c r="D1569" s="1" t="str">
        <f>+VLOOKUP(Tabla1[[#This Row],[Contenido]],Hoja2!$F$2:$G$105,2,0)</f>
        <v>24.05 Identidad</v>
      </c>
      <c r="E1569" s="1" t="s">
        <v>10038</v>
      </c>
      <c r="F1569" s="1" t="str">
        <f>+IFERROR(VLOOKUP(Tabla1[[#This Row],[Muestra]],Muestra[[Muestra]:[Columna1]],2,0),"REVISAR")</f>
        <v>24.05.01.40 Noruega</v>
      </c>
      <c r="G1569" t="s">
        <v>107</v>
      </c>
      <c r="H1569" t="s">
        <v>3024</v>
      </c>
      <c r="I1569" t="s">
        <v>3026</v>
      </c>
      <c r="J1569" t="s">
        <v>3152</v>
      </c>
      <c r="K1569" t="s">
        <v>3336</v>
      </c>
      <c r="L1569" t="s">
        <v>3285</v>
      </c>
      <c r="O1569" t="s">
        <v>2463</v>
      </c>
      <c r="AA1569">
        <v>519</v>
      </c>
      <c r="AB1569">
        <v>374</v>
      </c>
      <c r="AC1569">
        <v>229</v>
      </c>
      <c r="AD1569">
        <v>230</v>
      </c>
      <c r="AE1569">
        <v>231</v>
      </c>
      <c r="AF1569">
        <v>193</v>
      </c>
      <c r="AG1569">
        <v>155</v>
      </c>
    </row>
    <row r="1570" spans="1:33" x14ac:dyDescent="0.25">
      <c r="A1570" s="23">
        <v>1569</v>
      </c>
      <c r="B1570" t="s">
        <v>3238</v>
      </c>
      <c r="C1570" s="1" t="str">
        <f>+VLOOKUP(Tabla1[[#This Row],[Sector]],Sectores[[Sector]:[Columna1]],2,0)</f>
        <v>24 Socioeconómico</v>
      </c>
      <c r="D1570" s="1" t="str">
        <f>+VLOOKUP(Tabla1[[#This Row],[Contenido]],Hoja2!$F$2:$G$105,2,0)</f>
        <v>24.05 Identidad</v>
      </c>
      <c r="E1570" s="1" t="s">
        <v>10038</v>
      </c>
      <c r="F1570" s="1" t="str">
        <f>+IFERROR(VLOOKUP(Tabla1[[#This Row],[Muestra]],Muestra[[Muestra]:[Columna1]],2,0),"REVISAR")</f>
        <v>24.05.01.41 Otro país de Asia</v>
      </c>
      <c r="G1570" t="s">
        <v>107</v>
      </c>
      <c r="H1570" t="s">
        <v>3024</v>
      </c>
      <c r="I1570" t="s">
        <v>3026</v>
      </c>
      <c r="J1570" t="s">
        <v>3153</v>
      </c>
      <c r="K1570" t="s">
        <v>3336</v>
      </c>
      <c r="L1570" t="s">
        <v>3285</v>
      </c>
      <c r="O1570" t="s">
        <v>2463</v>
      </c>
      <c r="AA1570">
        <v>190</v>
      </c>
      <c r="AB1570">
        <v>95</v>
      </c>
      <c r="AC1570">
        <v>0</v>
      </c>
      <c r="AD1570">
        <v>0</v>
      </c>
      <c r="AE1570">
        <v>0</v>
      </c>
      <c r="AF1570">
        <v>0</v>
      </c>
      <c r="AG1570">
        <v>0</v>
      </c>
    </row>
    <row r="1571" spans="1:33" x14ac:dyDescent="0.25">
      <c r="A1571" s="23">
        <v>1570</v>
      </c>
      <c r="B1571" t="s">
        <v>3239</v>
      </c>
      <c r="C1571" s="1" t="str">
        <f>+VLOOKUP(Tabla1[[#This Row],[Sector]],Sectores[[Sector]:[Columna1]],2,0)</f>
        <v>24 Socioeconómico</v>
      </c>
      <c r="D1571" s="1" t="str">
        <f>+VLOOKUP(Tabla1[[#This Row],[Contenido]],Hoja2!$F$2:$G$105,2,0)</f>
        <v>24.05 Identidad</v>
      </c>
      <c r="E1571" s="1" t="s">
        <v>10038</v>
      </c>
      <c r="F1571" s="1" t="str">
        <f>+IFERROR(VLOOKUP(Tabla1[[#This Row],[Muestra]],Muestra[[Muestra]:[Columna1]],2,0),"REVISAR")</f>
        <v>24.05.01.42 Otro país de Europa</v>
      </c>
      <c r="G1571" t="s">
        <v>107</v>
      </c>
      <c r="H1571" t="s">
        <v>3024</v>
      </c>
      <c r="I1571" t="s">
        <v>3026</v>
      </c>
      <c r="J1571" t="s">
        <v>3154</v>
      </c>
      <c r="K1571" t="s">
        <v>3336</v>
      </c>
      <c r="L1571" t="s">
        <v>3285</v>
      </c>
      <c r="O1571" t="s">
        <v>2463</v>
      </c>
      <c r="AA1571">
        <v>64</v>
      </c>
      <c r="AB1571">
        <v>32</v>
      </c>
      <c r="AC1571">
        <v>0</v>
      </c>
      <c r="AD1571">
        <v>0</v>
      </c>
      <c r="AE1571">
        <v>0</v>
      </c>
      <c r="AF1571">
        <v>0</v>
      </c>
      <c r="AG1571">
        <v>0</v>
      </c>
    </row>
    <row r="1572" spans="1:33" x14ac:dyDescent="0.25">
      <c r="A1572" s="23">
        <v>1571</v>
      </c>
      <c r="B1572" t="s">
        <v>3240</v>
      </c>
      <c r="C1572" s="1" t="str">
        <f>+VLOOKUP(Tabla1[[#This Row],[Sector]],Sectores[[Sector]:[Columna1]],2,0)</f>
        <v>24 Socioeconómico</v>
      </c>
      <c r="D1572" s="1" t="str">
        <f>+VLOOKUP(Tabla1[[#This Row],[Contenido]],Hoja2!$F$2:$G$105,2,0)</f>
        <v>24.05 Identidad</v>
      </c>
      <c r="E1572" s="1" t="s">
        <v>10038</v>
      </c>
      <c r="F1572" s="1" t="str">
        <f>+IFERROR(VLOOKUP(Tabla1[[#This Row],[Muestra]],Muestra[[Muestra]:[Columna1]],2,0),"REVISAR")</f>
        <v>24.05.01.43 Pakistán</v>
      </c>
      <c r="G1572" t="s">
        <v>107</v>
      </c>
      <c r="H1572" t="s">
        <v>3024</v>
      </c>
      <c r="I1572" t="s">
        <v>3026</v>
      </c>
      <c r="J1572" t="s">
        <v>3155</v>
      </c>
      <c r="K1572" t="s">
        <v>3336</v>
      </c>
      <c r="L1572" t="s">
        <v>3285</v>
      </c>
      <c r="O1572" t="s">
        <v>2463</v>
      </c>
      <c r="AA1572">
        <v>8</v>
      </c>
      <c r="AB1572">
        <v>139</v>
      </c>
      <c r="AC1572">
        <v>269</v>
      </c>
      <c r="AD1572">
        <v>334</v>
      </c>
      <c r="AE1572">
        <v>398</v>
      </c>
      <c r="AF1572">
        <v>212</v>
      </c>
      <c r="AG1572">
        <v>26</v>
      </c>
    </row>
    <row r="1573" spans="1:33" x14ac:dyDescent="0.25">
      <c r="A1573" s="23">
        <v>1572</v>
      </c>
      <c r="B1573" t="s">
        <v>3241</v>
      </c>
      <c r="C1573" s="1" t="str">
        <f>+VLOOKUP(Tabla1[[#This Row],[Sector]],Sectores[[Sector]:[Columna1]],2,0)</f>
        <v>24 Socioeconómico</v>
      </c>
      <c r="D1573" s="1" t="str">
        <f>+VLOOKUP(Tabla1[[#This Row],[Contenido]],Hoja2!$F$2:$G$105,2,0)</f>
        <v>24.05 Identidad</v>
      </c>
      <c r="E1573" s="1" t="s">
        <v>10038</v>
      </c>
      <c r="F1573" s="1" t="str">
        <f>+IFERROR(VLOOKUP(Tabla1[[#This Row],[Muestra]],Muestra[[Muestra]:[Columna1]],2,0),"REVISAR")</f>
        <v>24.05.01.44 Panamá</v>
      </c>
      <c r="G1573" t="s">
        <v>107</v>
      </c>
      <c r="H1573" t="s">
        <v>3024</v>
      </c>
      <c r="I1573" t="s">
        <v>3026</v>
      </c>
      <c r="J1573" t="s">
        <v>3156</v>
      </c>
      <c r="K1573" t="s">
        <v>3336</v>
      </c>
      <c r="L1573" t="s">
        <v>3285</v>
      </c>
      <c r="O1573" t="s">
        <v>2463</v>
      </c>
      <c r="AA1573">
        <v>27</v>
      </c>
      <c r="AB1573">
        <v>113</v>
      </c>
      <c r="AC1573">
        <v>199</v>
      </c>
      <c r="AD1573">
        <v>111</v>
      </c>
      <c r="AE1573">
        <v>22</v>
      </c>
      <c r="AF1573">
        <v>54</v>
      </c>
      <c r="AG1573">
        <v>85</v>
      </c>
    </row>
    <row r="1574" spans="1:33" x14ac:dyDescent="0.25">
      <c r="A1574" s="23">
        <v>1573</v>
      </c>
      <c r="B1574" t="s">
        <v>3242</v>
      </c>
      <c r="C1574" s="1" t="str">
        <f>+VLOOKUP(Tabla1[[#This Row],[Sector]],Sectores[[Sector]:[Columna1]],2,0)</f>
        <v>24 Socioeconómico</v>
      </c>
      <c r="D1574" s="1" t="str">
        <f>+VLOOKUP(Tabla1[[#This Row],[Contenido]],Hoja2!$F$2:$G$105,2,0)</f>
        <v>24.05 Identidad</v>
      </c>
      <c r="E1574" s="1" t="s">
        <v>10038</v>
      </c>
      <c r="F1574" s="1" t="str">
        <f>+IFERROR(VLOOKUP(Tabla1[[#This Row],[Muestra]],Muestra[[Muestra]:[Columna1]],2,0),"REVISAR")</f>
        <v>24.05.01.45 Paraguay</v>
      </c>
      <c r="G1574" t="s">
        <v>107</v>
      </c>
      <c r="H1574" t="s">
        <v>3024</v>
      </c>
      <c r="I1574" t="s">
        <v>3026</v>
      </c>
      <c r="J1574" t="s">
        <v>3157</v>
      </c>
      <c r="K1574" t="s">
        <v>3336</v>
      </c>
      <c r="L1574" t="s">
        <v>3285</v>
      </c>
      <c r="O1574" t="s">
        <v>2463</v>
      </c>
      <c r="AA1574">
        <v>613</v>
      </c>
      <c r="AB1574">
        <v>1367</v>
      </c>
      <c r="AC1574">
        <v>2121</v>
      </c>
      <c r="AD1574">
        <v>2788</v>
      </c>
      <c r="AE1574">
        <v>3454</v>
      </c>
      <c r="AF1574">
        <v>3629</v>
      </c>
      <c r="AG1574">
        <v>3804</v>
      </c>
    </row>
    <row r="1575" spans="1:33" x14ac:dyDescent="0.25">
      <c r="A1575" s="23">
        <v>1574</v>
      </c>
      <c r="B1575" t="s">
        <v>3243</v>
      </c>
      <c r="C1575" s="1" t="str">
        <f>+VLOOKUP(Tabla1[[#This Row],[Sector]],Sectores[[Sector]:[Columna1]],2,0)</f>
        <v>24 Socioeconómico</v>
      </c>
      <c r="D1575" s="1" t="str">
        <f>+VLOOKUP(Tabla1[[#This Row],[Contenido]],Hoja2!$F$2:$G$105,2,0)</f>
        <v>24.05 Identidad</v>
      </c>
      <c r="E1575" s="1" t="s">
        <v>10038</v>
      </c>
      <c r="F1575" s="1" t="str">
        <f>+IFERROR(VLOOKUP(Tabla1[[#This Row],[Muestra]],Muestra[[Muestra]:[Columna1]],2,0),"REVISAR")</f>
        <v>24.05.01.46 Perú</v>
      </c>
      <c r="G1575" t="s">
        <v>107</v>
      </c>
      <c r="H1575" t="s">
        <v>3024</v>
      </c>
      <c r="I1575" t="s">
        <v>3026</v>
      </c>
      <c r="J1575" t="s">
        <v>3158</v>
      </c>
      <c r="K1575" t="s">
        <v>3336</v>
      </c>
      <c r="L1575" t="s">
        <v>3285</v>
      </c>
      <c r="O1575" t="s">
        <v>2463</v>
      </c>
      <c r="AA1575">
        <v>71304</v>
      </c>
      <c r="AB1575">
        <v>77547</v>
      </c>
      <c r="AC1575">
        <v>83789</v>
      </c>
      <c r="AD1575">
        <v>86336</v>
      </c>
      <c r="AE1575">
        <v>88883</v>
      </c>
      <c r="AF1575">
        <v>105246</v>
      </c>
      <c r="AG1575">
        <v>121608</v>
      </c>
    </row>
    <row r="1576" spans="1:33" x14ac:dyDescent="0.25">
      <c r="A1576" s="23">
        <v>1575</v>
      </c>
      <c r="B1576" t="s">
        <v>3244</v>
      </c>
      <c r="C1576" s="1" t="str">
        <f>+VLOOKUP(Tabla1[[#This Row],[Sector]],Sectores[[Sector]:[Columna1]],2,0)</f>
        <v>24 Socioeconómico</v>
      </c>
      <c r="D1576" s="1" t="str">
        <f>+VLOOKUP(Tabla1[[#This Row],[Contenido]],Hoja2!$F$2:$G$105,2,0)</f>
        <v>24.05 Identidad</v>
      </c>
      <c r="E1576" s="1" t="s">
        <v>10038</v>
      </c>
      <c r="F1576" s="1" t="str">
        <f>+IFERROR(VLOOKUP(Tabla1[[#This Row],[Muestra]],Muestra[[Muestra]:[Columna1]],2,0),"REVISAR")</f>
        <v>24.05.01.47 Polonia</v>
      </c>
      <c r="G1576" t="s">
        <v>107</v>
      </c>
      <c r="H1576" t="s">
        <v>3024</v>
      </c>
      <c r="I1576" t="s">
        <v>3026</v>
      </c>
      <c r="J1576" t="s">
        <v>3159</v>
      </c>
      <c r="K1576" t="s">
        <v>3336</v>
      </c>
      <c r="L1576" t="s">
        <v>3285</v>
      </c>
      <c r="O1576" t="s">
        <v>2463</v>
      </c>
      <c r="AA1576">
        <v>151</v>
      </c>
      <c r="AB1576">
        <v>185</v>
      </c>
      <c r="AC1576">
        <v>219</v>
      </c>
      <c r="AD1576">
        <v>321</v>
      </c>
      <c r="AE1576">
        <v>423</v>
      </c>
      <c r="AF1576">
        <v>347</v>
      </c>
      <c r="AG1576">
        <v>271</v>
      </c>
    </row>
    <row r="1577" spans="1:33" x14ac:dyDescent="0.25">
      <c r="A1577" s="23">
        <v>1576</v>
      </c>
      <c r="B1577" t="s">
        <v>3245</v>
      </c>
      <c r="C1577" s="1" t="str">
        <f>+VLOOKUP(Tabla1[[#This Row],[Sector]],Sectores[[Sector]:[Columna1]],2,0)</f>
        <v>24 Socioeconómico</v>
      </c>
      <c r="D1577" s="1" t="str">
        <f>+VLOOKUP(Tabla1[[#This Row],[Contenido]],Hoja2!$F$2:$G$105,2,0)</f>
        <v>24.05 Identidad</v>
      </c>
      <c r="E1577" s="1" t="s">
        <v>10038</v>
      </c>
      <c r="F1577" s="1" t="str">
        <f>+IFERROR(VLOOKUP(Tabla1[[#This Row],[Muestra]],Muestra[[Muestra]:[Columna1]],2,0),"REVISAR")</f>
        <v>24.05.01.48 Portugal</v>
      </c>
      <c r="G1577" t="s">
        <v>107</v>
      </c>
      <c r="H1577" t="s">
        <v>3024</v>
      </c>
      <c r="I1577" t="s">
        <v>3026</v>
      </c>
      <c r="J1577" t="s">
        <v>3160</v>
      </c>
      <c r="K1577" t="s">
        <v>3336</v>
      </c>
      <c r="L1577" t="s">
        <v>3285</v>
      </c>
      <c r="O1577" t="s">
        <v>2463</v>
      </c>
      <c r="AA1577">
        <v>9</v>
      </c>
      <c r="AB1577">
        <v>5</v>
      </c>
      <c r="AC1577">
        <v>0</v>
      </c>
      <c r="AD1577">
        <v>88</v>
      </c>
      <c r="AE1577">
        <v>175</v>
      </c>
      <c r="AF1577">
        <v>130</v>
      </c>
      <c r="AG1577">
        <v>84</v>
      </c>
    </row>
    <row r="1578" spans="1:33" x14ac:dyDescent="0.25">
      <c r="A1578" s="23">
        <v>1577</v>
      </c>
      <c r="B1578" t="s">
        <v>3246</v>
      </c>
      <c r="C1578" s="1" t="str">
        <f>+VLOOKUP(Tabla1[[#This Row],[Sector]],Sectores[[Sector]:[Columna1]],2,0)</f>
        <v>24 Socioeconómico</v>
      </c>
      <c r="D1578" s="1" t="str">
        <f>+VLOOKUP(Tabla1[[#This Row],[Contenido]],Hoja2!$F$2:$G$105,2,0)</f>
        <v>24.05 Identidad</v>
      </c>
      <c r="E1578" s="1" t="s">
        <v>10038</v>
      </c>
      <c r="F1578" s="1" t="str">
        <f>+IFERROR(VLOOKUP(Tabla1[[#This Row],[Muestra]],Muestra[[Muestra]:[Columna1]],2,0),"REVISAR")</f>
        <v>24.05.01.49 Reino Unido</v>
      </c>
      <c r="G1578" t="s">
        <v>107</v>
      </c>
      <c r="H1578" t="s">
        <v>3024</v>
      </c>
      <c r="I1578" t="s">
        <v>3026</v>
      </c>
      <c r="J1578" t="s">
        <v>3161</v>
      </c>
      <c r="K1578" t="s">
        <v>3336</v>
      </c>
      <c r="L1578" t="s">
        <v>3285</v>
      </c>
      <c r="O1578" t="s">
        <v>2463</v>
      </c>
      <c r="AA1578">
        <v>1139</v>
      </c>
      <c r="AB1578">
        <v>1155</v>
      </c>
      <c r="AC1578">
        <v>1170</v>
      </c>
      <c r="AD1578">
        <v>1015</v>
      </c>
      <c r="AE1578">
        <v>860</v>
      </c>
      <c r="AF1578">
        <v>797</v>
      </c>
      <c r="AG1578">
        <v>734</v>
      </c>
    </row>
    <row r="1579" spans="1:33" x14ac:dyDescent="0.25">
      <c r="A1579" s="23">
        <v>1578</v>
      </c>
      <c r="B1579" t="s">
        <v>3247</v>
      </c>
      <c r="C1579" s="1" t="str">
        <f>+VLOOKUP(Tabla1[[#This Row],[Sector]],Sectores[[Sector]:[Columna1]],2,0)</f>
        <v>24 Socioeconómico</v>
      </c>
      <c r="D1579" s="1" t="str">
        <f>+VLOOKUP(Tabla1[[#This Row],[Contenido]],Hoja2!$F$2:$G$105,2,0)</f>
        <v>24.05 Identidad</v>
      </c>
      <c r="E1579" s="1" t="s">
        <v>10038</v>
      </c>
      <c r="F1579" s="1" t="str">
        <f>+IFERROR(VLOOKUP(Tabla1[[#This Row],[Muestra]],Muestra[[Muestra]:[Columna1]],2,0),"REVISAR")</f>
        <v>24.05.01.50 República Dominicana</v>
      </c>
      <c r="G1579" t="s">
        <v>107</v>
      </c>
      <c r="H1579" t="s">
        <v>3024</v>
      </c>
      <c r="I1579" t="s">
        <v>3026</v>
      </c>
      <c r="J1579" t="s">
        <v>3162</v>
      </c>
      <c r="K1579" t="s">
        <v>3336</v>
      </c>
      <c r="L1579" t="s">
        <v>3285</v>
      </c>
      <c r="O1579" t="s">
        <v>2463</v>
      </c>
      <c r="AA1579">
        <v>1665</v>
      </c>
      <c r="AB1579">
        <v>1487</v>
      </c>
      <c r="AC1579">
        <v>1309</v>
      </c>
      <c r="AD1579">
        <v>3524</v>
      </c>
      <c r="AE1579">
        <v>5738</v>
      </c>
      <c r="AF1579">
        <v>5587</v>
      </c>
      <c r="AG1579">
        <v>5436</v>
      </c>
    </row>
    <row r="1580" spans="1:33" x14ac:dyDescent="0.25">
      <c r="A1580" s="23">
        <v>1579</v>
      </c>
      <c r="B1580" t="s">
        <v>3248</v>
      </c>
      <c r="C1580" s="1" t="str">
        <f>+VLOOKUP(Tabla1[[#This Row],[Sector]],Sectores[[Sector]:[Columna1]],2,0)</f>
        <v>24 Socioeconómico</v>
      </c>
      <c r="D1580" s="1" t="str">
        <f>+VLOOKUP(Tabla1[[#This Row],[Contenido]],Hoja2!$F$2:$G$105,2,0)</f>
        <v>24.05 Identidad</v>
      </c>
      <c r="E1580" s="1" t="s">
        <v>10038</v>
      </c>
      <c r="F1580" s="1" t="str">
        <f>+IFERROR(VLOOKUP(Tabla1[[#This Row],[Muestra]],Muestra[[Muestra]:[Columna1]],2,0),"REVISAR")</f>
        <v>24.05.01.51 Rumanía</v>
      </c>
      <c r="G1580" t="s">
        <v>107</v>
      </c>
      <c r="H1580" t="s">
        <v>3024</v>
      </c>
      <c r="I1580" t="s">
        <v>3026</v>
      </c>
      <c r="J1580" t="s">
        <v>3163</v>
      </c>
      <c r="K1580" t="s">
        <v>3336</v>
      </c>
      <c r="L1580" t="s">
        <v>3285</v>
      </c>
      <c r="O1580" t="s">
        <v>2463</v>
      </c>
      <c r="AA1580">
        <v>131</v>
      </c>
      <c r="AB1580">
        <v>125</v>
      </c>
      <c r="AC1580">
        <v>119</v>
      </c>
      <c r="AD1580">
        <v>84</v>
      </c>
      <c r="AE1580">
        <v>48</v>
      </c>
      <c r="AF1580">
        <v>31</v>
      </c>
      <c r="AG1580">
        <v>14</v>
      </c>
    </row>
    <row r="1581" spans="1:33" x14ac:dyDescent="0.25">
      <c r="A1581" s="23">
        <v>1580</v>
      </c>
      <c r="B1581" t="s">
        <v>3249</v>
      </c>
      <c r="C1581" s="1" t="str">
        <f>+VLOOKUP(Tabla1[[#This Row],[Sector]],Sectores[[Sector]:[Columna1]],2,0)</f>
        <v>24 Socioeconómico</v>
      </c>
      <c r="D1581" s="1" t="str">
        <f>+VLOOKUP(Tabla1[[#This Row],[Contenido]],Hoja2!$F$2:$G$105,2,0)</f>
        <v>24.05 Identidad</v>
      </c>
      <c r="E1581" s="1" t="s">
        <v>10038</v>
      </c>
      <c r="F1581" s="1" t="str">
        <f>+IFERROR(VLOOKUP(Tabla1[[#This Row],[Muestra]],Muestra[[Muestra]:[Columna1]],2,0),"REVISAR")</f>
        <v>24.05.01.52 Rusia</v>
      </c>
      <c r="G1581" t="s">
        <v>107</v>
      </c>
      <c r="H1581" t="s">
        <v>3024</v>
      </c>
      <c r="I1581" t="s">
        <v>3026</v>
      </c>
      <c r="J1581" t="s">
        <v>3164</v>
      </c>
      <c r="K1581" t="s">
        <v>3336</v>
      </c>
      <c r="L1581" t="s">
        <v>3285</v>
      </c>
      <c r="O1581" t="s">
        <v>2463</v>
      </c>
      <c r="AA1581">
        <v>49</v>
      </c>
      <c r="AB1581">
        <v>73</v>
      </c>
      <c r="AC1581">
        <v>96</v>
      </c>
      <c r="AD1581">
        <v>156</v>
      </c>
      <c r="AE1581">
        <v>215</v>
      </c>
      <c r="AF1581">
        <v>505</v>
      </c>
      <c r="AG1581">
        <v>794</v>
      </c>
    </row>
    <row r="1582" spans="1:33" x14ac:dyDescent="0.25">
      <c r="A1582" s="23">
        <v>1581</v>
      </c>
      <c r="B1582" t="s">
        <v>3250</v>
      </c>
      <c r="C1582" s="1" t="str">
        <f>+VLOOKUP(Tabla1[[#This Row],[Sector]],Sectores[[Sector]:[Columna1]],2,0)</f>
        <v>24 Socioeconómico</v>
      </c>
      <c r="D1582" s="1" t="str">
        <f>+VLOOKUP(Tabla1[[#This Row],[Contenido]],Hoja2!$F$2:$G$105,2,0)</f>
        <v>24.05 Identidad</v>
      </c>
      <c r="E1582" s="1" t="s">
        <v>10038</v>
      </c>
      <c r="F1582" s="1" t="str">
        <f>+IFERROR(VLOOKUP(Tabla1[[#This Row],[Muestra]],Muestra[[Muestra]:[Columna1]],2,0),"REVISAR")</f>
        <v>24.05.01.53 Serbia</v>
      </c>
      <c r="G1582" t="s">
        <v>107</v>
      </c>
      <c r="H1582" t="s">
        <v>3024</v>
      </c>
      <c r="I1582" t="s">
        <v>3026</v>
      </c>
      <c r="J1582" t="s">
        <v>3165</v>
      </c>
      <c r="K1582" t="s">
        <v>3336</v>
      </c>
      <c r="L1582" t="s">
        <v>3285</v>
      </c>
      <c r="O1582" t="s">
        <v>2463</v>
      </c>
      <c r="AA1582">
        <v>12</v>
      </c>
      <c r="AB1582">
        <v>6</v>
      </c>
      <c r="AC1582">
        <v>0</v>
      </c>
      <c r="AD1582">
        <v>61</v>
      </c>
      <c r="AE1582">
        <v>121</v>
      </c>
      <c r="AF1582">
        <v>105</v>
      </c>
      <c r="AG1582">
        <v>89</v>
      </c>
    </row>
    <row r="1583" spans="1:33" x14ac:dyDescent="0.25">
      <c r="A1583" s="23">
        <v>1582</v>
      </c>
      <c r="B1583" t="s">
        <v>3251</v>
      </c>
      <c r="C1583" s="1" t="str">
        <f>+VLOOKUP(Tabla1[[#This Row],[Sector]],Sectores[[Sector]:[Columna1]],2,0)</f>
        <v>24 Socioeconómico</v>
      </c>
      <c r="D1583" s="1" t="str">
        <f>+VLOOKUP(Tabla1[[#This Row],[Contenido]],Hoja2!$F$2:$G$105,2,0)</f>
        <v>24.05 Identidad</v>
      </c>
      <c r="E1583" s="1" t="s">
        <v>10038</v>
      </c>
      <c r="F1583" s="1" t="str">
        <f>+IFERROR(VLOOKUP(Tabla1[[#This Row],[Muestra]],Muestra[[Muestra]:[Columna1]],2,0),"REVISAR")</f>
        <v>24.05.01.54 Siria</v>
      </c>
      <c r="G1583" t="s">
        <v>107</v>
      </c>
      <c r="H1583" t="s">
        <v>3024</v>
      </c>
      <c r="I1583" t="s">
        <v>3026</v>
      </c>
      <c r="J1583" t="s">
        <v>3166</v>
      </c>
      <c r="K1583" t="s">
        <v>3336</v>
      </c>
      <c r="L1583" t="s">
        <v>3285</v>
      </c>
      <c r="O1583" t="s">
        <v>2463</v>
      </c>
      <c r="AA1583">
        <v>876</v>
      </c>
      <c r="AB1583">
        <v>470</v>
      </c>
      <c r="AC1583">
        <v>63</v>
      </c>
      <c r="AD1583">
        <v>56</v>
      </c>
      <c r="AE1583">
        <v>49</v>
      </c>
      <c r="AF1583">
        <v>54</v>
      </c>
      <c r="AG1583">
        <v>58</v>
      </c>
    </row>
    <row r="1584" spans="1:33" x14ac:dyDescent="0.25">
      <c r="A1584" s="23">
        <v>1583</v>
      </c>
      <c r="B1584" t="s">
        <v>3252</v>
      </c>
      <c r="C1584" s="1" t="str">
        <f>+VLOOKUP(Tabla1[[#This Row],[Sector]],Sectores[[Sector]:[Columna1]],2,0)</f>
        <v>24 Socioeconómico</v>
      </c>
      <c r="D1584" s="1" t="str">
        <f>+VLOOKUP(Tabla1[[#This Row],[Contenido]],Hoja2!$F$2:$G$105,2,0)</f>
        <v>24.05 Identidad</v>
      </c>
      <c r="E1584" s="1" t="s">
        <v>10038</v>
      </c>
      <c r="F1584" s="1" t="str">
        <f>+IFERROR(VLOOKUP(Tabla1[[#This Row],[Muestra]],Muestra[[Muestra]:[Columna1]],2,0),"REVISAR")</f>
        <v>24.05.01.55 Suecia</v>
      </c>
      <c r="G1584" t="s">
        <v>107</v>
      </c>
      <c r="H1584" t="s">
        <v>3024</v>
      </c>
      <c r="I1584" t="s">
        <v>3026</v>
      </c>
      <c r="J1584" t="s">
        <v>3167</v>
      </c>
      <c r="K1584" t="s">
        <v>3336</v>
      </c>
      <c r="L1584" t="s">
        <v>3285</v>
      </c>
      <c r="O1584" t="s">
        <v>2463</v>
      </c>
      <c r="AA1584">
        <v>103</v>
      </c>
      <c r="AB1584">
        <v>175</v>
      </c>
      <c r="AC1584">
        <v>246</v>
      </c>
      <c r="AD1584">
        <v>288</v>
      </c>
      <c r="AE1584">
        <v>330</v>
      </c>
      <c r="AF1584">
        <v>238</v>
      </c>
      <c r="AG1584">
        <v>145</v>
      </c>
    </row>
    <row r="1585" spans="1:33" x14ac:dyDescent="0.25">
      <c r="A1585" s="23">
        <v>1584</v>
      </c>
      <c r="B1585" t="s">
        <v>3253</v>
      </c>
      <c r="C1585" s="1" t="str">
        <f>+VLOOKUP(Tabla1[[#This Row],[Sector]],Sectores[[Sector]:[Columna1]],2,0)</f>
        <v>24 Socioeconómico</v>
      </c>
      <c r="D1585" s="1" t="str">
        <f>+VLOOKUP(Tabla1[[#This Row],[Contenido]],Hoja2!$F$2:$G$105,2,0)</f>
        <v>24.05 Identidad</v>
      </c>
      <c r="E1585" s="1" t="s">
        <v>10038</v>
      </c>
      <c r="F1585" s="1" t="str">
        <f>+IFERROR(VLOOKUP(Tabla1[[#This Row],[Muestra]],Muestra[[Muestra]:[Columna1]],2,0),"REVISAR")</f>
        <v>24.05.01.56 Suiza</v>
      </c>
      <c r="G1585" t="s">
        <v>107</v>
      </c>
      <c r="H1585" t="s">
        <v>3024</v>
      </c>
      <c r="I1585" t="s">
        <v>3026</v>
      </c>
      <c r="J1585" t="s">
        <v>3168</v>
      </c>
      <c r="K1585" t="s">
        <v>3336</v>
      </c>
      <c r="L1585" t="s">
        <v>3285</v>
      </c>
      <c r="O1585" t="s">
        <v>2463</v>
      </c>
      <c r="AA1585">
        <v>118</v>
      </c>
      <c r="AB1585">
        <v>576</v>
      </c>
      <c r="AC1585">
        <v>1033</v>
      </c>
      <c r="AD1585">
        <v>899</v>
      </c>
      <c r="AE1585">
        <v>765</v>
      </c>
      <c r="AF1585">
        <v>522</v>
      </c>
      <c r="AG1585">
        <v>278</v>
      </c>
    </row>
    <row r="1586" spans="1:33" x14ac:dyDescent="0.25">
      <c r="A1586" s="23">
        <v>1585</v>
      </c>
      <c r="B1586" t="s">
        <v>3254</v>
      </c>
      <c r="C1586" s="1" t="str">
        <f>+VLOOKUP(Tabla1[[#This Row],[Sector]],Sectores[[Sector]:[Columna1]],2,0)</f>
        <v>24 Socioeconómico</v>
      </c>
      <c r="D1586" s="1" t="str">
        <f>+VLOOKUP(Tabla1[[#This Row],[Contenido]],Hoja2!$F$2:$G$105,2,0)</f>
        <v>24.05 Identidad</v>
      </c>
      <c r="E1586" s="1" t="s">
        <v>10038</v>
      </c>
      <c r="F1586" s="1" t="str">
        <f>+IFERROR(VLOOKUP(Tabla1[[#This Row],[Muestra]],Muestra[[Muestra]:[Columna1]],2,0),"REVISAR")</f>
        <v>24.05.01.57 Uruguay</v>
      </c>
      <c r="G1586" t="s">
        <v>107</v>
      </c>
      <c r="H1586" t="s">
        <v>3024</v>
      </c>
      <c r="I1586" t="s">
        <v>3026</v>
      </c>
      <c r="J1586" t="s">
        <v>3169</v>
      </c>
      <c r="K1586" t="s">
        <v>3336</v>
      </c>
      <c r="L1586" t="s">
        <v>3285</v>
      </c>
      <c r="O1586" t="s">
        <v>2463</v>
      </c>
      <c r="AA1586">
        <v>3626</v>
      </c>
      <c r="AB1586">
        <v>2435</v>
      </c>
      <c r="AC1586">
        <v>1243</v>
      </c>
      <c r="AD1586">
        <v>2119</v>
      </c>
      <c r="AE1586">
        <v>2994</v>
      </c>
      <c r="AF1586">
        <v>3363</v>
      </c>
      <c r="AG1586">
        <v>3732</v>
      </c>
    </row>
    <row r="1587" spans="1:33" x14ac:dyDescent="0.25">
      <c r="A1587" s="23">
        <v>1586</v>
      </c>
      <c r="B1587" t="s">
        <v>3255</v>
      </c>
      <c r="C1587" s="1" t="str">
        <f>+VLOOKUP(Tabla1[[#This Row],[Sector]],Sectores[[Sector]:[Columna1]],2,0)</f>
        <v>24 Socioeconómico</v>
      </c>
      <c r="D1587" s="1" t="str">
        <f>+VLOOKUP(Tabla1[[#This Row],[Contenido]],Hoja2!$F$2:$G$105,2,0)</f>
        <v>24.05 Identidad</v>
      </c>
      <c r="E1587" s="1" t="s">
        <v>10038</v>
      </c>
      <c r="F1587" s="1" t="str">
        <f>+IFERROR(VLOOKUP(Tabla1[[#This Row],[Muestra]],Muestra[[Muestra]:[Columna1]],2,0),"REVISAR")</f>
        <v>24.05.01.58 Venezuela</v>
      </c>
      <c r="G1587" t="s">
        <v>107</v>
      </c>
      <c r="H1587" t="s">
        <v>3024</v>
      </c>
      <c r="I1587" t="s">
        <v>3026</v>
      </c>
      <c r="J1587" t="s">
        <v>3170</v>
      </c>
      <c r="K1587" t="s">
        <v>3336</v>
      </c>
      <c r="L1587" t="s">
        <v>3285</v>
      </c>
      <c r="O1587" t="s">
        <v>2463</v>
      </c>
      <c r="AA1587">
        <v>1620</v>
      </c>
      <c r="AB1587">
        <v>3121</v>
      </c>
      <c r="AC1587">
        <v>4621</v>
      </c>
      <c r="AD1587">
        <v>7464</v>
      </c>
      <c r="AE1587">
        <v>10307</v>
      </c>
      <c r="AF1587">
        <v>45328</v>
      </c>
      <c r="AG1587">
        <v>80348</v>
      </c>
    </row>
    <row r="1588" spans="1:33" x14ac:dyDescent="0.25">
      <c r="A1588" s="23">
        <v>1587</v>
      </c>
      <c r="B1588" t="s">
        <v>3256</v>
      </c>
      <c r="C1588" s="1" t="str">
        <f>+VLOOKUP(Tabla1[[#This Row],[Sector]],Sectores[[Sector]:[Columna1]],2,0)</f>
        <v>24 Socioeconómico</v>
      </c>
      <c r="D1588" s="1" t="str">
        <f>+VLOOKUP(Tabla1[[#This Row],[Contenido]],Hoja2!$F$2:$G$105,2,0)</f>
        <v>24.05 Identidad</v>
      </c>
      <c r="E1588" s="1" t="s">
        <v>10038</v>
      </c>
      <c r="F1588" s="1" t="str">
        <f>+IFERROR(VLOOKUP(Tabla1[[#This Row],[Muestra]],Muestra[[Muestra]:[Columna1]],2,0),"REVISAR")</f>
        <v>24.05.01.59 Albania</v>
      </c>
      <c r="G1588" t="s">
        <v>107</v>
      </c>
      <c r="H1588" t="s">
        <v>3024</v>
      </c>
      <c r="I1588" t="s">
        <v>3026</v>
      </c>
      <c r="J1588" t="s">
        <v>3171</v>
      </c>
      <c r="K1588" t="s">
        <v>3336</v>
      </c>
      <c r="L1588" t="s">
        <v>3285</v>
      </c>
      <c r="O1588" t="s">
        <v>2463</v>
      </c>
      <c r="AA1588">
        <v>0</v>
      </c>
      <c r="AB1588">
        <v>5</v>
      </c>
      <c r="AC1588">
        <v>10</v>
      </c>
      <c r="AD1588">
        <v>5</v>
      </c>
      <c r="AE1588">
        <v>0</v>
      </c>
      <c r="AF1588">
        <v>0</v>
      </c>
      <c r="AG1588">
        <v>0</v>
      </c>
    </row>
    <row r="1589" spans="1:33" x14ac:dyDescent="0.25">
      <c r="A1589" s="23">
        <v>1588</v>
      </c>
      <c r="B1589" t="s">
        <v>3257</v>
      </c>
      <c r="C1589" s="1" t="str">
        <f>+VLOOKUP(Tabla1[[#This Row],[Sector]],Sectores[[Sector]:[Columna1]],2,0)</f>
        <v>24 Socioeconómico</v>
      </c>
      <c r="D1589" s="1" t="str">
        <f>+VLOOKUP(Tabla1[[#This Row],[Contenido]],Hoja2!$F$2:$G$105,2,0)</f>
        <v>24.05 Identidad</v>
      </c>
      <c r="E1589" s="1" t="s">
        <v>10038</v>
      </c>
      <c r="F1589" s="1" t="str">
        <f>+IFERROR(VLOOKUP(Tabla1[[#This Row],[Muestra]],Muestra[[Muestra]:[Columna1]],2,0),"REVISAR")</f>
        <v>24.05.01.60 Corea del Sur</v>
      </c>
      <c r="G1589" t="s">
        <v>107</v>
      </c>
      <c r="H1589" t="s">
        <v>3024</v>
      </c>
      <c r="I1589" t="s">
        <v>3026</v>
      </c>
      <c r="J1589" t="s">
        <v>3172</v>
      </c>
      <c r="K1589" t="s">
        <v>3336</v>
      </c>
      <c r="L1589" t="s">
        <v>3285</v>
      </c>
      <c r="O1589" t="s">
        <v>2463</v>
      </c>
      <c r="AA1589">
        <v>0</v>
      </c>
      <c r="AB1589">
        <v>118</v>
      </c>
      <c r="AC1589">
        <v>236</v>
      </c>
      <c r="AD1589">
        <v>608</v>
      </c>
      <c r="AE1589">
        <v>980</v>
      </c>
      <c r="AF1589">
        <v>670</v>
      </c>
      <c r="AG1589">
        <v>360</v>
      </c>
    </row>
    <row r="1590" spans="1:33" x14ac:dyDescent="0.25">
      <c r="A1590" s="23">
        <v>1589</v>
      </c>
      <c r="B1590" t="s">
        <v>3258</v>
      </c>
      <c r="C1590" s="1" t="str">
        <f>+VLOOKUP(Tabla1[[#This Row],[Sector]],Sectores[[Sector]:[Columna1]],2,0)</f>
        <v>24 Socioeconómico</v>
      </c>
      <c r="D1590" s="1" t="str">
        <f>+VLOOKUP(Tabla1[[#This Row],[Contenido]],Hoja2!$F$2:$G$105,2,0)</f>
        <v>24.05 Identidad</v>
      </c>
      <c r="E1590" s="1" t="s">
        <v>10038</v>
      </c>
      <c r="F1590" s="1" t="str">
        <f>+IFERROR(VLOOKUP(Tabla1[[#This Row],[Muestra]],Muestra[[Muestra]:[Columna1]],2,0),"REVISAR")</f>
        <v>24.05.01.61 Croacia</v>
      </c>
      <c r="G1590" t="s">
        <v>107</v>
      </c>
      <c r="H1590" t="s">
        <v>3024</v>
      </c>
      <c r="I1590" t="s">
        <v>3026</v>
      </c>
      <c r="J1590" t="s">
        <v>3173</v>
      </c>
      <c r="K1590" t="s">
        <v>3336</v>
      </c>
      <c r="L1590" t="s">
        <v>3285</v>
      </c>
      <c r="O1590" t="s">
        <v>2463</v>
      </c>
      <c r="AA1590">
        <v>0</v>
      </c>
      <c r="AB1590">
        <v>41</v>
      </c>
      <c r="AC1590">
        <v>82</v>
      </c>
      <c r="AD1590">
        <v>41</v>
      </c>
      <c r="AE1590">
        <v>0</v>
      </c>
      <c r="AF1590">
        <v>108</v>
      </c>
      <c r="AG1590">
        <v>215</v>
      </c>
    </row>
    <row r="1591" spans="1:33" x14ac:dyDescent="0.25">
      <c r="A1591" s="23">
        <v>1590</v>
      </c>
      <c r="B1591" t="s">
        <v>3259</v>
      </c>
      <c r="C1591" s="1" t="str">
        <f>+VLOOKUP(Tabla1[[#This Row],[Sector]],Sectores[[Sector]:[Columna1]],2,0)</f>
        <v>24 Socioeconómico</v>
      </c>
      <c r="D1591" s="1" t="str">
        <f>+VLOOKUP(Tabla1[[#This Row],[Contenido]],Hoja2!$F$2:$G$105,2,0)</f>
        <v>24.05 Identidad</v>
      </c>
      <c r="E1591" s="1" t="s">
        <v>10038</v>
      </c>
      <c r="F1591" s="1" t="str">
        <f>+IFERROR(VLOOKUP(Tabla1[[#This Row],[Muestra]],Muestra[[Muestra]:[Columna1]],2,0),"REVISAR")</f>
        <v>24.05.01.62 Israel</v>
      </c>
      <c r="G1591" t="s">
        <v>107</v>
      </c>
      <c r="H1591" t="s">
        <v>3024</v>
      </c>
      <c r="I1591" t="s">
        <v>3026</v>
      </c>
      <c r="J1591" t="s">
        <v>3174</v>
      </c>
      <c r="K1591" t="s">
        <v>3336</v>
      </c>
      <c r="L1591" t="s">
        <v>3285</v>
      </c>
      <c r="O1591" t="s">
        <v>2463</v>
      </c>
      <c r="AA1591">
        <v>0</v>
      </c>
      <c r="AB1591">
        <v>214</v>
      </c>
      <c r="AC1591">
        <v>428</v>
      </c>
      <c r="AD1591">
        <v>409</v>
      </c>
      <c r="AE1591">
        <v>389</v>
      </c>
      <c r="AF1591">
        <v>296</v>
      </c>
      <c r="AG1591">
        <v>202</v>
      </c>
    </row>
    <row r="1592" spans="1:33" x14ac:dyDescent="0.25">
      <c r="A1592" s="23">
        <v>1591</v>
      </c>
      <c r="B1592" t="s">
        <v>3260</v>
      </c>
      <c r="C1592" s="1" t="str">
        <f>+VLOOKUP(Tabla1[[#This Row],[Sector]],Sectores[[Sector]:[Columna1]],2,0)</f>
        <v>24 Socioeconómico</v>
      </c>
      <c r="D1592" s="1" t="str">
        <f>+VLOOKUP(Tabla1[[#This Row],[Contenido]],Hoja2!$F$2:$G$105,2,0)</f>
        <v>24.05 Identidad</v>
      </c>
      <c r="E1592" s="1" t="s">
        <v>10038</v>
      </c>
      <c r="F1592" s="1" t="str">
        <f>+IFERROR(VLOOKUP(Tabla1[[#This Row],[Muestra]],Muestra[[Muestra]:[Columna1]],2,0),"REVISAR")</f>
        <v>24.05.01.63 Jordania</v>
      </c>
      <c r="G1592" t="s">
        <v>107</v>
      </c>
      <c r="H1592" t="s">
        <v>3024</v>
      </c>
      <c r="I1592" t="s">
        <v>3026</v>
      </c>
      <c r="J1592" t="s">
        <v>3175</v>
      </c>
      <c r="K1592" t="s">
        <v>3336</v>
      </c>
      <c r="L1592" t="s">
        <v>3285</v>
      </c>
      <c r="O1592" t="s">
        <v>2463</v>
      </c>
      <c r="AA1592">
        <v>0</v>
      </c>
      <c r="AB1592">
        <v>71</v>
      </c>
      <c r="AC1592">
        <v>141</v>
      </c>
      <c r="AD1592">
        <v>71</v>
      </c>
      <c r="AE1592">
        <v>0</v>
      </c>
      <c r="AF1592">
        <v>0</v>
      </c>
      <c r="AG1592">
        <v>0</v>
      </c>
    </row>
    <row r="1593" spans="1:33" x14ac:dyDescent="0.25">
      <c r="A1593" s="23">
        <v>1592</v>
      </c>
      <c r="B1593" t="s">
        <v>3261</v>
      </c>
      <c r="C1593" s="1" t="str">
        <f>+VLOOKUP(Tabla1[[#This Row],[Sector]],Sectores[[Sector]:[Columna1]],2,0)</f>
        <v>24 Socioeconómico</v>
      </c>
      <c r="D1593" s="1" t="str">
        <f>+VLOOKUP(Tabla1[[#This Row],[Contenido]],Hoja2!$F$2:$G$105,2,0)</f>
        <v>24.05 Identidad</v>
      </c>
      <c r="E1593" s="1" t="s">
        <v>10038</v>
      </c>
      <c r="F1593" s="1" t="str">
        <f>+IFERROR(VLOOKUP(Tabla1[[#This Row],[Muestra]],Muestra[[Muestra]:[Columna1]],2,0),"REVISAR")</f>
        <v>24.05.01.64 Kirguistán</v>
      </c>
      <c r="G1593" t="s">
        <v>107</v>
      </c>
      <c r="H1593" t="s">
        <v>3024</v>
      </c>
      <c r="I1593" t="s">
        <v>3026</v>
      </c>
      <c r="J1593" t="s">
        <v>3176</v>
      </c>
      <c r="K1593" t="s">
        <v>3336</v>
      </c>
      <c r="L1593" t="s">
        <v>3285</v>
      </c>
      <c r="O1593" t="s">
        <v>2463</v>
      </c>
      <c r="AA1593">
        <v>0</v>
      </c>
      <c r="AB1593">
        <v>54</v>
      </c>
      <c r="AC1593">
        <v>107</v>
      </c>
      <c r="AD1593">
        <v>54</v>
      </c>
      <c r="AE1593">
        <v>0</v>
      </c>
      <c r="AF1593">
        <v>0</v>
      </c>
      <c r="AG1593">
        <v>0</v>
      </c>
    </row>
    <row r="1594" spans="1:33" x14ac:dyDescent="0.25">
      <c r="A1594" s="23">
        <v>1593</v>
      </c>
      <c r="B1594" t="s">
        <v>3262</v>
      </c>
      <c r="C1594" s="1" t="str">
        <f>+VLOOKUP(Tabla1[[#This Row],[Sector]],Sectores[[Sector]:[Columna1]],2,0)</f>
        <v>24 Socioeconómico</v>
      </c>
      <c r="D1594" s="1" t="str">
        <f>+VLOOKUP(Tabla1[[#This Row],[Contenido]],Hoja2!$F$2:$G$105,2,0)</f>
        <v>24.05 Identidad</v>
      </c>
      <c r="E1594" s="1" t="s">
        <v>10038</v>
      </c>
      <c r="F1594" s="1" t="str">
        <f>+IFERROR(VLOOKUP(Tabla1[[#This Row],[Muestra]],Muestra[[Muestra]:[Columna1]],2,0),"REVISAR")</f>
        <v>24.05.01.65 Líbano</v>
      </c>
      <c r="G1594" t="s">
        <v>107</v>
      </c>
      <c r="H1594" t="s">
        <v>3024</v>
      </c>
      <c r="I1594" t="s">
        <v>3026</v>
      </c>
      <c r="J1594" t="s">
        <v>3177</v>
      </c>
      <c r="K1594" t="s">
        <v>3336</v>
      </c>
      <c r="L1594" t="s">
        <v>3285</v>
      </c>
      <c r="O1594" t="s">
        <v>2463</v>
      </c>
      <c r="AA1594">
        <v>0</v>
      </c>
      <c r="AB1594">
        <v>61</v>
      </c>
      <c r="AC1594">
        <v>122</v>
      </c>
      <c r="AD1594">
        <v>61</v>
      </c>
      <c r="AE1594">
        <v>0</v>
      </c>
      <c r="AF1594">
        <v>0</v>
      </c>
      <c r="AG1594">
        <v>0</v>
      </c>
    </row>
    <row r="1595" spans="1:33" x14ac:dyDescent="0.25">
      <c r="A1595" s="23">
        <v>1594</v>
      </c>
      <c r="B1595" t="s">
        <v>3263</v>
      </c>
      <c r="C1595" s="1" t="str">
        <f>+VLOOKUP(Tabla1[[#This Row],[Sector]],Sectores[[Sector]:[Columna1]],2,0)</f>
        <v>24 Socioeconómico</v>
      </c>
      <c r="D1595" s="1" t="str">
        <f>+VLOOKUP(Tabla1[[#This Row],[Contenido]],Hoja2!$F$2:$G$105,2,0)</f>
        <v>24.05 Identidad</v>
      </c>
      <c r="E1595" s="1" t="s">
        <v>10038</v>
      </c>
      <c r="F1595" s="1" t="str">
        <f>+IFERROR(VLOOKUP(Tabla1[[#This Row],[Muestra]],Muestra[[Muestra]:[Columna1]],2,0),"REVISAR")</f>
        <v>24.05.01.66 Nicaragua</v>
      </c>
      <c r="G1595" t="s">
        <v>107</v>
      </c>
      <c r="H1595" t="s">
        <v>3024</v>
      </c>
      <c r="I1595" t="s">
        <v>3026</v>
      </c>
      <c r="J1595" t="s">
        <v>3178</v>
      </c>
      <c r="K1595" t="s">
        <v>3336</v>
      </c>
      <c r="L1595" t="s">
        <v>3285</v>
      </c>
      <c r="O1595" t="s">
        <v>2463</v>
      </c>
      <c r="AA1595">
        <v>0</v>
      </c>
      <c r="AB1595">
        <v>121</v>
      </c>
      <c r="AC1595">
        <v>241</v>
      </c>
      <c r="AD1595">
        <v>342</v>
      </c>
      <c r="AE1595">
        <v>443</v>
      </c>
      <c r="AF1595">
        <v>556</v>
      </c>
      <c r="AG1595">
        <v>668</v>
      </c>
    </row>
    <row r="1596" spans="1:33" x14ac:dyDescent="0.25">
      <c r="A1596" s="23">
        <v>1595</v>
      </c>
      <c r="B1596" t="s">
        <v>3264</v>
      </c>
      <c r="C1596" s="1" t="str">
        <f>+VLOOKUP(Tabla1[[#This Row],[Sector]],Sectores[[Sector]:[Columna1]],2,0)</f>
        <v>24 Socioeconómico</v>
      </c>
      <c r="D1596" s="1" t="str">
        <f>+VLOOKUP(Tabla1[[#This Row],[Contenido]],Hoja2!$F$2:$G$105,2,0)</f>
        <v>24.05 Identidad</v>
      </c>
      <c r="E1596" s="1" t="s">
        <v>10038</v>
      </c>
      <c r="F1596" s="1" t="str">
        <f>+IFERROR(VLOOKUP(Tabla1[[#This Row],[Muestra]],Muestra[[Muestra]:[Columna1]],2,0),"REVISAR")</f>
        <v>24.05.01.67 Nueva Zelanda</v>
      </c>
      <c r="G1596" t="s">
        <v>107</v>
      </c>
      <c r="H1596" t="s">
        <v>3024</v>
      </c>
      <c r="I1596" t="s">
        <v>3026</v>
      </c>
      <c r="J1596" t="s">
        <v>3179</v>
      </c>
      <c r="K1596" t="s">
        <v>3336</v>
      </c>
      <c r="L1596" t="s">
        <v>3285</v>
      </c>
      <c r="O1596" t="s">
        <v>2463</v>
      </c>
      <c r="AA1596">
        <v>0</v>
      </c>
      <c r="AB1596">
        <v>40</v>
      </c>
      <c r="AC1596">
        <v>80</v>
      </c>
      <c r="AD1596">
        <v>106</v>
      </c>
      <c r="AE1596">
        <v>132</v>
      </c>
      <c r="AF1596">
        <v>66</v>
      </c>
      <c r="AG1596">
        <v>0</v>
      </c>
    </row>
    <row r="1597" spans="1:33" x14ac:dyDescent="0.25">
      <c r="A1597" s="23">
        <v>1596</v>
      </c>
      <c r="B1597" t="s">
        <v>10091</v>
      </c>
      <c r="C1597" s="1" t="str">
        <f>+VLOOKUP(Tabla1[[#This Row],[Sector]],Sectores[[Sector]:[Columna1]],2,0)</f>
        <v>24 Socioeconómico</v>
      </c>
      <c r="D1597" s="1" t="str">
        <f>+VLOOKUP(Tabla1[[#This Row],[Contenido]],Hoja2!$F$2:$G$105,2,0)</f>
        <v>24.05 Identidad</v>
      </c>
      <c r="E1597" s="1" t="s">
        <v>10038</v>
      </c>
      <c r="F1597" s="1" t="str">
        <f>+IFERROR(VLOOKUP(Tabla1[[#This Row],[Muestra]],Muestra[[Muestra]:[Columna1]],2,0),"REVISAR")</f>
        <v>24.05.01.68 Otro país de Africa</v>
      </c>
      <c r="G1597" t="s">
        <v>107</v>
      </c>
      <c r="H1597" t="s">
        <v>3024</v>
      </c>
      <c r="I1597" t="s">
        <v>3026</v>
      </c>
      <c r="J1597" t="s">
        <v>3180</v>
      </c>
      <c r="K1597" t="s">
        <v>3336</v>
      </c>
      <c r="L1597" t="s">
        <v>3285</v>
      </c>
      <c r="O1597" t="s">
        <v>2463</v>
      </c>
      <c r="AA1597">
        <v>0</v>
      </c>
      <c r="AB1597">
        <v>8</v>
      </c>
      <c r="AC1597">
        <v>15</v>
      </c>
      <c r="AD1597">
        <v>8</v>
      </c>
      <c r="AE1597">
        <v>0</v>
      </c>
      <c r="AF1597">
        <v>0</v>
      </c>
      <c r="AG1597">
        <v>0</v>
      </c>
    </row>
    <row r="1598" spans="1:33" x14ac:dyDescent="0.25">
      <c r="A1598" s="23">
        <v>1597</v>
      </c>
      <c r="B1598" t="s">
        <v>3265</v>
      </c>
      <c r="C1598" s="1" t="str">
        <f>+VLOOKUP(Tabla1[[#This Row],[Sector]],Sectores[[Sector]:[Columna1]],2,0)</f>
        <v>24 Socioeconómico</v>
      </c>
      <c r="D1598" s="1" t="str">
        <f>+VLOOKUP(Tabla1[[#This Row],[Contenido]],Hoja2!$F$2:$G$105,2,0)</f>
        <v>24.05 Identidad</v>
      </c>
      <c r="E1598" s="1" t="s">
        <v>10038</v>
      </c>
      <c r="F1598" s="1" t="str">
        <f>+IFERROR(VLOOKUP(Tabla1[[#This Row],[Muestra]],Muestra[[Muestra]:[Columna1]],2,0),"REVISAR")</f>
        <v>24.05.01.69 Puerto Rico</v>
      </c>
      <c r="G1598" t="s">
        <v>107</v>
      </c>
      <c r="H1598" t="s">
        <v>3024</v>
      </c>
      <c r="I1598" t="s">
        <v>3026</v>
      </c>
      <c r="J1598" t="s">
        <v>3181</v>
      </c>
      <c r="K1598" t="s">
        <v>3336</v>
      </c>
      <c r="L1598" t="s">
        <v>3285</v>
      </c>
      <c r="O1598" t="s">
        <v>2463</v>
      </c>
      <c r="AA1598">
        <v>0</v>
      </c>
      <c r="AB1598">
        <v>121</v>
      </c>
      <c r="AC1598">
        <v>242</v>
      </c>
      <c r="AD1598">
        <v>121</v>
      </c>
      <c r="AE1598">
        <v>0</v>
      </c>
      <c r="AF1598">
        <v>79</v>
      </c>
      <c r="AG1598">
        <v>157</v>
      </c>
    </row>
    <row r="1599" spans="1:33" x14ac:dyDescent="0.25">
      <c r="A1599" s="23">
        <v>1598</v>
      </c>
      <c r="B1599" t="s">
        <v>3266</v>
      </c>
      <c r="C1599" s="1" t="str">
        <f>+VLOOKUP(Tabla1[[#This Row],[Sector]],Sectores[[Sector]:[Columna1]],2,0)</f>
        <v>24 Socioeconómico</v>
      </c>
      <c r="D1599" s="1" t="str">
        <f>+VLOOKUP(Tabla1[[#This Row],[Contenido]],Hoja2!$F$2:$G$105,2,0)</f>
        <v>24.05 Identidad</v>
      </c>
      <c r="E1599" s="1" t="s">
        <v>10038</v>
      </c>
      <c r="F1599" s="1" t="str">
        <f>+IFERROR(VLOOKUP(Tabla1[[#This Row],[Muestra]],Muestra[[Muestra]:[Columna1]],2,0),"REVISAR")</f>
        <v>24.05.01.70 Tailandia</v>
      </c>
      <c r="G1599" t="s">
        <v>107</v>
      </c>
      <c r="H1599" t="s">
        <v>3024</v>
      </c>
      <c r="I1599" t="s">
        <v>3026</v>
      </c>
      <c r="J1599" t="s">
        <v>3182</v>
      </c>
      <c r="K1599" t="s">
        <v>3336</v>
      </c>
      <c r="L1599" t="s">
        <v>3285</v>
      </c>
      <c r="O1599" t="s">
        <v>2463</v>
      </c>
      <c r="AA1599">
        <v>0</v>
      </c>
      <c r="AB1599">
        <v>47</v>
      </c>
      <c r="AC1599">
        <v>94</v>
      </c>
      <c r="AD1599">
        <v>72</v>
      </c>
      <c r="AE1599">
        <v>49</v>
      </c>
      <c r="AF1599">
        <v>25</v>
      </c>
      <c r="AG1599">
        <v>0</v>
      </c>
    </row>
    <row r="1600" spans="1:33" x14ac:dyDescent="0.25">
      <c r="A1600" s="23">
        <v>1599</v>
      </c>
      <c r="B1600" t="s">
        <v>3267</v>
      </c>
      <c r="C1600" s="1" t="str">
        <f>+VLOOKUP(Tabla1[[#This Row],[Sector]],Sectores[[Sector]:[Columna1]],2,0)</f>
        <v>24 Socioeconómico</v>
      </c>
      <c r="D1600" s="1" t="str">
        <f>+VLOOKUP(Tabla1[[#This Row],[Contenido]],Hoja2!$F$2:$G$105,2,0)</f>
        <v>24.05 Identidad</v>
      </c>
      <c r="E1600" s="1" t="s">
        <v>10038</v>
      </c>
      <c r="F1600" s="1" t="str">
        <f>+IFERROR(VLOOKUP(Tabla1[[#This Row],[Muestra]],Muestra[[Muestra]:[Columna1]],2,0),"REVISAR")</f>
        <v>24.05.01.71 Turquía</v>
      </c>
      <c r="G1600" t="s">
        <v>107</v>
      </c>
      <c r="H1600" t="s">
        <v>3024</v>
      </c>
      <c r="I1600" t="s">
        <v>3026</v>
      </c>
      <c r="J1600" t="s">
        <v>3183</v>
      </c>
      <c r="K1600" t="s">
        <v>3336</v>
      </c>
      <c r="L1600" t="s">
        <v>3285</v>
      </c>
      <c r="O1600" t="s">
        <v>2463</v>
      </c>
      <c r="AA1600">
        <v>0</v>
      </c>
      <c r="AB1600">
        <v>34</v>
      </c>
      <c r="AC1600">
        <v>67</v>
      </c>
      <c r="AD1600">
        <v>63</v>
      </c>
      <c r="AE1600">
        <v>59</v>
      </c>
      <c r="AF1600">
        <v>96</v>
      </c>
      <c r="AG1600">
        <v>132</v>
      </c>
    </row>
    <row r="1601" spans="1:33" x14ac:dyDescent="0.25">
      <c r="A1601" s="23">
        <v>1600</v>
      </c>
      <c r="B1601" t="s">
        <v>3268</v>
      </c>
      <c r="C1601" s="1" t="str">
        <f>+VLOOKUP(Tabla1[[#This Row],[Sector]],Sectores[[Sector]:[Columna1]],2,0)</f>
        <v>24 Socioeconómico</v>
      </c>
      <c r="D1601" s="1" t="str">
        <f>+VLOOKUP(Tabla1[[#This Row],[Contenido]],Hoja2!$F$2:$G$105,2,0)</f>
        <v>24.05 Identidad</v>
      </c>
      <c r="E1601" s="1" t="s">
        <v>10038</v>
      </c>
      <c r="F1601" s="1" t="str">
        <f>+IFERROR(VLOOKUP(Tabla1[[#This Row],[Muestra]],Muestra[[Muestra]:[Columna1]],2,0),"REVISAR")</f>
        <v>24.05.01.72 Ucrania</v>
      </c>
      <c r="G1601" t="s">
        <v>107</v>
      </c>
      <c r="H1601" t="s">
        <v>3024</v>
      </c>
      <c r="I1601" t="s">
        <v>3026</v>
      </c>
      <c r="J1601" t="s">
        <v>3184</v>
      </c>
      <c r="K1601" t="s">
        <v>3336</v>
      </c>
      <c r="L1601" t="s">
        <v>3285</v>
      </c>
      <c r="O1601" t="s">
        <v>2463</v>
      </c>
      <c r="AA1601">
        <v>0</v>
      </c>
      <c r="AB1601">
        <v>13</v>
      </c>
      <c r="AC1601">
        <v>25</v>
      </c>
      <c r="AD1601">
        <v>54</v>
      </c>
      <c r="AE1601">
        <v>83</v>
      </c>
      <c r="AF1601">
        <v>42</v>
      </c>
      <c r="AG1601">
        <v>0</v>
      </c>
    </row>
    <row r="1602" spans="1:33" x14ac:dyDescent="0.25">
      <c r="A1602" s="23">
        <v>1601</v>
      </c>
      <c r="B1602" t="s">
        <v>3269</v>
      </c>
      <c r="C1602" s="1" t="str">
        <f>+VLOOKUP(Tabla1[[#This Row],[Sector]],Sectores[[Sector]:[Columna1]],2,0)</f>
        <v>24 Socioeconómico</v>
      </c>
      <c r="D1602" s="1" t="str">
        <f>+VLOOKUP(Tabla1[[#This Row],[Contenido]],Hoja2!$F$2:$G$105,2,0)</f>
        <v>24.05 Identidad</v>
      </c>
      <c r="E1602" s="1" t="s">
        <v>10038</v>
      </c>
      <c r="F1602" s="1" t="str">
        <f>+IFERROR(VLOOKUP(Tabla1[[#This Row],[Muestra]],Muestra[[Muestra]:[Columna1]],2,0),"REVISAR")</f>
        <v>24.05.01.73 Angola</v>
      </c>
      <c r="G1602" t="s">
        <v>107</v>
      </c>
      <c r="H1602" t="s">
        <v>3024</v>
      </c>
      <c r="I1602" t="s">
        <v>3026</v>
      </c>
      <c r="J1602" t="s">
        <v>3185</v>
      </c>
      <c r="K1602" t="s">
        <v>3336</v>
      </c>
      <c r="L1602" t="s">
        <v>3285</v>
      </c>
      <c r="O1602" t="s">
        <v>2463</v>
      </c>
      <c r="AA1602">
        <v>0</v>
      </c>
      <c r="AB1602">
        <v>0</v>
      </c>
      <c r="AC1602">
        <v>0</v>
      </c>
      <c r="AD1602">
        <v>12</v>
      </c>
      <c r="AE1602">
        <v>24</v>
      </c>
      <c r="AF1602">
        <v>12</v>
      </c>
      <c r="AG1602">
        <v>0</v>
      </c>
    </row>
    <row r="1603" spans="1:33" x14ac:dyDescent="0.25">
      <c r="A1603" s="23">
        <v>1602</v>
      </c>
      <c r="B1603" t="s">
        <v>3270</v>
      </c>
      <c r="C1603" s="1" t="str">
        <f>+VLOOKUP(Tabla1[[#This Row],[Sector]],Sectores[[Sector]:[Columna1]],2,0)</f>
        <v>24 Socioeconómico</v>
      </c>
      <c r="D1603" s="1" t="str">
        <f>+VLOOKUP(Tabla1[[#This Row],[Contenido]],Hoja2!$F$2:$G$105,2,0)</f>
        <v>24.05 Identidad</v>
      </c>
      <c r="E1603" s="1" t="s">
        <v>10038</v>
      </c>
      <c r="F1603" s="1" t="str">
        <f>+IFERROR(VLOOKUP(Tabla1[[#This Row],[Muestra]],Muestra[[Muestra]:[Columna1]],2,0),"REVISAR")</f>
        <v>24.05.01.74 Argelia</v>
      </c>
      <c r="G1603" t="s">
        <v>107</v>
      </c>
      <c r="H1603" t="s">
        <v>3024</v>
      </c>
      <c r="I1603" t="s">
        <v>3026</v>
      </c>
      <c r="J1603" t="s">
        <v>3186</v>
      </c>
      <c r="K1603" t="s">
        <v>3336</v>
      </c>
      <c r="L1603" t="s">
        <v>3285</v>
      </c>
      <c r="O1603" t="s">
        <v>2463</v>
      </c>
      <c r="AA1603">
        <v>0</v>
      </c>
      <c r="AB1603">
        <v>0</v>
      </c>
      <c r="AC1603">
        <v>0</v>
      </c>
      <c r="AD1603">
        <v>198</v>
      </c>
      <c r="AE1603">
        <v>395</v>
      </c>
      <c r="AF1603">
        <v>198</v>
      </c>
      <c r="AG1603">
        <v>0</v>
      </c>
    </row>
    <row r="1604" spans="1:33" x14ac:dyDescent="0.25">
      <c r="A1604" s="23">
        <v>1603</v>
      </c>
      <c r="B1604" t="s">
        <v>3271</v>
      </c>
      <c r="C1604" s="1" t="str">
        <f>+VLOOKUP(Tabla1[[#This Row],[Sector]],Sectores[[Sector]:[Columna1]],2,0)</f>
        <v>24 Socioeconómico</v>
      </c>
      <c r="D1604" s="1" t="str">
        <f>+VLOOKUP(Tabla1[[#This Row],[Contenido]],Hoja2!$F$2:$G$105,2,0)</f>
        <v>24.05 Identidad</v>
      </c>
      <c r="E1604" s="1" t="s">
        <v>10038</v>
      </c>
      <c r="F1604" s="1" t="str">
        <f>+IFERROR(VLOOKUP(Tabla1[[#This Row],[Muestra]],Muestra[[Muestra]:[Columna1]],2,0),"REVISAR")</f>
        <v>24.05.01.75 Dinamarca</v>
      </c>
      <c r="G1604" t="s">
        <v>107</v>
      </c>
      <c r="H1604" t="s">
        <v>3024</v>
      </c>
      <c r="I1604" t="s">
        <v>3026</v>
      </c>
      <c r="J1604" t="s">
        <v>3187</v>
      </c>
      <c r="K1604" t="s">
        <v>3336</v>
      </c>
      <c r="L1604" t="s">
        <v>3285</v>
      </c>
      <c r="O1604" t="s">
        <v>2463</v>
      </c>
      <c r="AA1604">
        <v>0</v>
      </c>
      <c r="AB1604">
        <v>0</v>
      </c>
      <c r="AC1604">
        <v>0</v>
      </c>
      <c r="AD1604">
        <v>51</v>
      </c>
      <c r="AE1604">
        <v>102</v>
      </c>
      <c r="AF1604">
        <v>51</v>
      </c>
      <c r="AG1604">
        <v>0</v>
      </c>
    </row>
    <row r="1605" spans="1:33" x14ac:dyDescent="0.25">
      <c r="A1605" s="23">
        <v>1604</v>
      </c>
      <c r="B1605" t="s">
        <v>3272</v>
      </c>
      <c r="C1605" s="1" t="str">
        <f>+VLOOKUP(Tabla1[[#This Row],[Sector]],Sectores[[Sector]:[Columna1]],2,0)</f>
        <v>24 Socioeconómico</v>
      </c>
      <c r="D1605" s="1" t="str">
        <f>+VLOOKUP(Tabla1[[#This Row],[Contenido]],Hoja2!$F$2:$G$105,2,0)</f>
        <v>24.05 Identidad</v>
      </c>
      <c r="E1605" s="1" t="s">
        <v>10038</v>
      </c>
      <c r="F1605" s="1" t="str">
        <f>+IFERROR(VLOOKUP(Tabla1[[#This Row],[Muestra]],Muestra[[Muestra]:[Columna1]],2,0),"REVISAR")</f>
        <v>24.05.01.76 Egipto</v>
      </c>
      <c r="G1605" t="s">
        <v>107</v>
      </c>
      <c r="H1605" t="s">
        <v>3024</v>
      </c>
      <c r="I1605" t="s">
        <v>3026</v>
      </c>
      <c r="J1605" t="s">
        <v>3188</v>
      </c>
      <c r="K1605" t="s">
        <v>3336</v>
      </c>
      <c r="L1605" t="s">
        <v>3285</v>
      </c>
      <c r="O1605" t="s">
        <v>2463</v>
      </c>
      <c r="AA1605">
        <v>0</v>
      </c>
      <c r="AB1605">
        <v>0</v>
      </c>
      <c r="AC1605">
        <v>0</v>
      </c>
      <c r="AD1605">
        <v>17</v>
      </c>
      <c r="AE1605">
        <v>33</v>
      </c>
      <c r="AF1605">
        <v>17</v>
      </c>
      <c r="AG1605">
        <v>0</v>
      </c>
    </row>
    <row r="1606" spans="1:33" x14ac:dyDescent="0.25">
      <c r="A1606" s="23">
        <v>1605</v>
      </c>
      <c r="B1606" t="s">
        <v>3273</v>
      </c>
      <c r="C1606" s="1" t="str">
        <f>+VLOOKUP(Tabla1[[#This Row],[Sector]],Sectores[[Sector]:[Columna1]],2,0)</f>
        <v>24 Socioeconómico</v>
      </c>
      <c r="D1606" s="1" t="str">
        <f>+VLOOKUP(Tabla1[[#This Row],[Contenido]],Hoja2!$F$2:$G$105,2,0)</f>
        <v>24.05 Identidad</v>
      </c>
      <c r="E1606" s="1" t="s">
        <v>10038</v>
      </c>
      <c r="F1606" s="1" t="str">
        <f>+IFERROR(VLOOKUP(Tabla1[[#This Row],[Muestra]],Muestra[[Muestra]:[Columna1]],2,0),"REVISAR")</f>
        <v>24.05.01.77 Eslovaquia</v>
      </c>
      <c r="G1606" t="s">
        <v>107</v>
      </c>
      <c r="H1606" t="s">
        <v>3024</v>
      </c>
      <c r="I1606" t="s">
        <v>3026</v>
      </c>
      <c r="J1606" t="s">
        <v>3189</v>
      </c>
      <c r="K1606" t="s">
        <v>3336</v>
      </c>
      <c r="L1606" t="s">
        <v>3285</v>
      </c>
      <c r="O1606" t="s">
        <v>2463</v>
      </c>
      <c r="AA1606">
        <v>0</v>
      </c>
      <c r="AB1606">
        <v>0</v>
      </c>
      <c r="AC1606">
        <v>0</v>
      </c>
      <c r="AD1606">
        <v>15</v>
      </c>
      <c r="AE1606">
        <v>30</v>
      </c>
      <c r="AF1606">
        <v>15</v>
      </c>
      <c r="AG1606">
        <v>0</v>
      </c>
    </row>
    <row r="1607" spans="1:33" x14ac:dyDescent="0.25">
      <c r="A1607" s="23">
        <v>1606</v>
      </c>
      <c r="B1607" t="s">
        <v>3274</v>
      </c>
      <c r="C1607" s="1" t="str">
        <f>+VLOOKUP(Tabla1[[#This Row],[Sector]],Sectores[[Sector]:[Columna1]],2,0)</f>
        <v>24 Socioeconómico</v>
      </c>
      <c r="D1607" s="1" t="str">
        <f>+VLOOKUP(Tabla1[[#This Row],[Contenido]],Hoja2!$F$2:$G$105,2,0)</f>
        <v>24.05 Identidad</v>
      </c>
      <c r="E1607" s="1" t="s">
        <v>10038</v>
      </c>
      <c r="F1607" s="1" t="str">
        <f>+IFERROR(VLOOKUP(Tabla1[[#This Row],[Muestra]],Muestra[[Muestra]:[Columna1]],2,0),"REVISAR")</f>
        <v>24.05.01.78 Etiopía</v>
      </c>
      <c r="G1607" t="s">
        <v>107</v>
      </c>
      <c r="H1607" t="s">
        <v>3024</v>
      </c>
      <c r="I1607" t="s">
        <v>3026</v>
      </c>
      <c r="J1607" t="s">
        <v>3190</v>
      </c>
      <c r="K1607" t="s">
        <v>3336</v>
      </c>
      <c r="L1607" t="s">
        <v>3285</v>
      </c>
      <c r="O1607" t="s">
        <v>2463</v>
      </c>
      <c r="AA1607">
        <v>0</v>
      </c>
      <c r="AB1607">
        <v>0</v>
      </c>
      <c r="AC1607">
        <v>0</v>
      </c>
      <c r="AD1607">
        <v>119</v>
      </c>
      <c r="AE1607">
        <v>238</v>
      </c>
      <c r="AF1607">
        <v>119</v>
      </c>
      <c r="AG1607">
        <v>0</v>
      </c>
    </row>
    <row r="1608" spans="1:33" x14ac:dyDescent="0.25">
      <c r="A1608" s="23">
        <v>1607</v>
      </c>
      <c r="B1608" t="s">
        <v>3275</v>
      </c>
      <c r="C1608" s="1" t="str">
        <f>+VLOOKUP(Tabla1[[#This Row],[Sector]],Sectores[[Sector]:[Columna1]],2,0)</f>
        <v>24 Socioeconómico</v>
      </c>
      <c r="D1608" s="1" t="str">
        <f>+VLOOKUP(Tabla1[[#This Row],[Contenido]],Hoja2!$F$2:$G$105,2,0)</f>
        <v>24.05 Identidad</v>
      </c>
      <c r="E1608" s="1" t="s">
        <v>10038</v>
      </c>
      <c r="F1608" s="1" t="str">
        <f>+IFERROR(VLOOKUP(Tabla1[[#This Row],[Muestra]],Muestra[[Muestra]:[Columna1]],2,0),"REVISAR")</f>
        <v>24.05.01.79 Lituania</v>
      </c>
      <c r="G1608" t="s">
        <v>107</v>
      </c>
      <c r="H1608" t="s">
        <v>3024</v>
      </c>
      <c r="I1608" t="s">
        <v>3026</v>
      </c>
      <c r="J1608" t="s">
        <v>3191</v>
      </c>
      <c r="K1608" t="s">
        <v>3336</v>
      </c>
      <c r="L1608" t="s">
        <v>3285</v>
      </c>
      <c r="O1608" t="s">
        <v>2463</v>
      </c>
      <c r="AA1608">
        <v>0</v>
      </c>
      <c r="AB1608">
        <v>0</v>
      </c>
      <c r="AC1608">
        <v>0</v>
      </c>
      <c r="AD1608">
        <v>207</v>
      </c>
      <c r="AE1608">
        <v>414</v>
      </c>
      <c r="AF1608">
        <v>315</v>
      </c>
      <c r="AG1608">
        <v>215</v>
      </c>
    </row>
    <row r="1609" spans="1:33" x14ac:dyDescent="0.25">
      <c r="A1609" s="23">
        <v>1608</v>
      </c>
      <c r="B1609" t="s">
        <v>3276</v>
      </c>
      <c r="C1609" s="1" t="str">
        <f>+VLOOKUP(Tabla1[[#This Row],[Sector]],Sectores[[Sector]:[Columna1]],2,0)</f>
        <v>24 Socioeconómico</v>
      </c>
      <c r="D1609" s="1" t="str">
        <f>+VLOOKUP(Tabla1[[#This Row],[Contenido]],Hoja2!$F$2:$G$105,2,0)</f>
        <v>24.05 Identidad</v>
      </c>
      <c r="E1609" s="1" t="s">
        <v>10038</v>
      </c>
      <c r="F1609" s="1" t="str">
        <f>+IFERROR(VLOOKUP(Tabla1[[#This Row],[Muestra]],Muestra[[Muestra]:[Columna1]],2,0),"REVISAR")</f>
        <v>24.05.01.80 Qatar</v>
      </c>
      <c r="G1609" t="s">
        <v>107</v>
      </c>
      <c r="H1609" t="s">
        <v>3024</v>
      </c>
      <c r="I1609" t="s">
        <v>3026</v>
      </c>
      <c r="J1609" t="s">
        <v>3192</v>
      </c>
      <c r="K1609" t="s">
        <v>3336</v>
      </c>
      <c r="L1609" t="s">
        <v>3285</v>
      </c>
      <c r="O1609" t="s">
        <v>2463</v>
      </c>
      <c r="AA1609">
        <v>0</v>
      </c>
      <c r="AB1609">
        <v>0</v>
      </c>
      <c r="AC1609">
        <v>0</v>
      </c>
      <c r="AD1609">
        <v>15</v>
      </c>
      <c r="AE1609">
        <v>30</v>
      </c>
      <c r="AF1609">
        <v>15</v>
      </c>
      <c r="AG1609">
        <v>0</v>
      </c>
    </row>
    <row r="1610" spans="1:33" x14ac:dyDescent="0.25">
      <c r="A1610" s="23">
        <v>1609</v>
      </c>
      <c r="B1610" t="s">
        <v>3277</v>
      </c>
      <c r="C1610" s="1" t="str">
        <f>+VLOOKUP(Tabla1[[#This Row],[Sector]],Sectores[[Sector]:[Columna1]],2,0)</f>
        <v>24 Socioeconómico</v>
      </c>
      <c r="D1610" s="1" t="str">
        <f>+VLOOKUP(Tabla1[[#This Row],[Contenido]],Hoja2!$F$2:$G$105,2,0)</f>
        <v>24.05 Identidad</v>
      </c>
      <c r="E1610" s="1" t="s">
        <v>10038</v>
      </c>
      <c r="F1610" s="1" t="str">
        <f>+IFERROR(VLOOKUP(Tabla1[[#This Row],[Muestra]],Muestra[[Muestra]:[Columna1]],2,0),"REVISAR")</f>
        <v>24.05.01.81 República Checa</v>
      </c>
      <c r="G1610" t="s">
        <v>107</v>
      </c>
      <c r="H1610" t="s">
        <v>3024</v>
      </c>
      <c r="I1610" t="s">
        <v>3026</v>
      </c>
      <c r="J1610" t="s">
        <v>3193</v>
      </c>
      <c r="K1610" t="s">
        <v>3336</v>
      </c>
      <c r="L1610" t="s">
        <v>3285</v>
      </c>
      <c r="O1610" t="s">
        <v>2463</v>
      </c>
      <c r="AA1610">
        <v>0</v>
      </c>
      <c r="AB1610">
        <v>0</v>
      </c>
      <c r="AC1610">
        <v>0</v>
      </c>
      <c r="AD1610">
        <v>30</v>
      </c>
      <c r="AE1610">
        <v>59</v>
      </c>
      <c r="AF1610">
        <v>122</v>
      </c>
      <c r="AG1610">
        <v>184</v>
      </c>
    </row>
    <row r="1611" spans="1:33" x14ac:dyDescent="0.25">
      <c r="A1611" s="23">
        <v>1610</v>
      </c>
      <c r="B1611" t="s">
        <v>3278</v>
      </c>
      <c r="C1611" s="1" t="str">
        <f>+VLOOKUP(Tabla1[[#This Row],[Sector]],Sectores[[Sector]:[Columna1]],2,0)</f>
        <v>24 Socioeconómico</v>
      </c>
      <c r="D1611" s="1" t="str">
        <f>+VLOOKUP(Tabla1[[#This Row],[Contenido]],Hoja2!$F$2:$G$105,2,0)</f>
        <v>24.05 Identidad</v>
      </c>
      <c r="E1611" s="1" t="s">
        <v>10038</v>
      </c>
      <c r="F1611" s="1" t="str">
        <f>+IFERROR(VLOOKUP(Tabla1[[#This Row],[Muestra]],Muestra[[Muestra]:[Columna1]],2,0),"REVISAR")</f>
        <v>24.05.01.82 Finlandia</v>
      </c>
      <c r="G1611" t="s">
        <v>107</v>
      </c>
      <c r="H1611" t="s">
        <v>3024</v>
      </c>
      <c r="I1611" t="s">
        <v>3026</v>
      </c>
      <c r="J1611" t="s">
        <v>3194</v>
      </c>
      <c r="K1611" t="s">
        <v>3336</v>
      </c>
      <c r="L1611" t="s">
        <v>3285</v>
      </c>
      <c r="O1611" t="s">
        <v>2463</v>
      </c>
      <c r="AA1611">
        <v>0</v>
      </c>
      <c r="AB1611">
        <v>0</v>
      </c>
      <c r="AC1611">
        <v>0</v>
      </c>
      <c r="AD1611">
        <v>0</v>
      </c>
      <c r="AE1611">
        <v>0</v>
      </c>
      <c r="AF1611">
        <v>69</v>
      </c>
      <c r="AG1611">
        <v>138</v>
      </c>
    </row>
    <row r="1612" spans="1:33" x14ac:dyDescent="0.25">
      <c r="A1612" s="23">
        <v>1611</v>
      </c>
      <c r="B1612" t="s">
        <v>3279</v>
      </c>
      <c r="C1612" s="1" t="str">
        <f>+VLOOKUP(Tabla1[[#This Row],[Sector]],Sectores[[Sector]:[Columna1]],2,0)</f>
        <v>24 Socioeconómico</v>
      </c>
      <c r="D1612" s="1" t="str">
        <f>+VLOOKUP(Tabla1[[#This Row],[Contenido]],Hoja2!$F$2:$G$105,2,0)</f>
        <v>24.05 Identidad</v>
      </c>
      <c r="E1612" s="1" t="s">
        <v>10038</v>
      </c>
      <c r="F1612" s="1" t="str">
        <f>+IFERROR(VLOOKUP(Tabla1[[#This Row],[Muestra]],Muestra[[Muestra]:[Columna1]],2,0),"REVISAR")</f>
        <v>24.05.01.83 Ghana</v>
      </c>
      <c r="G1612" t="s">
        <v>107</v>
      </c>
      <c r="H1612" t="s">
        <v>3024</v>
      </c>
      <c r="I1612" t="s">
        <v>3026</v>
      </c>
      <c r="J1612" t="s">
        <v>3195</v>
      </c>
      <c r="K1612" t="s">
        <v>3336</v>
      </c>
      <c r="L1612" t="s">
        <v>3285</v>
      </c>
      <c r="O1612" t="s">
        <v>2463</v>
      </c>
      <c r="AA1612">
        <v>0</v>
      </c>
      <c r="AB1612">
        <v>0</v>
      </c>
      <c r="AC1612">
        <v>0</v>
      </c>
      <c r="AD1612">
        <v>0</v>
      </c>
      <c r="AE1612">
        <v>0</v>
      </c>
      <c r="AF1612">
        <v>88</v>
      </c>
      <c r="AG1612">
        <v>175</v>
      </c>
    </row>
    <row r="1613" spans="1:33" x14ac:dyDescent="0.25">
      <c r="A1613" s="23">
        <v>1612</v>
      </c>
      <c r="B1613" t="s">
        <v>3280</v>
      </c>
      <c r="C1613" s="1" t="str">
        <f>+VLOOKUP(Tabla1[[#This Row],[Sector]],Sectores[[Sector]:[Columna1]],2,0)</f>
        <v>24 Socioeconómico</v>
      </c>
      <c r="D1613" s="1" t="str">
        <f>+VLOOKUP(Tabla1[[#This Row],[Contenido]],Hoja2!$F$2:$G$105,2,0)</f>
        <v>24.05 Identidad</v>
      </c>
      <c r="E1613" s="1" t="s">
        <v>10038</v>
      </c>
      <c r="F1613" s="1" t="str">
        <f>+IFERROR(VLOOKUP(Tabla1[[#This Row],[Muestra]],Muestra[[Muestra]:[Columna1]],2,0),"REVISAR")</f>
        <v>24.05.01.84 Nigeria</v>
      </c>
      <c r="G1613" t="s">
        <v>107</v>
      </c>
      <c r="H1613" t="s">
        <v>3024</v>
      </c>
      <c r="I1613" t="s">
        <v>3026</v>
      </c>
      <c r="J1613" t="s">
        <v>3196</v>
      </c>
      <c r="K1613" t="s">
        <v>3336</v>
      </c>
      <c r="L1613" t="s">
        <v>3285</v>
      </c>
      <c r="O1613" t="s">
        <v>2463</v>
      </c>
      <c r="AA1613">
        <v>0</v>
      </c>
      <c r="AB1613">
        <v>0</v>
      </c>
      <c r="AC1613">
        <v>0</v>
      </c>
      <c r="AD1613">
        <v>0</v>
      </c>
      <c r="AE1613">
        <v>0</v>
      </c>
      <c r="AF1613">
        <v>88</v>
      </c>
      <c r="AG1613">
        <v>175</v>
      </c>
    </row>
    <row r="1614" spans="1:33" x14ac:dyDescent="0.25">
      <c r="A1614" s="23">
        <v>1613</v>
      </c>
      <c r="B1614" t="s">
        <v>3281</v>
      </c>
      <c r="C1614" s="1" t="str">
        <f>+VLOOKUP(Tabla1[[#This Row],[Sector]],Sectores[[Sector]:[Columna1]],2,0)</f>
        <v>24 Socioeconómico</v>
      </c>
      <c r="D1614" s="1" t="str">
        <f>+VLOOKUP(Tabla1[[#This Row],[Contenido]],Hoja2!$F$2:$G$105,2,0)</f>
        <v>24.05 Identidad</v>
      </c>
      <c r="E1614" s="1" t="s">
        <v>10038</v>
      </c>
      <c r="F1614" s="1" t="str">
        <f>+IFERROR(VLOOKUP(Tabla1[[#This Row],[Muestra]],Muestra[[Muestra]:[Columna1]],2,0),"REVISAR")</f>
        <v>24.05.01.85 Palestina</v>
      </c>
      <c r="G1614" t="s">
        <v>107</v>
      </c>
      <c r="H1614" t="s">
        <v>3024</v>
      </c>
      <c r="I1614" t="s">
        <v>3026</v>
      </c>
      <c r="J1614" t="s">
        <v>3197</v>
      </c>
      <c r="K1614" t="s">
        <v>3336</v>
      </c>
      <c r="L1614" t="s">
        <v>3285</v>
      </c>
      <c r="O1614" t="s">
        <v>2463</v>
      </c>
      <c r="AA1614">
        <v>0</v>
      </c>
      <c r="AB1614">
        <v>0</v>
      </c>
      <c r="AC1614">
        <v>0</v>
      </c>
      <c r="AD1614">
        <v>0</v>
      </c>
      <c r="AE1614">
        <v>0</v>
      </c>
      <c r="AF1614">
        <v>53</v>
      </c>
      <c r="AG1614">
        <v>106</v>
      </c>
    </row>
    <row r="1615" spans="1:33" x14ac:dyDescent="0.25">
      <c r="A1615" s="23">
        <v>1614</v>
      </c>
      <c r="B1615" t="s">
        <v>3282</v>
      </c>
      <c r="C1615" s="1" t="str">
        <f>+VLOOKUP(Tabla1[[#This Row],[Sector]],Sectores[[Sector]:[Columna1]],2,0)</f>
        <v>24 Socioeconómico</v>
      </c>
      <c r="D1615" s="1" t="str">
        <f>+VLOOKUP(Tabla1[[#This Row],[Contenido]],Hoja2!$F$2:$G$105,2,0)</f>
        <v>24.05 Identidad</v>
      </c>
      <c r="E1615" s="1" t="s">
        <v>10038</v>
      </c>
      <c r="F1615" s="1" t="str">
        <f>+IFERROR(VLOOKUP(Tabla1[[#This Row],[Muestra]],Muestra[[Muestra]:[Columna1]],2,0),"REVISAR")</f>
        <v>24.05.01.86 República Democrática Del Congo</v>
      </c>
      <c r="G1615" t="s">
        <v>107</v>
      </c>
      <c r="H1615" t="s">
        <v>3024</v>
      </c>
      <c r="I1615" t="s">
        <v>3026</v>
      </c>
      <c r="J1615" t="s">
        <v>3198</v>
      </c>
      <c r="K1615" t="s">
        <v>3336</v>
      </c>
      <c r="L1615" t="s">
        <v>3285</v>
      </c>
      <c r="O1615" t="s">
        <v>2463</v>
      </c>
      <c r="AA1615">
        <v>0</v>
      </c>
      <c r="AB1615">
        <v>0</v>
      </c>
      <c r="AC1615">
        <v>0</v>
      </c>
      <c r="AD1615">
        <v>0</v>
      </c>
      <c r="AE1615">
        <v>0</v>
      </c>
      <c r="AF1615">
        <v>18</v>
      </c>
      <c r="AG1615">
        <v>36</v>
      </c>
    </row>
    <row r="1616" spans="1:33" x14ac:dyDescent="0.25">
      <c r="A1616" s="23">
        <v>1615</v>
      </c>
      <c r="B1616" t="s">
        <v>3283</v>
      </c>
      <c r="C1616" s="1" t="str">
        <f>+VLOOKUP(Tabla1[[#This Row],[Sector]],Sectores[[Sector]:[Columna1]],2,0)</f>
        <v>24 Socioeconómico</v>
      </c>
      <c r="D1616" s="1" t="str">
        <f>+VLOOKUP(Tabla1[[#This Row],[Contenido]],Hoja2!$F$2:$G$105,2,0)</f>
        <v>24.05 Identidad</v>
      </c>
      <c r="E1616" s="1" t="s">
        <v>10038</v>
      </c>
      <c r="F1616" s="1" t="str">
        <f>+IFERROR(VLOOKUP(Tabla1[[#This Row],[Muestra]],Muestra[[Muestra]:[Columna1]],2,0),"REVISAR")</f>
        <v>24.05.01.87 Sri Lanka</v>
      </c>
      <c r="G1616" t="s">
        <v>107</v>
      </c>
      <c r="H1616" t="s">
        <v>3024</v>
      </c>
      <c r="I1616" t="s">
        <v>3026</v>
      </c>
      <c r="J1616" t="s">
        <v>3199</v>
      </c>
      <c r="K1616" t="s">
        <v>3336</v>
      </c>
      <c r="L1616" t="s">
        <v>3285</v>
      </c>
      <c r="O1616" t="s">
        <v>2463</v>
      </c>
      <c r="AA1616">
        <v>0</v>
      </c>
      <c r="AB1616">
        <v>0</v>
      </c>
      <c r="AC1616">
        <v>0</v>
      </c>
      <c r="AD1616">
        <v>0</v>
      </c>
      <c r="AE1616">
        <v>0</v>
      </c>
      <c r="AF1616">
        <v>42</v>
      </c>
      <c r="AG1616">
        <v>84</v>
      </c>
    </row>
    <row r="1617" spans="1:33" x14ac:dyDescent="0.25">
      <c r="A1617" s="23">
        <v>1616</v>
      </c>
      <c r="B1617" t="s">
        <v>3284</v>
      </c>
      <c r="C1617" s="1" t="str">
        <f>+VLOOKUP(Tabla1[[#This Row],[Sector]],Sectores[[Sector]:[Columna1]],2,0)</f>
        <v>24 Socioeconómico</v>
      </c>
      <c r="D1617" s="1" t="str">
        <f>+VLOOKUP(Tabla1[[#This Row],[Contenido]],Hoja2!$F$2:$G$105,2,0)</f>
        <v>24.05 Identidad</v>
      </c>
      <c r="E1617" s="1" t="s">
        <v>10038</v>
      </c>
      <c r="F1617" s="1" t="str">
        <f>+IFERROR(VLOOKUP(Tabla1[[#This Row],[Muestra]],Muestra[[Muestra]:[Columna1]],2,0),"REVISAR")</f>
        <v>24.05.01.88 Sudáfrica</v>
      </c>
      <c r="G1617" t="s">
        <v>107</v>
      </c>
      <c r="H1617" t="s">
        <v>3024</v>
      </c>
      <c r="I1617" t="s">
        <v>3026</v>
      </c>
      <c r="J1617" t="s">
        <v>3200</v>
      </c>
      <c r="K1617" t="s">
        <v>3336</v>
      </c>
      <c r="L1617" t="s">
        <v>3285</v>
      </c>
      <c r="O1617" t="s">
        <v>2463</v>
      </c>
      <c r="AA1617">
        <v>0</v>
      </c>
      <c r="AB1617">
        <v>0</v>
      </c>
      <c r="AC1617">
        <v>0</v>
      </c>
      <c r="AD1617">
        <v>0</v>
      </c>
      <c r="AE1617">
        <v>0</v>
      </c>
      <c r="AF1617">
        <v>80</v>
      </c>
      <c r="AG1617">
        <v>160</v>
      </c>
    </row>
    <row r="1618" spans="1:33" x14ac:dyDescent="0.25">
      <c r="A1618" s="23">
        <v>1617</v>
      </c>
      <c r="B1618" t="s">
        <v>3286</v>
      </c>
      <c r="C1618" s="1" t="str">
        <f>+VLOOKUP(Tabla1[[#This Row],[Sector]],Sectores[[Sector]:[Columna1]],2,0)</f>
        <v>24 Socioeconómico</v>
      </c>
      <c r="D1618" s="1" t="str">
        <f>+VLOOKUP(Tabla1[[#This Row],[Contenido]],Hoja2!$F$2:$G$105,2,0)</f>
        <v>24.09 Salud Reproductiva y Sexual</v>
      </c>
      <c r="E1618" s="1" t="str">
        <f>+IFERROR(VLOOKUP(Tabla1[[#This Row],[Tema]],Temas[[Tema]:[Columna1]],2,0),"REVISAR")</f>
        <v>24.09.01 Maternidad</v>
      </c>
      <c r="F1618" s="1" t="str">
        <f>+IFERROR(VLOOKUP(Tabla1[[#This Row],[Muestra]],Muestra[[Muestra]:[Columna1]],2,0),"REVISAR")</f>
        <v>24.09.01.01 Hijos nacidos vivos</v>
      </c>
      <c r="G1618" t="s">
        <v>107</v>
      </c>
      <c r="H1618" t="s">
        <v>3319</v>
      </c>
      <c r="I1618" t="s">
        <v>3320</v>
      </c>
      <c r="J1618" t="s">
        <v>3330</v>
      </c>
      <c r="K1618" t="s">
        <v>3336</v>
      </c>
      <c r="L1618" t="s">
        <v>3285</v>
      </c>
      <c r="O1618" t="s">
        <v>2463</v>
      </c>
      <c r="AA1618">
        <v>4804449</v>
      </c>
      <c r="AB1618">
        <v>4915167</v>
      </c>
      <c r="AC1618">
        <v>5025884</v>
      </c>
      <c r="AD1618">
        <v>5115725</v>
      </c>
      <c r="AE1618">
        <v>5205566</v>
      </c>
      <c r="AF1618">
        <v>7209032</v>
      </c>
      <c r="AG1618">
        <v>9212498</v>
      </c>
    </row>
    <row r="1619" spans="1:33" x14ac:dyDescent="0.25">
      <c r="A1619" s="23">
        <v>1618</v>
      </c>
      <c r="B1619" t="s">
        <v>3287</v>
      </c>
      <c r="C1619" s="1" t="str">
        <f>+VLOOKUP(Tabla1[[#This Row],[Sector]],Sectores[[Sector]:[Columna1]],2,0)</f>
        <v>24 Socioeconómico</v>
      </c>
      <c r="D1619" s="1" t="str">
        <f>+VLOOKUP(Tabla1[[#This Row],[Contenido]],Hoja2!$F$2:$G$105,2,0)</f>
        <v>24.09 Salud Reproductiva y Sexual</v>
      </c>
      <c r="E1619" s="1" t="str">
        <f>+IFERROR(VLOOKUP(Tabla1[[#This Row],[Tema]],Temas[[Tema]:[Columna1]],2,0),"REVISAR")</f>
        <v>24.09.01 Maternidad</v>
      </c>
      <c r="F1619" s="1" t="str">
        <f>+IFERROR(VLOOKUP(Tabla1[[#This Row],[Muestra]],Muestra[[Muestra]:[Columna1]],2,0),"REVISAR")</f>
        <v>24.09.01.01 Hijos nacidos vivos</v>
      </c>
      <c r="G1619" t="s">
        <v>107</v>
      </c>
      <c r="H1619" t="s">
        <v>3319</v>
      </c>
      <c r="I1619" t="s">
        <v>3320</v>
      </c>
      <c r="J1619" t="s">
        <v>3330</v>
      </c>
      <c r="K1619" t="s">
        <v>3336</v>
      </c>
      <c r="L1619" t="s">
        <v>3285</v>
      </c>
      <c r="O1619" t="s">
        <v>2463</v>
      </c>
      <c r="AA1619">
        <v>38105</v>
      </c>
      <c r="AB1619">
        <v>35090</v>
      </c>
      <c r="AC1619">
        <v>32075</v>
      </c>
      <c r="AD1619">
        <v>28259</v>
      </c>
      <c r="AE1619">
        <v>24442</v>
      </c>
      <c r="AF1619">
        <v>41088</v>
      </c>
      <c r="AG1619">
        <v>57734</v>
      </c>
    </row>
    <row r="1620" spans="1:33" x14ac:dyDescent="0.25">
      <c r="A1620" s="23">
        <v>1619</v>
      </c>
      <c r="B1620" t="s">
        <v>3288</v>
      </c>
      <c r="C1620" s="1" t="str">
        <f>+VLOOKUP(Tabla1[[#This Row],[Sector]],Sectores[[Sector]:[Columna1]],2,0)</f>
        <v>24 Socioeconómico</v>
      </c>
      <c r="D1620" s="1" t="str">
        <f>+VLOOKUP(Tabla1[[#This Row],[Contenido]],Hoja2!$F$2:$G$105,2,0)</f>
        <v>24.09 Salud Reproductiva y Sexual</v>
      </c>
      <c r="E1620" s="1" t="str">
        <f>+IFERROR(VLOOKUP(Tabla1[[#This Row],[Tema]],Temas[[Tema]:[Columna1]],2,0),"REVISAR")</f>
        <v>24.09.01 Maternidad</v>
      </c>
      <c r="F1620" s="1" t="str">
        <f>+IFERROR(VLOOKUP(Tabla1[[#This Row],[Muestra]],Muestra[[Muestra]:[Columna1]],2,0),"REVISAR")</f>
        <v>24.09.01.01 Hijos nacidos vivos</v>
      </c>
      <c r="G1620" t="s">
        <v>107</v>
      </c>
      <c r="H1620" t="s">
        <v>3319</v>
      </c>
      <c r="I1620" t="s">
        <v>3320</v>
      </c>
      <c r="J1620" t="s">
        <v>3330</v>
      </c>
      <c r="K1620" t="s">
        <v>3336</v>
      </c>
      <c r="L1620" t="s">
        <v>3285</v>
      </c>
      <c r="O1620" t="s">
        <v>2463</v>
      </c>
      <c r="AA1620">
        <v>344908</v>
      </c>
      <c r="AB1620">
        <v>332776</v>
      </c>
      <c r="AC1620">
        <v>320644</v>
      </c>
      <c r="AD1620">
        <v>310974</v>
      </c>
      <c r="AE1620">
        <v>301303</v>
      </c>
      <c r="AF1620">
        <v>395823</v>
      </c>
      <c r="AG1620">
        <v>490343</v>
      </c>
    </row>
    <row r="1621" spans="1:33" x14ac:dyDescent="0.25">
      <c r="A1621" s="23">
        <v>1620</v>
      </c>
      <c r="B1621" t="s">
        <v>3289</v>
      </c>
      <c r="C1621" s="1" t="str">
        <f>+VLOOKUP(Tabla1[[#This Row],[Sector]],Sectores[[Sector]:[Columna1]],2,0)</f>
        <v>24 Socioeconómico</v>
      </c>
      <c r="D1621" s="1" t="str">
        <f>+VLOOKUP(Tabla1[[#This Row],[Contenido]],Hoja2!$F$2:$G$105,2,0)</f>
        <v>24.09 Salud Reproductiva y Sexual</v>
      </c>
      <c r="E1621" s="1" t="str">
        <f>+IFERROR(VLOOKUP(Tabla1[[#This Row],[Tema]],Temas[[Tema]:[Columna1]],2,0),"REVISAR")</f>
        <v>24.09.01 Maternidad</v>
      </c>
      <c r="F1621" s="1" t="str">
        <f>+IFERROR(VLOOKUP(Tabla1[[#This Row],[Muestra]],Muestra[[Muestra]:[Columna1]],2,0),"REVISAR")</f>
        <v>24.09.01.01 Hijos nacidos vivos</v>
      </c>
      <c r="G1621" t="s">
        <v>107</v>
      </c>
      <c r="H1621" t="s">
        <v>3319</v>
      </c>
      <c r="I1621" t="s">
        <v>3320</v>
      </c>
      <c r="J1621" t="s">
        <v>3330</v>
      </c>
      <c r="K1621" t="s">
        <v>3336</v>
      </c>
      <c r="L1621" t="s">
        <v>3285</v>
      </c>
      <c r="O1621" t="s">
        <v>2463</v>
      </c>
      <c r="AA1621">
        <v>2302552</v>
      </c>
      <c r="AB1621">
        <v>2244517</v>
      </c>
      <c r="AC1621">
        <v>2186482</v>
      </c>
      <c r="AD1621">
        <v>2221866</v>
      </c>
      <c r="AE1621">
        <v>2257250</v>
      </c>
      <c r="AF1621">
        <v>3691881</v>
      </c>
      <c r="AG1621">
        <v>5126511</v>
      </c>
    </row>
    <row r="1622" spans="1:33" x14ac:dyDescent="0.25">
      <c r="A1622" s="23">
        <v>1621</v>
      </c>
      <c r="B1622" t="s">
        <v>3290</v>
      </c>
      <c r="C1622" s="1" t="str">
        <f>+VLOOKUP(Tabla1[[#This Row],[Sector]],Sectores[[Sector]:[Columna1]],2,0)</f>
        <v>24 Socioeconómico</v>
      </c>
      <c r="D1622" s="1" t="str">
        <f>+VLOOKUP(Tabla1[[#This Row],[Contenido]],Hoja2!$F$2:$G$105,2,0)</f>
        <v>24.09 Salud Reproductiva y Sexual</v>
      </c>
      <c r="E1622" s="1" t="str">
        <f>+IFERROR(VLOOKUP(Tabla1[[#This Row],[Tema]],Temas[[Tema]:[Columna1]],2,0),"REVISAR")</f>
        <v>24.09.01 Maternidad</v>
      </c>
      <c r="F1622" s="1" t="str">
        <f>+IFERROR(VLOOKUP(Tabla1[[#This Row],[Muestra]],Muestra[[Muestra]:[Columna1]],2,0),"REVISAR")</f>
        <v>24.09.01.01 Hijos nacidos vivos</v>
      </c>
      <c r="G1622" t="s">
        <v>107</v>
      </c>
      <c r="H1622" t="s">
        <v>3319</v>
      </c>
      <c r="I1622" t="s">
        <v>3320</v>
      </c>
      <c r="J1622" t="s">
        <v>3330</v>
      </c>
      <c r="K1622" t="s">
        <v>3336</v>
      </c>
      <c r="L1622" t="s">
        <v>3285</v>
      </c>
      <c r="O1622" t="s">
        <v>2463</v>
      </c>
      <c r="AA1622" s="9">
        <v>0</v>
      </c>
      <c r="AB1622" s="9">
        <v>0</v>
      </c>
      <c r="AC1622" s="9">
        <v>0</v>
      </c>
      <c r="AD1622" s="9">
        <v>0</v>
      </c>
      <c r="AE1622" s="9">
        <v>0</v>
      </c>
      <c r="AF1622" s="9">
        <v>37</v>
      </c>
      <c r="AG1622" s="9">
        <v>73</v>
      </c>
    </row>
    <row r="1623" spans="1:33" x14ac:dyDescent="0.25">
      <c r="A1623" s="23">
        <v>1622</v>
      </c>
      <c r="B1623" t="s">
        <v>3291</v>
      </c>
      <c r="C1623" s="1" t="str">
        <f>+VLOOKUP(Tabla1[[#This Row],[Sector]],Sectores[[Sector]:[Columna1]],2,0)</f>
        <v>24 Socioeconómico</v>
      </c>
      <c r="D1623" s="1" t="str">
        <f>+VLOOKUP(Tabla1[[#This Row],[Contenido]],Hoja2!$F$2:$G$105,2,0)</f>
        <v>24.09 Salud Reproductiva y Sexual</v>
      </c>
      <c r="E1623" s="1" t="str">
        <f>+IFERROR(VLOOKUP(Tabla1[[#This Row],[Tema]],Temas[[Tema]:[Columna1]],2,0),"REVISAR")</f>
        <v>24.09.01 Maternidad</v>
      </c>
      <c r="F1623" s="1" t="str">
        <f>+IFERROR(VLOOKUP(Tabla1[[#This Row],[Muestra]],Muestra[[Muestra]:[Columna1]],2,0),"REVISAR")</f>
        <v>24.09.01.02 Madres primerizas</v>
      </c>
      <c r="G1623" t="s">
        <v>107</v>
      </c>
      <c r="H1623" t="s">
        <v>3319</v>
      </c>
      <c r="I1623" t="s">
        <v>3320</v>
      </c>
      <c r="J1623" t="s">
        <v>3322</v>
      </c>
      <c r="K1623" t="s">
        <v>3336</v>
      </c>
      <c r="L1623" t="s">
        <v>3285</v>
      </c>
      <c r="O1623" t="s">
        <v>2463</v>
      </c>
      <c r="AA1623" s="9">
        <v>261948</v>
      </c>
      <c r="AB1623" s="9">
        <v>256789</v>
      </c>
      <c r="AC1623" s="9">
        <v>251630</v>
      </c>
      <c r="AD1623" s="9">
        <v>258814</v>
      </c>
      <c r="AE1623" s="9">
        <v>265997</v>
      </c>
      <c r="AF1623" s="9">
        <v>275802</v>
      </c>
      <c r="AG1623" s="9">
        <v>285606</v>
      </c>
    </row>
    <row r="1624" spans="1:33" x14ac:dyDescent="0.25">
      <c r="A1624" s="23">
        <v>1623</v>
      </c>
      <c r="B1624" t="s">
        <v>3292</v>
      </c>
      <c r="C1624" s="1" t="str">
        <f>+VLOOKUP(Tabla1[[#This Row],[Sector]],Sectores[[Sector]:[Columna1]],2,0)</f>
        <v>24 Socioeconómico</v>
      </c>
      <c r="D1624" s="1" t="str">
        <f>+VLOOKUP(Tabla1[[#This Row],[Contenido]],Hoja2!$F$2:$G$105,2,0)</f>
        <v>24.09 Salud Reproductiva y Sexual</v>
      </c>
      <c r="E1624" s="1" t="str">
        <f>+IFERROR(VLOOKUP(Tabla1[[#This Row],[Tema]],Temas[[Tema]:[Columna1]],2,0),"REVISAR")</f>
        <v>24.09.01 Maternidad</v>
      </c>
      <c r="F1624" s="1" t="str">
        <f>+IFERROR(VLOOKUP(Tabla1[[#This Row],[Muestra]],Muestra[[Muestra]:[Columna1]],2,0),"REVISAR")</f>
        <v>24.09.01.02 Madres primerizas</v>
      </c>
      <c r="G1624" t="s">
        <v>107</v>
      </c>
      <c r="H1624" t="s">
        <v>3319</v>
      </c>
      <c r="I1624" t="s">
        <v>3320</v>
      </c>
      <c r="J1624" t="s">
        <v>3322</v>
      </c>
      <c r="K1624" t="s">
        <v>3336</v>
      </c>
      <c r="L1624" t="s">
        <v>3285</v>
      </c>
      <c r="O1624" t="s">
        <v>2463</v>
      </c>
      <c r="AA1624" s="9">
        <v>2145699</v>
      </c>
      <c r="AB1624" s="9">
        <v>2178764</v>
      </c>
      <c r="AC1624" s="9">
        <v>2211829</v>
      </c>
      <c r="AD1624" s="9">
        <v>2216142</v>
      </c>
      <c r="AE1624" s="9">
        <v>2220455</v>
      </c>
      <c r="AF1624" s="9">
        <v>2613496</v>
      </c>
      <c r="AG1624" s="9">
        <v>3006536</v>
      </c>
    </row>
    <row r="1625" spans="1:33" x14ac:dyDescent="0.25">
      <c r="A1625" s="23">
        <v>1624</v>
      </c>
      <c r="B1625" t="s">
        <v>3293</v>
      </c>
      <c r="C1625" s="1" t="str">
        <f>+VLOOKUP(Tabla1[[#This Row],[Sector]],Sectores[[Sector]:[Columna1]],2,0)</f>
        <v>24 Socioeconómico</v>
      </c>
      <c r="D1625" s="1" t="str">
        <f>+VLOOKUP(Tabla1[[#This Row],[Contenido]],Hoja2!$F$2:$G$105,2,0)</f>
        <v>24.09 Salud Reproductiva y Sexual</v>
      </c>
      <c r="E1625" s="1" t="str">
        <f>+IFERROR(VLOOKUP(Tabla1[[#This Row],[Tema]],Temas[[Tema]:[Columna1]],2,0),"REVISAR")</f>
        <v>24.09.01 Maternidad</v>
      </c>
      <c r="F1625" s="1" t="str">
        <f>+IFERROR(VLOOKUP(Tabla1[[#This Row],[Muestra]],Muestra[[Muestra]:[Columna1]],2,0),"REVISAR")</f>
        <v>24.09.01.02 Madres primerizas</v>
      </c>
      <c r="G1625" t="s">
        <v>107</v>
      </c>
      <c r="H1625" t="s">
        <v>3319</v>
      </c>
      <c r="I1625" t="s">
        <v>3320</v>
      </c>
      <c r="J1625" t="s">
        <v>3322</v>
      </c>
      <c r="K1625" t="s">
        <v>3336</v>
      </c>
      <c r="L1625" t="s">
        <v>3285</v>
      </c>
      <c r="O1625" t="s">
        <v>2463</v>
      </c>
      <c r="AA1625" s="9">
        <v>2426094</v>
      </c>
      <c r="AB1625" s="9">
        <v>2441445</v>
      </c>
      <c r="AC1625" s="9">
        <v>2456796</v>
      </c>
      <c r="AD1625" s="9">
        <v>2518649</v>
      </c>
      <c r="AE1625" s="9">
        <v>2580501</v>
      </c>
      <c r="AF1625" s="9">
        <v>3851540</v>
      </c>
      <c r="AG1625" s="9">
        <v>5122579</v>
      </c>
    </row>
    <row r="1626" spans="1:33" x14ac:dyDescent="0.25">
      <c r="A1626" s="23">
        <v>1625</v>
      </c>
      <c r="B1626" t="s">
        <v>3294</v>
      </c>
      <c r="C1626" s="1" t="str">
        <f>+VLOOKUP(Tabla1[[#This Row],[Sector]],Sectores[[Sector]:[Columna1]],2,0)</f>
        <v>24 Socioeconómico</v>
      </c>
      <c r="D1626" s="1" t="str">
        <f>+VLOOKUP(Tabla1[[#This Row],[Contenido]],Hoja2!$F$2:$G$105,2,0)</f>
        <v>24.09 Salud Reproductiva y Sexual</v>
      </c>
      <c r="E1626" s="1" t="str">
        <f>+IFERROR(VLOOKUP(Tabla1[[#This Row],[Tema]],Temas[[Tema]:[Columna1]],2,0),"REVISAR")</f>
        <v>24.09.01 Maternidad</v>
      </c>
      <c r="F1626" s="1" t="str">
        <f>+IFERROR(VLOOKUP(Tabla1[[#This Row],[Muestra]],Muestra[[Muestra]:[Columna1]],2,0),"REVISAR")</f>
        <v>24.09.01.02 Madres primerizas</v>
      </c>
      <c r="G1626" t="s">
        <v>107</v>
      </c>
      <c r="H1626" t="s">
        <v>3319</v>
      </c>
      <c r="I1626" t="s">
        <v>3320</v>
      </c>
      <c r="J1626" t="s">
        <v>3322</v>
      </c>
      <c r="K1626" t="s">
        <v>3336</v>
      </c>
      <c r="L1626" t="s">
        <v>3285</v>
      </c>
      <c r="O1626" t="s">
        <v>2463</v>
      </c>
      <c r="AA1626" s="9">
        <v>329121</v>
      </c>
      <c r="AB1626" s="9">
        <v>342188</v>
      </c>
      <c r="AC1626" s="9">
        <v>355255</v>
      </c>
      <c r="AD1626" s="9">
        <v>371461</v>
      </c>
      <c r="AE1626" s="9">
        <v>387667</v>
      </c>
      <c r="AF1626" s="9">
        <v>714703</v>
      </c>
      <c r="AG1626" s="9">
        <v>1041739</v>
      </c>
    </row>
    <row r="1627" spans="1:33" x14ac:dyDescent="0.25">
      <c r="A1627" s="23">
        <v>1626</v>
      </c>
      <c r="B1627" t="s">
        <v>3295</v>
      </c>
      <c r="C1627" s="1" t="str">
        <f>+VLOOKUP(Tabla1[[#This Row],[Sector]],Sectores[[Sector]:[Columna1]],2,0)</f>
        <v>24 Socioeconómico</v>
      </c>
      <c r="D1627" s="1" t="str">
        <f>+VLOOKUP(Tabla1[[#This Row],[Contenido]],Hoja2!$F$2:$G$105,2,0)</f>
        <v>24.09 Salud Reproductiva y Sexual</v>
      </c>
      <c r="E1627" s="1" t="str">
        <f>+IFERROR(VLOOKUP(Tabla1[[#This Row],[Tema]],Temas[[Tema]:[Columna1]],2,0),"REVISAR")</f>
        <v>24.09.01 Maternidad</v>
      </c>
      <c r="F1627" s="1" t="str">
        <f>+IFERROR(VLOOKUP(Tabla1[[#This Row],[Muestra]],Muestra[[Muestra]:[Columna1]],2,0),"REVISAR")</f>
        <v>24.09.01.02 Madres primerizas</v>
      </c>
      <c r="G1627" t="s">
        <v>107</v>
      </c>
      <c r="H1627" t="s">
        <v>3319</v>
      </c>
      <c r="I1627" t="s">
        <v>3320</v>
      </c>
      <c r="J1627" t="s">
        <v>3322</v>
      </c>
      <c r="K1627" t="s">
        <v>3336</v>
      </c>
      <c r="L1627" t="s">
        <v>3285</v>
      </c>
      <c r="O1627" t="s">
        <v>2463</v>
      </c>
      <c r="AA1627" s="9">
        <v>17567</v>
      </c>
      <c r="AB1627" s="9">
        <v>20042</v>
      </c>
      <c r="AC1627" s="9">
        <v>22517</v>
      </c>
      <c r="AD1627" s="9">
        <v>21049</v>
      </c>
      <c r="AE1627" s="9">
        <v>19581</v>
      </c>
      <c r="AF1627" s="9">
        <v>53941</v>
      </c>
      <c r="AG1627" s="9">
        <v>88301</v>
      </c>
    </row>
    <row r="1628" spans="1:33" x14ac:dyDescent="0.25">
      <c r="A1628" s="23">
        <v>1627</v>
      </c>
      <c r="B1628" t="s">
        <v>3296</v>
      </c>
      <c r="C1628" s="1" t="str">
        <f>+VLOOKUP(Tabla1[[#This Row],[Sector]],Sectores[[Sector]:[Columna1]],2,0)</f>
        <v>24 Socioeconómico</v>
      </c>
      <c r="D1628" s="1" t="str">
        <f>+VLOOKUP(Tabla1[[#This Row],[Contenido]],Hoja2!$F$2:$G$105,2,0)</f>
        <v>24.09 Salud Reproductiva y Sexual</v>
      </c>
      <c r="E1628" s="1" t="str">
        <f>+IFERROR(VLOOKUP(Tabla1[[#This Row],[Tema]],Temas[[Tema]:[Columna1]],2,0),"REVISAR")</f>
        <v>24.09.01 Maternidad</v>
      </c>
      <c r="F1628" s="1" t="str">
        <f>+IFERROR(VLOOKUP(Tabla1[[#This Row],[Muestra]],Muestra[[Muestra]:[Columna1]],2,0),"REVISAR")</f>
        <v>24.09.01.02 Madres primerizas</v>
      </c>
      <c r="G1628" t="s">
        <v>107</v>
      </c>
      <c r="H1628" t="s">
        <v>3319</v>
      </c>
      <c r="I1628" t="s">
        <v>3320</v>
      </c>
      <c r="J1628" t="s">
        <v>3322</v>
      </c>
      <c r="K1628" t="s">
        <v>3336</v>
      </c>
      <c r="L1628" t="s">
        <v>3285</v>
      </c>
      <c r="O1628" t="s">
        <v>2463</v>
      </c>
      <c r="AA1628" s="9">
        <v>0</v>
      </c>
      <c r="AB1628" s="9">
        <v>0</v>
      </c>
      <c r="AC1628" s="9">
        <v>0</v>
      </c>
      <c r="AD1628" s="9">
        <v>0</v>
      </c>
      <c r="AE1628" s="9">
        <v>0</v>
      </c>
      <c r="AF1628" s="9">
        <v>1282</v>
      </c>
      <c r="AG1628" s="9">
        <v>2564</v>
      </c>
    </row>
    <row r="1629" spans="1:33" x14ac:dyDescent="0.25">
      <c r="A1629" s="23">
        <v>1628</v>
      </c>
      <c r="B1629" t="s">
        <v>3297</v>
      </c>
      <c r="C1629" s="1" t="str">
        <f>+VLOOKUP(Tabla1[[#This Row],[Sector]],Sectores[[Sector]:[Columna1]],2,0)</f>
        <v>24 Socioeconómico</v>
      </c>
      <c r="D1629" s="1" t="str">
        <f>+VLOOKUP(Tabla1[[#This Row],[Contenido]],Hoja2!$F$2:$G$105,2,0)</f>
        <v>24.09 Salud Reproductiva y Sexual</v>
      </c>
      <c r="E1629" s="1" t="str">
        <f>+IFERROR(VLOOKUP(Tabla1[[#This Row],[Tema]],Temas[[Tema]:[Columna1]],2,0),"REVISAR")</f>
        <v>24.09.01 Maternidad</v>
      </c>
      <c r="F1629" s="1" t="str">
        <f>+IFERROR(VLOOKUP(Tabla1[[#This Row],[Muestra]],Muestra[[Muestra]:[Columna1]],2,0),"REVISAR")</f>
        <v>24.09.01.02 Madres primerizas</v>
      </c>
      <c r="G1629" t="s">
        <v>107</v>
      </c>
      <c r="H1629" t="s">
        <v>3319</v>
      </c>
      <c r="I1629" t="s">
        <v>3320</v>
      </c>
      <c r="J1629" t="s">
        <v>3322</v>
      </c>
      <c r="K1629" t="s">
        <v>3336</v>
      </c>
      <c r="L1629" t="s">
        <v>3285</v>
      </c>
      <c r="O1629" t="s">
        <v>2463</v>
      </c>
      <c r="AA1629" s="9">
        <v>0</v>
      </c>
      <c r="AB1629" s="9">
        <v>0</v>
      </c>
      <c r="AC1629" s="9">
        <v>0</v>
      </c>
      <c r="AD1629" s="9">
        <v>0</v>
      </c>
      <c r="AE1629" s="9">
        <v>0</v>
      </c>
      <c r="AF1629" s="9">
        <v>129</v>
      </c>
      <c r="AG1629" s="9">
        <v>257</v>
      </c>
    </row>
    <row r="1630" spans="1:33" x14ac:dyDescent="0.25">
      <c r="A1630" s="23">
        <v>1629</v>
      </c>
      <c r="B1630" t="s">
        <v>10092</v>
      </c>
      <c r="C1630" s="1" t="str">
        <f>+VLOOKUP(Tabla1[[#This Row],[Sector]],Sectores[[Sector]:[Columna1]],2,0)</f>
        <v>24 Socioeconómico</v>
      </c>
      <c r="D1630" s="1" t="str">
        <f>+VLOOKUP(Tabla1[[#This Row],[Contenido]],Hoja2!$F$2:$G$105,2,0)</f>
        <v>24.09 Salud Reproductiva y Sexual</v>
      </c>
      <c r="E1630" s="1" t="str">
        <f>+IFERROR(VLOOKUP(Tabla1[[#This Row],[Tema]],Temas[[Tema]:[Columna1]],2,0),"REVISAR")</f>
        <v>24.09.02 Papanicolau</v>
      </c>
      <c r="F1630" s="1" t="str">
        <f>+IFERROR(VLOOKUP(Tabla1[[#This Row],[Muestra]],Muestra[[Muestra]:[Columna1]],2,0),"REVISAR")</f>
        <v>24.09.02.01 Examen papanicolau</v>
      </c>
      <c r="G1630" t="s">
        <v>107</v>
      </c>
      <c r="H1630" t="s">
        <v>3319</v>
      </c>
      <c r="I1630" t="s">
        <v>3321</v>
      </c>
      <c r="J1630" t="s">
        <v>3323</v>
      </c>
      <c r="K1630" t="s">
        <v>3336</v>
      </c>
      <c r="L1630" t="s">
        <v>3285</v>
      </c>
      <c r="O1630" t="s">
        <v>2463</v>
      </c>
      <c r="AA1630" s="9">
        <v>2844557</v>
      </c>
      <c r="AB1630" s="9">
        <v>2798237</v>
      </c>
      <c r="AC1630" s="9">
        <v>2751916</v>
      </c>
      <c r="AD1630" s="9">
        <v>2727961</v>
      </c>
      <c r="AE1630" s="9">
        <v>2704005</v>
      </c>
      <c r="AF1630" s="9">
        <v>2748382</v>
      </c>
      <c r="AG1630" s="9">
        <v>2792758</v>
      </c>
    </row>
    <row r="1631" spans="1:33" x14ac:dyDescent="0.25">
      <c r="A1631" s="23">
        <v>1630</v>
      </c>
      <c r="B1631" t="s">
        <v>10093</v>
      </c>
      <c r="C1631" s="1" t="str">
        <f>+VLOOKUP(Tabla1[[#This Row],[Sector]],Sectores[[Sector]:[Columna1]],2,0)</f>
        <v>24 Socioeconómico</v>
      </c>
      <c r="D1631" s="1" t="str">
        <f>+VLOOKUP(Tabla1[[#This Row],[Contenido]],Hoja2!$F$2:$G$105,2,0)</f>
        <v>24.09 Salud Reproductiva y Sexual</v>
      </c>
      <c r="E1631" s="1" t="str">
        <f>+IFERROR(VLOOKUP(Tabla1[[#This Row],[Tema]],Temas[[Tema]:[Columna1]],2,0),"REVISAR")</f>
        <v>24.09.02 Papanicolau</v>
      </c>
      <c r="F1631" s="1" t="str">
        <f>+IFERROR(VLOOKUP(Tabla1[[#This Row],[Muestra]],Muestra[[Muestra]:[Columna1]],2,0),"REVISAR")</f>
        <v>24.09.02.01 Examen papanicolau</v>
      </c>
      <c r="G1631" t="s">
        <v>107</v>
      </c>
      <c r="H1631" t="s">
        <v>3319</v>
      </c>
      <c r="I1631" t="s">
        <v>3321</v>
      </c>
      <c r="J1631" t="s">
        <v>3323</v>
      </c>
      <c r="K1631" t="s">
        <v>3336</v>
      </c>
      <c r="L1631" t="s">
        <v>3285</v>
      </c>
      <c r="O1631" t="s">
        <v>2463</v>
      </c>
      <c r="AA1631" s="9">
        <v>2588830</v>
      </c>
      <c r="AB1631" s="9">
        <v>2583878</v>
      </c>
      <c r="AC1631" s="9">
        <v>2578925</v>
      </c>
      <c r="AD1631" s="9">
        <v>2635015</v>
      </c>
      <c r="AE1631" s="9">
        <v>2691105</v>
      </c>
      <c r="AF1631" s="9">
        <v>2637036</v>
      </c>
      <c r="AG1631" s="9">
        <v>2582966</v>
      </c>
    </row>
    <row r="1632" spans="1:33" x14ac:dyDescent="0.25">
      <c r="A1632" s="23">
        <v>1631</v>
      </c>
      <c r="B1632" t="s">
        <v>10094</v>
      </c>
      <c r="C1632" s="1" t="str">
        <f>+VLOOKUP(Tabla1[[#This Row],[Sector]],Sectores[[Sector]:[Columna1]],2,0)</f>
        <v>24 Socioeconómico</v>
      </c>
      <c r="D1632" s="1" t="str">
        <f>+VLOOKUP(Tabla1[[#This Row],[Contenido]],Hoja2!$F$2:$G$105,2,0)</f>
        <v>24.09 Salud Reproductiva y Sexual</v>
      </c>
      <c r="E1632" s="1" t="str">
        <f>+IFERROR(VLOOKUP(Tabla1[[#This Row],[Tema]],Temas[[Tema]:[Columna1]],2,0),"REVISAR")</f>
        <v>24.09.02 Papanicolau</v>
      </c>
      <c r="F1632" s="1" t="str">
        <f>+IFERROR(VLOOKUP(Tabla1[[#This Row],[Muestra]],Muestra[[Muestra]:[Columna1]],2,0),"REVISAR")</f>
        <v>24.09.02.01 Examen papanicolau</v>
      </c>
      <c r="G1632" t="s">
        <v>107</v>
      </c>
      <c r="H1632" t="s">
        <v>3319</v>
      </c>
      <c r="I1632" t="s">
        <v>3321</v>
      </c>
      <c r="J1632" t="s">
        <v>3323</v>
      </c>
      <c r="K1632" t="s">
        <v>3336</v>
      </c>
      <c r="L1632" t="s">
        <v>3285</v>
      </c>
      <c r="O1632" t="s">
        <v>2463</v>
      </c>
      <c r="AA1632" s="9">
        <v>445535</v>
      </c>
      <c r="AB1632" s="9">
        <v>471664</v>
      </c>
      <c r="AC1632" s="9">
        <v>497792</v>
      </c>
      <c r="AD1632" s="9">
        <v>527861</v>
      </c>
      <c r="AE1632" s="9">
        <v>557929</v>
      </c>
      <c r="AF1632" s="9">
        <v>573680</v>
      </c>
      <c r="AG1632" s="9">
        <v>589430</v>
      </c>
    </row>
    <row r="1633" spans="1:36" x14ac:dyDescent="0.25">
      <c r="A1633" s="23">
        <v>1632</v>
      </c>
      <c r="B1633" t="s">
        <v>10095</v>
      </c>
      <c r="C1633" s="1" t="str">
        <f>+VLOOKUP(Tabla1[[#This Row],[Sector]],Sectores[[Sector]:[Columna1]],2,0)</f>
        <v>24 Socioeconómico</v>
      </c>
      <c r="D1633" s="1" t="str">
        <f>+VLOOKUP(Tabla1[[#This Row],[Contenido]],Hoja2!$F$2:$G$105,2,0)</f>
        <v>24.09 Salud Reproductiva y Sexual</v>
      </c>
      <c r="E1633" s="1" t="str">
        <f>+IFERROR(VLOOKUP(Tabla1[[#This Row],[Tema]],Temas[[Tema]:[Columna1]],2,0),"REVISAR")</f>
        <v>24.09.02 Papanicolau</v>
      </c>
      <c r="F1633" s="1" t="str">
        <f>+IFERROR(VLOOKUP(Tabla1[[#This Row],[Muestra]],Muestra[[Muestra]:[Columna1]],2,0),"REVISAR")</f>
        <v>24.09.02.01 Examen papanicolau</v>
      </c>
      <c r="G1633" t="s">
        <v>107</v>
      </c>
      <c r="H1633" t="s">
        <v>3319</v>
      </c>
      <c r="I1633" t="s">
        <v>3321</v>
      </c>
      <c r="J1633" t="s">
        <v>3323</v>
      </c>
      <c r="K1633" t="s">
        <v>3336</v>
      </c>
      <c r="L1633" t="s">
        <v>3285</v>
      </c>
      <c r="O1633" t="s">
        <v>2463</v>
      </c>
      <c r="AA1633" s="9">
        <v>853010</v>
      </c>
      <c r="AB1633" s="9">
        <v>900720</v>
      </c>
      <c r="AC1633" s="9">
        <v>948429</v>
      </c>
      <c r="AD1633" s="9">
        <v>1023930</v>
      </c>
      <c r="AE1633" s="9">
        <v>1099430</v>
      </c>
      <c r="AF1633" s="9">
        <v>1157050</v>
      </c>
      <c r="AG1633" s="9">
        <v>1214669</v>
      </c>
    </row>
    <row r="1634" spans="1:36" x14ac:dyDescent="0.25">
      <c r="A1634" s="23">
        <v>1633</v>
      </c>
      <c r="B1634" t="s">
        <v>10096</v>
      </c>
      <c r="C1634" s="1" t="str">
        <f>+VLOOKUP(Tabla1[[#This Row],[Sector]],Sectores[[Sector]:[Columna1]],2,0)</f>
        <v>24 Socioeconómico</v>
      </c>
      <c r="D1634" s="1" t="str">
        <f>+VLOOKUP(Tabla1[[#This Row],[Contenido]],Hoja2!$F$2:$G$105,2,0)</f>
        <v>24.09 Salud Reproductiva y Sexual</v>
      </c>
      <c r="E1634" s="1" t="str">
        <f>+IFERROR(VLOOKUP(Tabla1[[#This Row],[Tema]],Temas[[Tema]:[Columna1]],2,0),"REVISAR")</f>
        <v>24.09.02 Papanicolau</v>
      </c>
      <c r="F1634" s="1" t="str">
        <f>+IFERROR(VLOOKUP(Tabla1[[#This Row],[Muestra]],Muestra[[Muestra]:[Columna1]],2,0),"REVISAR")</f>
        <v>24.09.02.01 Examen papanicolau</v>
      </c>
      <c r="G1634" t="s">
        <v>107</v>
      </c>
      <c r="H1634" t="s">
        <v>3319</v>
      </c>
      <c r="I1634" t="s">
        <v>3321</v>
      </c>
      <c r="J1634" t="s">
        <v>3323</v>
      </c>
      <c r="K1634" t="s">
        <v>3336</v>
      </c>
      <c r="L1634" t="s">
        <v>3285</v>
      </c>
      <c r="O1634" t="s">
        <v>2463</v>
      </c>
      <c r="AA1634" s="9">
        <v>92137</v>
      </c>
      <c r="AB1634" s="9">
        <v>95030</v>
      </c>
      <c r="AC1634" s="9">
        <v>97923</v>
      </c>
      <c r="AD1634" s="9">
        <v>90021</v>
      </c>
      <c r="AE1634" s="9">
        <v>82119</v>
      </c>
      <c r="AF1634" s="9">
        <v>82335</v>
      </c>
      <c r="AG1634" s="9">
        <v>82551</v>
      </c>
    </row>
    <row r="1635" spans="1:36" x14ac:dyDescent="0.25">
      <c r="A1635" s="23">
        <v>1634</v>
      </c>
      <c r="B1635" t="s">
        <v>10097</v>
      </c>
      <c r="C1635" s="1" t="str">
        <f>+VLOOKUP(Tabla1[[#This Row],[Sector]],Sectores[[Sector]:[Columna1]],2,0)</f>
        <v>24 Socioeconómico</v>
      </c>
      <c r="D1635" s="1" t="str">
        <f>+VLOOKUP(Tabla1[[#This Row],[Contenido]],Hoja2!$F$2:$G$105,2,0)</f>
        <v>24.09 Salud Reproductiva y Sexual</v>
      </c>
      <c r="E1635" s="1" t="str">
        <f>+IFERROR(VLOOKUP(Tabla1[[#This Row],[Tema]],Temas[[Tema]:[Columna1]],2,0),"REVISAR")</f>
        <v>24.09.02 Papanicolau</v>
      </c>
      <c r="F1635" s="1" t="str">
        <f>+IFERROR(VLOOKUP(Tabla1[[#This Row],[Muestra]],Muestra[[Muestra]:[Columna1]],2,0),"REVISAR")</f>
        <v>24.09.02.01 Examen papanicolau</v>
      </c>
      <c r="G1635" t="s">
        <v>107</v>
      </c>
      <c r="H1635" t="s">
        <v>3319</v>
      </c>
      <c r="I1635" t="s">
        <v>3321</v>
      </c>
      <c r="J1635" t="s">
        <v>3323</v>
      </c>
      <c r="K1635" t="s">
        <v>3336</v>
      </c>
      <c r="L1635" t="s">
        <v>3285</v>
      </c>
      <c r="O1635" t="s">
        <v>2463</v>
      </c>
      <c r="AA1635" s="9">
        <v>215210</v>
      </c>
      <c r="AB1635" s="9">
        <v>204028</v>
      </c>
      <c r="AC1635" s="9">
        <v>192846</v>
      </c>
      <c r="AD1635" s="9">
        <v>196469</v>
      </c>
      <c r="AE1635" s="9">
        <v>200091</v>
      </c>
      <c r="AF1635" s="9">
        <v>194805</v>
      </c>
      <c r="AG1635" s="9">
        <v>189519</v>
      </c>
    </row>
    <row r="1636" spans="1:36" x14ac:dyDescent="0.25">
      <c r="A1636" s="23">
        <v>1635</v>
      </c>
      <c r="B1636" t="s">
        <v>10098</v>
      </c>
      <c r="C1636" s="1" t="str">
        <f>+VLOOKUP(Tabla1[[#This Row],[Sector]],Sectores[[Sector]:[Columna1]],2,0)</f>
        <v>24 Socioeconómico</v>
      </c>
      <c r="D1636" s="1" t="str">
        <f>+VLOOKUP(Tabla1[[#This Row],[Contenido]],Hoja2!$F$2:$G$105,2,0)</f>
        <v>24.09 Salud Reproductiva y Sexual</v>
      </c>
      <c r="E1636" s="1" t="str">
        <f>+IFERROR(VLOOKUP(Tabla1[[#This Row],[Tema]],Temas[[Tema]:[Columna1]],2,0),"REVISAR")</f>
        <v>24.09.02 Papanicolau</v>
      </c>
      <c r="F1636" s="1" t="str">
        <f>+IFERROR(VLOOKUP(Tabla1[[#This Row],[Muestra]],Muestra[[Muestra]:[Columna1]],2,0),"REVISAR")</f>
        <v>24.09.02.01 Examen papanicolau</v>
      </c>
      <c r="G1636" t="s">
        <v>107</v>
      </c>
      <c r="H1636" t="s">
        <v>3319</v>
      </c>
      <c r="I1636" t="s">
        <v>3321</v>
      </c>
      <c r="J1636" t="s">
        <v>3323</v>
      </c>
      <c r="K1636" t="s">
        <v>3336</v>
      </c>
      <c r="L1636" t="s">
        <v>3285</v>
      </c>
      <c r="O1636" t="s">
        <v>2463</v>
      </c>
      <c r="AA1636" s="9">
        <v>32227</v>
      </c>
      <c r="AB1636" s="9">
        <v>24323</v>
      </c>
      <c r="AC1636" s="9">
        <v>16419</v>
      </c>
      <c r="AD1636" s="9">
        <v>17256</v>
      </c>
      <c r="AE1636" s="9">
        <v>18093</v>
      </c>
      <c r="AF1636" s="9">
        <v>23407</v>
      </c>
      <c r="AG1636" s="9">
        <v>28720</v>
      </c>
    </row>
    <row r="1637" spans="1:36" x14ac:dyDescent="0.25">
      <c r="A1637" s="23">
        <v>1636</v>
      </c>
      <c r="B1637" t="s">
        <v>10099</v>
      </c>
      <c r="C1637" s="1" t="str">
        <f>+VLOOKUP(Tabla1[[#This Row],[Sector]],Sectores[[Sector]:[Columna1]],2,0)</f>
        <v>24 Socioeconómico</v>
      </c>
      <c r="D1637" s="1" t="str">
        <f>+VLOOKUP(Tabla1[[#This Row],[Contenido]],Hoja2!$F$2:$G$105,2,0)</f>
        <v>24.09 Salud Reproductiva y Sexual</v>
      </c>
      <c r="E1637" s="1" t="str">
        <f>+IFERROR(VLOOKUP(Tabla1[[#This Row],[Tema]],Temas[[Tema]:[Columna1]],2,0),"REVISAR")</f>
        <v>24.09.02 Papanicolau</v>
      </c>
      <c r="F1637" s="1" t="str">
        <f>+IFERROR(VLOOKUP(Tabla1[[#This Row],[Muestra]],Muestra[[Muestra]:[Columna1]],2,0),"REVISAR")</f>
        <v>24.09.02.01 Examen papanicolau</v>
      </c>
      <c r="G1637" t="s">
        <v>107</v>
      </c>
      <c r="H1637" t="s">
        <v>3319</v>
      </c>
      <c r="I1637" t="s">
        <v>3321</v>
      </c>
      <c r="J1637" t="s">
        <v>3323</v>
      </c>
      <c r="K1637" t="s">
        <v>3336</v>
      </c>
      <c r="L1637" t="s">
        <v>3285</v>
      </c>
      <c r="O1637" t="s">
        <v>2463</v>
      </c>
      <c r="AA1637" s="9">
        <v>771899</v>
      </c>
      <c r="AB1637" s="9">
        <v>682414</v>
      </c>
      <c r="AC1637" s="9">
        <v>592928</v>
      </c>
      <c r="AD1637" s="9">
        <v>608277</v>
      </c>
      <c r="AE1637" s="9">
        <v>623625</v>
      </c>
      <c r="AF1637" s="9">
        <v>621743</v>
      </c>
      <c r="AG1637" s="9">
        <v>619860</v>
      </c>
    </row>
    <row r="1638" spans="1:36" x14ac:dyDescent="0.25">
      <c r="A1638" s="23">
        <v>1637</v>
      </c>
      <c r="B1638" t="s">
        <v>10100</v>
      </c>
      <c r="C1638" s="1" t="str">
        <f>+VLOOKUP(Tabla1[[#This Row],[Sector]],Sectores[[Sector]:[Columna1]],2,0)</f>
        <v>24 Socioeconómico</v>
      </c>
      <c r="D1638" s="1" t="str">
        <f>+VLOOKUP(Tabla1[[#This Row],[Contenido]],Hoja2!$F$2:$G$105,2,0)</f>
        <v>24.09 Salud Reproductiva y Sexual</v>
      </c>
      <c r="E1638" s="1" t="str">
        <f>+IFERROR(VLOOKUP(Tabla1[[#This Row],[Tema]],Temas[[Tema]:[Columna1]],2,0),"REVISAR")</f>
        <v>24.09.02 Papanicolau</v>
      </c>
      <c r="F1638" s="1" t="str">
        <f>+IFERROR(VLOOKUP(Tabla1[[#This Row],[Muestra]],Muestra[[Muestra]:[Columna1]],2,0),"REVISAR")</f>
        <v>24.09.02.01 Examen papanicolau</v>
      </c>
      <c r="G1638" t="s">
        <v>107</v>
      </c>
      <c r="H1638" t="s">
        <v>3319</v>
      </c>
      <c r="I1638" t="s">
        <v>3321</v>
      </c>
      <c r="J1638" t="s">
        <v>3323</v>
      </c>
      <c r="K1638" t="s">
        <v>3336</v>
      </c>
      <c r="L1638" t="s">
        <v>3285</v>
      </c>
      <c r="O1638" t="s">
        <v>2463</v>
      </c>
      <c r="AA1638" s="9">
        <v>774236</v>
      </c>
      <c r="AB1638" s="9">
        <v>804113</v>
      </c>
      <c r="AC1638" s="9">
        <v>833990</v>
      </c>
      <c r="AD1638" s="9">
        <v>787490</v>
      </c>
      <c r="AE1638" s="9">
        <v>740990</v>
      </c>
      <c r="AF1638" s="9">
        <v>788100</v>
      </c>
      <c r="AG1638" s="9">
        <v>835210</v>
      </c>
    </row>
    <row r="1639" spans="1:36" x14ac:dyDescent="0.25">
      <c r="A1639" s="23">
        <v>1638</v>
      </c>
      <c r="B1639" t="s">
        <v>10101</v>
      </c>
      <c r="C1639" s="1" t="str">
        <f>+VLOOKUP(Tabla1[[#This Row],[Sector]],Sectores[[Sector]:[Columna1]],2,0)</f>
        <v>24 Socioeconómico</v>
      </c>
      <c r="D1639" s="1" t="str">
        <f>+VLOOKUP(Tabla1[[#This Row],[Contenido]],Hoja2!$F$2:$G$105,2,0)</f>
        <v>24.09 Salud Reproductiva y Sexual</v>
      </c>
      <c r="E1639" s="1" t="str">
        <f>+IFERROR(VLOOKUP(Tabla1[[#This Row],[Tema]],Temas[[Tema]:[Columna1]],2,0),"REVISAR")</f>
        <v>24.09.02 Papanicolau</v>
      </c>
      <c r="F1639" s="1" t="str">
        <f>+IFERROR(VLOOKUP(Tabla1[[#This Row],[Muestra]],Muestra[[Muestra]:[Columna1]],2,0),"REVISAR")</f>
        <v>24.09.02.01 Examen papanicolau</v>
      </c>
      <c r="G1639" t="s">
        <v>107</v>
      </c>
      <c r="H1639" t="s">
        <v>3319</v>
      </c>
      <c r="I1639" t="s">
        <v>3321</v>
      </c>
      <c r="J1639" t="s">
        <v>3323</v>
      </c>
      <c r="K1639" t="s">
        <v>3336</v>
      </c>
      <c r="L1639" t="s">
        <v>3285</v>
      </c>
      <c r="O1639" t="s">
        <v>2463</v>
      </c>
      <c r="AA1639" s="9">
        <v>17899</v>
      </c>
      <c r="AB1639" s="9">
        <v>15587</v>
      </c>
      <c r="AC1639" s="9">
        <v>13274</v>
      </c>
      <c r="AD1639" s="9">
        <v>14104</v>
      </c>
      <c r="AE1639" s="9">
        <v>14934</v>
      </c>
      <c r="AF1639" s="9">
        <v>16212</v>
      </c>
      <c r="AG1639" s="9">
        <v>17489</v>
      </c>
    </row>
    <row r="1640" spans="1:36" x14ac:dyDescent="0.25">
      <c r="A1640" s="23">
        <v>1639</v>
      </c>
      <c r="B1640" t="s">
        <v>10102</v>
      </c>
      <c r="C1640" s="1" t="str">
        <f>+VLOOKUP(Tabla1[[#This Row],[Sector]],Sectores[[Sector]:[Columna1]],2,0)</f>
        <v>24 Socioeconómico</v>
      </c>
      <c r="D1640" s="1" t="str">
        <f>+VLOOKUP(Tabla1[[#This Row],[Contenido]],Hoja2!$F$2:$G$105,2,0)</f>
        <v>24.09 Salud Reproductiva y Sexual</v>
      </c>
      <c r="E1640" s="1" t="str">
        <f>+IFERROR(VLOOKUP(Tabla1[[#This Row],[Tema]],Temas[[Tema]:[Columna1]],2,0),"REVISAR")</f>
        <v>24.09.02 Papanicolau</v>
      </c>
      <c r="F1640" s="1" t="str">
        <f>+IFERROR(VLOOKUP(Tabla1[[#This Row],[Muestra]],Muestra[[Muestra]:[Columna1]],2,0),"REVISAR")</f>
        <v>24.09.02.01 Examen papanicolau</v>
      </c>
      <c r="G1640" t="s">
        <v>107</v>
      </c>
      <c r="H1640" t="s">
        <v>3319</v>
      </c>
      <c r="I1640" t="s">
        <v>3321</v>
      </c>
      <c r="J1640" t="s">
        <v>3323</v>
      </c>
      <c r="K1640" t="s">
        <v>3336</v>
      </c>
      <c r="L1640" t="s">
        <v>3285</v>
      </c>
      <c r="O1640" t="s">
        <v>2463</v>
      </c>
      <c r="AA1640" s="9">
        <v>66478</v>
      </c>
      <c r="AB1640" s="9">
        <v>77457</v>
      </c>
      <c r="AC1640" s="9">
        <v>88436</v>
      </c>
      <c r="AD1640" s="9">
        <v>86695</v>
      </c>
      <c r="AE1640" s="9">
        <v>84954</v>
      </c>
      <c r="AF1640" s="9">
        <v>76859</v>
      </c>
      <c r="AG1640" s="9">
        <v>68763</v>
      </c>
    </row>
    <row r="1641" spans="1:36" x14ac:dyDescent="0.25">
      <c r="A1641" s="23">
        <v>1640</v>
      </c>
      <c r="B1641" t="s">
        <v>10103</v>
      </c>
      <c r="C1641" s="1" t="str">
        <f>+VLOOKUP(Tabla1[[#This Row],[Sector]],Sectores[[Sector]:[Columna1]],2,0)</f>
        <v>24 Socioeconómico</v>
      </c>
      <c r="D1641" s="1" t="str">
        <f>+VLOOKUP(Tabla1[[#This Row],[Contenido]],Hoja2!$F$2:$G$105,2,0)</f>
        <v>24.09 Salud Reproductiva y Sexual</v>
      </c>
      <c r="E1641" s="1" t="str">
        <f>+IFERROR(VLOOKUP(Tabla1[[#This Row],[Tema]],Temas[[Tema]:[Columna1]],2,0),"REVISAR")</f>
        <v>24.09.02 Papanicolau</v>
      </c>
      <c r="F1641" s="1" t="str">
        <f>+IFERROR(VLOOKUP(Tabla1[[#This Row],[Muestra]],Muestra[[Muestra]:[Columna1]],2,0),"REVISAR")</f>
        <v>24.09.02.01 Examen papanicolau</v>
      </c>
      <c r="G1641" t="s">
        <v>107</v>
      </c>
      <c r="H1641" t="s">
        <v>3319</v>
      </c>
      <c r="I1641" t="s">
        <v>3321</v>
      </c>
      <c r="J1641" t="s">
        <v>3323</v>
      </c>
      <c r="K1641" t="s">
        <v>3336</v>
      </c>
      <c r="L1641" t="s">
        <v>3285</v>
      </c>
      <c r="O1641" t="s">
        <v>2463</v>
      </c>
      <c r="AA1641" s="9">
        <v>246085</v>
      </c>
      <c r="AB1641" s="9">
        <v>249602</v>
      </c>
      <c r="AC1641" s="9">
        <v>253119</v>
      </c>
      <c r="AD1641" s="9">
        <v>267322</v>
      </c>
      <c r="AE1641" s="9">
        <v>281524</v>
      </c>
      <c r="AF1641" s="9">
        <v>275552</v>
      </c>
      <c r="AG1641" s="9">
        <v>269580</v>
      </c>
    </row>
    <row r="1642" spans="1:36" x14ac:dyDescent="0.25">
      <c r="A1642" s="23">
        <v>1641</v>
      </c>
      <c r="B1642" t="s">
        <v>10104</v>
      </c>
      <c r="C1642" s="1" t="str">
        <f>+VLOOKUP(Tabla1[[#This Row],[Sector]],Sectores[[Sector]:[Columna1]],2,0)</f>
        <v>24 Socioeconómico</v>
      </c>
      <c r="D1642" s="1" t="str">
        <f>+VLOOKUP(Tabla1[[#This Row],[Contenido]],Hoja2!$F$2:$G$105,2,0)</f>
        <v>24.09 Salud Reproductiva y Sexual</v>
      </c>
      <c r="E1642" s="1" t="str">
        <f>+IFERROR(VLOOKUP(Tabla1[[#This Row],[Tema]],Temas[[Tema]:[Columna1]],2,0),"REVISAR")</f>
        <v>24.09.02 Papanicolau</v>
      </c>
      <c r="F1642" s="1" t="str">
        <f>+IFERROR(VLOOKUP(Tabla1[[#This Row],[Muestra]],Muestra[[Muestra]:[Columna1]],2,0),"REVISAR")</f>
        <v>24.09.02.01 Examen papanicolau</v>
      </c>
      <c r="G1642" t="s">
        <v>107</v>
      </c>
      <c r="H1642" t="s">
        <v>3319</v>
      </c>
      <c r="I1642" t="s">
        <v>3321</v>
      </c>
      <c r="J1642" t="s">
        <v>3323</v>
      </c>
      <c r="K1642" t="s">
        <v>3336</v>
      </c>
      <c r="L1642" t="s">
        <v>3285</v>
      </c>
      <c r="O1642" t="s">
        <v>2463</v>
      </c>
      <c r="AA1642" s="9">
        <v>269340</v>
      </c>
      <c r="AB1642" s="9">
        <v>259416</v>
      </c>
      <c r="AC1642" s="9">
        <v>249491</v>
      </c>
      <c r="AD1642" s="9">
        <v>253621</v>
      </c>
      <c r="AE1642" s="9">
        <v>257750</v>
      </c>
      <c r="AF1642" s="9">
        <v>270224</v>
      </c>
      <c r="AG1642" s="9">
        <v>282698</v>
      </c>
    </row>
    <row r="1643" spans="1:36" x14ac:dyDescent="0.25">
      <c r="A1643" s="23">
        <v>1642</v>
      </c>
      <c r="B1643" t="s">
        <v>3298</v>
      </c>
      <c r="C1643" s="1" t="str">
        <f>+VLOOKUP(Tabla1[[#This Row],[Sector]],Sectores[[Sector]:[Columna1]],2,0)</f>
        <v>24 Socioeconómico</v>
      </c>
      <c r="D1643" s="1" t="str">
        <f>+VLOOKUP(Tabla1[[#This Row],[Contenido]],Hoja2!$F$2:$G$105,2,0)</f>
        <v>24.08 Trabajo</v>
      </c>
      <c r="E1643" s="1" t="str">
        <f>+IFERROR(VLOOKUP(Tabla1[[#This Row],[Tema]],Temas[[Tema]:[Columna1]],2,0),"REVISAR")</f>
        <v>24.08.05 Ha Trabajado Alguna Vez</v>
      </c>
      <c r="F1643" s="1" t="s">
        <v>8743</v>
      </c>
      <c r="G1643" t="s">
        <v>107</v>
      </c>
      <c r="H1643" t="s">
        <v>3023</v>
      </c>
      <c r="I1643" t="s">
        <v>3325</v>
      </c>
      <c r="J1643" t="s">
        <v>3023</v>
      </c>
      <c r="K1643" t="s">
        <v>3336</v>
      </c>
      <c r="L1643" t="s">
        <v>838</v>
      </c>
      <c r="O1643" t="s">
        <v>2463</v>
      </c>
      <c r="V1643" s="9">
        <v>49070</v>
      </c>
      <c r="W1643" s="9">
        <v>61839</v>
      </c>
      <c r="X1643" s="9">
        <v>74609</v>
      </c>
      <c r="Y1643" s="9">
        <v>87378</v>
      </c>
      <c r="Z1643" s="9">
        <v>1870480</v>
      </c>
      <c r="AA1643" s="9">
        <v>3653582</v>
      </c>
      <c r="AB1643" s="9">
        <v>3500789</v>
      </c>
      <c r="AC1643" s="9">
        <v>3347995</v>
      </c>
      <c r="AD1643" s="9">
        <v>3284008</v>
      </c>
      <c r="AE1643" s="9">
        <v>3220020</v>
      </c>
      <c r="AF1643" s="9">
        <v>2762169</v>
      </c>
      <c r="AG1643" s="9">
        <v>2304317</v>
      </c>
      <c r="AH1643" s="9">
        <v>2489200</v>
      </c>
      <c r="AI1643" s="9">
        <v>2674083</v>
      </c>
      <c r="AJ1643" s="9">
        <v>2858966</v>
      </c>
    </row>
    <row r="1644" spans="1:36" x14ac:dyDescent="0.25">
      <c r="A1644" s="23">
        <v>1643</v>
      </c>
      <c r="B1644" t="s">
        <v>3299</v>
      </c>
      <c r="C1644" s="1" t="str">
        <f>+VLOOKUP(Tabla1[[#This Row],[Sector]],Sectores[[Sector]:[Columna1]],2,0)</f>
        <v>24 Socioeconómico</v>
      </c>
      <c r="D1644" s="1" t="str">
        <f>+VLOOKUP(Tabla1[[#This Row],[Contenido]],Hoja2!$F$2:$G$105,2,0)</f>
        <v>24.08 Trabajo</v>
      </c>
      <c r="E1644" s="1" t="str">
        <f>+IFERROR(VLOOKUP(Tabla1[[#This Row],[Tema]],Temas[[Tema]:[Columna1]],2,0),"REVISAR")</f>
        <v>24.08.05 Ha Trabajado Alguna Vez</v>
      </c>
      <c r="F1644" s="1" t="s">
        <v>8743</v>
      </c>
      <c r="G1644" t="s">
        <v>107</v>
      </c>
      <c r="H1644" t="s">
        <v>3023</v>
      </c>
      <c r="I1644" t="s">
        <v>3325</v>
      </c>
      <c r="J1644" t="s">
        <v>3023</v>
      </c>
      <c r="K1644" t="s">
        <v>3336</v>
      </c>
      <c r="L1644" t="s">
        <v>838</v>
      </c>
      <c r="O1644" t="s">
        <v>2463</v>
      </c>
      <c r="V1644" s="9">
        <v>502919</v>
      </c>
      <c r="W1644" s="9">
        <v>571892</v>
      </c>
      <c r="X1644" s="9">
        <v>640866</v>
      </c>
      <c r="Y1644" s="9">
        <v>709839</v>
      </c>
      <c r="Z1644" s="9">
        <v>2133089</v>
      </c>
      <c r="AA1644" s="9">
        <v>3556338</v>
      </c>
      <c r="AB1644" s="9">
        <v>3675714</v>
      </c>
      <c r="AC1644" s="9">
        <v>3795089</v>
      </c>
      <c r="AD1644" s="9">
        <v>3874481</v>
      </c>
      <c r="AE1644" s="9">
        <v>3953872</v>
      </c>
      <c r="AF1644" s="9">
        <v>4089993</v>
      </c>
      <c r="AG1644" s="9">
        <v>4226113</v>
      </c>
      <c r="AH1644" s="9">
        <v>4597209</v>
      </c>
      <c r="AI1644" s="9">
        <v>4968304</v>
      </c>
      <c r="AJ1644" s="9">
        <v>5339400</v>
      </c>
    </row>
    <row r="1645" spans="1:36" x14ac:dyDescent="0.25">
      <c r="A1645" s="23">
        <v>1644</v>
      </c>
      <c r="B1645" t="s">
        <v>3300</v>
      </c>
      <c r="C1645" s="1" t="str">
        <f>+VLOOKUP(Tabla1[[#This Row],[Sector]],Sectores[[Sector]:[Columna1]],2,0)</f>
        <v>24 Socioeconómico</v>
      </c>
      <c r="D1645" s="1" t="str">
        <f>+VLOOKUP(Tabla1[[#This Row],[Contenido]],Hoja2!$F$2:$G$105,2,0)</f>
        <v>24.08 Trabajo</v>
      </c>
      <c r="E1645" s="1" t="str">
        <f>+IFERROR(VLOOKUP(Tabla1[[#This Row],[Tema]],Temas[[Tema]:[Columna1]],2,0),"REVISAR")</f>
        <v>24.08.06 Disponibilidad para Trabajar</v>
      </c>
      <c r="F1645" s="1" t="str">
        <f>+IFERROR(VLOOKUP(Tabla1[[#This Row],[Muestra]],Muestra[[Muestra]:[Columna1]],2,0),"REVISAR")</f>
        <v>24.08.06.01 Disponibilidad para trabajar</v>
      </c>
      <c r="G1645" t="s">
        <v>107</v>
      </c>
      <c r="H1645" t="s">
        <v>3023</v>
      </c>
      <c r="I1645" t="s">
        <v>3324</v>
      </c>
      <c r="J1645" t="s">
        <v>3326</v>
      </c>
      <c r="K1645" t="s">
        <v>3336</v>
      </c>
      <c r="L1645" t="s">
        <v>3318</v>
      </c>
      <c r="O1645" t="s">
        <v>2463</v>
      </c>
      <c r="V1645" s="9">
        <v>4815877</v>
      </c>
      <c r="W1645" s="9">
        <v>5078977</v>
      </c>
      <c r="X1645" s="9">
        <v>5342077</v>
      </c>
      <c r="Y1645" s="9">
        <v>5605177</v>
      </c>
      <c r="Z1645" s="9">
        <v>5024818</v>
      </c>
      <c r="AA1645" s="9">
        <v>4444459</v>
      </c>
      <c r="AB1645" s="9">
        <v>4693354</v>
      </c>
      <c r="AC1645" s="9">
        <v>4942248</v>
      </c>
      <c r="AD1645" s="9">
        <v>4801035</v>
      </c>
      <c r="AE1645" s="9">
        <v>4659822</v>
      </c>
      <c r="AF1645" s="9">
        <v>4432635</v>
      </c>
      <c r="AG1645" s="9">
        <v>4205448</v>
      </c>
    </row>
    <row r="1646" spans="1:36" x14ac:dyDescent="0.25">
      <c r="A1646" s="23">
        <v>1645</v>
      </c>
      <c r="B1646" t="s">
        <v>3301</v>
      </c>
      <c r="C1646" s="1" t="str">
        <f>+VLOOKUP(Tabla1[[#This Row],[Sector]],Sectores[[Sector]:[Columna1]],2,0)</f>
        <v>24 Socioeconómico</v>
      </c>
      <c r="D1646" s="1" t="str">
        <f>+VLOOKUP(Tabla1[[#This Row],[Contenido]],Hoja2!$F$2:$G$105,2,0)</f>
        <v>24.08 Trabajo</v>
      </c>
      <c r="E1646" s="1" t="str">
        <f>+IFERROR(VLOOKUP(Tabla1[[#This Row],[Tema]],Temas[[Tema]:[Columna1]],2,0),"REVISAR")</f>
        <v>24.08.06 Disponibilidad para Trabajar</v>
      </c>
      <c r="F1646" s="1" t="str">
        <f>+IFERROR(VLOOKUP(Tabla1[[#This Row],[Muestra]],Muestra[[Muestra]:[Columna1]],2,0),"REVISAR")</f>
        <v>24.08.06.01 Disponibilidad para trabajar</v>
      </c>
      <c r="G1646" t="s">
        <v>107</v>
      </c>
      <c r="H1646" t="s">
        <v>3023</v>
      </c>
      <c r="I1646" t="s">
        <v>3324</v>
      </c>
      <c r="J1646" t="s">
        <v>3326</v>
      </c>
      <c r="K1646" t="s">
        <v>3336</v>
      </c>
      <c r="L1646" t="s">
        <v>3318</v>
      </c>
      <c r="O1646" t="s">
        <v>2463</v>
      </c>
      <c r="V1646" s="9">
        <v>447810</v>
      </c>
      <c r="W1646" s="9">
        <v>458587</v>
      </c>
      <c r="X1646" s="9">
        <v>469364</v>
      </c>
      <c r="Y1646" s="9">
        <v>480141</v>
      </c>
      <c r="Z1646" s="9">
        <v>850928</v>
      </c>
      <c r="AA1646" s="9">
        <v>1221714</v>
      </c>
      <c r="AB1646" s="9">
        <v>1143349</v>
      </c>
      <c r="AC1646" s="9">
        <v>1064983</v>
      </c>
      <c r="AD1646" s="9">
        <v>1123336</v>
      </c>
      <c r="AE1646" s="9">
        <v>1181688</v>
      </c>
      <c r="AF1646" s="9">
        <v>1186933</v>
      </c>
      <c r="AG1646" s="9">
        <v>1192177</v>
      </c>
    </row>
    <row r="1647" spans="1:36" x14ac:dyDescent="0.25">
      <c r="A1647" s="23">
        <v>1646</v>
      </c>
      <c r="B1647" t="s">
        <v>3302</v>
      </c>
      <c r="C1647" s="1" t="str">
        <f>+VLOOKUP(Tabla1[[#This Row],[Sector]],Sectores[[Sector]:[Columna1]],2,0)</f>
        <v>24 Socioeconómico</v>
      </c>
      <c r="D1647" s="1" t="str">
        <f>+VLOOKUP(Tabla1[[#This Row],[Contenido]],Hoja2!$F$2:$G$105,2,0)</f>
        <v>24.08 Trabajo</v>
      </c>
      <c r="E1647" s="1" t="str">
        <f>+IFERROR(VLOOKUP(Tabla1[[#This Row],[Tema]],Temas[[Tema]:[Columna1]],2,0),"REVISAR")</f>
        <v>24.08.06 Disponibilidad para Trabajar</v>
      </c>
      <c r="F1647" s="1" t="str">
        <f>+IFERROR(VLOOKUP(Tabla1[[#This Row],[Muestra]],Muestra[[Muestra]:[Columna1]],2,0),"REVISAR")</f>
        <v>24.08.06.01 Disponibilidad para trabajar</v>
      </c>
      <c r="G1647" t="s">
        <v>107</v>
      </c>
      <c r="H1647" t="s">
        <v>3023</v>
      </c>
      <c r="I1647" t="s">
        <v>3324</v>
      </c>
      <c r="J1647" t="s">
        <v>3326</v>
      </c>
      <c r="K1647" t="s">
        <v>3336</v>
      </c>
      <c r="L1647" t="s">
        <v>3318</v>
      </c>
      <c r="O1647" t="s">
        <v>2463</v>
      </c>
      <c r="V1647" s="9">
        <v>909546</v>
      </c>
      <c r="W1647" s="9">
        <v>767654</v>
      </c>
      <c r="X1647" s="9">
        <v>625762</v>
      </c>
      <c r="Y1647" s="9">
        <v>483870</v>
      </c>
      <c r="Z1647" s="9">
        <v>1013809</v>
      </c>
      <c r="AA1647" s="9">
        <v>1543747</v>
      </c>
      <c r="AB1647" s="9">
        <v>1338746</v>
      </c>
      <c r="AC1647" s="9">
        <v>1133745</v>
      </c>
      <c r="AD1647" s="9">
        <v>1232855</v>
      </c>
      <c r="AE1647" s="9">
        <v>1331964</v>
      </c>
      <c r="AF1647" s="9">
        <v>1229147</v>
      </c>
      <c r="AG1647" s="9">
        <v>1126330</v>
      </c>
    </row>
    <row r="1648" spans="1:36" x14ac:dyDescent="0.25">
      <c r="A1648" s="23">
        <v>1647</v>
      </c>
      <c r="B1648" t="s">
        <v>10115</v>
      </c>
      <c r="C1648" s="1" t="str">
        <f>+VLOOKUP(Tabla1[[#This Row],[Sector]],Sectores[[Sector]:[Columna1]],2,0)</f>
        <v>24 Socioeconómico</v>
      </c>
      <c r="D1648" s="1" t="str">
        <f>+VLOOKUP(Tabla1[[#This Row],[Contenido]],Hoja2!$F$2:$G$105,2,0)</f>
        <v>24.10 Ingreso Autónomo Nacional</v>
      </c>
      <c r="E1648" s="1" t="str">
        <f>+IFERROR(VLOOKUP(Tabla1[[#This Row],[Tema]],Temas[[Tema]:[Columna1]],2,0),"REVISAR")</f>
        <v>24.10.01 Quintiles</v>
      </c>
      <c r="F1648" s="1" t="str">
        <f>+IFERROR(VLOOKUP(Tabla1[[#This Row],[Muestra]],Muestra[[Muestra]:[Columna1]],2,0),"REVISAR")</f>
        <v>24.10.01.01 Quintil I</v>
      </c>
      <c r="G1648" t="s">
        <v>107</v>
      </c>
      <c r="H1648" t="s">
        <v>3327</v>
      </c>
      <c r="I1648" t="s">
        <v>3328</v>
      </c>
      <c r="J1648" t="s">
        <v>3303</v>
      </c>
      <c r="K1648" t="s">
        <v>3336</v>
      </c>
      <c r="L1648" t="s">
        <v>3318</v>
      </c>
      <c r="O1648" t="s">
        <v>2463</v>
      </c>
      <c r="V1648" s="9">
        <v>3637493</v>
      </c>
      <c r="W1648" s="9">
        <v>3620360</v>
      </c>
      <c r="X1648" s="9">
        <v>3603226</v>
      </c>
      <c r="Y1648" s="9">
        <v>3586093</v>
      </c>
      <c r="Z1648" s="9">
        <v>3646139</v>
      </c>
      <c r="AA1648" s="9">
        <v>3706184</v>
      </c>
      <c r="AB1648" s="9">
        <v>3740529</v>
      </c>
      <c r="AC1648" s="9">
        <v>3774873</v>
      </c>
      <c r="AD1648" s="9">
        <v>3814108</v>
      </c>
      <c r="AE1648" s="9">
        <v>3853342</v>
      </c>
      <c r="AF1648" s="9">
        <v>3824140</v>
      </c>
      <c r="AG1648" s="9">
        <v>3794937</v>
      </c>
    </row>
    <row r="1649" spans="1:36" x14ac:dyDescent="0.25">
      <c r="A1649" s="23">
        <v>1648</v>
      </c>
      <c r="B1649" t="s">
        <v>10116</v>
      </c>
      <c r="C1649" s="1" t="str">
        <f>+VLOOKUP(Tabla1[[#This Row],[Sector]],Sectores[[Sector]:[Columna1]],2,0)</f>
        <v>24 Socioeconómico</v>
      </c>
      <c r="D1649" s="1" t="str">
        <f>+VLOOKUP(Tabla1[[#This Row],[Contenido]],Hoja2!$F$2:$G$105,2,0)</f>
        <v>24.10 Ingreso Autónomo Nacional</v>
      </c>
      <c r="E1649" s="1" t="str">
        <f>+IFERROR(VLOOKUP(Tabla1[[#This Row],[Tema]],Temas[[Tema]:[Columna1]],2,0),"REVISAR")</f>
        <v>24.10.01 Quintiles</v>
      </c>
      <c r="F1649" s="1" t="str">
        <f>+IFERROR(VLOOKUP(Tabla1[[#This Row],[Muestra]],Muestra[[Muestra]:[Columna1]],2,0),"REVISAR")</f>
        <v>24.10.01.02 Quintil II</v>
      </c>
      <c r="G1649" t="s">
        <v>107</v>
      </c>
      <c r="H1649" t="s">
        <v>3327</v>
      </c>
      <c r="I1649" t="s">
        <v>3328</v>
      </c>
      <c r="J1649" t="s">
        <v>3304</v>
      </c>
      <c r="K1649" t="s">
        <v>3336</v>
      </c>
      <c r="L1649" t="s">
        <v>3318</v>
      </c>
      <c r="O1649" t="s">
        <v>2463</v>
      </c>
      <c r="V1649" s="9">
        <v>3540865</v>
      </c>
      <c r="W1649" s="9">
        <v>3581013</v>
      </c>
      <c r="X1649" s="9">
        <v>3621162</v>
      </c>
      <c r="Y1649" s="9">
        <v>3661310</v>
      </c>
      <c r="Z1649" s="9">
        <v>3685390</v>
      </c>
      <c r="AA1649" s="9">
        <v>3709470</v>
      </c>
      <c r="AB1649" s="9">
        <v>3803563</v>
      </c>
      <c r="AC1649" s="9">
        <v>3897656</v>
      </c>
      <c r="AD1649" s="9">
        <v>3905073</v>
      </c>
      <c r="AE1649" s="9">
        <v>3912489</v>
      </c>
      <c r="AF1649" s="9">
        <v>4031307</v>
      </c>
      <c r="AG1649" s="9">
        <v>4150125</v>
      </c>
    </row>
    <row r="1650" spans="1:36" x14ac:dyDescent="0.25">
      <c r="A1650" s="23">
        <v>1649</v>
      </c>
      <c r="B1650" t="s">
        <v>10117</v>
      </c>
      <c r="C1650" s="1" t="str">
        <f>+VLOOKUP(Tabla1[[#This Row],[Sector]],Sectores[[Sector]:[Columna1]],2,0)</f>
        <v>24 Socioeconómico</v>
      </c>
      <c r="D1650" s="1" t="str">
        <f>+VLOOKUP(Tabla1[[#This Row],[Contenido]],Hoja2!$F$2:$G$105,2,0)</f>
        <v>24.10 Ingreso Autónomo Nacional</v>
      </c>
      <c r="E1650" s="1" t="str">
        <f>+IFERROR(VLOOKUP(Tabla1[[#This Row],[Tema]],Temas[[Tema]:[Columna1]],2,0),"REVISAR")</f>
        <v>24.10.01 Quintiles</v>
      </c>
      <c r="F1650" s="1" t="str">
        <f>+IFERROR(VLOOKUP(Tabla1[[#This Row],[Muestra]],Muestra[[Muestra]:[Columna1]],2,0),"REVISAR")</f>
        <v>24.10.01.03 Quintil III</v>
      </c>
      <c r="G1650" t="s">
        <v>107</v>
      </c>
      <c r="H1650" t="s">
        <v>3327</v>
      </c>
      <c r="I1650" t="s">
        <v>3328</v>
      </c>
      <c r="J1650" t="s">
        <v>3305</v>
      </c>
      <c r="K1650" t="s">
        <v>3336</v>
      </c>
      <c r="L1650" t="s">
        <v>3318</v>
      </c>
      <c r="O1650" t="s">
        <v>2463</v>
      </c>
      <c r="V1650" s="9">
        <v>3218148</v>
      </c>
      <c r="W1650" s="9">
        <v>3294073</v>
      </c>
      <c r="X1650" s="9">
        <v>3369997</v>
      </c>
      <c r="Y1650" s="9">
        <v>3445922</v>
      </c>
      <c r="Z1650" s="9">
        <v>3491004</v>
      </c>
      <c r="AA1650" s="9">
        <v>3536085</v>
      </c>
      <c r="AB1650" s="9">
        <v>3593822</v>
      </c>
      <c r="AC1650" s="9">
        <v>3651559</v>
      </c>
      <c r="AD1650" s="9">
        <v>3668535</v>
      </c>
      <c r="AE1650" s="9">
        <v>3685510</v>
      </c>
      <c r="AF1650" s="9">
        <v>3725141</v>
      </c>
      <c r="AG1650" s="9">
        <v>3764772</v>
      </c>
    </row>
    <row r="1651" spans="1:36" x14ac:dyDescent="0.25">
      <c r="A1651" s="23">
        <v>1650</v>
      </c>
      <c r="B1651" t="s">
        <v>10118</v>
      </c>
      <c r="C1651" s="1" t="str">
        <f>+VLOOKUP(Tabla1[[#This Row],[Sector]],Sectores[[Sector]:[Columna1]],2,0)</f>
        <v>24 Socioeconómico</v>
      </c>
      <c r="D1651" s="1" t="str">
        <f>+VLOOKUP(Tabla1[[#This Row],[Contenido]],Hoja2!$F$2:$G$105,2,0)</f>
        <v>24.10 Ingreso Autónomo Nacional</v>
      </c>
      <c r="E1651" s="1" t="str">
        <f>+IFERROR(VLOOKUP(Tabla1[[#This Row],[Tema]],Temas[[Tema]:[Columna1]],2,0),"REVISAR")</f>
        <v>24.10.01 Quintiles</v>
      </c>
      <c r="F1651" s="1" t="str">
        <f>+IFERROR(VLOOKUP(Tabla1[[#This Row],[Muestra]],Muestra[[Muestra]:[Columna1]],2,0),"REVISAR")</f>
        <v>24.10.01.04 Quintil IV</v>
      </c>
      <c r="G1651" t="s">
        <v>107</v>
      </c>
      <c r="H1651" t="s">
        <v>3327</v>
      </c>
      <c r="I1651" t="s">
        <v>3328</v>
      </c>
      <c r="J1651" t="s">
        <v>3306</v>
      </c>
      <c r="K1651" t="s">
        <v>3336</v>
      </c>
      <c r="L1651" t="s">
        <v>3318</v>
      </c>
      <c r="O1651" t="s">
        <v>2463</v>
      </c>
      <c r="V1651" s="9">
        <v>3048730</v>
      </c>
      <c r="W1651" s="9">
        <v>3104717</v>
      </c>
      <c r="X1651" s="9">
        <v>3160703</v>
      </c>
      <c r="Y1651" s="9">
        <v>3216690</v>
      </c>
      <c r="Z1651" s="9">
        <v>3230493</v>
      </c>
      <c r="AA1651" s="9">
        <v>3244295</v>
      </c>
      <c r="AB1651" s="9">
        <v>3248133</v>
      </c>
      <c r="AC1651" s="9">
        <v>3251970</v>
      </c>
      <c r="AD1651" s="9">
        <v>3292431</v>
      </c>
      <c r="AE1651" s="9">
        <v>3332892</v>
      </c>
      <c r="AF1651" s="9">
        <v>3331378</v>
      </c>
      <c r="AG1651" s="9">
        <v>3329863</v>
      </c>
    </row>
    <row r="1652" spans="1:36" x14ac:dyDescent="0.25">
      <c r="A1652" s="23">
        <v>1651</v>
      </c>
      <c r="B1652" t="s">
        <v>10119</v>
      </c>
      <c r="C1652" s="1" t="str">
        <f>+VLOOKUP(Tabla1[[#This Row],[Sector]],Sectores[[Sector]:[Columna1]],2,0)</f>
        <v>24 Socioeconómico</v>
      </c>
      <c r="D1652" s="1" t="str">
        <f>+VLOOKUP(Tabla1[[#This Row],[Contenido]],Hoja2!$F$2:$G$105,2,0)</f>
        <v>24.10 Ingreso Autónomo Nacional</v>
      </c>
      <c r="E1652" s="1" t="str">
        <f>+IFERROR(VLOOKUP(Tabla1[[#This Row],[Tema]],Temas[[Tema]:[Columna1]],2,0),"REVISAR")</f>
        <v>24.10.01 Quintiles</v>
      </c>
      <c r="F1652" s="1" t="str">
        <f>+IFERROR(VLOOKUP(Tabla1[[#This Row],[Muestra]],Muestra[[Muestra]:[Columna1]],2,0),"REVISAR")</f>
        <v>24.10.01.05 Quintil V</v>
      </c>
      <c r="G1652" t="s">
        <v>107</v>
      </c>
      <c r="H1652" t="s">
        <v>3327</v>
      </c>
      <c r="I1652" t="s">
        <v>3328</v>
      </c>
      <c r="J1652" t="s">
        <v>3307</v>
      </c>
      <c r="K1652" t="s">
        <v>3336</v>
      </c>
      <c r="L1652" t="s">
        <v>3318</v>
      </c>
      <c r="O1652" t="s">
        <v>2463</v>
      </c>
      <c r="V1652" s="9">
        <v>2669493</v>
      </c>
      <c r="W1652" s="9">
        <v>2671164</v>
      </c>
      <c r="X1652" s="9">
        <v>2672835</v>
      </c>
      <c r="Y1652" s="9">
        <v>2674506</v>
      </c>
      <c r="Z1652" s="9">
        <v>2690507</v>
      </c>
      <c r="AA1652" s="9">
        <v>2706508</v>
      </c>
      <c r="AB1652" s="9">
        <v>2674425</v>
      </c>
      <c r="AC1652" s="9">
        <v>2642341</v>
      </c>
      <c r="AD1652" s="9">
        <v>2674249</v>
      </c>
      <c r="AE1652" s="9">
        <v>2706156</v>
      </c>
      <c r="AF1652" s="9">
        <v>2707745</v>
      </c>
      <c r="AG1652" s="9">
        <v>2709333</v>
      </c>
    </row>
    <row r="1653" spans="1:36" x14ac:dyDescent="0.25">
      <c r="A1653" s="23">
        <v>1652</v>
      </c>
      <c r="B1653" t="s">
        <v>10105</v>
      </c>
      <c r="C1653" s="1" t="str">
        <f>+VLOOKUP(Tabla1[[#This Row],[Sector]],Sectores[[Sector]:[Columna1]],2,0)</f>
        <v>24 Socioeconómico</v>
      </c>
      <c r="D1653" s="1" t="str">
        <f>+VLOOKUP(Tabla1[[#This Row],[Contenido]],Hoja2!$F$2:$G$105,2,0)</f>
        <v>24.10 Ingreso Autónomo Nacional</v>
      </c>
      <c r="E1653" s="1" t="str">
        <f>+IFERROR(VLOOKUP(Tabla1[[#This Row],[Tema]],Temas[[Tema]:[Columna1]],2,0),"REVISAR")</f>
        <v>24.10.02 Deciles</v>
      </c>
      <c r="F1653" s="1" t="str">
        <f>+IFERROR(VLOOKUP(Tabla1[[#This Row],[Muestra]],Muestra[[Muestra]:[Columna1]],2,0),"REVISAR")</f>
        <v>24.10.02.01 Decil I</v>
      </c>
      <c r="G1653" t="s">
        <v>107</v>
      </c>
      <c r="H1653" t="s">
        <v>3327</v>
      </c>
      <c r="I1653" t="s">
        <v>3329</v>
      </c>
      <c r="J1653" t="s">
        <v>3308</v>
      </c>
      <c r="K1653" t="s">
        <v>3336</v>
      </c>
      <c r="L1653" t="s">
        <v>3318</v>
      </c>
      <c r="O1653" t="s">
        <v>2463</v>
      </c>
      <c r="V1653" s="9">
        <v>1744852</v>
      </c>
      <c r="W1653" s="9">
        <v>1720608</v>
      </c>
      <c r="X1653" s="9">
        <v>1696364</v>
      </c>
      <c r="Y1653" s="9">
        <v>1672120</v>
      </c>
      <c r="Z1653" s="9">
        <v>1690558</v>
      </c>
      <c r="AA1653" s="9">
        <v>1708996</v>
      </c>
      <c r="AB1653" s="9">
        <v>1727597</v>
      </c>
      <c r="AC1653" s="9">
        <v>1746197</v>
      </c>
      <c r="AD1653" s="9">
        <v>1750410</v>
      </c>
      <c r="AE1653" s="9">
        <v>1754622</v>
      </c>
      <c r="AF1653" s="9">
        <v>1754659</v>
      </c>
      <c r="AG1653" s="9">
        <v>1754695</v>
      </c>
    </row>
    <row r="1654" spans="1:36" x14ac:dyDescent="0.25">
      <c r="A1654" s="23">
        <v>1653</v>
      </c>
      <c r="B1654" t="s">
        <v>10106</v>
      </c>
      <c r="C1654" s="1" t="str">
        <f>+VLOOKUP(Tabla1[[#This Row],[Sector]],Sectores[[Sector]:[Columna1]],2,0)</f>
        <v>24 Socioeconómico</v>
      </c>
      <c r="D1654" s="1" t="str">
        <f>+VLOOKUP(Tabla1[[#This Row],[Contenido]],Hoja2!$F$2:$G$105,2,0)</f>
        <v>24.10 Ingreso Autónomo Nacional</v>
      </c>
      <c r="E1654" s="1" t="str">
        <f>+IFERROR(VLOOKUP(Tabla1[[#This Row],[Tema]],Temas[[Tema]:[Columna1]],2,0),"REVISAR")</f>
        <v>24.10.02 Deciles</v>
      </c>
      <c r="F1654" s="1" t="str">
        <f>+IFERROR(VLOOKUP(Tabla1[[#This Row],[Muestra]],Muestra[[Muestra]:[Columna1]],2,0),"REVISAR")</f>
        <v>24.10.02.02 Decil II</v>
      </c>
      <c r="G1654" t="s">
        <v>107</v>
      </c>
      <c r="H1654" t="s">
        <v>3327</v>
      </c>
      <c r="I1654" t="s">
        <v>3329</v>
      </c>
      <c r="J1654" t="s">
        <v>3309</v>
      </c>
      <c r="K1654" t="s">
        <v>3336</v>
      </c>
      <c r="L1654" t="s">
        <v>3318</v>
      </c>
      <c r="O1654" t="s">
        <v>2463</v>
      </c>
      <c r="V1654" s="9">
        <v>1892641</v>
      </c>
      <c r="W1654" s="9">
        <v>1899752</v>
      </c>
      <c r="X1654" s="9">
        <v>1906862</v>
      </c>
      <c r="Y1654" s="9">
        <v>1913973</v>
      </c>
      <c r="Z1654" s="9">
        <v>1955581</v>
      </c>
      <c r="AA1654" s="9">
        <v>1997188</v>
      </c>
      <c r="AB1654" s="9">
        <v>2012932</v>
      </c>
      <c r="AC1654" s="9">
        <v>2028676</v>
      </c>
      <c r="AD1654" s="9">
        <v>2063698</v>
      </c>
      <c r="AE1654" s="9">
        <v>2098720</v>
      </c>
      <c r="AF1654" s="9">
        <v>2069481</v>
      </c>
      <c r="AG1654" s="9">
        <v>2040242</v>
      </c>
    </row>
    <row r="1655" spans="1:36" x14ac:dyDescent="0.25">
      <c r="A1655" s="23">
        <v>1654</v>
      </c>
      <c r="B1655" t="s">
        <v>10107</v>
      </c>
      <c r="C1655" s="1" t="str">
        <f>+VLOOKUP(Tabla1[[#This Row],[Sector]],Sectores[[Sector]:[Columna1]],2,0)</f>
        <v>24 Socioeconómico</v>
      </c>
      <c r="D1655" s="1" t="str">
        <f>+VLOOKUP(Tabla1[[#This Row],[Contenido]],Hoja2!$F$2:$G$105,2,0)</f>
        <v>24.10 Ingreso Autónomo Nacional</v>
      </c>
      <c r="E1655" s="1" t="str">
        <f>+IFERROR(VLOOKUP(Tabla1[[#This Row],[Tema]],Temas[[Tema]:[Columna1]],2,0),"REVISAR")</f>
        <v>24.10.02 Deciles</v>
      </c>
      <c r="F1655" s="1" t="str">
        <f>+IFERROR(VLOOKUP(Tabla1[[#This Row],[Muestra]],Muestra[[Muestra]:[Columna1]],2,0),"REVISAR")</f>
        <v>24.10.02.03 Decil III</v>
      </c>
      <c r="G1655" t="s">
        <v>107</v>
      </c>
      <c r="H1655" t="s">
        <v>3327</v>
      </c>
      <c r="I1655" t="s">
        <v>3329</v>
      </c>
      <c r="J1655" t="s">
        <v>3310</v>
      </c>
      <c r="K1655" t="s">
        <v>3336</v>
      </c>
      <c r="L1655" t="s">
        <v>3318</v>
      </c>
      <c r="O1655" t="s">
        <v>2463</v>
      </c>
      <c r="V1655" s="9">
        <v>1809204</v>
      </c>
      <c r="W1655" s="9">
        <v>1835120</v>
      </c>
      <c r="X1655" s="9">
        <v>1861035</v>
      </c>
      <c r="Y1655" s="9">
        <v>1886951</v>
      </c>
      <c r="Z1655" s="9">
        <v>1919447</v>
      </c>
      <c r="AA1655" s="9">
        <v>1951942</v>
      </c>
      <c r="AB1655" s="9">
        <v>1944213</v>
      </c>
      <c r="AC1655" s="9">
        <v>1936483</v>
      </c>
      <c r="AD1655" s="9">
        <v>1965013</v>
      </c>
      <c r="AE1655" s="9">
        <v>1993543</v>
      </c>
      <c r="AF1655" s="9">
        <v>2088809</v>
      </c>
      <c r="AG1655" s="9">
        <v>2184075</v>
      </c>
    </row>
    <row r="1656" spans="1:36" x14ac:dyDescent="0.25">
      <c r="A1656" s="23">
        <v>1655</v>
      </c>
      <c r="B1656" t="s">
        <v>10108</v>
      </c>
      <c r="C1656" s="1" t="str">
        <f>+VLOOKUP(Tabla1[[#This Row],[Sector]],Sectores[[Sector]:[Columna1]],2,0)</f>
        <v>24 Socioeconómico</v>
      </c>
      <c r="D1656" s="1" t="str">
        <f>+VLOOKUP(Tabla1[[#This Row],[Contenido]],Hoja2!$F$2:$G$105,2,0)</f>
        <v>24.10 Ingreso Autónomo Nacional</v>
      </c>
      <c r="E1656" s="1" t="str">
        <f>+IFERROR(VLOOKUP(Tabla1[[#This Row],[Tema]],Temas[[Tema]:[Columna1]],2,0),"REVISAR")</f>
        <v>24.10.02 Deciles</v>
      </c>
      <c r="F1656" s="1" t="str">
        <f>+IFERROR(VLOOKUP(Tabla1[[#This Row],[Muestra]],Muestra[[Muestra]:[Columna1]],2,0),"REVISAR")</f>
        <v>24.10.02.04 Decil IV</v>
      </c>
      <c r="G1656" t="s">
        <v>107</v>
      </c>
      <c r="H1656" t="s">
        <v>3327</v>
      </c>
      <c r="I1656" t="s">
        <v>3329</v>
      </c>
      <c r="J1656" t="s">
        <v>3311</v>
      </c>
      <c r="K1656" t="s">
        <v>3336</v>
      </c>
      <c r="L1656" t="s">
        <v>3318</v>
      </c>
      <c r="O1656" t="s">
        <v>2463</v>
      </c>
      <c r="V1656" s="9">
        <v>1731661</v>
      </c>
      <c r="W1656" s="9">
        <v>1745894</v>
      </c>
      <c r="X1656" s="9">
        <v>1760126</v>
      </c>
      <c r="Y1656" s="9">
        <v>1774359</v>
      </c>
      <c r="Z1656" s="9">
        <v>1765944</v>
      </c>
      <c r="AA1656" s="9">
        <v>1757528</v>
      </c>
      <c r="AB1656" s="9">
        <v>1859351</v>
      </c>
      <c r="AC1656" s="9">
        <v>1961173</v>
      </c>
      <c r="AD1656" s="9">
        <v>1940060</v>
      </c>
      <c r="AE1656" s="9">
        <v>1918946</v>
      </c>
      <c r="AF1656" s="9">
        <v>1942498</v>
      </c>
      <c r="AG1656" s="9">
        <v>1966050</v>
      </c>
    </row>
    <row r="1657" spans="1:36" x14ac:dyDescent="0.25">
      <c r="A1657" s="23">
        <v>1656</v>
      </c>
      <c r="B1657" t="s">
        <v>10109</v>
      </c>
      <c r="C1657" s="1" t="str">
        <f>+VLOOKUP(Tabla1[[#This Row],[Sector]],Sectores[[Sector]:[Columna1]],2,0)</f>
        <v>24 Socioeconómico</v>
      </c>
      <c r="D1657" s="1" t="str">
        <f>+VLOOKUP(Tabla1[[#This Row],[Contenido]],Hoja2!$F$2:$G$105,2,0)</f>
        <v>24.10 Ingreso Autónomo Nacional</v>
      </c>
      <c r="E1657" s="1" t="str">
        <f>+IFERROR(VLOOKUP(Tabla1[[#This Row],[Tema]],Temas[[Tema]:[Columna1]],2,0),"REVISAR")</f>
        <v>24.10.02 Deciles</v>
      </c>
      <c r="F1657" s="1" t="str">
        <f>+IFERROR(VLOOKUP(Tabla1[[#This Row],[Muestra]],Muestra[[Muestra]:[Columna1]],2,0),"REVISAR")</f>
        <v>24.10.02.05 Decil IX</v>
      </c>
      <c r="G1657" t="s">
        <v>107</v>
      </c>
      <c r="H1657" t="s">
        <v>3327</v>
      </c>
      <c r="I1657" t="s">
        <v>3329</v>
      </c>
      <c r="J1657" t="s">
        <v>3312</v>
      </c>
      <c r="K1657" t="s">
        <v>3336</v>
      </c>
      <c r="L1657" t="s">
        <v>3318</v>
      </c>
      <c r="O1657" t="s">
        <v>2463</v>
      </c>
      <c r="V1657" s="9">
        <v>1417821</v>
      </c>
      <c r="W1657" s="9">
        <v>1423950</v>
      </c>
      <c r="X1657" s="9">
        <v>1430079</v>
      </c>
      <c r="Y1657" s="9">
        <v>1436208</v>
      </c>
      <c r="Z1657" s="9">
        <v>1448508</v>
      </c>
      <c r="AA1657" s="9">
        <v>1460807</v>
      </c>
      <c r="AB1657" s="9">
        <v>1474808</v>
      </c>
      <c r="AC1657" s="9">
        <v>1488809</v>
      </c>
      <c r="AD1657" s="9">
        <v>1471469</v>
      </c>
      <c r="AE1657" s="9">
        <v>1454128</v>
      </c>
      <c r="AF1657" s="9">
        <v>1469886</v>
      </c>
      <c r="AG1657" s="9">
        <v>1485644</v>
      </c>
    </row>
    <row r="1658" spans="1:36" x14ac:dyDescent="0.25">
      <c r="A1658" s="23">
        <v>1657</v>
      </c>
      <c r="B1658" t="s">
        <v>10110</v>
      </c>
      <c r="C1658" s="1" t="str">
        <f>+VLOOKUP(Tabla1[[#This Row],[Sector]],Sectores[[Sector]:[Columna1]],2,0)</f>
        <v>24 Socioeconómico</v>
      </c>
      <c r="D1658" s="1" t="str">
        <f>+VLOOKUP(Tabla1[[#This Row],[Contenido]],Hoja2!$F$2:$G$105,2,0)</f>
        <v>24.10 Ingreso Autónomo Nacional</v>
      </c>
      <c r="E1658" s="1" t="str">
        <f>+IFERROR(VLOOKUP(Tabla1[[#This Row],[Tema]],Temas[[Tema]:[Columna1]],2,0),"REVISAR")</f>
        <v>24.10.02 Deciles</v>
      </c>
      <c r="F1658" s="1" t="str">
        <f>+IFERROR(VLOOKUP(Tabla1[[#This Row],[Muestra]],Muestra[[Muestra]:[Columna1]],2,0),"REVISAR")</f>
        <v>24.10.02.06 Decil V</v>
      </c>
      <c r="G1658" t="s">
        <v>107</v>
      </c>
      <c r="H1658" t="s">
        <v>3327</v>
      </c>
      <c r="I1658" t="s">
        <v>3329</v>
      </c>
      <c r="J1658" t="s">
        <v>3313</v>
      </c>
      <c r="K1658" t="s">
        <v>3336</v>
      </c>
      <c r="L1658" t="s">
        <v>3318</v>
      </c>
      <c r="O1658" t="s">
        <v>2463</v>
      </c>
      <c r="V1658" s="9">
        <v>1609822</v>
      </c>
      <c r="W1658" s="9">
        <v>1646000</v>
      </c>
      <c r="X1658" s="9">
        <v>1682177</v>
      </c>
      <c r="Y1658" s="9">
        <v>1718355</v>
      </c>
      <c r="Z1658" s="9">
        <v>1773156</v>
      </c>
      <c r="AA1658" s="9">
        <v>1827957</v>
      </c>
      <c r="AB1658" s="9">
        <v>1824199</v>
      </c>
      <c r="AC1658" s="9">
        <v>1820440</v>
      </c>
      <c r="AD1658" s="9">
        <v>1838735</v>
      </c>
      <c r="AE1658" s="9">
        <v>1857029</v>
      </c>
      <c r="AF1658" s="9">
        <v>1860956</v>
      </c>
      <c r="AG1658" s="9">
        <v>1864883</v>
      </c>
    </row>
    <row r="1659" spans="1:36" x14ac:dyDescent="0.25">
      <c r="A1659" s="23">
        <v>1658</v>
      </c>
      <c r="B1659" t="s">
        <v>10111</v>
      </c>
      <c r="C1659" s="1" t="str">
        <f>+VLOOKUP(Tabla1[[#This Row],[Sector]],Sectores[[Sector]:[Columna1]],2,0)</f>
        <v>24 Socioeconómico</v>
      </c>
      <c r="D1659" s="1" t="str">
        <f>+VLOOKUP(Tabla1[[#This Row],[Contenido]],Hoja2!$F$2:$G$105,2,0)</f>
        <v>24.10 Ingreso Autónomo Nacional</v>
      </c>
      <c r="E1659" s="1" t="str">
        <f>+IFERROR(VLOOKUP(Tabla1[[#This Row],[Tema]],Temas[[Tema]:[Columna1]],2,0),"REVISAR")</f>
        <v>24.10.02 Deciles</v>
      </c>
      <c r="F1659" s="1" t="str">
        <f>+IFERROR(VLOOKUP(Tabla1[[#This Row],[Muestra]],Muestra[[Muestra]:[Columna1]],2,0),"REVISAR")</f>
        <v>24.10.02.07 Decil VI</v>
      </c>
      <c r="G1659" t="s">
        <v>107</v>
      </c>
      <c r="H1659" t="s">
        <v>3327</v>
      </c>
      <c r="I1659" t="s">
        <v>3329</v>
      </c>
      <c r="J1659" t="s">
        <v>3314</v>
      </c>
      <c r="K1659" t="s">
        <v>3336</v>
      </c>
      <c r="L1659" t="s">
        <v>3318</v>
      </c>
      <c r="O1659" t="s">
        <v>2463</v>
      </c>
      <c r="V1659" s="9">
        <v>1608326</v>
      </c>
      <c r="W1659" s="9">
        <v>1648073</v>
      </c>
      <c r="X1659" s="9">
        <v>1687820</v>
      </c>
      <c r="Y1659" s="9">
        <v>1727567</v>
      </c>
      <c r="Z1659" s="9">
        <v>1717848</v>
      </c>
      <c r="AA1659" s="9">
        <v>1708128</v>
      </c>
      <c r="AB1659" s="9">
        <v>1769624</v>
      </c>
      <c r="AC1659" s="9">
        <v>1831119</v>
      </c>
      <c r="AD1659" s="9">
        <v>1829800</v>
      </c>
      <c r="AE1659" s="9">
        <v>1828481</v>
      </c>
      <c r="AF1659" s="9">
        <v>1864185</v>
      </c>
      <c r="AG1659" s="9">
        <v>1899889</v>
      </c>
    </row>
    <row r="1660" spans="1:36" x14ac:dyDescent="0.25">
      <c r="A1660" s="23">
        <v>1659</v>
      </c>
      <c r="B1660" t="s">
        <v>10112</v>
      </c>
      <c r="C1660" s="1" t="str">
        <f>+VLOOKUP(Tabla1[[#This Row],[Sector]],Sectores[[Sector]:[Columna1]],2,0)</f>
        <v>24 Socioeconómico</v>
      </c>
      <c r="D1660" s="1" t="str">
        <f>+VLOOKUP(Tabla1[[#This Row],[Contenido]],Hoja2!$F$2:$G$105,2,0)</f>
        <v>24.10 Ingreso Autónomo Nacional</v>
      </c>
      <c r="E1660" s="1" t="str">
        <f>+IFERROR(VLOOKUP(Tabla1[[#This Row],[Tema]],Temas[[Tema]:[Columna1]],2,0),"REVISAR")</f>
        <v>24.10.02 Deciles</v>
      </c>
      <c r="F1660" s="1" t="str">
        <f>+IFERROR(VLOOKUP(Tabla1[[#This Row],[Muestra]],Muestra[[Muestra]:[Columna1]],2,0),"REVISAR")</f>
        <v>24.10.02.08 Decil VII</v>
      </c>
      <c r="G1660" t="s">
        <v>107</v>
      </c>
      <c r="H1660" t="s">
        <v>3327</v>
      </c>
      <c r="I1660" t="s">
        <v>3329</v>
      </c>
      <c r="J1660" t="s">
        <v>3315</v>
      </c>
      <c r="K1660" t="s">
        <v>3336</v>
      </c>
      <c r="L1660" t="s">
        <v>3318</v>
      </c>
      <c r="O1660" t="s">
        <v>2463</v>
      </c>
      <c r="V1660" s="9">
        <v>1561274</v>
      </c>
      <c r="W1660" s="9">
        <v>1582635</v>
      </c>
      <c r="X1660" s="9">
        <v>1603995</v>
      </c>
      <c r="Y1660" s="9">
        <v>1625356</v>
      </c>
      <c r="Z1660" s="9">
        <v>1635728</v>
      </c>
      <c r="AA1660" s="9">
        <v>1646100</v>
      </c>
      <c r="AB1660" s="9">
        <v>1655827</v>
      </c>
      <c r="AC1660" s="9">
        <v>1665553</v>
      </c>
      <c r="AD1660" s="9">
        <v>1687190</v>
      </c>
      <c r="AE1660" s="9">
        <v>1708827</v>
      </c>
      <c r="AF1660" s="9">
        <v>1716927</v>
      </c>
      <c r="AG1660" s="9">
        <v>1725026</v>
      </c>
    </row>
    <row r="1661" spans="1:36" x14ac:dyDescent="0.25">
      <c r="A1661" s="23">
        <v>1660</v>
      </c>
      <c r="B1661" t="s">
        <v>10113</v>
      </c>
      <c r="C1661" s="1" t="str">
        <f>+VLOOKUP(Tabla1[[#This Row],[Sector]],Sectores[[Sector]:[Columna1]],2,0)</f>
        <v>24 Socioeconómico</v>
      </c>
      <c r="D1661" s="1" t="str">
        <f>+VLOOKUP(Tabla1[[#This Row],[Contenido]],Hoja2!$F$2:$G$105,2,0)</f>
        <v>24.10 Ingreso Autónomo Nacional</v>
      </c>
      <c r="E1661" s="1" t="str">
        <f>+IFERROR(VLOOKUP(Tabla1[[#This Row],[Tema]],Temas[[Tema]:[Columna1]],2,0),"REVISAR")</f>
        <v>24.10.02 Deciles</v>
      </c>
      <c r="F1661" s="1" t="str">
        <f>+IFERROR(VLOOKUP(Tabla1[[#This Row],[Muestra]],Muestra[[Muestra]:[Columna1]],2,0),"REVISAR")</f>
        <v>24.10.02.09 Decil VIII</v>
      </c>
      <c r="G1661" t="s">
        <v>107</v>
      </c>
      <c r="H1661" t="s">
        <v>3327</v>
      </c>
      <c r="I1661" t="s">
        <v>3329</v>
      </c>
      <c r="J1661" t="s">
        <v>3316</v>
      </c>
      <c r="K1661" t="s">
        <v>3336</v>
      </c>
      <c r="L1661" t="s">
        <v>3318</v>
      </c>
      <c r="O1661" t="s">
        <v>2463</v>
      </c>
      <c r="V1661" s="9">
        <v>1487456</v>
      </c>
      <c r="W1661" s="9">
        <v>1522082</v>
      </c>
      <c r="X1661" s="9">
        <v>1556708</v>
      </c>
      <c r="Y1661" s="9">
        <v>1591334</v>
      </c>
      <c r="Z1661" s="9">
        <v>1594765</v>
      </c>
      <c r="AA1661" s="9">
        <v>1598195</v>
      </c>
      <c r="AB1661" s="9">
        <v>1592306</v>
      </c>
      <c r="AC1661" s="9">
        <v>1586417</v>
      </c>
      <c r="AD1661" s="9">
        <v>1605241</v>
      </c>
      <c r="AE1661" s="9">
        <v>1624065</v>
      </c>
      <c r="AF1661" s="9">
        <v>1614451</v>
      </c>
      <c r="AG1661" s="9">
        <v>1604837</v>
      </c>
    </row>
    <row r="1662" spans="1:36" x14ac:dyDescent="0.25">
      <c r="A1662" s="23">
        <v>1661</v>
      </c>
      <c r="B1662" t="s">
        <v>10114</v>
      </c>
      <c r="C1662" s="1" t="str">
        <f>+VLOOKUP(Tabla1[[#This Row],[Sector]],Sectores[[Sector]:[Columna1]],2,0)</f>
        <v>24 Socioeconómico</v>
      </c>
      <c r="D1662" s="1" t="str">
        <f>+VLOOKUP(Tabla1[[#This Row],[Contenido]],Hoja2!$F$2:$G$105,2,0)</f>
        <v>24.10 Ingreso Autónomo Nacional</v>
      </c>
      <c r="E1662" s="1" t="str">
        <f>+IFERROR(VLOOKUP(Tabla1[[#This Row],[Tema]],Temas[[Tema]:[Columna1]],2,0),"REVISAR")</f>
        <v>24.10.02 Deciles</v>
      </c>
      <c r="F1662" s="1" t="str">
        <f>+IFERROR(VLOOKUP(Tabla1[[#This Row],[Muestra]],Muestra[[Muestra]:[Columna1]],2,0),"REVISAR")</f>
        <v>24.10.02.10 Decil X</v>
      </c>
      <c r="G1662" t="s">
        <v>107</v>
      </c>
      <c r="H1662" t="s">
        <v>3327</v>
      </c>
      <c r="I1662" t="s">
        <v>3329</v>
      </c>
      <c r="J1662" t="s">
        <v>3317</v>
      </c>
      <c r="K1662" t="s">
        <v>3336</v>
      </c>
      <c r="L1662" t="s">
        <v>3318</v>
      </c>
      <c r="O1662" t="s">
        <v>2463</v>
      </c>
      <c r="V1662" s="9">
        <v>1251672</v>
      </c>
      <c r="W1662" s="9">
        <v>1247214</v>
      </c>
      <c r="X1662" s="9">
        <v>1242756</v>
      </c>
      <c r="Y1662" s="9">
        <v>1238298</v>
      </c>
      <c r="Z1662" s="9">
        <v>1242000</v>
      </c>
      <c r="AA1662" s="9">
        <v>1245701</v>
      </c>
      <c r="AB1662" s="9">
        <v>1199617</v>
      </c>
      <c r="AC1662" s="9">
        <v>1153532</v>
      </c>
      <c r="AD1662" s="9">
        <v>1202780</v>
      </c>
      <c r="AE1662" s="9">
        <v>1252028</v>
      </c>
      <c r="AF1662" s="9">
        <v>1237859</v>
      </c>
      <c r="AG1662" s="9">
        <v>1223689</v>
      </c>
    </row>
    <row r="1663" spans="1:36" x14ac:dyDescent="0.25">
      <c r="A1663" s="19">
        <v>1662</v>
      </c>
      <c r="B1663" t="s">
        <v>9324</v>
      </c>
      <c r="C1663" s="1" t="str">
        <f>+VLOOKUP(Tabla1[[#This Row],[Sector]],Sectores[[Sector]:[Columna1]],2,0)</f>
        <v>08 Educación</v>
      </c>
      <c r="D1663" s="1" t="str">
        <f>+VLOOKUP(Tabla1[[#This Row],[Contenido]],Hoja2!$F$2:$G$105,2,0)</f>
        <v>08.03 Admisión Universitaria</v>
      </c>
      <c r="E1663" s="1" t="str">
        <f>+IFERROR(VLOOKUP(Tabla1[[#This Row],[Tema]],Temas[[Tema]:[Columna1]],2,0),"REVISAR")</f>
        <v>08.03.01 Proceso de Admisión</v>
      </c>
      <c r="F1663" s="1" t="str">
        <f>+IFERROR(VLOOKUP(Tabla1[[#This Row],[Muestra]],Muestra[[Muestra]:[Columna1]],2,0),"REVISAR")</f>
        <v>08.03.01.01 Proceso de Admisión</v>
      </c>
      <c r="G1663" t="s">
        <v>62</v>
      </c>
      <c r="H1663" t="s">
        <v>3332</v>
      </c>
      <c r="I1663" t="s">
        <v>3339</v>
      </c>
      <c r="J1663" t="s">
        <v>3339</v>
      </c>
      <c r="K1663" t="s">
        <v>3336</v>
      </c>
      <c r="L1663" t="s">
        <v>2498</v>
      </c>
      <c r="O1663" t="s">
        <v>3867</v>
      </c>
      <c r="V1663" s="9"/>
      <c r="W1663" s="9"/>
      <c r="X1663" s="9"/>
      <c r="Y1663" s="9"/>
      <c r="Z1663" s="9"/>
      <c r="AA1663" s="9"/>
      <c r="AB1663">
        <v>278791</v>
      </c>
      <c r="AC1663">
        <v>279148</v>
      </c>
      <c r="AD1663">
        <v>277134</v>
      </c>
      <c r="AE1663">
        <v>288863</v>
      </c>
      <c r="AF1663">
        <v>298325</v>
      </c>
      <c r="AG1663">
        <v>298166</v>
      </c>
      <c r="AH1663">
        <v>304581</v>
      </c>
      <c r="AI1663">
        <v>304395</v>
      </c>
      <c r="AJ1663">
        <v>306936</v>
      </c>
    </row>
    <row r="1664" spans="1:36" x14ac:dyDescent="0.25">
      <c r="A1664" s="19">
        <v>1663</v>
      </c>
      <c r="B1664" t="s">
        <v>9325</v>
      </c>
      <c r="C1664" s="1" t="str">
        <f>+VLOOKUP(Tabla1[[#This Row],[Sector]],Sectores[[Sector]:[Columna1]],2,0)</f>
        <v>08 Educación</v>
      </c>
      <c r="D1664" s="1" t="str">
        <f>+VLOOKUP(Tabla1[[#This Row],[Contenido]],Hoja2!$F$2:$G$105,2,0)</f>
        <v>08.03 Admisión Universitaria</v>
      </c>
      <c r="E1664" s="1" t="str">
        <f>+IFERROR(VLOOKUP(Tabla1[[#This Row],[Tema]],Temas[[Tema]:[Columna1]],2,0),"REVISAR")</f>
        <v>08.03.02 Nacionalidad</v>
      </c>
      <c r="F1664" s="1" t="str">
        <f>+IFERROR(VLOOKUP(Tabla1[[#This Row],[Muestra]],Muestra[[Muestra]:[Columna1]],2,0),"REVISAR")</f>
        <v xml:space="preserve">08.03.02.01 Nacionalidad chilena </v>
      </c>
      <c r="G1664" t="s">
        <v>62</v>
      </c>
      <c r="H1664" t="s">
        <v>3332</v>
      </c>
      <c r="I1664" t="s">
        <v>3026</v>
      </c>
      <c r="J1664" t="s">
        <v>3362</v>
      </c>
      <c r="K1664" t="s">
        <v>3336</v>
      </c>
      <c r="L1664" t="s">
        <v>3366</v>
      </c>
      <c r="O1664" t="s">
        <v>3867</v>
      </c>
      <c r="V1664" s="9"/>
      <c r="W1664" s="9"/>
      <c r="X1664" s="9"/>
      <c r="Y1664" s="9"/>
      <c r="Z1664" s="9"/>
      <c r="AA1664" s="9"/>
      <c r="AB1664">
        <v>277664</v>
      </c>
      <c r="AC1664">
        <v>277571</v>
      </c>
      <c r="AD1664">
        <v>275187</v>
      </c>
      <c r="AE1664">
        <v>286327</v>
      </c>
      <c r="AF1664">
        <v>295875</v>
      </c>
      <c r="AG1664">
        <v>296908</v>
      </c>
    </row>
    <row r="1665" spans="1:36" x14ac:dyDescent="0.25">
      <c r="A1665" s="19">
        <v>1664</v>
      </c>
      <c r="B1665" t="s">
        <v>9326</v>
      </c>
      <c r="C1665" s="1" t="str">
        <f>+VLOOKUP(Tabla1[[#This Row],[Sector]],Sectores[[Sector]:[Columna1]],2,0)</f>
        <v>08 Educación</v>
      </c>
      <c r="D1665" s="1" t="str">
        <f>+VLOOKUP(Tabla1[[#This Row],[Contenido]],Hoja2!$F$2:$G$105,2,0)</f>
        <v>08.03 Admisión Universitaria</v>
      </c>
      <c r="E1665" s="1" t="str">
        <f>+IFERROR(VLOOKUP(Tabla1[[#This Row],[Tema]],Temas[[Tema]:[Columna1]],2,0),"REVISAR")</f>
        <v>08.03.02 Nacionalidad</v>
      </c>
      <c r="F1665" s="1" t="str">
        <f>+IFERROR(VLOOKUP(Tabla1[[#This Row],[Muestra]],Muestra[[Muestra]:[Columna1]],2,0),"REVISAR")</f>
        <v xml:space="preserve">08.03.02.02 Nacionalidad extranjera </v>
      </c>
      <c r="G1665" t="s">
        <v>62</v>
      </c>
      <c r="H1665" t="s">
        <v>3332</v>
      </c>
      <c r="I1665" t="s">
        <v>3026</v>
      </c>
      <c r="J1665" t="s">
        <v>3363</v>
      </c>
      <c r="K1665" t="s">
        <v>3336</v>
      </c>
      <c r="L1665" t="s">
        <v>3366</v>
      </c>
      <c r="O1665" t="s">
        <v>3867</v>
      </c>
      <c r="V1665" s="9"/>
      <c r="W1665" s="9"/>
      <c r="X1665" s="9"/>
      <c r="Y1665" s="9"/>
      <c r="Z1665" s="9"/>
      <c r="AA1665" s="9"/>
      <c r="AB1665">
        <v>1127</v>
      </c>
      <c r="AC1665">
        <v>1577</v>
      </c>
      <c r="AD1665">
        <v>1947</v>
      </c>
      <c r="AE1665">
        <v>2536</v>
      </c>
      <c r="AF1665">
        <v>2450</v>
      </c>
      <c r="AG1665">
        <v>1258</v>
      </c>
    </row>
    <row r="1666" spans="1:36" x14ac:dyDescent="0.25">
      <c r="A1666" s="19">
        <v>1665</v>
      </c>
      <c r="B1666" t="s">
        <v>9327</v>
      </c>
      <c r="C1666" s="1" t="str">
        <f>+VLOOKUP(Tabla1[[#This Row],[Sector]],Sectores[[Sector]:[Columna1]],2,0)</f>
        <v>08 Educación</v>
      </c>
      <c r="D1666" s="1" t="str">
        <f>+VLOOKUP(Tabla1[[#This Row],[Contenido]],Hoja2!$F$2:$G$105,2,0)</f>
        <v>08.03 Admisión Universitaria</v>
      </c>
      <c r="E1666" s="1" t="str">
        <f>+IFERROR(VLOOKUP(Tabla1[[#This Row],[Tema]],Temas[[Tema]:[Columna1]],2,0),"REVISAR")</f>
        <v>08.03.03 Sexo</v>
      </c>
      <c r="F1666" s="1" t="str">
        <f>+IFERROR(VLOOKUP(Tabla1[[#This Row],[Muestra]],Muestra[[Muestra]:[Columna1]],2,0),"REVISAR")</f>
        <v>08.03.03.01 Sexo masculino</v>
      </c>
      <c r="G1666" t="s">
        <v>62</v>
      </c>
      <c r="H1666" t="s">
        <v>3332</v>
      </c>
      <c r="I1666" t="s">
        <v>842</v>
      </c>
      <c r="J1666" t="s">
        <v>3364</v>
      </c>
      <c r="K1666" t="s">
        <v>3336</v>
      </c>
      <c r="L1666" t="s">
        <v>2498</v>
      </c>
      <c r="O1666" t="s">
        <v>3867</v>
      </c>
      <c r="V1666" s="9"/>
      <c r="W1666" s="9"/>
      <c r="X1666" s="9"/>
      <c r="Y1666" s="9"/>
      <c r="Z1666" s="9"/>
      <c r="AA1666" s="9"/>
      <c r="AB1666">
        <v>132437</v>
      </c>
      <c r="AC1666">
        <v>132957</v>
      </c>
      <c r="AD1666">
        <v>131735</v>
      </c>
      <c r="AE1666">
        <v>137437</v>
      </c>
      <c r="AF1666">
        <v>141525</v>
      </c>
      <c r="AG1666">
        <v>140773</v>
      </c>
      <c r="AH1666">
        <v>144085</v>
      </c>
      <c r="AI1666">
        <v>144151</v>
      </c>
      <c r="AJ1666">
        <v>144845</v>
      </c>
    </row>
    <row r="1667" spans="1:36" x14ac:dyDescent="0.25">
      <c r="A1667" s="19">
        <v>1666</v>
      </c>
      <c r="B1667" t="s">
        <v>9328</v>
      </c>
      <c r="C1667" s="1" t="str">
        <f>+VLOOKUP(Tabla1[[#This Row],[Sector]],Sectores[[Sector]:[Columna1]],2,0)</f>
        <v>08 Educación</v>
      </c>
      <c r="D1667" s="1" t="str">
        <f>+VLOOKUP(Tabla1[[#This Row],[Contenido]],Hoja2!$F$2:$G$105,2,0)</f>
        <v>08.03 Admisión Universitaria</v>
      </c>
      <c r="E1667" s="1" t="str">
        <f>+IFERROR(VLOOKUP(Tabla1[[#This Row],[Tema]],Temas[[Tema]:[Columna1]],2,0),"REVISAR")</f>
        <v>08.03.03 Sexo</v>
      </c>
      <c r="F1667" s="1" t="str">
        <f>+IFERROR(VLOOKUP(Tabla1[[#This Row],[Muestra]],Muestra[[Muestra]:[Columna1]],2,0),"REVISAR")</f>
        <v>08.03.03.02 Sexo femenino</v>
      </c>
      <c r="G1667" t="s">
        <v>62</v>
      </c>
      <c r="H1667" t="s">
        <v>3332</v>
      </c>
      <c r="I1667" t="s">
        <v>842</v>
      </c>
      <c r="J1667" t="s">
        <v>3365</v>
      </c>
      <c r="K1667" t="s">
        <v>3336</v>
      </c>
      <c r="L1667" t="s">
        <v>2498</v>
      </c>
      <c r="O1667" t="s">
        <v>3867</v>
      </c>
      <c r="V1667" s="9"/>
      <c r="W1667" s="9"/>
      <c r="X1667" s="9"/>
      <c r="Y1667" s="9"/>
      <c r="Z1667" s="9"/>
      <c r="AA1667" s="9"/>
      <c r="AB1667">
        <v>146354</v>
      </c>
      <c r="AC1667">
        <v>146191</v>
      </c>
      <c r="AD1667">
        <v>145399</v>
      </c>
      <c r="AE1667">
        <v>151426</v>
      </c>
      <c r="AF1667">
        <v>156800</v>
      </c>
      <c r="AG1667">
        <v>157393</v>
      </c>
      <c r="AH1667">
        <v>160496</v>
      </c>
      <c r="AI1667">
        <v>160244</v>
      </c>
      <c r="AJ1667">
        <v>162091</v>
      </c>
    </row>
    <row r="1668" spans="1:36" x14ac:dyDescent="0.25">
      <c r="A1668" s="19">
        <v>1667</v>
      </c>
      <c r="B1668" t="s">
        <v>9329</v>
      </c>
      <c r="C1668" s="1" t="str">
        <f>+VLOOKUP(Tabla1[[#This Row],[Sector]],Sectores[[Sector]:[Columna1]],2,0)</f>
        <v>08 Educación</v>
      </c>
      <c r="D1668" s="1" t="str">
        <f>+VLOOKUP(Tabla1[[#This Row],[Contenido]],Hoja2!$F$2:$G$105,2,0)</f>
        <v>08.03 Admisión Universitaria</v>
      </c>
      <c r="E1668" s="1" t="str">
        <f>+IFERROR(VLOOKUP(Tabla1[[#This Row],[Tema]],Temas[[Tema]:[Columna1]],2,0),"REVISAR")</f>
        <v>08.03.04 Estado Civil</v>
      </c>
      <c r="F1668" s="1" t="str">
        <f>+IFERROR(VLOOKUP(Tabla1[[#This Row],[Muestra]],Muestra[[Muestra]:[Columna1]],2,0),"REVISAR")</f>
        <v>08.03.04.01 Soltero</v>
      </c>
      <c r="G1668" t="s">
        <v>62</v>
      </c>
      <c r="H1668" t="s">
        <v>3332</v>
      </c>
      <c r="I1668" t="s">
        <v>3340</v>
      </c>
      <c r="J1668" t="s">
        <v>3342</v>
      </c>
      <c r="K1668" t="s">
        <v>3336</v>
      </c>
      <c r="L1668" t="s">
        <v>3367</v>
      </c>
      <c r="O1668" t="s">
        <v>3867</v>
      </c>
      <c r="V1668" s="9"/>
      <c r="W1668" s="9"/>
      <c r="X1668" s="9"/>
      <c r="Y1668" s="9"/>
      <c r="Z1668" s="9"/>
      <c r="AA1668" s="9"/>
      <c r="AB1668">
        <v>273882</v>
      </c>
      <c r="AC1668">
        <v>274380</v>
      </c>
      <c r="AD1668">
        <v>272406</v>
      </c>
      <c r="AE1668">
        <v>283664</v>
      </c>
      <c r="AF1668">
        <v>292727</v>
      </c>
      <c r="AG1668">
        <v>293957</v>
      </c>
      <c r="AH1668">
        <v>10798</v>
      </c>
      <c r="AI1668">
        <v>297954</v>
      </c>
    </row>
    <row r="1669" spans="1:36" x14ac:dyDescent="0.25">
      <c r="A1669" s="19">
        <v>1668</v>
      </c>
      <c r="B1669" t="s">
        <v>9330</v>
      </c>
      <c r="C1669" s="1" t="str">
        <f>+VLOOKUP(Tabla1[[#This Row],[Sector]],Sectores[[Sector]:[Columna1]],2,0)</f>
        <v>08 Educación</v>
      </c>
      <c r="D1669" s="1" t="str">
        <f>+VLOOKUP(Tabla1[[#This Row],[Contenido]],Hoja2!$F$2:$G$105,2,0)</f>
        <v>08.03 Admisión Universitaria</v>
      </c>
      <c r="E1669" s="1" t="str">
        <f>+IFERROR(VLOOKUP(Tabla1[[#This Row],[Tema]],Temas[[Tema]:[Columna1]],2,0),"REVISAR")</f>
        <v>08.03.04 Estado Civil</v>
      </c>
      <c r="F1669" s="1" t="str">
        <f>+IFERROR(VLOOKUP(Tabla1[[#This Row],[Muestra]],Muestra[[Muestra]:[Columna1]],2,0),"REVISAR")</f>
        <v>08.03.04.02 Casado</v>
      </c>
      <c r="G1669" t="s">
        <v>62</v>
      </c>
      <c r="H1669" t="s">
        <v>3332</v>
      </c>
      <c r="I1669" t="s">
        <v>3340</v>
      </c>
      <c r="J1669" t="s">
        <v>3343</v>
      </c>
      <c r="K1669" t="s">
        <v>3336</v>
      </c>
      <c r="L1669" t="s">
        <v>3367</v>
      </c>
      <c r="O1669" t="s">
        <v>3867</v>
      </c>
      <c r="V1669" s="9"/>
      <c r="W1669" s="9"/>
      <c r="X1669" s="9"/>
      <c r="Y1669" s="9"/>
      <c r="Z1669" s="9"/>
      <c r="AA1669" s="9"/>
      <c r="AB1669">
        <v>3835</v>
      </c>
      <c r="AC1669">
        <v>3749</v>
      </c>
      <c r="AD1669">
        <v>3662</v>
      </c>
      <c r="AE1669">
        <v>3976</v>
      </c>
      <c r="AF1669">
        <v>4289</v>
      </c>
      <c r="AG1669">
        <v>3277</v>
      </c>
      <c r="AH1669">
        <v>287788</v>
      </c>
      <c r="AI1669">
        <v>3592</v>
      </c>
    </row>
    <row r="1670" spans="1:36" x14ac:dyDescent="0.25">
      <c r="A1670" s="19">
        <v>1669</v>
      </c>
      <c r="B1670" t="s">
        <v>9331</v>
      </c>
      <c r="C1670" s="1" t="str">
        <f>+VLOOKUP(Tabla1[[#This Row],[Sector]],Sectores[[Sector]:[Columna1]],2,0)</f>
        <v>08 Educación</v>
      </c>
      <c r="D1670" s="1" t="str">
        <f>+VLOOKUP(Tabla1[[#This Row],[Contenido]],Hoja2!$F$2:$G$105,2,0)</f>
        <v>08.03 Admisión Universitaria</v>
      </c>
      <c r="E1670" s="1" t="str">
        <f>+IFERROR(VLOOKUP(Tabla1[[#This Row],[Tema]],Temas[[Tema]:[Columna1]],2,0),"REVISAR")</f>
        <v>08.03.04 Estado Civil</v>
      </c>
      <c r="F1670" s="1" t="str">
        <f>+IFERROR(VLOOKUP(Tabla1[[#This Row],[Muestra]],Muestra[[Muestra]:[Columna1]],2,0),"REVISAR")</f>
        <v>08.03.04.03 Separado</v>
      </c>
      <c r="G1670" t="s">
        <v>62</v>
      </c>
      <c r="H1670" t="s">
        <v>3332</v>
      </c>
      <c r="I1670" t="s">
        <v>3340</v>
      </c>
      <c r="J1670" t="s">
        <v>3344</v>
      </c>
      <c r="K1670" t="s">
        <v>3336</v>
      </c>
      <c r="L1670" t="s">
        <v>3367</v>
      </c>
      <c r="O1670" t="s">
        <v>3867</v>
      </c>
      <c r="V1670" s="9"/>
      <c r="W1670" s="9"/>
      <c r="X1670" s="9"/>
      <c r="Y1670" s="9"/>
      <c r="Z1670" s="9"/>
      <c r="AA1670" s="9"/>
      <c r="AB1670">
        <v>925</v>
      </c>
      <c r="AC1670">
        <v>871</v>
      </c>
      <c r="AD1670">
        <v>907</v>
      </c>
      <c r="AE1670">
        <v>1052</v>
      </c>
      <c r="AF1670">
        <v>1124</v>
      </c>
      <c r="AG1670">
        <v>818</v>
      </c>
      <c r="AH1670">
        <v>3273</v>
      </c>
      <c r="AI1670">
        <v>885</v>
      </c>
    </row>
    <row r="1671" spans="1:36" x14ac:dyDescent="0.25">
      <c r="A1671" s="19">
        <v>1670</v>
      </c>
      <c r="B1671" t="s">
        <v>9332</v>
      </c>
      <c r="C1671" s="1" t="str">
        <f>+VLOOKUP(Tabla1[[#This Row],[Sector]],Sectores[[Sector]:[Columna1]],2,0)</f>
        <v>08 Educación</v>
      </c>
      <c r="D1671" s="1" t="str">
        <f>+VLOOKUP(Tabla1[[#This Row],[Contenido]],Hoja2!$F$2:$G$105,2,0)</f>
        <v>08.03 Admisión Universitaria</v>
      </c>
      <c r="E1671" s="1" t="str">
        <f>+IFERROR(VLOOKUP(Tabla1[[#This Row],[Tema]],Temas[[Tema]:[Columna1]],2,0),"REVISAR")</f>
        <v>08.03.04 Estado Civil</v>
      </c>
      <c r="F1671" s="1" t="str">
        <f>+IFERROR(VLOOKUP(Tabla1[[#This Row],[Muestra]],Muestra[[Muestra]:[Columna1]],2,0),"REVISAR")</f>
        <v>08.03.04.04 Viudo</v>
      </c>
      <c r="G1671" t="s">
        <v>62</v>
      </c>
      <c r="H1671" t="s">
        <v>3332</v>
      </c>
      <c r="I1671" t="s">
        <v>3340</v>
      </c>
      <c r="J1671" t="s">
        <v>3345</v>
      </c>
      <c r="K1671" t="s">
        <v>3336</v>
      </c>
      <c r="L1671" t="s">
        <v>3367</v>
      </c>
      <c r="O1671" t="s">
        <v>3867</v>
      </c>
      <c r="V1671" s="9"/>
      <c r="W1671" s="9"/>
      <c r="X1671" s="9"/>
      <c r="Y1671" s="9"/>
      <c r="Z1671" s="9"/>
      <c r="AA1671" s="9"/>
      <c r="AB1671">
        <v>149</v>
      </c>
      <c r="AC1671">
        <v>148</v>
      </c>
      <c r="AD1671">
        <v>159</v>
      </c>
      <c r="AE1671">
        <v>171</v>
      </c>
      <c r="AF1671">
        <v>185</v>
      </c>
      <c r="AG1671">
        <v>114</v>
      </c>
      <c r="AH1671">
        <v>868</v>
      </c>
      <c r="AI1671">
        <v>139</v>
      </c>
    </row>
    <row r="1672" spans="1:36" x14ac:dyDescent="0.25">
      <c r="A1672" s="19">
        <v>1671</v>
      </c>
      <c r="B1672" t="s">
        <v>9333</v>
      </c>
      <c r="C1672" s="1" t="str">
        <f>+VLOOKUP(Tabla1[[#This Row],[Sector]],Sectores[[Sector]:[Columna1]],2,0)</f>
        <v>08 Educación</v>
      </c>
      <c r="D1672" s="1" t="str">
        <f>+VLOOKUP(Tabla1[[#This Row],[Contenido]],Hoja2!$F$2:$G$105,2,0)</f>
        <v>08.03 Admisión Universitaria</v>
      </c>
      <c r="E1672" s="1" t="str">
        <f>+IFERROR(VLOOKUP(Tabla1[[#This Row],[Tema]],Temas[[Tema]:[Columna1]],2,0),"REVISAR")</f>
        <v>08.03.05 Región de Domicilio</v>
      </c>
      <c r="F1672" s="1" t="str">
        <f>+IFERROR(VLOOKUP(Tabla1[[#This Row],[Muestra]],Muestra[[Muestra]:[Columna1]],2,0),"REVISAR")</f>
        <v>08.03.05.01 Tarapacá</v>
      </c>
      <c r="G1672" t="s">
        <v>62</v>
      </c>
      <c r="H1672" t="s">
        <v>3332</v>
      </c>
      <c r="I1672" t="s">
        <v>3341</v>
      </c>
      <c r="J1672" t="s">
        <v>3346</v>
      </c>
      <c r="K1672" t="s">
        <v>3336</v>
      </c>
      <c r="L1672" t="s">
        <v>2498</v>
      </c>
      <c r="O1672" t="s">
        <v>3867</v>
      </c>
      <c r="V1672" s="9"/>
      <c r="W1672" s="9"/>
      <c r="X1672" s="9"/>
      <c r="Y1672" s="9"/>
      <c r="Z1672" s="9"/>
      <c r="AA1672" s="9"/>
      <c r="AB1672">
        <v>4459</v>
      </c>
      <c r="AC1672">
        <v>4544</v>
      </c>
      <c r="AD1672">
        <v>4560</v>
      </c>
      <c r="AE1672">
        <v>5009</v>
      </c>
      <c r="AF1672">
        <v>5253</v>
      </c>
      <c r="AG1672">
        <v>5280</v>
      </c>
      <c r="AH1672">
        <v>5723</v>
      </c>
      <c r="AI1672">
        <v>5642</v>
      </c>
      <c r="AJ1672">
        <v>5811</v>
      </c>
    </row>
    <row r="1673" spans="1:36" x14ac:dyDescent="0.25">
      <c r="A1673" s="19">
        <v>1672</v>
      </c>
      <c r="B1673" t="s">
        <v>9334</v>
      </c>
      <c r="C1673" s="1" t="str">
        <f>+VLOOKUP(Tabla1[[#This Row],[Sector]],Sectores[[Sector]:[Columna1]],2,0)</f>
        <v>08 Educación</v>
      </c>
      <c r="D1673" s="1" t="str">
        <f>+VLOOKUP(Tabla1[[#This Row],[Contenido]],Hoja2!$F$2:$G$105,2,0)</f>
        <v>08.03 Admisión Universitaria</v>
      </c>
      <c r="E1673" s="1" t="str">
        <f>+IFERROR(VLOOKUP(Tabla1[[#This Row],[Tema]],Temas[[Tema]:[Columna1]],2,0),"REVISAR")</f>
        <v>08.03.05 Región de Domicilio</v>
      </c>
      <c r="F1673" s="1" t="str">
        <f>+IFERROR(VLOOKUP(Tabla1[[#This Row],[Muestra]],Muestra[[Muestra]:[Columna1]],2,0),"REVISAR")</f>
        <v>08.03.05.02 Antofagasta</v>
      </c>
      <c r="G1673" t="s">
        <v>62</v>
      </c>
      <c r="H1673" t="s">
        <v>3332</v>
      </c>
      <c r="I1673" t="s">
        <v>3341</v>
      </c>
      <c r="J1673" t="s">
        <v>3347</v>
      </c>
      <c r="K1673" t="s">
        <v>3336</v>
      </c>
      <c r="L1673" t="s">
        <v>2498</v>
      </c>
      <c r="O1673" t="s">
        <v>3867</v>
      </c>
      <c r="V1673" s="9"/>
      <c r="W1673" s="9"/>
      <c r="X1673" s="9"/>
      <c r="Y1673" s="9"/>
      <c r="Z1673" s="9"/>
      <c r="AA1673" s="9"/>
      <c r="AB1673">
        <v>7734</v>
      </c>
      <c r="AC1673">
        <v>7851</v>
      </c>
      <c r="AD1673">
        <v>8184</v>
      </c>
      <c r="AE1673">
        <v>8582</v>
      </c>
      <c r="AF1673">
        <v>9236</v>
      </c>
      <c r="AG1673">
        <v>9431</v>
      </c>
      <c r="AH1673">
        <v>9941</v>
      </c>
      <c r="AI1673">
        <v>9961</v>
      </c>
      <c r="AJ1673">
        <v>10240</v>
      </c>
    </row>
    <row r="1674" spans="1:36" x14ac:dyDescent="0.25">
      <c r="A1674" s="19">
        <v>1673</v>
      </c>
      <c r="B1674" t="s">
        <v>9335</v>
      </c>
      <c r="C1674" s="1" t="str">
        <f>+VLOOKUP(Tabla1[[#This Row],[Sector]],Sectores[[Sector]:[Columna1]],2,0)</f>
        <v>08 Educación</v>
      </c>
      <c r="D1674" s="1" t="str">
        <f>+VLOOKUP(Tabla1[[#This Row],[Contenido]],Hoja2!$F$2:$G$105,2,0)</f>
        <v>08.03 Admisión Universitaria</v>
      </c>
      <c r="E1674" s="1" t="str">
        <f>+IFERROR(VLOOKUP(Tabla1[[#This Row],[Tema]],Temas[[Tema]:[Columna1]],2,0),"REVISAR")</f>
        <v>08.03.05 Región de Domicilio</v>
      </c>
      <c r="F1674" s="1" t="str">
        <f>+IFERROR(VLOOKUP(Tabla1[[#This Row],[Muestra]],Muestra[[Muestra]:[Columna1]],2,0),"REVISAR")</f>
        <v>08.03.05.03 Atacama</v>
      </c>
      <c r="G1674" t="s">
        <v>62</v>
      </c>
      <c r="H1674" t="s">
        <v>3332</v>
      </c>
      <c r="I1674" t="s">
        <v>3341</v>
      </c>
      <c r="J1674" t="s">
        <v>3348</v>
      </c>
      <c r="K1674" t="s">
        <v>3336</v>
      </c>
      <c r="L1674" t="s">
        <v>2498</v>
      </c>
      <c r="O1674" t="s">
        <v>3867</v>
      </c>
      <c r="V1674" s="9"/>
      <c r="W1674" s="9"/>
      <c r="X1674" s="9"/>
      <c r="Y1674" s="9"/>
      <c r="Z1674" s="9"/>
      <c r="AA1674" s="9"/>
      <c r="AB1674">
        <v>3568</v>
      </c>
      <c r="AC1674">
        <v>3891</v>
      </c>
      <c r="AD1674">
        <v>3947</v>
      </c>
      <c r="AE1674">
        <v>4086</v>
      </c>
      <c r="AF1674">
        <v>4120</v>
      </c>
      <c r="AG1674">
        <v>4492</v>
      </c>
      <c r="AH1674">
        <v>4709</v>
      </c>
      <c r="AI1674">
        <v>4723</v>
      </c>
      <c r="AJ1674">
        <v>4752</v>
      </c>
    </row>
    <row r="1675" spans="1:36" x14ac:dyDescent="0.25">
      <c r="A1675" s="19">
        <v>1674</v>
      </c>
      <c r="B1675" t="s">
        <v>9336</v>
      </c>
      <c r="C1675" s="1" t="str">
        <f>+VLOOKUP(Tabla1[[#This Row],[Sector]],Sectores[[Sector]:[Columna1]],2,0)</f>
        <v>08 Educación</v>
      </c>
      <c r="D1675" s="1" t="str">
        <f>+VLOOKUP(Tabla1[[#This Row],[Contenido]],Hoja2!$F$2:$G$105,2,0)</f>
        <v>08.03 Admisión Universitaria</v>
      </c>
      <c r="E1675" s="1" t="str">
        <f>+IFERROR(VLOOKUP(Tabla1[[#This Row],[Tema]],Temas[[Tema]:[Columna1]],2,0),"REVISAR")</f>
        <v>08.03.05 Región de Domicilio</v>
      </c>
      <c r="F1675" s="1" t="str">
        <f>+IFERROR(VLOOKUP(Tabla1[[#This Row],[Muestra]],Muestra[[Muestra]:[Columna1]],2,0),"REVISAR")</f>
        <v>08.03.05.04 Coquimbo</v>
      </c>
      <c r="G1675" t="s">
        <v>62</v>
      </c>
      <c r="H1675" t="s">
        <v>3332</v>
      </c>
      <c r="I1675" t="s">
        <v>3341</v>
      </c>
      <c r="J1675" t="s">
        <v>3349</v>
      </c>
      <c r="K1675" t="s">
        <v>3336</v>
      </c>
      <c r="L1675" t="s">
        <v>2498</v>
      </c>
      <c r="O1675" t="s">
        <v>3867</v>
      </c>
      <c r="V1675" s="9"/>
      <c r="W1675" s="9"/>
      <c r="X1675" s="9"/>
      <c r="Y1675" s="9"/>
      <c r="Z1675" s="9"/>
      <c r="AA1675" s="9"/>
      <c r="AB1675">
        <v>11497</v>
      </c>
      <c r="AC1675">
        <v>11329</v>
      </c>
      <c r="AD1675">
        <v>11246</v>
      </c>
      <c r="AE1675">
        <v>12065</v>
      </c>
      <c r="AF1675">
        <v>12551</v>
      </c>
      <c r="AG1675">
        <v>12797</v>
      </c>
      <c r="AH1675">
        <v>13197</v>
      </c>
      <c r="AI1675">
        <v>13373</v>
      </c>
      <c r="AJ1675">
        <v>13700</v>
      </c>
    </row>
    <row r="1676" spans="1:36" x14ac:dyDescent="0.25">
      <c r="A1676" s="19">
        <v>1675</v>
      </c>
      <c r="B1676" t="s">
        <v>9337</v>
      </c>
      <c r="C1676" s="1" t="str">
        <f>+VLOOKUP(Tabla1[[#This Row],[Sector]],Sectores[[Sector]:[Columna1]],2,0)</f>
        <v>08 Educación</v>
      </c>
      <c r="D1676" s="1" t="str">
        <f>+VLOOKUP(Tabla1[[#This Row],[Contenido]],Hoja2!$F$2:$G$105,2,0)</f>
        <v>08.03 Admisión Universitaria</v>
      </c>
      <c r="E1676" s="1" t="str">
        <f>+IFERROR(VLOOKUP(Tabla1[[#This Row],[Tema]],Temas[[Tema]:[Columna1]],2,0),"REVISAR")</f>
        <v>08.03.05 Región de Domicilio</v>
      </c>
      <c r="F1676" s="1" t="str">
        <f>+IFERROR(VLOOKUP(Tabla1[[#This Row],[Muestra]],Muestra[[Muestra]:[Columna1]],2,0),"REVISAR")</f>
        <v>08.03.05.05 Valparaíso</v>
      </c>
      <c r="G1676" t="s">
        <v>62</v>
      </c>
      <c r="H1676" t="s">
        <v>3332</v>
      </c>
      <c r="I1676" t="s">
        <v>3341</v>
      </c>
      <c r="J1676" t="s">
        <v>3350</v>
      </c>
      <c r="K1676" t="s">
        <v>3336</v>
      </c>
      <c r="L1676" t="s">
        <v>2498</v>
      </c>
      <c r="O1676" t="s">
        <v>3867</v>
      </c>
      <c r="V1676" s="9"/>
      <c r="W1676" s="9"/>
      <c r="X1676" s="9"/>
      <c r="Y1676" s="9"/>
      <c r="Z1676" s="9"/>
      <c r="AA1676" s="9"/>
      <c r="AB1676">
        <v>32098</v>
      </c>
      <c r="AC1676">
        <v>31495</v>
      </c>
      <c r="AD1676">
        <v>31399</v>
      </c>
      <c r="AE1676">
        <v>33023</v>
      </c>
      <c r="AF1676">
        <v>32882</v>
      </c>
      <c r="AG1676">
        <v>32533</v>
      </c>
      <c r="AH1676">
        <v>32918</v>
      </c>
      <c r="AI1676">
        <v>32464</v>
      </c>
      <c r="AJ1676">
        <v>32826</v>
      </c>
    </row>
    <row r="1677" spans="1:36" x14ac:dyDescent="0.25">
      <c r="A1677" s="19">
        <v>1676</v>
      </c>
      <c r="B1677" t="s">
        <v>9338</v>
      </c>
      <c r="C1677" s="1" t="str">
        <f>+VLOOKUP(Tabla1[[#This Row],[Sector]],Sectores[[Sector]:[Columna1]],2,0)</f>
        <v>08 Educación</v>
      </c>
      <c r="D1677" s="1" t="str">
        <f>+VLOOKUP(Tabla1[[#This Row],[Contenido]],Hoja2!$F$2:$G$105,2,0)</f>
        <v>08.03 Admisión Universitaria</v>
      </c>
      <c r="E1677" s="1" t="str">
        <f>+IFERROR(VLOOKUP(Tabla1[[#This Row],[Tema]],Temas[[Tema]:[Columna1]],2,0),"REVISAR")</f>
        <v>08.03.05 Región de Domicilio</v>
      </c>
      <c r="F1677" s="1" t="str">
        <f>+IFERROR(VLOOKUP(Tabla1[[#This Row],[Muestra]],Muestra[[Muestra]:[Columna1]],2,0),"REVISAR")</f>
        <v>08.03.05.06 O'Higgins</v>
      </c>
      <c r="G1677" t="s">
        <v>62</v>
      </c>
      <c r="H1677" t="s">
        <v>3332</v>
      </c>
      <c r="I1677" t="s">
        <v>3341</v>
      </c>
      <c r="J1677" t="s">
        <v>3351</v>
      </c>
      <c r="K1677" t="s">
        <v>3336</v>
      </c>
      <c r="L1677" t="s">
        <v>2498</v>
      </c>
      <c r="O1677" t="s">
        <v>3867</v>
      </c>
      <c r="V1677" s="9"/>
      <c r="W1677" s="9"/>
      <c r="X1677" s="9"/>
      <c r="Y1677" s="9"/>
      <c r="Z1677" s="9"/>
      <c r="AA1677" s="9"/>
      <c r="AB1677">
        <v>13536</v>
      </c>
      <c r="AC1677">
        <v>13591</v>
      </c>
      <c r="AD1677">
        <v>13357</v>
      </c>
      <c r="AE1677">
        <v>14223</v>
      </c>
      <c r="AF1677">
        <v>14605</v>
      </c>
      <c r="AG1677">
        <v>15048</v>
      </c>
      <c r="AH1677">
        <v>15258</v>
      </c>
      <c r="AI1677">
        <v>15735</v>
      </c>
      <c r="AJ1677">
        <v>15815</v>
      </c>
    </row>
    <row r="1678" spans="1:36" x14ac:dyDescent="0.25">
      <c r="A1678" s="19">
        <v>1677</v>
      </c>
      <c r="B1678" t="s">
        <v>9339</v>
      </c>
      <c r="C1678" s="1" t="str">
        <f>+VLOOKUP(Tabla1[[#This Row],[Sector]],Sectores[[Sector]:[Columna1]],2,0)</f>
        <v>08 Educación</v>
      </c>
      <c r="D1678" s="1" t="str">
        <f>+VLOOKUP(Tabla1[[#This Row],[Contenido]],Hoja2!$F$2:$G$105,2,0)</f>
        <v>08.03 Admisión Universitaria</v>
      </c>
      <c r="E1678" s="1" t="str">
        <f>+IFERROR(VLOOKUP(Tabla1[[#This Row],[Tema]],Temas[[Tema]:[Columna1]],2,0),"REVISAR")</f>
        <v>08.03.05 Región de Domicilio</v>
      </c>
      <c r="F1678" s="1" t="str">
        <f>+IFERROR(VLOOKUP(Tabla1[[#This Row],[Muestra]],Muestra[[Muestra]:[Columna1]],2,0),"REVISAR")</f>
        <v>08.03.05.07 Maule</v>
      </c>
      <c r="G1678" t="s">
        <v>62</v>
      </c>
      <c r="H1678" t="s">
        <v>3332</v>
      </c>
      <c r="I1678" t="s">
        <v>3341</v>
      </c>
      <c r="J1678" t="s">
        <v>3352</v>
      </c>
      <c r="K1678" t="s">
        <v>3336</v>
      </c>
      <c r="L1678" t="s">
        <v>2498</v>
      </c>
      <c r="O1678" t="s">
        <v>3867</v>
      </c>
      <c r="V1678" s="9"/>
      <c r="W1678" s="9"/>
      <c r="X1678" s="9"/>
      <c r="Y1678" s="9"/>
      <c r="Z1678" s="9"/>
      <c r="AA1678" s="9"/>
      <c r="AB1678">
        <v>16570</v>
      </c>
      <c r="AC1678">
        <v>16105</v>
      </c>
      <c r="AD1678">
        <v>16229</v>
      </c>
      <c r="AE1678">
        <v>16956</v>
      </c>
      <c r="AF1678">
        <v>17569</v>
      </c>
      <c r="AG1678">
        <v>17476</v>
      </c>
      <c r="AH1678">
        <v>17709</v>
      </c>
      <c r="AI1678">
        <v>17867</v>
      </c>
      <c r="AJ1678">
        <v>18406</v>
      </c>
    </row>
    <row r="1679" spans="1:36" x14ac:dyDescent="0.25">
      <c r="A1679" s="19">
        <v>1678</v>
      </c>
      <c r="B1679" t="s">
        <v>9340</v>
      </c>
      <c r="C1679" s="1" t="str">
        <f>+VLOOKUP(Tabla1[[#This Row],[Sector]],Sectores[[Sector]:[Columna1]],2,0)</f>
        <v>08 Educación</v>
      </c>
      <c r="D1679" s="1" t="str">
        <f>+VLOOKUP(Tabla1[[#This Row],[Contenido]],Hoja2!$F$2:$G$105,2,0)</f>
        <v>08.03 Admisión Universitaria</v>
      </c>
      <c r="E1679" s="1" t="str">
        <f>+IFERROR(VLOOKUP(Tabla1[[#This Row],[Tema]],Temas[[Tema]:[Columna1]],2,0),"REVISAR")</f>
        <v>08.03.05 Región de Domicilio</v>
      </c>
      <c r="F1679" s="1" t="str">
        <f>+IFERROR(VLOOKUP(Tabla1[[#This Row],[Muestra]],Muestra[[Muestra]:[Columna1]],2,0),"REVISAR")</f>
        <v>08.03.05.08 Biobío</v>
      </c>
      <c r="G1679" t="s">
        <v>62</v>
      </c>
      <c r="H1679" t="s">
        <v>3332</v>
      </c>
      <c r="I1679" t="s">
        <v>3341</v>
      </c>
      <c r="J1679" t="s">
        <v>3353</v>
      </c>
      <c r="K1679" t="s">
        <v>3336</v>
      </c>
      <c r="L1679" t="s">
        <v>2498</v>
      </c>
      <c r="O1679" t="s">
        <v>3867</v>
      </c>
      <c r="V1679" s="9"/>
      <c r="W1679" s="9"/>
      <c r="X1679" s="9"/>
      <c r="Y1679" s="9"/>
      <c r="Z1679" s="9"/>
      <c r="AA1679" s="9"/>
      <c r="AB1679">
        <v>27932</v>
      </c>
      <c r="AC1679">
        <v>27769</v>
      </c>
      <c r="AD1679">
        <v>26644</v>
      </c>
      <c r="AE1679">
        <v>28059</v>
      </c>
      <c r="AF1679">
        <v>29145</v>
      </c>
      <c r="AG1679">
        <v>28779</v>
      </c>
      <c r="AH1679">
        <v>29515</v>
      </c>
      <c r="AI1679">
        <v>29020</v>
      </c>
      <c r="AJ1679">
        <v>29274</v>
      </c>
    </row>
    <row r="1680" spans="1:36" x14ac:dyDescent="0.25">
      <c r="A1680" s="19">
        <v>1679</v>
      </c>
      <c r="B1680" t="s">
        <v>9341</v>
      </c>
      <c r="C1680" s="1" t="str">
        <f>+VLOOKUP(Tabla1[[#This Row],[Sector]],Sectores[[Sector]:[Columna1]],2,0)</f>
        <v>08 Educación</v>
      </c>
      <c r="D1680" s="1" t="str">
        <f>+VLOOKUP(Tabla1[[#This Row],[Contenido]],Hoja2!$F$2:$G$105,2,0)</f>
        <v>08.03 Admisión Universitaria</v>
      </c>
      <c r="E1680" s="1" t="str">
        <f>+IFERROR(VLOOKUP(Tabla1[[#This Row],[Tema]],Temas[[Tema]:[Columna1]],2,0),"REVISAR")</f>
        <v>08.03.05 Región de Domicilio</v>
      </c>
      <c r="F1680" s="1" t="str">
        <f>+IFERROR(VLOOKUP(Tabla1[[#This Row],[Muestra]],Muestra[[Muestra]:[Columna1]],2,0),"REVISAR")</f>
        <v>08.03.05.09 La Araucanía</v>
      </c>
      <c r="G1680" t="s">
        <v>62</v>
      </c>
      <c r="H1680" t="s">
        <v>3332</v>
      </c>
      <c r="I1680" t="s">
        <v>3341</v>
      </c>
      <c r="J1680" t="s">
        <v>3354</v>
      </c>
      <c r="K1680" t="s">
        <v>3336</v>
      </c>
      <c r="L1680" t="s">
        <v>2498</v>
      </c>
      <c r="O1680" t="s">
        <v>3867</v>
      </c>
      <c r="V1680" s="9"/>
      <c r="W1680" s="9"/>
      <c r="X1680" s="9"/>
      <c r="Y1680" s="9"/>
      <c r="Z1680" s="9"/>
      <c r="AA1680" s="9"/>
      <c r="AB1680">
        <v>15699</v>
      </c>
      <c r="AC1680">
        <v>15178</v>
      </c>
      <c r="AD1680">
        <v>14776</v>
      </c>
      <c r="AE1680">
        <v>15454</v>
      </c>
      <c r="AF1680">
        <v>15909</v>
      </c>
      <c r="AG1680">
        <v>15811</v>
      </c>
      <c r="AH1680">
        <v>16428</v>
      </c>
      <c r="AI1680">
        <v>16452</v>
      </c>
      <c r="AJ1680">
        <v>16809</v>
      </c>
    </row>
    <row r="1681" spans="1:36" x14ac:dyDescent="0.25">
      <c r="A1681" s="19">
        <v>1680</v>
      </c>
      <c r="B1681" t="s">
        <v>9342</v>
      </c>
      <c r="C1681" s="1" t="str">
        <f>+VLOOKUP(Tabla1[[#This Row],[Sector]],Sectores[[Sector]:[Columna1]],2,0)</f>
        <v>08 Educación</v>
      </c>
      <c r="D1681" s="1" t="str">
        <f>+VLOOKUP(Tabla1[[#This Row],[Contenido]],Hoja2!$F$2:$G$105,2,0)</f>
        <v>08.03 Admisión Universitaria</v>
      </c>
      <c r="E1681" s="1" t="str">
        <f>+IFERROR(VLOOKUP(Tabla1[[#This Row],[Tema]],Temas[[Tema]:[Columna1]],2,0),"REVISAR")</f>
        <v>08.03.05 Región de Domicilio</v>
      </c>
      <c r="F1681" s="1" t="str">
        <f>+IFERROR(VLOOKUP(Tabla1[[#This Row],[Muestra]],Muestra[[Muestra]:[Columna1]],2,0),"REVISAR")</f>
        <v>08.03.05.10 Los Lagos</v>
      </c>
      <c r="G1681" t="s">
        <v>62</v>
      </c>
      <c r="H1681" t="s">
        <v>3332</v>
      </c>
      <c r="I1681" t="s">
        <v>3341</v>
      </c>
      <c r="J1681" t="s">
        <v>3355</v>
      </c>
      <c r="K1681" t="s">
        <v>3336</v>
      </c>
      <c r="L1681" t="s">
        <v>2498</v>
      </c>
      <c r="O1681" t="s">
        <v>3867</v>
      </c>
      <c r="V1681" s="9"/>
      <c r="W1681" s="9"/>
      <c r="X1681" s="9"/>
      <c r="Y1681" s="9"/>
      <c r="Z1681" s="9"/>
      <c r="AA1681" s="9"/>
      <c r="AB1681">
        <v>10918</v>
      </c>
      <c r="AC1681">
        <v>11120</v>
      </c>
      <c r="AD1681">
        <v>11414</v>
      </c>
      <c r="AE1681">
        <v>12312</v>
      </c>
      <c r="AF1681">
        <v>12913</v>
      </c>
      <c r="AG1681">
        <v>13059</v>
      </c>
      <c r="AH1681">
        <v>13465</v>
      </c>
      <c r="AI1681">
        <v>13393</v>
      </c>
      <c r="AJ1681">
        <v>13650</v>
      </c>
    </row>
    <row r="1682" spans="1:36" x14ac:dyDescent="0.25">
      <c r="A1682" s="19">
        <v>1681</v>
      </c>
      <c r="B1682" t="s">
        <v>9343</v>
      </c>
      <c r="C1682" s="1" t="str">
        <f>+VLOOKUP(Tabla1[[#This Row],[Sector]],Sectores[[Sector]:[Columna1]],2,0)</f>
        <v>08 Educación</v>
      </c>
      <c r="D1682" s="1" t="str">
        <f>+VLOOKUP(Tabla1[[#This Row],[Contenido]],Hoja2!$F$2:$G$105,2,0)</f>
        <v>08.03 Admisión Universitaria</v>
      </c>
      <c r="E1682" s="1" t="str">
        <f>+IFERROR(VLOOKUP(Tabla1[[#This Row],[Tema]],Temas[[Tema]:[Columna1]],2,0),"REVISAR")</f>
        <v>08.03.05 Región de Domicilio</v>
      </c>
      <c r="F1682" s="1" t="str">
        <f>+IFERROR(VLOOKUP(Tabla1[[#This Row],[Muestra]],Muestra[[Muestra]:[Columna1]],2,0),"REVISAR")</f>
        <v>08.03.05.11 Aysén</v>
      </c>
      <c r="G1682" t="s">
        <v>62</v>
      </c>
      <c r="H1682" t="s">
        <v>3332</v>
      </c>
      <c r="I1682" t="s">
        <v>3341</v>
      </c>
      <c r="J1682" t="s">
        <v>3356</v>
      </c>
      <c r="K1682" t="s">
        <v>3336</v>
      </c>
      <c r="L1682" t="s">
        <v>2498</v>
      </c>
      <c r="O1682" t="s">
        <v>3867</v>
      </c>
      <c r="V1682" s="9"/>
      <c r="W1682" s="9"/>
      <c r="X1682" s="9"/>
      <c r="Y1682" s="9"/>
      <c r="Z1682" s="9"/>
      <c r="AA1682" s="9"/>
      <c r="AB1682">
        <v>1431</v>
      </c>
      <c r="AC1682">
        <v>1598</v>
      </c>
      <c r="AD1682">
        <v>1591</v>
      </c>
      <c r="AE1682">
        <v>1806</v>
      </c>
      <c r="AF1682">
        <v>1686</v>
      </c>
      <c r="AG1682">
        <v>1846</v>
      </c>
      <c r="AH1682">
        <v>1785</v>
      </c>
      <c r="AI1682">
        <v>2043</v>
      </c>
      <c r="AJ1682">
        <v>2093</v>
      </c>
    </row>
    <row r="1683" spans="1:36" x14ac:dyDescent="0.25">
      <c r="A1683" s="19">
        <v>1682</v>
      </c>
      <c r="B1683" t="s">
        <v>9344</v>
      </c>
      <c r="C1683" s="1" t="str">
        <f>+VLOOKUP(Tabla1[[#This Row],[Sector]],Sectores[[Sector]:[Columna1]],2,0)</f>
        <v>08 Educación</v>
      </c>
      <c r="D1683" s="1" t="str">
        <f>+VLOOKUP(Tabla1[[#This Row],[Contenido]],Hoja2!$F$2:$G$105,2,0)</f>
        <v>08.03 Admisión Universitaria</v>
      </c>
      <c r="E1683" s="1" t="str">
        <f>+IFERROR(VLOOKUP(Tabla1[[#This Row],[Tema]],Temas[[Tema]:[Columna1]],2,0),"REVISAR")</f>
        <v>08.03.05 Región de Domicilio</v>
      </c>
      <c r="F1683" s="1" t="str">
        <f>+IFERROR(VLOOKUP(Tabla1[[#This Row],[Muestra]],Muestra[[Muestra]:[Columna1]],2,0),"REVISAR")</f>
        <v>08.03.05.12 Magallanes</v>
      </c>
      <c r="G1683" t="s">
        <v>62</v>
      </c>
      <c r="H1683" t="s">
        <v>3332</v>
      </c>
      <c r="I1683" t="s">
        <v>3341</v>
      </c>
      <c r="J1683" t="s">
        <v>3357</v>
      </c>
      <c r="K1683" t="s">
        <v>3336</v>
      </c>
      <c r="L1683" t="s">
        <v>2498</v>
      </c>
      <c r="O1683" t="s">
        <v>3867</v>
      </c>
      <c r="V1683" s="9"/>
      <c r="W1683" s="9"/>
      <c r="X1683" s="9"/>
      <c r="Y1683" s="9"/>
      <c r="Z1683" s="9"/>
      <c r="AA1683" s="9"/>
      <c r="AB1683">
        <v>2255</v>
      </c>
      <c r="AC1683">
        <v>2426</v>
      </c>
      <c r="AD1683">
        <v>2314</v>
      </c>
      <c r="AE1683">
        <v>2461</v>
      </c>
      <c r="AF1683">
        <v>2459</v>
      </c>
      <c r="AG1683">
        <v>2406</v>
      </c>
      <c r="AH1683">
        <v>2538</v>
      </c>
      <c r="AI1683">
        <v>2705</v>
      </c>
      <c r="AJ1683">
        <v>2639</v>
      </c>
    </row>
    <row r="1684" spans="1:36" x14ac:dyDescent="0.25">
      <c r="A1684" s="19">
        <v>1683</v>
      </c>
      <c r="B1684" t="s">
        <v>9345</v>
      </c>
      <c r="C1684" s="1" t="str">
        <f>+VLOOKUP(Tabla1[[#This Row],[Sector]],Sectores[[Sector]:[Columna1]],2,0)</f>
        <v>08 Educación</v>
      </c>
      <c r="D1684" s="1" t="str">
        <f>+VLOOKUP(Tabla1[[#This Row],[Contenido]],Hoja2!$F$2:$G$105,2,0)</f>
        <v>08.03 Admisión Universitaria</v>
      </c>
      <c r="E1684" s="1" t="str">
        <f>+IFERROR(VLOOKUP(Tabla1[[#This Row],[Tema]],Temas[[Tema]:[Columna1]],2,0),"REVISAR")</f>
        <v>08.03.05 Región de Domicilio</v>
      </c>
      <c r="F1684" s="1" t="str">
        <f>+IFERROR(VLOOKUP(Tabla1[[#This Row],[Muestra]],Muestra[[Muestra]:[Columna1]],2,0),"REVISAR")</f>
        <v>08.03.05.13 Metropolitana</v>
      </c>
      <c r="G1684" t="s">
        <v>62</v>
      </c>
      <c r="H1684" t="s">
        <v>3332</v>
      </c>
      <c r="I1684" t="s">
        <v>3341</v>
      </c>
      <c r="J1684" t="s">
        <v>3358</v>
      </c>
      <c r="K1684" t="s">
        <v>3336</v>
      </c>
      <c r="L1684" t="s">
        <v>2498</v>
      </c>
      <c r="O1684" t="s">
        <v>3867</v>
      </c>
      <c r="V1684" s="9"/>
      <c r="W1684" s="9"/>
      <c r="X1684" s="9"/>
      <c r="Y1684" s="9"/>
      <c r="Z1684" s="9"/>
      <c r="AA1684" s="9"/>
      <c r="AB1684">
        <v>113497</v>
      </c>
      <c r="AC1684">
        <v>113751</v>
      </c>
      <c r="AD1684">
        <v>113354</v>
      </c>
      <c r="AE1684">
        <v>116119</v>
      </c>
      <c r="AF1684">
        <v>120854</v>
      </c>
      <c r="AG1684">
        <v>119794</v>
      </c>
      <c r="AH1684">
        <v>121572</v>
      </c>
      <c r="AI1684">
        <v>121393</v>
      </c>
      <c r="AJ1684">
        <v>121228</v>
      </c>
    </row>
    <row r="1685" spans="1:36" x14ac:dyDescent="0.25">
      <c r="A1685" s="19">
        <v>1684</v>
      </c>
      <c r="B1685" t="s">
        <v>9346</v>
      </c>
      <c r="C1685" s="1" t="str">
        <f>+VLOOKUP(Tabla1[[#This Row],[Sector]],Sectores[[Sector]:[Columna1]],2,0)</f>
        <v>08 Educación</v>
      </c>
      <c r="D1685" s="1" t="str">
        <f>+VLOOKUP(Tabla1[[#This Row],[Contenido]],Hoja2!$F$2:$G$105,2,0)</f>
        <v>08.03 Admisión Universitaria</v>
      </c>
      <c r="E1685" s="1" t="str">
        <f>+IFERROR(VLOOKUP(Tabla1[[#This Row],[Tema]],Temas[[Tema]:[Columna1]],2,0),"REVISAR")</f>
        <v>08.03.05 Región de Domicilio</v>
      </c>
      <c r="F1685" s="1" t="str">
        <f>+IFERROR(VLOOKUP(Tabla1[[#This Row],[Muestra]],Muestra[[Muestra]:[Columna1]],2,0),"REVISAR")</f>
        <v>08.03.05.14 Los Ríos</v>
      </c>
      <c r="G1685" t="s">
        <v>62</v>
      </c>
      <c r="H1685" t="s">
        <v>3332</v>
      </c>
      <c r="I1685" t="s">
        <v>3341</v>
      </c>
      <c r="J1685" t="s">
        <v>3359</v>
      </c>
      <c r="K1685" t="s">
        <v>3336</v>
      </c>
      <c r="L1685" t="s">
        <v>2498</v>
      </c>
      <c r="O1685" t="s">
        <v>3867</v>
      </c>
      <c r="V1685" s="9"/>
      <c r="W1685" s="9"/>
      <c r="X1685" s="9"/>
      <c r="Y1685" s="9"/>
      <c r="Z1685" s="9"/>
      <c r="AA1685" s="9"/>
      <c r="AB1685">
        <v>6073</v>
      </c>
      <c r="AC1685">
        <v>6534</v>
      </c>
      <c r="AD1685">
        <v>6566</v>
      </c>
      <c r="AE1685">
        <v>6826</v>
      </c>
      <c r="AF1685">
        <v>6747</v>
      </c>
      <c r="AG1685">
        <v>6780</v>
      </c>
      <c r="AH1685">
        <v>6988</v>
      </c>
      <c r="AI1685">
        <v>6948</v>
      </c>
      <c r="AJ1685">
        <v>6906</v>
      </c>
    </row>
    <row r="1686" spans="1:36" x14ac:dyDescent="0.25">
      <c r="A1686" s="19">
        <v>1685</v>
      </c>
      <c r="B1686" t="s">
        <v>9347</v>
      </c>
      <c r="C1686" s="1" t="str">
        <f>+VLOOKUP(Tabla1[[#This Row],[Sector]],Sectores[[Sector]:[Columna1]],2,0)</f>
        <v>08 Educación</v>
      </c>
      <c r="D1686" s="1" t="str">
        <f>+VLOOKUP(Tabla1[[#This Row],[Contenido]],Hoja2!$F$2:$G$105,2,0)</f>
        <v>08.03 Admisión Universitaria</v>
      </c>
      <c r="E1686" s="1" t="str">
        <f>+IFERROR(VLOOKUP(Tabla1[[#This Row],[Tema]],Temas[[Tema]:[Columna1]],2,0),"REVISAR")</f>
        <v>08.03.05 Región de Domicilio</v>
      </c>
      <c r="F1686" s="1" t="str">
        <f>+IFERROR(VLOOKUP(Tabla1[[#This Row],[Muestra]],Muestra[[Muestra]:[Columna1]],2,0),"REVISAR")</f>
        <v>08.03.05.15 Arica y Parinacota</v>
      </c>
      <c r="G1686" t="s">
        <v>62</v>
      </c>
      <c r="H1686" t="s">
        <v>3332</v>
      </c>
      <c r="I1686" t="s">
        <v>3341</v>
      </c>
      <c r="J1686" t="s">
        <v>3360</v>
      </c>
      <c r="K1686" t="s">
        <v>3336</v>
      </c>
      <c r="L1686" t="s">
        <v>2498</v>
      </c>
      <c r="O1686" t="s">
        <v>3867</v>
      </c>
      <c r="V1686" s="9"/>
      <c r="W1686" s="9"/>
      <c r="X1686" s="9"/>
      <c r="Y1686" s="9"/>
      <c r="Z1686" s="9"/>
      <c r="AA1686" s="9"/>
      <c r="AB1686">
        <v>3810</v>
      </c>
      <c r="AC1686">
        <v>3885</v>
      </c>
      <c r="AD1686">
        <v>3860</v>
      </c>
      <c r="AE1686">
        <v>4036</v>
      </c>
      <c r="AF1686">
        <v>4272</v>
      </c>
      <c r="AG1686">
        <v>4355</v>
      </c>
      <c r="AH1686">
        <v>4470</v>
      </c>
      <c r="AI1686">
        <v>4445</v>
      </c>
      <c r="AJ1686">
        <v>4495</v>
      </c>
    </row>
    <row r="1687" spans="1:36" x14ac:dyDescent="0.25">
      <c r="A1687" s="19">
        <v>1686</v>
      </c>
      <c r="B1687" t="s">
        <v>9348</v>
      </c>
      <c r="C1687" s="1" t="str">
        <f>+VLOOKUP(Tabla1[[#This Row],[Sector]],Sectores[[Sector]:[Columna1]],2,0)</f>
        <v>08 Educación</v>
      </c>
      <c r="D1687" s="1" t="str">
        <f>+VLOOKUP(Tabla1[[#This Row],[Contenido]],Hoja2!$F$2:$G$105,2,0)</f>
        <v>08.03 Admisión Universitaria</v>
      </c>
      <c r="E1687" s="1" t="str">
        <f>+IFERROR(VLOOKUP(Tabla1[[#This Row],[Tema]],Temas[[Tema]:[Columna1]],2,0),"REVISAR")</f>
        <v>08.03.05 Región de Domicilio</v>
      </c>
      <c r="F1687" s="1" t="str">
        <f>+IFERROR(VLOOKUP(Tabla1[[#This Row],[Muestra]],Muestra[[Muestra]:[Columna1]],2,0),"REVISAR")</f>
        <v>08.03.05.16 Ñuble</v>
      </c>
      <c r="G1687" t="s">
        <v>62</v>
      </c>
      <c r="H1687" t="s">
        <v>3332</v>
      </c>
      <c r="I1687" t="s">
        <v>3341</v>
      </c>
      <c r="J1687" t="s">
        <v>3361</v>
      </c>
      <c r="K1687" t="s">
        <v>3336</v>
      </c>
      <c r="L1687" t="s">
        <v>2498</v>
      </c>
      <c r="O1687" t="s">
        <v>3867</v>
      </c>
      <c r="V1687" s="9"/>
      <c r="W1687" s="9"/>
      <c r="X1687" s="9"/>
      <c r="Y1687" s="9"/>
      <c r="Z1687" s="9"/>
      <c r="AA1687" s="9"/>
      <c r="AB1687">
        <v>7714</v>
      </c>
      <c r="AC1687">
        <v>8081</v>
      </c>
      <c r="AD1687">
        <v>7691</v>
      </c>
      <c r="AE1687">
        <v>7846</v>
      </c>
      <c r="AF1687">
        <v>8124</v>
      </c>
      <c r="AG1687">
        <v>8279</v>
      </c>
      <c r="AH1687">
        <v>8365</v>
      </c>
      <c r="AI1687">
        <v>8231</v>
      </c>
      <c r="AJ1687">
        <v>8292</v>
      </c>
    </row>
    <row r="1688" spans="1:36" x14ac:dyDescent="0.25">
      <c r="A1688" s="19">
        <v>1687</v>
      </c>
      <c r="B1688" s="1" t="s">
        <v>9349</v>
      </c>
      <c r="C1688" s="1" t="str">
        <f>+VLOOKUP(Tabla1[[#This Row],[Sector]],Sectores[[Sector]:[Columna1]],2,0)</f>
        <v>08 Educación</v>
      </c>
      <c r="D1688" s="1" t="str">
        <f>+VLOOKUP(Tabla1[[#This Row],[Contenido]],Hoja2!$F$2:$G$105,2,0)</f>
        <v>08.03 Admisión Universitaria</v>
      </c>
      <c r="E1688" s="1" t="str">
        <f>+IFERROR(VLOOKUP(Tabla1[[#This Row],[Tema]],Temas[[Tema]:[Columna1]],2,0),"REVISAR")</f>
        <v>08.03.06 Comuna de Domicilio</v>
      </c>
      <c r="F1688" s="1" t="str">
        <f>+IFERROR(VLOOKUP(Tabla1[[#This Row],[Muestra]],Muestra[[Muestra]:[Columna1]],2,0),"REVISAR")</f>
        <v>08.03.06.01 Iquique</v>
      </c>
      <c r="G1688" t="s">
        <v>62</v>
      </c>
      <c r="H1688" t="s">
        <v>3332</v>
      </c>
      <c r="I1688" t="s">
        <v>3368</v>
      </c>
      <c r="J1688" t="s">
        <v>3369</v>
      </c>
      <c r="K1688" t="s">
        <v>3336</v>
      </c>
      <c r="L1688" t="s">
        <v>2498</v>
      </c>
      <c r="O1688" t="s">
        <v>3867</v>
      </c>
      <c r="V1688" s="9"/>
      <c r="W1688" s="9"/>
      <c r="X1688" s="9"/>
      <c r="Y1688" s="9"/>
      <c r="Z1688" s="9"/>
      <c r="AA1688" s="9"/>
      <c r="AB1688">
        <v>2964</v>
      </c>
      <c r="AC1688">
        <v>2983</v>
      </c>
      <c r="AD1688">
        <v>2863</v>
      </c>
      <c r="AE1688">
        <v>3102</v>
      </c>
      <c r="AF1688">
        <v>3256</v>
      </c>
      <c r="AG1688">
        <v>3164</v>
      </c>
      <c r="AH1688">
        <v>3281</v>
      </c>
      <c r="AI1688">
        <v>3161</v>
      </c>
      <c r="AJ1688">
        <v>3198</v>
      </c>
    </row>
    <row r="1689" spans="1:36" x14ac:dyDescent="0.25">
      <c r="A1689" s="19">
        <v>1688</v>
      </c>
      <c r="B1689" s="1" t="s">
        <v>9350</v>
      </c>
      <c r="C1689" s="1" t="str">
        <f>+VLOOKUP(Tabla1[[#This Row],[Sector]],Sectores[[Sector]:[Columna1]],2,0)</f>
        <v>08 Educación</v>
      </c>
      <c r="D1689" s="1" t="str">
        <f>+VLOOKUP(Tabla1[[#This Row],[Contenido]],Hoja2!$F$2:$G$105,2,0)</f>
        <v>08.03 Admisión Universitaria</v>
      </c>
      <c r="E1689" s="1" t="str">
        <f>+IFERROR(VLOOKUP(Tabla1[[#This Row],[Tema]],Temas[[Tema]:[Columna1]],2,0),"REVISAR")</f>
        <v>08.03.06 Comuna de Domicilio</v>
      </c>
      <c r="F1689" s="1" t="str">
        <f>+IFERROR(VLOOKUP(Tabla1[[#This Row],[Muestra]],Muestra[[Muestra]:[Columna1]],2,0),"REVISAR")</f>
        <v>08.03.06.02 Alto Hospicio</v>
      </c>
      <c r="G1689" t="s">
        <v>62</v>
      </c>
      <c r="H1689" t="s">
        <v>3332</v>
      </c>
      <c r="I1689" t="s">
        <v>3368</v>
      </c>
      <c r="J1689" t="s">
        <v>3370</v>
      </c>
      <c r="K1689" t="s">
        <v>3336</v>
      </c>
      <c r="L1689" t="s">
        <v>2498</v>
      </c>
      <c r="O1689" t="s">
        <v>3867</v>
      </c>
      <c r="V1689" s="9"/>
      <c r="W1689" s="9"/>
      <c r="X1689" s="9"/>
      <c r="Y1689" s="9"/>
      <c r="Z1689" s="9"/>
      <c r="AA1689" s="9"/>
      <c r="AB1689">
        <v>1335</v>
      </c>
      <c r="AC1689">
        <v>1370</v>
      </c>
      <c r="AD1689">
        <v>1474</v>
      </c>
      <c r="AE1689">
        <v>1731</v>
      </c>
      <c r="AF1689">
        <v>1738</v>
      </c>
      <c r="AG1689">
        <v>1880</v>
      </c>
      <c r="AH1689">
        <v>2109</v>
      </c>
      <c r="AI1689">
        <v>2138</v>
      </c>
      <c r="AJ1689">
        <v>2250</v>
      </c>
    </row>
    <row r="1690" spans="1:36" x14ac:dyDescent="0.25">
      <c r="A1690" s="19">
        <v>1689</v>
      </c>
      <c r="B1690" s="1" t="s">
        <v>9351</v>
      </c>
      <c r="C1690" s="1" t="str">
        <f>+VLOOKUP(Tabla1[[#This Row],[Sector]],Sectores[[Sector]:[Columna1]],2,0)</f>
        <v>08 Educación</v>
      </c>
      <c r="D1690" s="1" t="str">
        <f>+VLOOKUP(Tabla1[[#This Row],[Contenido]],Hoja2!$F$2:$G$105,2,0)</f>
        <v>08.03 Admisión Universitaria</v>
      </c>
      <c r="E1690" s="1" t="str">
        <f>+IFERROR(VLOOKUP(Tabla1[[#This Row],[Tema]],Temas[[Tema]:[Columna1]],2,0),"REVISAR")</f>
        <v>08.03.06 Comuna de Domicilio</v>
      </c>
      <c r="F1690" s="1" t="str">
        <f>+IFERROR(VLOOKUP(Tabla1[[#This Row],[Muestra]],Muestra[[Muestra]:[Columna1]],2,0),"REVISAR")</f>
        <v>08.03.06.03 Pozo Almonte</v>
      </c>
      <c r="G1690" t="s">
        <v>62</v>
      </c>
      <c r="H1690" t="s">
        <v>3332</v>
      </c>
      <c r="I1690" t="s">
        <v>3368</v>
      </c>
      <c r="J1690" t="s">
        <v>3371</v>
      </c>
      <c r="K1690" t="s">
        <v>3336</v>
      </c>
      <c r="L1690" t="s">
        <v>2498</v>
      </c>
      <c r="O1690" t="s">
        <v>3867</v>
      </c>
      <c r="V1690" s="9"/>
      <c r="W1690" s="9"/>
      <c r="X1690" s="9"/>
      <c r="Y1690" s="9"/>
      <c r="Z1690" s="9"/>
      <c r="AA1690" s="9"/>
      <c r="AB1690">
        <v>99</v>
      </c>
      <c r="AC1690">
        <v>141</v>
      </c>
      <c r="AD1690">
        <v>145</v>
      </c>
      <c r="AE1690">
        <v>131</v>
      </c>
      <c r="AF1690">
        <v>196</v>
      </c>
      <c r="AG1690">
        <v>171</v>
      </c>
      <c r="AH1690">
        <v>250</v>
      </c>
      <c r="AI1690">
        <v>227</v>
      </c>
      <c r="AJ1690">
        <v>268</v>
      </c>
    </row>
    <row r="1691" spans="1:36" x14ac:dyDescent="0.25">
      <c r="A1691" s="19">
        <v>1690</v>
      </c>
      <c r="B1691" s="1" t="s">
        <v>9352</v>
      </c>
      <c r="C1691" s="1" t="str">
        <f>+VLOOKUP(Tabla1[[#This Row],[Sector]],Sectores[[Sector]:[Columna1]],2,0)</f>
        <v>08 Educación</v>
      </c>
      <c r="D1691" s="1" t="str">
        <f>+VLOOKUP(Tabla1[[#This Row],[Contenido]],Hoja2!$F$2:$G$105,2,0)</f>
        <v>08.03 Admisión Universitaria</v>
      </c>
      <c r="E1691" s="1" t="str">
        <f>+IFERROR(VLOOKUP(Tabla1[[#This Row],[Tema]],Temas[[Tema]:[Columna1]],2,0),"REVISAR")</f>
        <v>08.03.06 Comuna de Domicilio</v>
      </c>
      <c r="F1691" s="1" t="str">
        <f>+IFERROR(VLOOKUP(Tabla1[[#This Row],[Muestra]],Muestra[[Muestra]:[Columna1]],2,0),"REVISAR")</f>
        <v>08.03.06.04 Camiña</v>
      </c>
      <c r="G1691" t="s">
        <v>62</v>
      </c>
      <c r="H1691" t="s">
        <v>3332</v>
      </c>
      <c r="I1691" t="s">
        <v>3368</v>
      </c>
      <c r="J1691" t="s">
        <v>3372</v>
      </c>
      <c r="K1691" t="s">
        <v>3336</v>
      </c>
      <c r="L1691" t="s">
        <v>2498</v>
      </c>
      <c r="O1691" t="s">
        <v>3867</v>
      </c>
      <c r="V1691" s="9"/>
      <c r="W1691" s="9"/>
      <c r="X1691" s="9"/>
      <c r="Y1691" s="9"/>
      <c r="Z1691" s="9"/>
      <c r="AA1691" s="9"/>
      <c r="AB1691">
        <v>19</v>
      </c>
      <c r="AC1691">
        <v>3</v>
      </c>
      <c r="AD1691">
        <v>11</v>
      </c>
      <c r="AE1691">
        <v>15</v>
      </c>
      <c r="AF1691">
        <v>10</v>
      </c>
      <c r="AG1691">
        <v>14</v>
      </c>
      <c r="AH1691">
        <v>9</v>
      </c>
      <c r="AI1691">
        <v>10</v>
      </c>
      <c r="AJ1691">
        <v>12</v>
      </c>
    </row>
    <row r="1692" spans="1:36" x14ac:dyDescent="0.25">
      <c r="A1692" s="19">
        <v>1691</v>
      </c>
      <c r="B1692" s="1" t="s">
        <v>9353</v>
      </c>
      <c r="C1692" s="1" t="str">
        <f>+VLOOKUP(Tabla1[[#This Row],[Sector]],Sectores[[Sector]:[Columna1]],2,0)</f>
        <v>08 Educación</v>
      </c>
      <c r="D1692" s="1" t="str">
        <f>+VLOOKUP(Tabla1[[#This Row],[Contenido]],Hoja2!$F$2:$G$105,2,0)</f>
        <v>08.03 Admisión Universitaria</v>
      </c>
      <c r="E1692" s="1" t="str">
        <f>+IFERROR(VLOOKUP(Tabla1[[#This Row],[Tema]],Temas[[Tema]:[Columna1]],2,0),"REVISAR")</f>
        <v>08.03.06 Comuna de Domicilio</v>
      </c>
      <c r="F1692" s="1" t="str">
        <f>+IFERROR(VLOOKUP(Tabla1[[#This Row],[Muestra]],Muestra[[Muestra]:[Columna1]],2,0),"REVISAR")</f>
        <v>08.03.06.05 Colchane</v>
      </c>
      <c r="G1692" t="s">
        <v>62</v>
      </c>
      <c r="H1692" t="s">
        <v>3332</v>
      </c>
      <c r="I1692" t="s">
        <v>3368</v>
      </c>
      <c r="J1692" t="s">
        <v>3373</v>
      </c>
      <c r="K1692" t="s">
        <v>3336</v>
      </c>
      <c r="L1692" t="s">
        <v>2498</v>
      </c>
      <c r="O1692" t="s">
        <v>3867</v>
      </c>
      <c r="V1692" s="9"/>
      <c r="W1692" s="9"/>
      <c r="X1692" s="9"/>
      <c r="Y1692" s="9"/>
      <c r="Z1692" s="9"/>
      <c r="AA1692" s="9"/>
      <c r="AB1692">
        <v>11</v>
      </c>
      <c r="AC1692">
        <v>1</v>
      </c>
      <c r="AD1692">
        <v>2</v>
      </c>
      <c r="AE1692">
        <v>2</v>
      </c>
      <c r="AF1692">
        <v>0</v>
      </c>
      <c r="AG1692">
        <v>2</v>
      </c>
      <c r="AH1692">
        <v>2</v>
      </c>
      <c r="AI1692">
        <v>11</v>
      </c>
      <c r="AJ1692">
        <v>3</v>
      </c>
    </row>
    <row r="1693" spans="1:36" x14ac:dyDescent="0.25">
      <c r="A1693" s="19">
        <v>1692</v>
      </c>
      <c r="B1693" s="1" t="s">
        <v>9354</v>
      </c>
      <c r="C1693" s="1" t="str">
        <f>+VLOOKUP(Tabla1[[#This Row],[Sector]],Sectores[[Sector]:[Columna1]],2,0)</f>
        <v>08 Educación</v>
      </c>
      <c r="D1693" s="1" t="str">
        <f>+VLOOKUP(Tabla1[[#This Row],[Contenido]],Hoja2!$F$2:$G$105,2,0)</f>
        <v>08.03 Admisión Universitaria</v>
      </c>
      <c r="E1693" s="1" t="str">
        <f>+IFERROR(VLOOKUP(Tabla1[[#This Row],[Tema]],Temas[[Tema]:[Columna1]],2,0),"REVISAR")</f>
        <v>08.03.06 Comuna de Domicilio</v>
      </c>
      <c r="F1693" s="1" t="str">
        <f>+IFERROR(VLOOKUP(Tabla1[[#This Row],[Muestra]],Muestra[[Muestra]:[Columna1]],2,0),"REVISAR")</f>
        <v>08.03.06.06 Huara</v>
      </c>
      <c r="G1693" t="s">
        <v>62</v>
      </c>
      <c r="H1693" t="s">
        <v>3332</v>
      </c>
      <c r="I1693" t="s">
        <v>3368</v>
      </c>
      <c r="J1693" t="s">
        <v>3374</v>
      </c>
      <c r="K1693" t="s">
        <v>3336</v>
      </c>
      <c r="L1693" t="s">
        <v>2498</v>
      </c>
      <c r="O1693" t="s">
        <v>3867</v>
      </c>
      <c r="V1693" s="9"/>
      <c r="W1693" s="9"/>
      <c r="X1693" s="9"/>
      <c r="Y1693" s="9"/>
      <c r="Z1693" s="9"/>
      <c r="AA1693" s="9"/>
      <c r="AB1693">
        <v>1</v>
      </c>
      <c r="AC1693">
        <v>6</v>
      </c>
      <c r="AD1693">
        <v>20</v>
      </c>
      <c r="AE1693">
        <v>3</v>
      </c>
      <c r="AF1693">
        <v>17</v>
      </c>
      <c r="AG1693">
        <v>3</v>
      </c>
      <c r="AH1693">
        <v>21</v>
      </c>
      <c r="AI1693">
        <v>30</v>
      </c>
      <c r="AJ1693">
        <v>25</v>
      </c>
    </row>
    <row r="1694" spans="1:36" x14ac:dyDescent="0.25">
      <c r="A1694" s="19">
        <v>1693</v>
      </c>
      <c r="B1694" s="1" t="s">
        <v>9355</v>
      </c>
      <c r="C1694" s="1" t="str">
        <f>+VLOOKUP(Tabla1[[#This Row],[Sector]],Sectores[[Sector]:[Columna1]],2,0)</f>
        <v>08 Educación</v>
      </c>
      <c r="D1694" s="1" t="str">
        <f>+VLOOKUP(Tabla1[[#This Row],[Contenido]],Hoja2!$F$2:$G$105,2,0)</f>
        <v>08.03 Admisión Universitaria</v>
      </c>
      <c r="E1694" s="1" t="str">
        <f>+IFERROR(VLOOKUP(Tabla1[[#This Row],[Tema]],Temas[[Tema]:[Columna1]],2,0),"REVISAR")</f>
        <v>08.03.06 Comuna de Domicilio</v>
      </c>
      <c r="F1694" s="1" t="str">
        <f>+IFERROR(VLOOKUP(Tabla1[[#This Row],[Muestra]],Muestra[[Muestra]:[Columna1]],2,0),"REVISAR")</f>
        <v>08.03.06.07 Pica</v>
      </c>
      <c r="G1694" t="s">
        <v>62</v>
      </c>
      <c r="H1694" t="s">
        <v>3332</v>
      </c>
      <c r="I1694" t="s">
        <v>3368</v>
      </c>
      <c r="J1694" t="s">
        <v>3375</v>
      </c>
      <c r="K1694" t="s">
        <v>3336</v>
      </c>
      <c r="L1694" t="s">
        <v>2498</v>
      </c>
      <c r="O1694" t="s">
        <v>3867</v>
      </c>
      <c r="V1694" s="9"/>
      <c r="W1694" s="9"/>
      <c r="X1694" s="9"/>
      <c r="Y1694" s="9"/>
      <c r="Z1694" s="9"/>
      <c r="AA1694" s="9"/>
      <c r="AB1694">
        <v>30</v>
      </c>
      <c r="AC1694">
        <v>40</v>
      </c>
      <c r="AD1694">
        <v>45</v>
      </c>
      <c r="AE1694">
        <v>25</v>
      </c>
      <c r="AF1694">
        <v>36</v>
      </c>
      <c r="AG1694">
        <v>46</v>
      </c>
      <c r="AH1694">
        <v>51</v>
      </c>
      <c r="AI1694">
        <v>65</v>
      </c>
      <c r="AJ1694">
        <v>55</v>
      </c>
    </row>
    <row r="1695" spans="1:36" x14ac:dyDescent="0.25">
      <c r="A1695" s="19">
        <v>1694</v>
      </c>
      <c r="B1695" s="1" t="s">
        <v>9356</v>
      </c>
      <c r="C1695" s="1" t="str">
        <f>+VLOOKUP(Tabla1[[#This Row],[Sector]],Sectores[[Sector]:[Columna1]],2,0)</f>
        <v>08 Educación</v>
      </c>
      <c r="D1695" s="1" t="str">
        <f>+VLOOKUP(Tabla1[[#This Row],[Contenido]],Hoja2!$F$2:$G$105,2,0)</f>
        <v>08.03 Admisión Universitaria</v>
      </c>
      <c r="E1695" s="1" t="str">
        <f>+IFERROR(VLOOKUP(Tabla1[[#This Row],[Tema]],Temas[[Tema]:[Columna1]],2,0),"REVISAR")</f>
        <v>08.03.06 Comuna de Domicilio</v>
      </c>
      <c r="F1695" s="1" t="str">
        <f>+IFERROR(VLOOKUP(Tabla1[[#This Row],[Muestra]],Muestra[[Muestra]:[Columna1]],2,0),"REVISAR")</f>
        <v>08.03.05.02 Antofagasta</v>
      </c>
      <c r="G1695" t="s">
        <v>62</v>
      </c>
      <c r="H1695" t="s">
        <v>3332</v>
      </c>
      <c r="I1695" t="s">
        <v>3368</v>
      </c>
      <c r="J1695" t="s">
        <v>3347</v>
      </c>
      <c r="K1695" t="s">
        <v>3336</v>
      </c>
      <c r="L1695" t="s">
        <v>2498</v>
      </c>
      <c r="O1695" t="s">
        <v>3867</v>
      </c>
      <c r="V1695" s="9"/>
      <c r="W1695" s="9"/>
      <c r="X1695" s="9"/>
      <c r="Y1695" s="9"/>
      <c r="Z1695" s="9"/>
      <c r="AA1695" s="9"/>
      <c r="AB1695">
        <v>4591</v>
      </c>
      <c r="AC1695">
        <v>4827</v>
      </c>
      <c r="AD1695">
        <v>5080</v>
      </c>
      <c r="AE1695">
        <v>5379</v>
      </c>
      <c r="AF1695">
        <v>5735</v>
      </c>
      <c r="AG1695">
        <v>5975</v>
      </c>
      <c r="AH1695">
        <v>6385</v>
      </c>
      <c r="AI1695">
        <v>6590</v>
      </c>
      <c r="AJ1695">
        <v>6609</v>
      </c>
    </row>
    <row r="1696" spans="1:36" x14ac:dyDescent="0.25">
      <c r="A1696" s="19">
        <v>1695</v>
      </c>
      <c r="B1696" s="1" t="s">
        <v>9357</v>
      </c>
      <c r="C1696" s="1" t="str">
        <f>+VLOOKUP(Tabla1[[#This Row],[Sector]],Sectores[[Sector]:[Columna1]],2,0)</f>
        <v>08 Educación</v>
      </c>
      <c r="D1696" s="1" t="str">
        <f>+VLOOKUP(Tabla1[[#This Row],[Contenido]],Hoja2!$F$2:$G$105,2,0)</f>
        <v>08.03 Admisión Universitaria</v>
      </c>
      <c r="E1696" s="1" t="str">
        <f>+IFERROR(VLOOKUP(Tabla1[[#This Row],[Tema]],Temas[[Tema]:[Columna1]],2,0),"REVISAR")</f>
        <v>08.03.06 Comuna de Domicilio</v>
      </c>
      <c r="F1696" s="1" t="str">
        <f>+IFERROR(VLOOKUP(Tabla1[[#This Row],[Muestra]],Muestra[[Muestra]:[Columna1]],2,0),"REVISAR")</f>
        <v>08.03.06.09 Mejillones</v>
      </c>
      <c r="G1696" t="s">
        <v>62</v>
      </c>
      <c r="H1696" t="s">
        <v>3332</v>
      </c>
      <c r="I1696" t="s">
        <v>3368</v>
      </c>
      <c r="J1696" t="s">
        <v>3376</v>
      </c>
      <c r="K1696" t="s">
        <v>3336</v>
      </c>
      <c r="L1696" t="s">
        <v>2498</v>
      </c>
      <c r="O1696" t="s">
        <v>3867</v>
      </c>
      <c r="V1696" s="9"/>
      <c r="W1696" s="9"/>
      <c r="X1696" s="9"/>
      <c r="Y1696" s="9"/>
      <c r="Z1696" s="9"/>
      <c r="AA1696" s="9"/>
      <c r="AB1696">
        <v>116</v>
      </c>
      <c r="AC1696">
        <v>107</v>
      </c>
      <c r="AD1696">
        <v>105</v>
      </c>
      <c r="AE1696">
        <v>103</v>
      </c>
      <c r="AF1696">
        <v>132</v>
      </c>
      <c r="AG1696">
        <v>132</v>
      </c>
      <c r="AH1696">
        <v>137</v>
      </c>
      <c r="AI1696">
        <v>146</v>
      </c>
      <c r="AJ1696">
        <v>143</v>
      </c>
    </row>
    <row r="1697" spans="1:36" x14ac:dyDescent="0.25">
      <c r="A1697" s="19">
        <v>1696</v>
      </c>
      <c r="B1697" s="1" t="s">
        <v>9358</v>
      </c>
      <c r="C1697" s="1" t="str">
        <f>+VLOOKUP(Tabla1[[#This Row],[Sector]],Sectores[[Sector]:[Columna1]],2,0)</f>
        <v>08 Educación</v>
      </c>
      <c r="D1697" s="1" t="str">
        <f>+VLOOKUP(Tabla1[[#This Row],[Contenido]],Hoja2!$F$2:$G$105,2,0)</f>
        <v>08.03 Admisión Universitaria</v>
      </c>
      <c r="E1697" s="1" t="str">
        <f>+IFERROR(VLOOKUP(Tabla1[[#This Row],[Tema]],Temas[[Tema]:[Columna1]],2,0),"REVISAR")</f>
        <v>08.03.06 Comuna de Domicilio</v>
      </c>
      <c r="F1697" s="1" t="str">
        <f>+IFERROR(VLOOKUP(Tabla1[[#This Row],[Muestra]],Muestra[[Muestra]:[Columna1]],2,0),"REVISAR")</f>
        <v>08.03.06.10 Sierra Gorda</v>
      </c>
      <c r="G1697" t="s">
        <v>62</v>
      </c>
      <c r="H1697" t="s">
        <v>3332</v>
      </c>
      <c r="I1697" t="s">
        <v>3368</v>
      </c>
      <c r="J1697" t="s">
        <v>3377</v>
      </c>
      <c r="K1697" t="s">
        <v>3336</v>
      </c>
      <c r="L1697" t="s">
        <v>2498</v>
      </c>
      <c r="O1697" t="s">
        <v>3867</v>
      </c>
      <c r="V1697" s="9"/>
      <c r="W1697" s="9"/>
      <c r="X1697" s="9"/>
      <c r="Y1697" s="9"/>
      <c r="Z1697" s="9"/>
      <c r="AA1697" s="9"/>
      <c r="AB1697">
        <v>8</v>
      </c>
      <c r="AC1697">
        <v>5</v>
      </c>
      <c r="AD1697">
        <v>7</v>
      </c>
      <c r="AE1697">
        <v>3</v>
      </c>
      <c r="AF1697">
        <v>7</v>
      </c>
      <c r="AG1697">
        <v>13</v>
      </c>
      <c r="AH1697">
        <v>8</v>
      </c>
      <c r="AI1697">
        <v>9</v>
      </c>
      <c r="AJ1697">
        <v>19</v>
      </c>
    </row>
    <row r="1698" spans="1:36" x14ac:dyDescent="0.25">
      <c r="A1698" s="19">
        <v>1697</v>
      </c>
      <c r="B1698" s="1" t="s">
        <v>9359</v>
      </c>
      <c r="C1698" s="1" t="str">
        <f>+VLOOKUP(Tabla1[[#This Row],[Sector]],Sectores[[Sector]:[Columna1]],2,0)</f>
        <v>08 Educación</v>
      </c>
      <c r="D1698" s="1" t="str">
        <f>+VLOOKUP(Tabla1[[#This Row],[Contenido]],Hoja2!$F$2:$G$105,2,0)</f>
        <v>08.03 Admisión Universitaria</v>
      </c>
      <c r="E1698" s="1" t="str">
        <f>+IFERROR(VLOOKUP(Tabla1[[#This Row],[Tema]],Temas[[Tema]:[Columna1]],2,0),"REVISAR")</f>
        <v>08.03.06 Comuna de Domicilio</v>
      </c>
      <c r="F1698" s="1" t="str">
        <f>+IFERROR(VLOOKUP(Tabla1[[#This Row],[Muestra]],Muestra[[Muestra]:[Columna1]],2,0),"REVISAR")</f>
        <v>08.03.06.11 Taltal</v>
      </c>
      <c r="G1698" t="s">
        <v>62</v>
      </c>
      <c r="H1698" t="s">
        <v>3332</v>
      </c>
      <c r="I1698" t="s">
        <v>3368</v>
      </c>
      <c r="J1698" t="s">
        <v>3378</v>
      </c>
      <c r="K1698" t="s">
        <v>3336</v>
      </c>
      <c r="L1698" t="s">
        <v>2498</v>
      </c>
      <c r="O1698" t="s">
        <v>3867</v>
      </c>
      <c r="V1698" s="9"/>
      <c r="W1698" s="9"/>
      <c r="X1698" s="9"/>
      <c r="Y1698" s="9"/>
      <c r="Z1698" s="9"/>
      <c r="AA1698" s="9"/>
      <c r="AB1698">
        <v>105</v>
      </c>
      <c r="AC1698">
        <v>106</v>
      </c>
      <c r="AD1698">
        <v>127</v>
      </c>
      <c r="AE1698">
        <v>148</v>
      </c>
      <c r="AF1698">
        <v>150</v>
      </c>
      <c r="AG1698">
        <v>156</v>
      </c>
      <c r="AH1698">
        <v>177</v>
      </c>
      <c r="AI1698">
        <v>152</v>
      </c>
      <c r="AJ1698">
        <v>185</v>
      </c>
    </row>
    <row r="1699" spans="1:36" x14ac:dyDescent="0.25">
      <c r="A1699" s="19">
        <v>1698</v>
      </c>
      <c r="B1699" s="1" t="s">
        <v>9360</v>
      </c>
      <c r="C1699" s="1" t="str">
        <f>+VLOOKUP(Tabla1[[#This Row],[Sector]],Sectores[[Sector]:[Columna1]],2,0)</f>
        <v>08 Educación</v>
      </c>
      <c r="D1699" s="1" t="str">
        <f>+VLOOKUP(Tabla1[[#This Row],[Contenido]],Hoja2!$F$2:$G$105,2,0)</f>
        <v>08.03 Admisión Universitaria</v>
      </c>
      <c r="E1699" s="1" t="str">
        <f>+IFERROR(VLOOKUP(Tabla1[[#This Row],[Tema]],Temas[[Tema]:[Columna1]],2,0),"REVISAR")</f>
        <v>08.03.06 Comuna de Domicilio</v>
      </c>
      <c r="F1699" s="1" t="str">
        <f>+IFERROR(VLOOKUP(Tabla1[[#This Row],[Muestra]],Muestra[[Muestra]:[Columna1]],2,0),"REVISAR")</f>
        <v>08.03.06.12 Calama</v>
      </c>
      <c r="G1699" t="s">
        <v>62</v>
      </c>
      <c r="H1699" t="s">
        <v>3332</v>
      </c>
      <c r="I1699" t="s">
        <v>3368</v>
      </c>
      <c r="J1699" t="s">
        <v>3379</v>
      </c>
      <c r="K1699" t="s">
        <v>3336</v>
      </c>
      <c r="L1699" t="s">
        <v>2498</v>
      </c>
      <c r="O1699" t="s">
        <v>3867</v>
      </c>
      <c r="V1699" s="9"/>
      <c r="W1699" s="9"/>
      <c r="X1699" s="9"/>
      <c r="Y1699" s="9"/>
      <c r="Z1699" s="9"/>
      <c r="AA1699" s="9"/>
      <c r="AB1699">
        <v>2568</v>
      </c>
      <c r="AC1699">
        <v>2465</v>
      </c>
      <c r="AD1699">
        <v>2488</v>
      </c>
      <c r="AE1699">
        <v>2607</v>
      </c>
      <c r="AF1699">
        <v>2843</v>
      </c>
      <c r="AG1699">
        <v>2694</v>
      </c>
      <c r="AH1699">
        <v>2784</v>
      </c>
      <c r="AI1699">
        <v>2555</v>
      </c>
      <c r="AJ1699">
        <v>2687</v>
      </c>
    </row>
    <row r="1700" spans="1:36" x14ac:dyDescent="0.25">
      <c r="A1700" s="19">
        <v>1699</v>
      </c>
      <c r="B1700" s="1" t="s">
        <v>9361</v>
      </c>
      <c r="C1700" s="1" t="str">
        <f>+VLOOKUP(Tabla1[[#This Row],[Sector]],Sectores[[Sector]:[Columna1]],2,0)</f>
        <v>08 Educación</v>
      </c>
      <c r="D1700" s="1" t="str">
        <f>+VLOOKUP(Tabla1[[#This Row],[Contenido]],Hoja2!$F$2:$G$105,2,0)</f>
        <v>08.03 Admisión Universitaria</v>
      </c>
      <c r="E1700" s="1" t="str">
        <f>+IFERROR(VLOOKUP(Tabla1[[#This Row],[Tema]],Temas[[Tema]:[Columna1]],2,0),"REVISAR")</f>
        <v>08.03.06 Comuna de Domicilio</v>
      </c>
      <c r="F1700" s="1" t="str">
        <f>+IFERROR(VLOOKUP(Tabla1[[#This Row],[Muestra]],Muestra[[Muestra]:[Columna1]],2,0),"REVISAR")</f>
        <v>08.03.06.13 Ollagüe</v>
      </c>
      <c r="G1700" t="s">
        <v>62</v>
      </c>
      <c r="H1700" t="s">
        <v>3332</v>
      </c>
      <c r="I1700" t="s">
        <v>3368</v>
      </c>
      <c r="J1700" t="s">
        <v>3380</v>
      </c>
      <c r="K1700" t="s">
        <v>3336</v>
      </c>
      <c r="L1700" t="s">
        <v>2498</v>
      </c>
      <c r="O1700" t="s">
        <v>3867</v>
      </c>
      <c r="V1700" s="9"/>
      <c r="W1700" s="9"/>
      <c r="X1700" s="9"/>
      <c r="Y1700" s="9"/>
      <c r="Z1700" s="9"/>
      <c r="AA1700" s="9"/>
      <c r="AB1700">
        <v>0</v>
      </c>
      <c r="AC1700">
        <v>1</v>
      </c>
      <c r="AD1700">
        <v>0</v>
      </c>
      <c r="AE1700">
        <v>2</v>
      </c>
      <c r="AF1700">
        <v>2</v>
      </c>
      <c r="AG1700">
        <v>7</v>
      </c>
      <c r="AH1700">
        <v>1</v>
      </c>
      <c r="AI1700">
        <v>0</v>
      </c>
      <c r="AJ1700">
        <v>0</v>
      </c>
    </row>
    <row r="1701" spans="1:36" x14ac:dyDescent="0.25">
      <c r="A1701" s="19">
        <v>1700</v>
      </c>
      <c r="B1701" s="1" t="s">
        <v>9362</v>
      </c>
      <c r="C1701" s="1" t="str">
        <f>+VLOOKUP(Tabla1[[#This Row],[Sector]],Sectores[[Sector]:[Columna1]],2,0)</f>
        <v>08 Educación</v>
      </c>
      <c r="D1701" s="1" t="str">
        <f>+VLOOKUP(Tabla1[[#This Row],[Contenido]],Hoja2!$F$2:$G$105,2,0)</f>
        <v>08.03 Admisión Universitaria</v>
      </c>
      <c r="E1701" s="1" t="str">
        <f>+IFERROR(VLOOKUP(Tabla1[[#This Row],[Tema]],Temas[[Tema]:[Columna1]],2,0),"REVISAR")</f>
        <v>08.03.06 Comuna de Domicilio</v>
      </c>
      <c r="F1701" s="1" t="str">
        <f>+IFERROR(VLOOKUP(Tabla1[[#This Row],[Muestra]],Muestra[[Muestra]:[Columna1]],2,0),"REVISAR")</f>
        <v>08.03.06.14 San Pedro de Atacama</v>
      </c>
      <c r="G1701" t="s">
        <v>62</v>
      </c>
      <c r="H1701" t="s">
        <v>3332</v>
      </c>
      <c r="I1701" t="s">
        <v>3368</v>
      </c>
      <c r="J1701" t="s">
        <v>3381</v>
      </c>
      <c r="K1701" t="s">
        <v>3336</v>
      </c>
      <c r="L1701" t="s">
        <v>2498</v>
      </c>
      <c r="O1701" t="s">
        <v>3867</v>
      </c>
      <c r="V1701" s="9"/>
      <c r="W1701" s="9"/>
      <c r="X1701" s="9"/>
      <c r="Y1701" s="9"/>
      <c r="Z1701" s="9"/>
      <c r="AA1701" s="9"/>
      <c r="AB1701">
        <v>32</v>
      </c>
      <c r="AC1701">
        <v>41</v>
      </c>
      <c r="AD1701">
        <v>55</v>
      </c>
      <c r="AE1701">
        <v>52</v>
      </c>
      <c r="AF1701">
        <v>39</v>
      </c>
      <c r="AG1701">
        <v>43</v>
      </c>
      <c r="AH1701">
        <v>55</v>
      </c>
      <c r="AI1701">
        <v>82</v>
      </c>
      <c r="AJ1701">
        <v>85</v>
      </c>
    </row>
    <row r="1702" spans="1:36" x14ac:dyDescent="0.25">
      <c r="A1702" s="19">
        <v>1701</v>
      </c>
      <c r="B1702" s="1" t="s">
        <v>9363</v>
      </c>
      <c r="C1702" s="1" t="str">
        <f>+VLOOKUP(Tabla1[[#This Row],[Sector]],Sectores[[Sector]:[Columna1]],2,0)</f>
        <v>08 Educación</v>
      </c>
      <c r="D1702" s="1" t="str">
        <f>+VLOOKUP(Tabla1[[#This Row],[Contenido]],Hoja2!$F$2:$G$105,2,0)</f>
        <v>08.03 Admisión Universitaria</v>
      </c>
      <c r="E1702" s="1" t="str">
        <f>+IFERROR(VLOOKUP(Tabla1[[#This Row],[Tema]],Temas[[Tema]:[Columna1]],2,0),"REVISAR")</f>
        <v>08.03.06 Comuna de Domicilio</v>
      </c>
      <c r="F1702" s="1" t="str">
        <f>+IFERROR(VLOOKUP(Tabla1[[#This Row],[Muestra]],Muestra[[Muestra]:[Columna1]],2,0),"REVISAR")</f>
        <v>08.03.06.15 Tocopilla</v>
      </c>
      <c r="G1702" t="s">
        <v>62</v>
      </c>
      <c r="H1702" t="s">
        <v>3332</v>
      </c>
      <c r="I1702" t="s">
        <v>3368</v>
      </c>
      <c r="J1702" t="s">
        <v>3382</v>
      </c>
      <c r="K1702" t="s">
        <v>3336</v>
      </c>
      <c r="L1702" t="s">
        <v>2498</v>
      </c>
      <c r="O1702" t="s">
        <v>3867</v>
      </c>
      <c r="V1702" s="9"/>
      <c r="W1702" s="9"/>
      <c r="X1702" s="9"/>
      <c r="Y1702" s="9"/>
      <c r="Z1702" s="9"/>
      <c r="AA1702" s="9"/>
      <c r="AB1702">
        <v>231</v>
      </c>
      <c r="AC1702">
        <v>249</v>
      </c>
      <c r="AD1702">
        <v>267</v>
      </c>
      <c r="AE1702">
        <v>238</v>
      </c>
      <c r="AF1702">
        <v>275</v>
      </c>
      <c r="AG1702">
        <v>356</v>
      </c>
      <c r="AH1702">
        <v>329</v>
      </c>
      <c r="AI1702">
        <v>375</v>
      </c>
      <c r="AJ1702">
        <v>441</v>
      </c>
    </row>
    <row r="1703" spans="1:36" x14ac:dyDescent="0.25">
      <c r="A1703" s="19">
        <v>1702</v>
      </c>
      <c r="B1703" s="1" t="s">
        <v>9364</v>
      </c>
      <c r="C1703" s="1" t="str">
        <f>+VLOOKUP(Tabla1[[#This Row],[Sector]],Sectores[[Sector]:[Columna1]],2,0)</f>
        <v>08 Educación</v>
      </c>
      <c r="D1703" s="1" t="str">
        <f>+VLOOKUP(Tabla1[[#This Row],[Contenido]],Hoja2!$F$2:$G$105,2,0)</f>
        <v>08.03 Admisión Universitaria</v>
      </c>
      <c r="E1703" s="1" t="str">
        <f>+IFERROR(VLOOKUP(Tabla1[[#This Row],[Tema]],Temas[[Tema]:[Columna1]],2,0),"REVISAR")</f>
        <v>08.03.06 Comuna de Domicilio</v>
      </c>
      <c r="F1703" s="1" t="str">
        <f>+IFERROR(VLOOKUP(Tabla1[[#This Row],[Muestra]],Muestra[[Muestra]:[Columna1]],2,0),"REVISAR")</f>
        <v>08.03.06.16 María Elena</v>
      </c>
      <c r="G1703" t="s">
        <v>62</v>
      </c>
      <c r="H1703" t="s">
        <v>3332</v>
      </c>
      <c r="I1703" t="s">
        <v>3368</v>
      </c>
      <c r="J1703" t="s">
        <v>3383</v>
      </c>
      <c r="K1703" t="s">
        <v>3336</v>
      </c>
      <c r="L1703" t="s">
        <v>2498</v>
      </c>
      <c r="O1703" t="s">
        <v>3867</v>
      </c>
      <c r="V1703" s="9"/>
      <c r="W1703" s="9"/>
      <c r="X1703" s="9"/>
      <c r="Y1703" s="9"/>
      <c r="Z1703" s="9"/>
      <c r="AA1703" s="9"/>
      <c r="AB1703">
        <v>83</v>
      </c>
      <c r="AC1703">
        <v>50</v>
      </c>
      <c r="AD1703">
        <v>55</v>
      </c>
      <c r="AE1703">
        <v>50</v>
      </c>
      <c r="AF1703">
        <v>53</v>
      </c>
      <c r="AG1703">
        <v>55</v>
      </c>
      <c r="AH1703">
        <v>65</v>
      </c>
      <c r="AI1703">
        <v>52</v>
      </c>
      <c r="AJ1703">
        <v>71</v>
      </c>
    </row>
    <row r="1704" spans="1:36" x14ac:dyDescent="0.25">
      <c r="A1704" s="19">
        <v>1703</v>
      </c>
      <c r="B1704" s="1" t="s">
        <v>9365</v>
      </c>
      <c r="C1704" s="1" t="str">
        <f>+VLOOKUP(Tabla1[[#This Row],[Sector]],Sectores[[Sector]:[Columna1]],2,0)</f>
        <v>08 Educación</v>
      </c>
      <c r="D1704" s="1" t="str">
        <f>+VLOOKUP(Tabla1[[#This Row],[Contenido]],Hoja2!$F$2:$G$105,2,0)</f>
        <v>08.03 Admisión Universitaria</v>
      </c>
      <c r="E1704" s="1" t="str">
        <f>+IFERROR(VLOOKUP(Tabla1[[#This Row],[Tema]],Temas[[Tema]:[Columna1]],2,0),"REVISAR")</f>
        <v>08.03.06 Comuna de Domicilio</v>
      </c>
      <c r="F1704" s="1" t="str">
        <f>+IFERROR(VLOOKUP(Tabla1[[#This Row],[Muestra]],Muestra[[Muestra]:[Columna1]],2,0),"REVISAR")</f>
        <v>08.03.06.17 Copiapó</v>
      </c>
      <c r="G1704" t="s">
        <v>62</v>
      </c>
      <c r="H1704" t="s">
        <v>3332</v>
      </c>
      <c r="I1704" t="s">
        <v>3368</v>
      </c>
      <c r="J1704" t="s">
        <v>3384</v>
      </c>
      <c r="K1704" t="s">
        <v>3336</v>
      </c>
      <c r="L1704" t="s">
        <v>2498</v>
      </c>
      <c r="O1704" t="s">
        <v>3867</v>
      </c>
      <c r="V1704" s="9"/>
      <c r="W1704" s="9"/>
      <c r="X1704" s="9"/>
      <c r="Y1704" s="9"/>
      <c r="Z1704" s="9"/>
      <c r="AA1704" s="9"/>
      <c r="AB1704">
        <v>2045</v>
      </c>
      <c r="AC1704">
        <v>2339</v>
      </c>
      <c r="AD1704">
        <v>2318</v>
      </c>
      <c r="AE1704">
        <v>2314</v>
      </c>
      <c r="AF1704">
        <v>2412</v>
      </c>
      <c r="AG1704">
        <v>2575</v>
      </c>
      <c r="AH1704">
        <v>2751</v>
      </c>
      <c r="AI1704">
        <v>2692</v>
      </c>
      <c r="AJ1704">
        <v>2739</v>
      </c>
    </row>
    <row r="1705" spans="1:36" x14ac:dyDescent="0.25">
      <c r="A1705" s="19">
        <v>1704</v>
      </c>
      <c r="B1705" s="1" t="s">
        <v>9366</v>
      </c>
      <c r="C1705" s="1" t="str">
        <f>+VLOOKUP(Tabla1[[#This Row],[Sector]],Sectores[[Sector]:[Columna1]],2,0)</f>
        <v>08 Educación</v>
      </c>
      <c r="D1705" s="1" t="str">
        <f>+VLOOKUP(Tabla1[[#This Row],[Contenido]],Hoja2!$F$2:$G$105,2,0)</f>
        <v>08.03 Admisión Universitaria</v>
      </c>
      <c r="E1705" s="1" t="str">
        <f>+IFERROR(VLOOKUP(Tabla1[[#This Row],[Tema]],Temas[[Tema]:[Columna1]],2,0),"REVISAR")</f>
        <v>08.03.06 Comuna de Domicilio</v>
      </c>
      <c r="F1705" s="1" t="str">
        <f>+IFERROR(VLOOKUP(Tabla1[[#This Row],[Muestra]],Muestra[[Muestra]:[Columna1]],2,0),"REVISAR")</f>
        <v>08.03.06.18 Caldera</v>
      </c>
      <c r="G1705" t="s">
        <v>62</v>
      </c>
      <c r="H1705" t="s">
        <v>3332</v>
      </c>
      <c r="I1705" t="s">
        <v>3368</v>
      </c>
      <c r="J1705" t="s">
        <v>3385</v>
      </c>
      <c r="K1705" t="s">
        <v>3336</v>
      </c>
      <c r="L1705" t="s">
        <v>2498</v>
      </c>
      <c r="O1705" t="s">
        <v>3867</v>
      </c>
      <c r="V1705" s="9"/>
      <c r="W1705" s="9"/>
      <c r="X1705" s="9"/>
      <c r="Y1705" s="9"/>
      <c r="Z1705" s="9"/>
      <c r="AA1705" s="9"/>
      <c r="AB1705">
        <v>210</v>
      </c>
      <c r="AC1705">
        <v>213</v>
      </c>
      <c r="AD1705">
        <v>239</v>
      </c>
      <c r="AE1705">
        <v>249</v>
      </c>
      <c r="AF1705">
        <v>225</v>
      </c>
      <c r="AG1705">
        <v>283</v>
      </c>
      <c r="AH1705">
        <v>274</v>
      </c>
      <c r="AI1705">
        <v>312</v>
      </c>
      <c r="AJ1705">
        <v>299</v>
      </c>
    </row>
    <row r="1706" spans="1:36" x14ac:dyDescent="0.25">
      <c r="A1706" s="19">
        <v>1705</v>
      </c>
      <c r="B1706" s="1" t="s">
        <v>9367</v>
      </c>
      <c r="C1706" s="1" t="str">
        <f>+VLOOKUP(Tabla1[[#This Row],[Sector]],Sectores[[Sector]:[Columna1]],2,0)</f>
        <v>08 Educación</v>
      </c>
      <c r="D1706" s="1" t="str">
        <f>+VLOOKUP(Tabla1[[#This Row],[Contenido]],Hoja2!$F$2:$G$105,2,0)</f>
        <v>08.03 Admisión Universitaria</v>
      </c>
      <c r="E1706" s="1" t="str">
        <f>+IFERROR(VLOOKUP(Tabla1[[#This Row],[Tema]],Temas[[Tema]:[Columna1]],2,0),"REVISAR")</f>
        <v>08.03.06 Comuna de Domicilio</v>
      </c>
      <c r="F1706" s="1" t="str">
        <f>+IFERROR(VLOOKUP(Tabla1[[#This Row],[Muestra]],Muestra[[Muestra]:[Columna1]],2,0),"REVISAR")</f>
        <v>08.03.06.19 Tierra Amarilla</v>
      </c>
      <c r="G1706" t="s">
        <v>62</v>
      </c>
      <c r="H1706" t="s">
        <v>3332</v>
      </c>
      <c r="I1706" t="s">
        <v>3368</v>
      </c>
      <c r="J1706" t="s">
        <v>3386</v>
      </c>
      <c r="K1706" t="s">
        <v>3336</v>
      </c>
      <c r="L1706" t="s">
        <v>2498</v>
      </c>
      <c r="O1706" t="s">
        <v>3867</v>
      </c>
      <c r="V1706" s="9"/>
      <c r="W1706" s="9"/>
      <c r="X1706" s="9"/>
      <c r="Y1706" s="9"/>
      <c r="Z1706" s="9"/>
      <c r="AA1706" s="9"/>
      <c r="AB1706">
        <v>121</v>
      </c>
      <c r="AC1706">
        <v>95</v>
      </c>
      <c r="AD1706">
        <v>85</v>
      </c>
      <c r="AE1706">
        <v>116</v>
      </c>
      <c r="AF1706">
        <v>142</v>
      </c>
      <c r="AG1706">
        <v>170</v>
      </c>
      <c r="AH1706">
        <v>171</v>
      </c>
      <c r="AI1706">
        <v>163</v>
      </c>
      <c r="AJ1706">
        <v>179</v>
      </c>
    </row>
    <row r="1707" spans="1:36" x14ac:dyDescent="0.25">
      <c r="A1707" s="19">
        <v>1706</v>
      </c>
      <c r="B1707" s="1" t="s">
        <v>9368</v>
      </c>
      <c r="C1707" s="1" t="str">
        <f>+VLOOKUP(Tabla1[[#This Row],[Sector]],Sectores[[Sector]:[Columna1]],2,0)</f>
        <v>08 Educación</v>
      </c>
      <c r="D1707" s="1" t="str">
        <f>+VLOOKUP(Tabla1[[#This Row],[Contenido]],Hoja2!$F$2:$G$105,2,0)</f>
        <v>08.03 Admisión Universitaria</v>
      </c>
      <c r="E1707" s="1" t="str">
        <f>+IFERROR(VLOOKUP(Tabla1[[#This Row],[Tema]],Temas[[Tema]:[Columna1]],2,0),"REVISAR")</f>
        <v>08.03.06 Comuna de Domicilio</v>
      </c>
      <c r="F1707" s="1" t="str">
        <f>+IFERROR(VLOOKUP(Tabla1[[#This Row],[Muestra]],Muestra[[Muestra]:[Columna1]],2,0),"REVISAR")</f>
        <v>08.03.06.20 Chañaral</v>
      </c>
      <c r="G1707" t="s">
        <v>62</v>
      </c>
      <c r="H1707" t="s">
        <v>3332</v>
      </c>
      <c r="I1707" t="s">
        <v>3368</v>
      </c>
      <c r="J1707" t="s">
        <v>3387</v>
      </c>
      <c r="K1707" t="s">
        <v>3336</v>
      </c>
      <c r="L1707" t="s">
        <v>2498</v>
      </c>
      <c r="O1707" t="s">
        <v>3867</v>
      </c>
      <c r="V1707" s="9"/>
      <c r="W1707" s="9"/>
      <c r="X1707" s="9"/>
      <c r="Y1707" s="9"/>
      <c r="Z1707" s="9"/>
      <c r="AA1707" s="9"/>
      <c r="AB1707">
        <v>106</v>
      </c>
      <c r="AC1707">
        <v>122</v>
      </c>
      <c r="AD1707">
        <v>122</v>
      </c>
      <c r="AE1707">
        <v>167</v>
      </c>
      <c r="AF1707">
        <v>155</v>
      </c>
      <c r="AG1707">
        <v>183</v>
      </c>
      <c r="AH1707">
        <v>193</v>
      </c>
      <c r="AI1707">
        <v>177</v>
      </c>
      <c r="AJ1707">
        <v>173</v>
      </c>
    </row>
    <row r="1708" spans="1:36" x14ac:dyDescent="0.25">
      <c r="A1708" s="19">
        <v>1707</v>
      </c>
      <c r="B1708" s="1" t="s">
        <v>9369</v>
      </c>
      <c r="C1708" s="1" t="str">
        <f>+VLOOKUP(Tabla1[[#This Row],[Sector]],Sectores[[Sector]:[Columna1]],2,0)</f>
        <v>08 Educación</v>
      </c>
      <c r="D1708" s="1" t="str">
        <f>+VLOOKUP(Tabla1[[#This Row],[Contenido]],Hoja2!$F$2:$G$105,2,0)</f>
        <v>08.03 Admisión Universitaria</v>
      </c>
      <c r="E1708" s="1" t="str">
        <f>+IFERROR(VLOOKUP(Tabla1[[#This Row],[Tema]],Temas[[Tema]:[Columna1]],2,0),"REVISAR")</f>
        <v>08.03.06 Comuna de Domicilio</v>
      </c>
      <c r="F1708" s="1" t="str">
        <f>+IFERROR(VLOOKUP(Tabla1[[#This Row],[Muestra]],Muestra[[Muestra]:[Columna1]],2,0),"REVISAR")</f>
        <v>08.03.06.21 Diego de Almagro</v>
      </c>
      <c r="G1708" t="s">
        <v>62</v>
      </c>
      <c r="H1708" t="s">
        <v>3332</v>
      </c>
      <c r="I1708" t="s">
        <v>3368</v>
      </c>
      <c r="J1708" t="s">
        <v>3388</v>
      </c>
      <c r="K1708" t="s">
        <v>3336</v>
      </c>
      <c r="L1708" t="s">
        <v>2498</v>
      </c>
      <c r="O1708" t="s">
        <v>3867</v>
      </c>
      <c r="V1708" s="9"/>
      <c r="W1708" s="9"/>
      <c r="X1708" s="9"/>
      <c r="Y1708" s="9"/>
      <c r="Z1708" s="9"/>
      <c r="AA1708" s="9"/>
      <c r="AB1708">
        <v>175</v>
      </c>
      <c r="AC1708">
        <v>228</v>
      </c>
      <c r="AD1708">
        <v>214</v>
      </c>
      <c r="AE1708">
        <v>230</v>
      </c>
      <c r="AF1708">
        <v>216</v>
      </c>
      <c r="AG1708">
        <v>222</v>
      </c>
      <c r="AH1708">
        <v>209</v>
      </c>
      <c r="AI1708">
        <v>229</v>
      </c>
      <c r="AJ1708">
        <v>227</v>
      </c>
    </row>
    <row r="1709" spans="1:36" x14ac:dyDescent="0.25">
      <c r="A1709" s="19">
        <v>1708</v>
      </c>
      <c r="B1709" s="1" t="s">
        <v>9370</v>
      </c>
      <c r="C1709" s="1" t="str">
        <f>+VLOOKUP(Tabla1[[#This Row],[Sector]],Sectores[[Sector]:[Columna1]],2,0)</f>
        <v>08 Educación</v>
      </c>
      <c r="D1709" s="1" t="str">
        <f>+VLOOKUP(Tabla1[[#This Row],[Contenido]],Hoja2!$F$2:$G$105,2,0)</f>
        <v>08.03 Admisión Universitaria</v>
      </c>
      <c r="E1709" s="1" t="str">
        <f>+IFERROR(VLOOKUP(Tabla1[[#This Row],[Tema]],Temas[[Tema]:[Columna1]],2,0),"REVISAR")</f>
        <v>08.03.06 Comuna de Domicilio</v>
      </c>
      <c r="F1709" s="1" t="str">
        <f>+IFERROR(VLOOKUP(Tabla1[[#This Row],[Muestra]],Muestra[[Muestra]:[Columna1]],2,0),"REVISAR")</f>
        <v>08.03.06.22 Vallenar</v>
      </c>
      <c r="G1709" t="s">
        <v>62</v>
      </c>
      <c r="H1709" t="s">
        <v>3332</v>
      </c>
      <c r="I1709" t="s">
        <v>3368</v>
      </c>
      <c r="J1709" t="s">
        <v>3389</v>
      </c>
      <c r="K1709" t="s">
        <v>3336</v>
      </c>
      <c r="L1709" t="s">
        <v>2498</v>
      </c>
      <c r="O1709" t="s">
        <v>3867</v>
      </c>
      <c r="V1709" s="9"/>
      <c r="W1709" s="9"/>
      <c r="X1709" s="9"/>
      <c r="Y1709" s="9"/>
      <c r="Z1709" s="9"/>
      <c r="AA1709" s="9"/>
      <c r="AB1709">
        <v>709</v>
      </c>
      <c r="AC1709">
        <v>683</v>
      </c>
      <c r="AD1709">
        <v>754</v>
      </c>
      <c r="AE1709">
        <v>812</v>
      </c>
      <c r="AF1709">
        <v>771</v>
      </c>
      <c r="AG1709">
        <v>829</v>
      </c>
      <c r="AH1709">
        <v>845</v>
      </c>
      <c r="AI1709">
        <v>875</v>
      </c>
      <c r="AJ1709">
        <v>858</v>
      </c>
    </row>
    <row r="1710" spans="1:36" x14ac:dyDescent="0.25">
      <c r="A1710" s="19">
        <v>1709</v>
      </c>
      <c r="B1710" s="1" t="s">
        <v>9371</v>
      </c>
      <c r="C1710" s="1" t="str">
        <f>+VLOOKUP(Tabla1[[#This Row],[Sector]],Sectores[[Sector]:[Columna1]],2,0)</f>
        <v>08 Educación</v>
      </c>
      <c r="D1710" s="1" t="str">
        <f>+VLOOKUP(Tabla1[[#This Row],[Contenido]],Hoja2!$F$2:$G$105,2,0)</f>
        <v>08.03 Admisión Universitaria</v>
      </c>
      <c r="E1710" s="1" t="str">
        <f>+IFERROR(VLOOKUP(Tabla1[[#This Row],[Tema]],Temas[[Tema]:[Columna1]],2,0),"REVISAR")</f>
        <v>08.03.06 Comuna de Domicilio</v>
      </c>
      <c r="F1710" s="1" t="str">
        <f>+IFERROR(VLOOKUP(Tabla1[[#This Row],[Muestra]],Muestra[[Muestra]:[Columna1]],2,0),"REVISAR")</f>
        <v>08.03.06.23 Alto del Carmen</v>
      </c>
      <c r="G1710" t="s">
        <v>62</v>
      </c>
      <c r="H1710" t="s">
        <v>3332</v>
      </c>
      <c r="I1710" t="s">
        <v>3368</v>
      </c>
      <c r="J1710" t="s">
        <v>3390</v>
      </c>
      <c r="K1710" t="s">
        <v>3336</v>
      </c>
      <c r="L1710" t="s">
        <v>2498</v>
      </c>
      <c r="O1710" t="s">
        <v>3867</v>
      </c>
      <c r="V1710" s="9"/>
      <c r="W1710" s="9"/>
      <c r="X1710" s="9"/>
      <c r="Y1710" s="9"/>
      <c r="Z1710" s="9"/>
      <c r="AA1710" s="9"/>
      <c r="AB1710">
        <v>23</v>
      </c>
      <c r="AC1710">
        <v>29</v>
      </c>
      <c r="AD1710">
        <v>31</v>
      </c>
      <c r="AE1710">
        <v>22</v>
      </c>
      <c r="AF1710">
        <v>27</v>
      </c>
      <c r="AG1710">
        <v>21</v>
      </c>
      <c r="AH1710">
        <v>46</v>
      </c>
      <c r="AI1710">
        <v>50</v>
      </c>
      <c r="AJ1710">
        <v>44</v>
      </c>
    </row>
    <row r="1711" spans="1:36" x14ac:dyDescent="0.25">
      <c r="A1711" s="19">
        <v>1710</v>
      </c>
      <c r="B1711" s="1" t="s">
        <v>9372</v>
      </c>
      <c r="C1711" s="1" t="str">
        <f>+VLOOKUP(Tabla1[[#This Row],[Sector]],Sectores[[Sector]:[Columna1]],2,0)</f>
        <v>08 Educación</v>
      </c>
      <c r="D1711" s="1" t="str">
        <f>+VLOOKUP(Tabla1[[#This Row],[Contenido]],Hoja2!$F$2:$G$105,2,0)</f>
        <v>08.03 Admisión Universitaria</v>
      </c>
      <c r="E1711" s="1" t="str">
        <f>+IFERROR(VLOOKUP(Tabla1[[#This Row],[Tema]],Temas[[Tema]:[Columna1]],2,0),"REVISAR")</f>
        <v>08.03.06 Comuna de Domicilio</v>
      </c>
      <c r="F1711" s="1" t="str">
        <f>+IFERROR(VLOOKUP(Tabla1[[#This Row],[Muestra]],Muestra[[Muestra]:[Columna1]],2,0),"REVISAR")</f>
        <v>08.03.06.24 Freirina</v>
      </c>
      <c r="G1711" t="s">
        <v>62</v>
      </c>
      <c r="H1711" t="s">
        <v>3332</v>
      </c>
      <c r="I1711" t="s">
        <v>3368</v>
      </c>
      <c r="J1711" t="s">
        <v>3391</v>
      </c>
      <c r="K1711" t="s">
        <v>3336</v>
      </c>
      <c r="L1711" t="s">
        <v>2498</v>
      </c>
      <c r="O1711" t="s">
        <v>3867</v>
      </c>
      <c r="V1711" s="9"/>
      <c r="W1711" s="9"/>
      <c r="X1711" s="9"/>
      <c r="Y1711" s="9"/>
      <c r="Z1711" s="9"/>
      <c r="AA1711" s="9"/>
      <c r="AB1711">
        <v>70</v>
      </c>
      <c r="AC1711">
        <v>66</v>
      </c>
      <c r="AD1711">
        <v>73</v>
      </c>
      <c r="AE1711">
        <v>62</v>
      </c>
      <c r="AF1711">
        <v>57</v>
      </c>
      <c r="AG1711">
        <v>91</v>
      </c>
      <c r="AH1711">
        <v>90</v>
      </c>
      <c r="AI1711">
        <v>79</v>
      </c>
      <c r="AJ1711">
        <v>92</v>
      </c>
    </row>
    <row r="1712" spans="1:36" x14ac:dyDescent="0.25">
      <c r="A1712" s="19">
        <v>1711</v>
      </c>
      <c r="B1712" s="1" t="s">
        <v>9373</v>
      </c>
      <c r="C1712" s="1" t="str">
        <f>+VLOOKUP(Tabla1[[#This Row],[Sector]],Sectores[[Sector]:[Columna1]],2,0)</f>
        <v>08 Educación</v>
      </c>
      <c r="D1712" s="1" t="str">
        <f>+VLOOKUP(Tabla1[[#This Row],[Contenido]],Hoja2!$F$2:$G$105,2,0)</f>
        <v>08.03 Admisión Universitaria</v>
      </c>
      <c r="E1712" s="1" t="str">
        <f>+IFERROR(VLOOKUP(Tabla1[[#This Row],[Tema]],Temas[[Tema]:[Columna1]],2,0),"REVISAR")</f>
        <v>08.03.06 Comuna de Domicilio</v>
      </c>
      <c r="F1712" s="1" t="str">
        <f>+IFERROR(VLOOKUP(Tabla1[[#This Row],[Muestra]],Muestra[[Muestra]:[Columna1]],2,0),"REVISAR")</f>
        <v>08.03.06.25 Huasco</v>
      </c>
      <c r="G1712" t="s">
        <v>62</v>
      </c>
      <c r="H1712" t="s">
        <v>3332</v>
      </c>
      <c r="I1712" t="s">
        <v>3368</v>
      </c>
      <c r="J1712" t="s">
        <v>3392</v>
      </c>
      <c r="K1712" t="s">
        <v>3336</v>
      </c>
      <c r="L1712" t="s">
        <v>2498</v>
      </c>
      <c r="O1712" t="s">
        <v>3867</v>
      </c>
      <c r="V1712" s="9"/>
      <c r="W1712" s="9"/>
      <c r="X1712" s="9"/>
      <c r="Y1712" s="9"/>
      <c r="Z1712" s="9"/>
      <c r="AA1712" s="9"/>
      <c r="AB1712">
        <v>109</v>
      </c>
      <c r="AC1712">
        <v>116</v>
      </c>
      <c r="AD1712">
        <v>111</v>
      </c>
      <c r="AE1712">
        <v>114</v>
      </c>
      <c r="AF1712">
        <v>115</v>
      </c>
      <c r="AG1712">
        <v>118</v>
      </c>
      <c r="AH1712">
        <v>130</v>
      </c>
      <c r="AI1712">
        <v>146</v>
      </c>
      <c r="AJ1712">
        <v>141</v>
      </c>
    </row>
    <row r="1713" spans="1:36" x14ac:dyDescent="0.25">
      <c r="A1713" s="19">
        <v>1712</v>
      </c>
      <c r="B1713" s="1" t="s">
        <v>9374</v>
      </c>
      <c r="C1713" s="1" t="str">
        <f>+VLOOKUP(Tabla1[[#This Row],[Sector]],Sectores[[Sector]:[Columna1]],2,0)</f>
        <v>08 Educación</v>
      </c>
      <c r="D1713" s="1" t="str">
        <f>+VLOOKUP(Tabla1[[#This Row],[Contenido]],Hoja2!$F$2:$G$105,2,0)</f>
        <v>08.03 Admisión Universitaria</v>
      </c>
      <c r="E1713" s="1" t="str">
        <f>+IFERROR(VLOOKUP(Tabla1[[#This Row],[Tema]],Temas[[Tema]:[Columna1]],2,0),"REVISAR")</f>
        <v>08.03.06 Comuna de Domicilio</v>
      </c>
      <c r="F1713" s="1" t="str">
        <f>+IFERROR(VLOOKUP(Tabla1[[#This Row],[Muestra]],Muestra[[Muestra]:[Columna1]],2,0),"REVISAR")</f>
        <v>08.03.06.26 La Serena</v>
      </c>
      <c r="G1713" t="s">
        <v>62</v>
      </c>
      <c r="H1713" t="s">
        <v>3332</v>
      </c>
      <c r="I1713" t="s">
        <v>3368</v>
      </c>
      <c r="J1713" t="s">
        <v>3393</v>
      </c>
      <c r="K1713" t="s">
        <v>3336</v>
      </c>
      <c r="L1713" t="s">
        <v>2498</v>
      </c>
      <c r="O1713" t="s">
        <v>3867</v>
      </c>
      <c r="V1713" s="9"/>
      <c r="W1713" s="9"/>
      <c r="X1713" s="9"/>
      <c r="Y1713" s="9"/>
      <c r="Z1713" s="9"/>
      <c r="AA1713" s="9"/>
      <c r="AB1713">
        <v>3589</v>
      </c>
      <c r="AC1713">
        <v>3707</v>
      </c>
      <c r="AD1713">
        <v>3620</v>
      </c>
      <c r="AE1713">
        <v>3985</v>
      </c>
      <c r="AF1713">
        <v>4254</v>
      </c>
      <c r="AG1713">
        <v>4222</v>
      </c>
      <c r="AH1713">
        <v>4465</v>
      </c>
      <c r="AI1713">
        <v>4508</v>
      </c>
      <c r="AJ1713">
        <v>4558</v>
      </c>
    </row>
    <row r="1714" spans="1:36" x14ac:dyDescent="0.25">
      <c r="A1714" s="19">
        <v>1713</v>
      </c>
      <c r="B1714" s="1" t="s">
        <v>9375</v>
      </c>
      <c r="C1714" s="1" t="str">
        <f>+VLOOKUP(Tabla1[[#This Row],[Sector]],Sectores[[Sector]:[Columna1]],2,0)</f>
        <v>08 Educación</v>
      </c>
      <c r="D1714" s="1" t="str">
        <f>+VLOOKUP(Tabla1[[#This Row],[Contenido]],Hoja2!$F$2:$G$105,2,0)</f>
        <v>08.03 Admisión Universitaria</v>
      </c>
      <c r="E1714" s="1" t="str">
        <f>+IFERROR(VLOOKUP(Tabla1[[#This Row],[Tema]],Temas[[Tema]:[Columna1]],2,0),"REVISAR")</f>
        <v>08.03.06 Comuna de Domicilio</v>
      </c>
      <c r="F1714" s="1" t="str">
        <f>+IFERROR(VLOOKUP(Tabla1[[#This Row],[Muestra]],Muestra[[Muestra]:[Columna1]],2,0),"REVISAR")</f>
        <v>08.03.05.04 Coquimbo</v>
      </c>
      <c r="G1714" t="s">
        <v>62</v>
      </c>
      <c r="H1714" t="s">
        <v>3332</v>
      </c>
      <c r="I1714" t="s">
        <v>3368</v>
      </c>
      <c r="J1714" t="s">
        <v>3349</v>
      </c>
      <c r="K1714" t="s">
        <v>3336</v>
      </c>
      <c r="L1714" t="s">
        <v>2498</v>
      </c>
      <c r="O1714" t="s">
        <v>3867</v>
      </c>
      <c r="V1714" s="9"/>
      <c r="W1714" s="9"/>
      <c r="X1714" s="9"/>
      <c r="Y1714" s="9"/>
      <c r="Z1714" s="9"/>
      <c r="AA1714" s="9"/>
      <c r="AB1714">
        <v>3507</v>
      </c>
      <c r="AC1714">
        <v>3418</v>
      </c>
      <c r="AD1714">
        <v>3501</v>
      </c>
      <c r="AE1714">
        <v>3730</v>
      </c>
      <c r="AF1714">
        <v>3869</v>
      </c>
      <c r="AG1714">
        <v>3994</v>
      </c>
      <c r="AH1714">
        <v>4016</v>
      </c>
      <c r="AI1714">
        <v>3972</v>
      </c>
      <c r="AJ1714">
        <v>4242</v>
      </c>
    </row>
    <row r="1715" spans="1:36" x14ac:dyDescent="0.25">
      <c r="A1715" s="19">
        <v>1714</v>
      </c>
      <c r="B1715" s="1" t="s">
        <v>9376</v>
      </c>
      <c r="C1715" s="1" t="str">
        <f>+VLOOKUP(Tabla1[[#This Row],[Sector]],Sectores[[Sector]:[Columna1]],2,0)</f>
        <v>08 Educación</v>
      </c>
      <c r="D1715" s="1" t="str">
        <f>+VLOOKUP(Tabla1[[#This Row],[Contenido]],Hoja2!$F$2:$G$105,2,0)</f>
        <v>08.03 Admisión Universitaria</v>
      </c>
      <c r="E1715" s="1" t="str">
        <f>+IFERROR(VLOOKUP(Tabla1[[#This Row],[Tema]],Temas[[Tema]:[Columna1]],2,0),"REVISAR")</f>
        <v>08.03.06 Comuna de Domicilio</v>
      </c>
      <c r="F1715" s="1" t="str">
        <f>+IFERROR(VLOOKUP(Tabla1[[#This Row],[Muestra]],Muestra[[Muestra]:[Columna1]],2,0),"REVISAR")</f>
        <v>08.03.06.28 Andacollo</v>
      </c>
      <c r="G1715" t="s">
        <v>62</v>
      </c>
      <c r="H1715" t="s">
        <v>3332</v>
      </c>
      <c r="I1715" t="s">
        <v>3368</v>
      </c>
      <c r="J1715" t="s">
        <v>3394</v>
      </c>
      <c r="K1715" t="s">
        <v>3336</v>
      </c>
      <c r="L1715" t="s">
        <v>2498</v>
      </c>
      <c r="O1715" t="s">
        <v>3867</v>
      </c>
      <c r="V1715" s="9"/>
      <c r="W1715" s="9"/>
      <c r="X1715" s="9"/>
      <c r="Y1715" s="9"/>
      <c r="Z1715" s="9"/>
      <c r="AA1715" s="9"/>
      <c r="AB1715">
        <v>132</v>
      </c>
      <c r="AC1715">
        <v>130</v>
      </c>
      <c r="AD1715">
        <v>136</v>
      </c>
      <c r="AE1715">
        <v>146</v>
      </c>
      <c r="AF1715">
        <v>166</v>
      </c>
      <c r="AG1715">
        <v>151</v>
      </c>
      <c r="AH1715">
        <v>183</v>
      </c>
      <c r="AI1715">
        <v>179</v>
      </c>
      <c r="AJ1715">
        <v>167</v>
      </c>
    </row>
    <row r="1716" spans="1:36" x14ac:dyDescent="0.25">
      <c r="A1716" s="19">
        <v>1715</v>
      </c>
      <c r="B1716" s="1" t="s">
        <v>9377</v>
      </c>
      <c r="C1716" s="1" t="str">
        <f>+VLOOKUP(Tabla1[[#This Row],[Sector]],Sectores[[Sector]:[Columna1]],2,0)</f>
        <v>08 Educación</v>
      </c>
      <c r="D1716" s="1" t="str">
        <f>+VLOOKUP(Tabla1[[#This Row],[Contenido]],Hoja2!$F$2:$G$105,2,0)</f>
        <v>08.03 Admisión Universitaria</v>
      </c>
      <c r="E1716" s="1" t="str">
        <f>+IFERROR(VLOOKUP(Tabla1[[#This Row],[Tema]],Temas[[Tema]:[Columna1]],2,0),"REVISAR")</f>
        <v>08.03.06 Comuna de Domicilio</v>
      </c>
      <c r="F1716" s="1" t="str">
        <f>+IFERROR(VLOOKUP(Tabla1[[#This Row],[Muestra]],Muestra[[Muestra]:[Columna1]],2,0),"REVISAR")</f>
        <v>08.03.06.29 La Higuera</v>
      </c>
      <c r="G1716" t="s">
        <v>62</v>
      </c>
      <c r="H1716" t="s">
        <v>3332</v>
      </c>
      <c r="I1716" t="s">
        <v>3368</v>
      </c>
      <c r="J1716" t="s">
        <v>3395</v>
      </c>
      <c r="K1716" t="s">
        <v>3336</v>
      </c>
      <c r="L1716" t="s">
        <v>2498</v>
      </c>
      <c r="O1716" t="s">
        <v>3867</v>
      </c>
      <c r="V1716" s="9"/>
      <c r="W1716" s="9"/>
      <c r="X1716" s="9"/>
      <c r="Y1716" s="9"/>
      <c r="Z1716" s="9"/>
      <c r="AA1716" s="9"/>
      <c r="AB1716">
        <v>18</v>
      </c>
      <c r="AC1716">
        <v>25</v>
      </c>
      <c r="AD1716">
        <v>21</v>
      </c>
      <c r="AE1716">
        <v>20</v>
      </c>
      <c r="AF1716">
        <v>24</v>
      </c>
      <c r="AG1716">
        <v>24</v>
      </c>
      <c r="AH1716">
        <v>27</v>
      </c>
      <c r="AI1716">
        <v>23</v>
      </c>
      <c r="AJ1716">
        <v>44</v>
      </c>
    </row>
    <row r="1717" spans="1:36" x14ac:dyDescent="0.25">
      <c r="A1717" s="19">
        <v>1716</v>
      </c>
      <c r="B1717" s="1" t="s">
        <v>9378</v>
      </c>
      <c r="C1717" s="1" t="str">
        <f>+VLOOKUP(Tabla1[[#This Row],[Sector]],Sectores[[Sector]:[Columna1]],2,0)</f>
        <v>08 Educación</v>
      </c>
      <c r="D1717" s="1" t="str">
        <f>+VLOOKUP(Tabla1[[#This Row],[Contenido]],Hoja2!$F$2:$G$105,2,0)</f>
        <v>08.03 Admisión Universitaria</v>
      </c>
      <c r="E1717" s="1" t="str">
        <f>+IFERROR(VLOOKUP(Tabla1[[#This Row],[Tema]],Temas[[Tema]:[Columna1]],2,0),"REVISAR")</f>
        <v>08.03.06 Comuna de Domicilio</v>
      </c>
      <c r="F1717" s="1" t="str">
        <f>+IFERROR(VLOOKUP(Tabla1[[#This Row],[Muestra]],Muestra[[Muestra]:[Columna1]],2,0),"REVISAR")</f>
        <v>08.03.06.30 Paiguano</v>
      </c>
      <c r="G1717" t="s">
        <v>62</v>
      </c>
      <c r="H1717" t="s">
        <v>3332</v>
      </c>
      <c r="I1717" t="s">
        <v>3368</v>
      </c>
      <c r="J1717" t="s">
        <v>3396</v>
      </c>
      <c r="K1717" t="s">
        <v>3336</v>
      </c>
      <c r="L1717" t="s">
        <v>2498</v>
      </c>
      <c r="O1717" t="s">
        <v>3867</v>
      </c>
      <c r="V1717" s="9"/>
      <c r="W1717" s="9"/>
      <c r="X1717" s="9"/>
      <c r="Y1717" s="9"/>
      <c r="Z1717" s="9"/>
      <c r="AA1717" s="9"/>
      <c r="AB1717">
        <v>39</v>
      </c>
      <c r="AC1717">
        <v>54</v>
      </c>
      <c r="AD1717">
        <v>43</v>
      </c>
      <c r="AE1717">
        <v>48</v>
      </c>
      <c r="AF1717">
        <v>42</v>
      </c>
      <c r="AG1717">
        <v>57</v>
      </c>
      <c r="AH1717">
        <v>59</v>
      </c>
      <c r="AI1717">
        <v>72</v>
      </c>
      <c r="AJ1717">
        <v>58</v>
      </c>
    </row>
    <row r="1718" spans="1:36" x14ac:dyDescent="0.25">
      <c r="A1718" s="19">
        <v>1717</v>
      </c>
      <c r="B1718" s="1" t="s">
        <v>9379</v>
      </c>
      <c r="C1718" s="1" t="str">
        <f>+VLOOKUP(Tabla1[[#This Row],[Sector]],Sectores[[Sector]:[Columna1]],2,0)</f>
        <v>08 Educación</v>
      </c>
      <c r="D1718" s="1" t="str">
        <f>+VLOOKUP(Tabla1[[#This Row],[Contenido]],Hoja2!$F$2:$G$105,2,0)</f>
        <v>08.03 Admisión Universitaria</v>
      </c>
      <c r="E1718" s="1" t="str">
        <f>+IFERROR(VLOOKUP(Tabla1[[#This Row],[Tema]],Temas[[Tema]:[Columna1]],2,0),"REVISAR")</f>
        <v>08.03.06 Comuna de Domicilio</v>
      </c>
      <c r="F1718" s="1" t="str">
        <f>+IFERROR(VLOOKUP(Tabla1[[#This Row],[Muestra]],Muestra[[Muestra]:[Columna1]],2,0),"REVISAR")</f>
        <v>08.03.06.31 Vicuña</v>
      </c>
      <c r="G1718" t="s">
        <v>62</v>
      </c>
      <c r="H1718" t="s">
        <v>3332</v>
      </c>
      <c r="I1718" t="s">
        <v>3368</v>
      </c>
      <c r="J1718" t="s">
        <v>3397</v>
      </c>
      <c r="K1718" t="s">
        <v>3336</v>
      </c>
      <c r="L1718" t="s">
        <v>2498</v>
      </c>
      <c r="O1718" t="s">
        <v>3867</v>
      </c>
      <c r="V1718" s="9"/>
      <c r="W1718" s="9"/>
      <c r="X1718" s="9"/>
      <c r="Y1718" s="9"/>
      <c r="Z1718" s="9"/>
      <c r="AA1718" s="9"/>
      <c r="AB1718">
        <v>321</v>
      </c>
      <c r="AC1718">
        <v>309</v>
      </c>
      <c r="AD1718">
        <v>341</v>
      </c>
      <c r="AE1718">
        <v>351</v>
      </c>
      <c r="AF1718">
        <v>433</v>
      </c>
      <c r="AG1718">
        <v>458</v>
      </c>
      <c r="AH1718">
        <v>567</v>
      </c>
      <c r="AI1718">
        <v>505</v>
      </c>
      <c r="AJ1718">
        <v>460</v>
      </c>
    </row>
    <row r="1719" spans="1:36" x14ac:dyDescent="0.25">
      <c r="A1719" s="19">
        <v>1718</v>
      </c>
      <c r="B1719" s="1" t="s">
        <v>9380</v>
      </c>
      <c r="C1719" s="1" t="str">
        <f>+VLOOKUP(Tabla1[[#This Row],[Sector]],Sectores[[Sector]:[Columna1]],2,0)</f>
        <v>08 Educación</v>
      </c>
      <c r="D1719" s="1" t="str">
        <f>+VLOOKUP(Tabla1[[#This Row],[Contenido]],Hoja2!$F$2:$G$105,2,0)</f>
        <v>08.03 Admisión Universitaria</v>
      </c>
      <c r="E1719" s="1" t="str">
        <f>+IFERROR(VLOOKUP(Tabla1[[#This Row],[Tema]],Temas[[Tema]:[Columna1]],2,0),"REVISAR")</f>
        <v>08.03.06 Comuna de Domicilio</v>
      </c>
      <c r="F1719" s="1" t="str">
        <f>+IFERROR(VLOOKUP(Tabla1[[#This Row],[Muestra]],Muestra[[Muestra]:[Columna1]],2,0),"REVISAR")</f>
        <v>08.03.06.32 Illapel</v>
      </c>
      <c r="G1719" t="s">
        <v>62</v>
      </c>
      <c r="H1719" t="s">
        <v>3332</v>
      </c>
      <c r="I1719" t="s">
        <v>3368</v>
      </c>
      <c r="J1719" t="s">
        <v>3398</v>
      </c>
      <c r="K1719" t="s">
        <v>3336</v>
      </c>
      <c r="L1719" t="s">
        <v>2498</v>
      </c>
      <c r="O1719" t="s">
        <v>3867</v>
      </c>
      <c r="V1719" s="9"/>
      <c r="W1719" s="9"/>
      <c r="X1719" s="9"/>
      <c r="Y1719" s="9"/>
      <c r="Z1719" s="9"/>
      <c r="AA1719" s="9"/>
      <c r="AB1719">
        <v>433</v>
      </c>
      <c r="AC1719">
        <v>437</v>
      </c>
      <c r="AD1719">
        <v>441</v>
      </c>
      <c r="AE1719">
        <v>423</v>
      </c>
      <c r="AF1719">
        <v>442</v>
      </c>
      <c r="AG1719">
        <v>485</v>
      </c>
      <c r="AH1719">
        <v>462</v>
      </c>
      <c r="AI1719">
        <v>507</v>
      </c>
      <c r="AJ1719">
        <v>548</v>
      </c>
    </row>
    <row r="1720" spans="1:36" x14ac:dyDescent="0.25">
      <c r="A1720" s="19">
        <v>1719</v>
      </c>
      <c r="B1720" s="1" t="s">
        <v>9381</v>
      </c>
      <c r="C1720" s="1" t="str">
        <f>+VLOOKUP(Tabla1[[#This Row],[Sector]],Sectores[[Sector]:[Columna1]],2,0)</f>
        <v>08 Educación</v>
      </c>
      <c r="D1720" s="1" t="str">
        <f>+VLOOKUP(Tabla1[[#This Row],[Contenido]],Hoja2!$F$2:$G$105,2,0)</f>
        <v>08.03 Admisión Universitaria</v>
      </c>
      <c r="E1720" s="1" t="str">
        <f>+IFERROR(VLOOKUP(Tabla1[[#This Row],[Tema]],Temas[[Tema]:[Columna1]],2,0),"REVISAR")</f>
        <v>08.03.06 Comuna de Domicilio</v>
      </c>
      <c r="F1720" s="1" t="str">
        <f>+IFERROR(VLOOKUP(Tabla1[[#This Row],[Muestra]],Muestra[[Muestra]:[Columna1]],2,0),"REVISAR")</f>
        <v>08.03.06.33 Canela</v>
      </c>
      <c r="G1720" t="s">
        <v>62</v>
      </c>
      <c r="H1720" t="s">
        <v>3332</v>
      </c>
      <c r="I1720" t="s">
        <v>3368</v>
      </c>
      <c r="J1720" t="s">
        <v>3399</v>
      </c>
      <c r="K1720" t="s">
        <v>3336</v>
      </c>
      <c r="L1720" t="s">
        <v>2498</v>
      </c>
      <c r="O1720" t="s">
        <v>3867</v>
      </c>
      <c r="V1720" s="9"/>
      <c r="W1720" s="9"/>
      <c r="X1720" s="9"/>
      <c r="Y1720" s="9"/>
      <c r="Z1720" s="9"/>
      <c r="AA1720" s="9"/>
      <c r="AB1720">
        <v>108</v>
      </c>
      <c r="AC1720">
        <v>96</v>
      </c>
      <c r="AD1720">
        <v>111</v>
      </c>
      <c r="AE1720">
        <v>83</v>
      </c>
      <c r="AF1720">
        <v>95</v>
      </c>
      <c r="AG1720">
        <v>108</v>
      </c>
      <c r="AH1720">
        <v>103</v>
      </c>
      <c r="AI1720">
        <v>116</v>
      </c>
      <c r="AJ1720">
        <v>118</v>
      </c>
    </row>
    <row r="1721" spans="1:36" x14ac:dyDescent="0.25">
      <c r="A1721" s="19">
        <v>1720</v>
      </c>
      <c r="B1721" s="1" t="s">
        <v>9382</v>
      </c>
      <c r="C1721" s="1" t="str">
        <f>+VLOOKUP(Tabla1[[#This Row],[Sector]],Sectores[[Sector]:[Columna1]],2,0)</f>
        <v>08 Educación</v>
      </c>
      <c r="D1721" s="1" t="str">
        <f>+VLOOKUP(Tabla1[[#This Row],[Contenido]],Hoja2!$F$2:$G$105,2,0)</f>
        <v>08.03 Admisión Universitaria</v>
      </c>
      <c r="E1721" s="1" t="str">
        <f>+IFERROR(VLOOKUP(Tabla1[[#This Row],[Tema]],Temas[[Tema]:[Columna1]],2,0),"REVISAR")</f>
        <v>08.03.06 Comuna de Domicilio</v>
      </c>
      <c r="F1721" s="1" t="str">
        <f>+IFERROR(VLOOKUP(Tabla1[[#This Row],[Muestra]],Muestra[[Muestra]:[Columna1]],2,0),"REVISAR")</f>
        <v>08.03.06.34 Los Vilos</v>
      </c>
      <c r="G1721" t="s">
        <v>62</v>
      </c>
      <c r="H1721" t="s">
        <v>3332</v>
      </c>
      <c r="I1721" t="s">
        <v>3368</v>
      </c>
      <c r="J1721" t="s">
        <v>3400</v>
      </c>
      <c r="K1721" t="s">
        <v>3336</v>
      </c>
      <c r="L1721" t="s">
        <v>2498</v>
      </c>
      <c r="O1721" t="s">
        <v>3867</v>
      </c>
      <c r="V1721" s="9"/>
      <c r="W1721" s="9"/>
      <c r="X1721" s="9"/>
      <c r="Y1721" s="9"/>
      <c r="Z1721" s="9"/>
      <c r="AA1721" s="9"/>
      <c r="AB1721">
        <v>345</v>
      </c>
      <c r="AC1721">
        <v>309</v>
      </c>
      <c r="AD1721">
        <v>282</v>
      </c>
      <c r="AE1721">
        <v>306</v>
      </c>
      <c r="AF1721">
        <v>293</v>
      </c>
      <c r="AG1721">
        <v>293</v>
      </c>
      <c r="AH1721">
        <v>274</v>
      </c>
      <c r="AI1721">
        <v>275</v>
      </c>
      <c r="AJ1721">
        <v>304</v>
      </c>
    </row>
    <row r="1722" spans="1:36" x14ac:dyDescent="0.25">
      <c r="A1722" s="19">
        <v>1721</v>
      </c>
      <c r="B1722" s="1" t="s">
        <v>9383</v>
      </c>
      <c r="C1722" s="1" t="str">
        <f>+VLOOKUP(Tabla1[[#This Row],[Sector]],Sectores[[Sector]:[Columna1]],2,0)</f>
        <v>08 Educación</v>
      </c>
      <c r="D1722" s="1" t="str">
        <f>+VLOOKUP(Tabla1[[#This Row],[Contenido]],Hoja2!$F$2:$G$105,2,0)</f>
        <v>08.03 Admisión Universitaria</v>
      </c>
      <c r="E1722" s="1" t="str">
        <f>+IFERROR(VLOOKUP(Tabla1[[#This Row],[Tema]],Temas[[Tema]:[Columna1]],2,0),"REVISAR")</f>
        <v>08.03.06 Comuna de Domicilio</v>
      </c>
      <c r="F1722" s="1" t="str">
        <f>+IFERROR(VLOOKUP(Tabla1[[#This Row],[Muestra]],Muestra[[Muestra]:[Columna1]],2,0),"REVISAR")</f>
        <v>08.03.06.35 Salamanca</v>
      </c>
      <c r="G1722" t="s">
        <v>62</v>
      </c>
      <c r="H1722" t="s">
        <v>3332</v>
      </c>
      <c r="I1722" t="s">
        <v>3368</v>
      </c>
      <c r="J1722" t="s">
        <v>3401</v>
      </c>
      <c r="K1722" t="s">
        <v>3336</v>
      </c>
      <c r="L1722" t="s">
        <v>2498</v>
      </c>
      <c r="O1722" t="s">
        <v>3867</v>
      </c>
      <c r="V1722" s="9"/>
      <c r="W1722" s="9"/>
      <c r="X1722" s="9"/>
      <c r="Y1722" s="9"/>
      <c r="Z1722" s="9"/>
      <c r="AA1722" s="9"/>
      <c r="AB1722">
        <v>351</v>
      </c>
      <c r="AC1722">
        <v>365</v>
      </c>
      <c r="AD1722">
        <v>325</v>
      </c>
      <c r="AE1722">
        <v>409</v>
      </c>
      <c r="AF1722">
        <v>365</v>
      </c>
      <c r="AG1722">
        <v>414</v>
      </c>
      <c r="AH1722">
        <v>438</v>
      </c>
      <c r="AI1722">
        <v>439</v>
      </c>
      <c r="AJ1722">
        <v>436</v>
      </c>
    </row>
    <row r="1723" spans="1:36" x14ac:dyDescent="0.25">
      <c r="A1723" s="19">
        <v>1722</v>
      </c>
      <c r="B1723" s="1" t="s">
        <v>9384</v>
      </c>
      <c r="C1723" s="1" t="str">
        <f>+VLOOKUP(Tabla1[[#This Row],[Sector]],Sectores[[Sector]:[Columna1]],2,0)</f>
        <v>08 Educación</v>
      </c>
      <c r="D1723" s="1" t="str">
        <f>+VLOOKUP(Tabla1[[#This Row],[Contenido]],Hoja2!$F$2:$G$105,2,0)</f>
        <v>08.03 Admisión Universitaria</v>
      </c>
      <c r="E1723" s="1" t="str">
        <f>+IFERROR(VLOOKUP(Tabla1[[#This Row],[Tema]],Temas[[Tema]:[Columna1]],2,0),"REVISAR")</f>
        <v>08.03.06 Comuna de Domicilio</v>
      </c>
      <c r="F1723" s="1" t="str">
        <f>+IFERROR(VLOOKUP(Tabla1[[#This Row],[Muestra]],Muestra[[Muestra]:[Columna1]],2,0),"REVISAR")</f>
        <v>08.03.06.36 Ovalle</v>
      </c>
      <c r="G1723" t="s">
        <v>62</v>
      </c>
      <c r="H1723" t="s">
        <v>3332</v>
      </c>
      <c r="I1723" t="s">
        <v>3368</v>
      </c>
      <c r="J1723" t="s">
        <v>3402</v>
      </c>
      <c r="K1723" t="s">
        <v>3336</v>
      </c>
      <c r="L1723" t="s">
        <v>2498</v>
      </c>
      <c r="O1723" t="s">
        <v>3867</v>
      </c>
      <c r="V1723" s="9"/>
      <c r="W1723" s="9"/>
      <c r="X1723" s="9"/>
      <c r="Y1723" s="9"/>
      <c r="Z1723" s="9"/>
      <c r="AA1723" s="9"/>
      <c r="AB1723">
        <v>1947</v>
      </c>
      <c r="AC1723">
        <v>1830</v>
      </c>
      <c r="AD1723">
        <v>1739</v>
      </c>
      <c r="AE1723">
        <v>1839</v>
      </c>
      <c r="AF1723">
        <v>1884</v>
      </c>
      <c r="AG1723">
        <v>1867</v>
      </c>
      <c r="AH1723">
        <v>1834</v>
      </c>
      <c r="AI1723">
        <v>1964</v>
      </c>
      <c r="AJ1723">
        <v>1959</v>
      </c>
    </row>
    <row r="1724" spans="1:36" x14ac:dyDescent="0.25">
      <c r="A1724" s="19">
        <v>1723</v>
      </c>
      <c r="B1724" s="1" t="s">
        <v>9385</v>
      </c>
      <c r="C1724" s="1" t="str">
        <f>+VLOOKUP(Tabla1[[#This Row],[Sector]],Sectores[[Sector]:[Columna1]],2,0)</f>
        <v>08 Educación</v>
      </c>
      <c r="D1724" s="1" t="str">
        <f>+VLOOKUP(Tabla1[[#This Row],[Contenido]],Hoja2!$F$2:$G$105,2,0)</f>
        <v>08.03 Admisión Universitaria</v>
      </c>
      <c r="E1724" s="1" t="str">
        <f>+IFERROR(VLOOKUP(Tabla1[[#This Row],[Tema]],Temas[[Tema]:[Columna1]],2,0),"REVISAR")</f>
        <v>08.03.06 Comuna de Domicilio</v>
      </c>
      <c r="F1724" s="1" t="str">
        <f>+IFERROR(VLOOKUP(Tabla1[[#This Row],[Muestra]],Muestra[[Muestra]:[Columna1]],2,0),"REVISAR")</f>
        <v>08.03.06.37 Combarbalá</v>
      </c>
      <c r="G1724" t="s">
        <v>62</v>
      </c>
      <c r="H1724" t="s">
        <v>3332</v>
      </c>
      <c r="I1724" t="s">
        <v>3368</v>
      </c>
      <c r="J1724" t="s">
        <v>3403</v>
      </c>
      <c r="K1724" t="s">
        <v>3336</v>
      </c>
      <c r="L1724" t="s">
        <v>2498</v>
      </c>
      <c r="O1724" t="s">
        <v>3867</v>
      </c>
      <c r="V1724" s="9"/>
      <c r="W1724" s="9"/>
      <c r="X1724" s="9"/>
      <c r="Y1724" s="9"/>
      <c r="Z1724" s="9"/>
      <c r="AA1724" s="9"/>
      <c r="AB1724">
        <v>210</v>
      </c>
      <c r="AC1724">
        <v>206</v>
      </c>
      <c r="AD1724">
        <v>193</v>
      </c>
      <c r="AE1724">
        <v>205</v>
      </c>
      <c r="AF1724">
        <v>193</v>
      </c>
      <c r="AG1724">
        <v>203</v>
      </c>
      <c r="AH1724">
        <v>191</v>
      </c>
      <c r="AI1724">
        <v>211</v>
      </c>
      <c r="AJ1724">
        <v>190</v>
      </c>
    </row>
    <row r="1725" spans="1:36" x14ac:dyDescent="0.25">
      <c r="A1725" s="19">
        <v>1724</v>
      </c>
      <c r="B1725" s="1" t="s">
        <v>9386</v>
      </c>
      <c r="C1725" s="1" t="str">
        <f>+VLOOKUP(Tabla1[[#This Row],[Sector]],Sectores[[Sector]:[Columna1]],2,0)</f>
        <v>08 Educación</v>
      </c>
      <c r="D1725" s="1" t="str">
        <f>+VLOOKUP(Tabla1[[#This Row],[Contenido]],Hoja2!$F$2:$G$105,2,0)</f>
        <v>08.03 Admisión Universitaria</v>
      </c>
      <c r="E1725" s="1" t="str">
        <f>+IFERROR(VLOOKUP(Tabla1[[#This Row],[Tema]],Temas[[Tema]:[Columna1]],2,0),"REVISAR")</f>
        <v>08.03.06 Comuna de Domicilio</v>
      </c>
      <c r="F1725" s="1" t="str">
        <f>+IFERROR(VLOOKUP(Tabla1[[#This Row],[Muestra]],Muestra[[Muestra]:[Columna1]],2,0),"REVISAR")</f>
        <v>08.03.06.38 Monte Patria</v>
      </c>
      <c r="G1725" t="s">
        <v>62</v>
      </c>
      <c r="H1725" t="s">
        <v>3332</v>
      </c>
      <c r="I1725" t="s">
        <v>3368</v>
      </c>
      <c r="J1725" t="s">
        <v>3404</v>
      </c>
      <c r="K1725" t="s">
        <v>3336</v>
      </c>
      <c r="L1725" t="s">
        <v>2498</v>
      </c>
      <c r="O1725" t="s">
        <v>3867</v>
      </c>
      <c r="V1725" s="9"/>
      <c r="W1725" s="9"/>
      <c r="X1725" s="9"/>
      <c r="Y1725" s="9"/>
      <c r="Z1725" s="9"/>
      <c r="AA1725" s="9"/>
      <c r="AB1725">
        <v>341</v>
      </c>
      <c r="AC1725">
        <v>281</v>
      </c>
      <c r="AD1725">
        <v>329</v>
      </c>
      <c r="AE1725">
        <v>346</v>
      </c>
      <c r="AF1725">
        <v>299</v>
      </c>
      <c r="AG1725">
        <v>346</v>
      </c>
      <c r="AH1725">
        <v>398</v>
      </c>
      <c r="AI1725">
        <v>398</v>
      </c>
      <c r="AJ1725">
        <v>410</v>
      </c>
    </row>
    <row r="1726" spans="1:36" x14ac:dyDescent="0.25">
      <c r="A1726" s="19">
        <v>1725</v>
      </c>
      <c r="B1726" s="1" t="s">
        <v>9387</v>
      </c>
      <c r="C1726" s="1" t="str">
        <f>+VLOOKUP(Tabla1[[#This Row],[Sector]],Sectores[[Sector]:[Columna1]],2,0)</f>
        <v>08 Educación</v>
      </c>
      <c r="D1726" s="1" t="str">
        <f>+VLOOKUP(Tabla1[[#This Row],[Contenido]],Hoja2!$F$2:$G$105,2,0)</f>
        <v>08.03 Admisión Universitaria</v>
      </c>
      <c r="E1726" s="1" t="str">
        <f>+IFERROR(VLOOKUP(Tabla1[[#This Row],[Tema]],Temas[[Tema]:[Columna1]],2,0),"REVISAR")</f>
        <v>08.03.06 Comuna de Domicilio</v>
      </c>
      <c r="F1726" s="1" t="str">
        <f>+IFERROR(VLOOKUP(Tabla1[[#This Row],[Muestra]],Muestra[[Muestra]:[Columna1]],2,0),"REVISAR")</f>
        <v>08.03.06.39 Punitaqui</v>
      </c>
      <c r="G1726" t="s">
        <v>62</v>
      </c>
      <c r="H1726" t="s">
        <v>3332</v>
      </c>
      <c r="I1726" t="s">
        <v>3368</v>
      </c>
      <c r="J1726" t="s">
        <v>3405</v>
      </c>
      <c r="K1726" t="s">
        <v>3336</v>
      </c>
      <c r="L1726" t="s">
        <v>2498</v>
      </c>
      <c r="O1726" t="s">
        <v>3867</v>
      </c>
      <c r="V1726" s="9"/>
      <c r="W1726" s="9"/>
      <c r="X1726" s="9"/>
      <c r="Y1726" s="9"/>
      <c r="Z1726" s="9"/>
      <c r="AA1726" s="9"/>
      <c r="AB1726">
        <v>103</v>
      </c>
      <c r="AC1726">
        <v>110</v>
      </c>
      <c r="AD1726">
        <v>123</v>
      </c>
      <c r="AE1726">
        <v>123</v>
      </c>
      <c r="AF1726">
        <v>131</v>
      </c>
      <c r="AG1726">
        <v>133</v>
      </c>
      <c r="AH1726">
        <v>136</v>
      </c>
      <c r="AI1726">
        <v>161</v>
      </c>
      <c r="AJ1726">
        <v>159</v>
      </c>
    </row>
    <row r="1727" spans="1:36" x14ac:dyDescent="0.25">
      <c r="A1727" s="19">
        <v>1726</v>
      </c>
      <c r="B1727" s="1" t="s">
        <v>9388</v>
      </c>
      <c r="C1727" s="1" t="str">
        <f>+VLOOKUP(Tabla1[[#This Row],[Sector]],Sectores[[Sector]:[Columna1]],2,0)</f>
        <v>08 Educación</v>
      </c>
      <c r="D1727" s="1" t="str">
        <f>+VLOOKUP(Tabla1[[#This Row],[Contenido]],Hoja2!$F$2:$G$105,2,0)</f>
        <v>08.03 Admisión Universitaria</v>
      </c>
      <c r="E1727" s="1" t="str">
        <f>+IFERROR(VLOOKUP(Tabla1[[#This Row],[Tema]],Temas[[Tema]:[Columna1]],2,0),"REVISAR")</f>
        <v>08.03.06 Comuna de Domicilio</v>
      </c>
      <c r="F1727" s="1" t="str">
        <f>+IFERROR(VLOOKUP(Tabla1[[#This Row],[Muestra]],Muestra[[Muestra]:[Columna1]],2,0),"REVISAR")</f>
        <v>08.03.06.40 Río Hurtado</v>
      </c>
      <c r="G1727" t="s">
        <v>62</v>
      </c>
      <c r="H1727" t="s">
        <v>3332</v>
      </c>
      <c r="I1727" t="s">
        <v>3368</v>
      </c>
      <c r="J1727" t="s">
        <v>3406</v>
      </c>
      <c r="K1727" t="s">
        <v>3336</v>
      </c>
      <c r="L1727" t="s">
        <v>2498</v>
      </c>
      <c r="O1727" t="s">
        <v>3867</v>
      </c>
      <c r="V1727" s="9"/>
      <c r="W1727" s="9"/>
      <c r="X1727" s="9"/>
      <c r="Y1727" s="9"/>
      <c r="Z1727" s="9"/>
      <c r="AA1727" s="9"/>
      <c r="AB1727">
        <v>53</v>
      </c>
      <c r="AC1727">
        <v>52</v>
      </c>
      <c r="AD1727">
        <v>41</v>
      </c>
      <c r="AE1727">
        <v>51</v>
      </c>
      <c r="AF1727">
        <v>61</v>
      </c>
      <c r="AG1727">
        <v>42</v>
      </c>
      <c r="AH1727">
        <v>44</v>
      </c>
      <c r="AI1727">
        <v>43</v>
      </c>
      <c r="AJ1727">
        <v>47</v>
      </c>
    </row>
    <row r="1728" spans="1:36" x14ac:dyDescent="0.25">
      <c r="A1728" s="19">
        <v>1727</v>
      </c>
      <c r="B1728" s="1" t="s">
        <v>9389</v>
      </c>
      <c r="C1728" s="1" t="str">
        <f>+VLOOKUP(Tabla1[[#This Row],[Sector]],Sectores[[Sector]:[Columna1]],2,0)</f>
        <v>08 Educación</v>
      </c>
      <c r="D1728" s="1" t="str">
        <f>+VLOOKUP(Tabla1[[#This Row],[Contenido]],Hoja2!$F$2:$G$105,2,0)</f>
        <v>08.03 Admisión Universitaria</v>
      </c>
      <c r="E1728" s="1" t="str">
        <f>+IFERROR(VLOOKUP(Tabla1[[#This Row],[Tema]],Temas[[Tema]:[Columna1]],2,0),"REVISAR")</f>
        <v>08.03.06 Comuna de Domicilio</v>
      </c>
      <c r="F1728" s="1" t="str">
        <f>+IFERROR(VLOOKUP(Tabla1[[#This Row],[Muestra]],Muestra[[Muestra]:[Columna1]],2,0),"REVISAR")</f>
        <v>08.03.05.05 Valparaíso</v>
      </c>
      <c r="G1728" t="s">
        <v>62</v>
      </c>
      <c r="H1728" t="s">
        <v>3332</v>
      </c>
      <c r="I1728" t="s">
        <v>3368</v>
      </c>
      <c r="J1728" t="s">
        <v>3350</v>
      </c>
      <c r="K1728" t="s">
        <v>3336</v>
      </c>
      <c r="L1728" t="s">
        <v>2498</v>
      </c>
      <c r="O1728" t="s">
        <v>3867</v>
      </c>
      <c r="V1728" s="9"/>
      <c r="W1728" s="9"/>
      <c r="X1728" s="9"/>
      <c r="Y1728" s="9"/>
      <c r="Z1728" s="9"/>
      <c r="AA1728" s="9"/>
      <c r="AB1728">
        <v>6324</v>
      </c>
      <c r="AC1728">
        <v>6249</v>
      </c>
      <c r="AD1728">
        <v>6170</v>
      </c>
      <c r="AE1728">
        <v>6509</v>
      </c>
      <c r="AF1728">
        <v>6464</v>
      </c>
      <c r="AG1728">
        <v>6275</v>
      </c>
      <c r="AH1728">
        <v>6145</v>
      </c>
      <c r="AI1728">
        <v>6206</v>
      </c>
      <c r="AJ1728">
        <v>6234</v>
      </c>
    </row>
    <row r="1729" spans="1:36" x14ac:dyDescent="0.25">
      <c r="A1729" s="19">
        <v>1728</v>
      </c>
      <c r="B1729" s="1" t="s">
        <v>9390</v>
      </c>
      <c r="C1729" s="1" t="str">
        <f>+VLOOKUP(Tabla1[[#This Row],[Sector]],Sectores[[Sector]:[Columna1]],2,0)</f>
        <v>08 Educación</v>
      </c>
      <c r="D1729" s="1" t="str">
        <f>+VLOOKUP(Tabla1[[#This Row],[Contenido]],Hoja2!$F$2:$G$105,2,0)</f>
        <v>08.03 Admisión Universitaria</v>
      </c>
      <c r="E1729" s="1" t="str">
        <f>+IFERROR(VLOOKUP(Tabla1[[#This Row],[Tema]],Temas[[Tema]:[Columna1]],2,0),"REVISAR")</f>
        <v>08.03.06 Comuna de Domicilio</v>
      </c>
      <c r="F1729" s="1" t="str">
        <f>+IFERROR(VLOOKUP(Tabla1[[#This Row],[Muestra]],Muestra[[Muestra]:[Columna1]],2,0),"REVISAR")</f>
        <v>08.03.06.42 Casablanca</v>
      </c>
      <c r="G1729" t="s">
        <v>62</v>
      </c>
      <c r="H1729" t="s">
        <v>3332</v>
      </c>
      <c r="I1729" t="s">
        <v>3368</v>
      </c>
      <c r="J1729" t="s">
        <v>3407</v>
      </c>
      <c r="K1729" t="s">
        <v>3336</v>
      </c>
      <c r="L1729" t="s">
        <v>2498</v>
      </c>
      <c r="O1729" t="s">
        <v>3867</v>
      </c>
      <c r="V1729" s="9"/>
      <c r="W1729" s="9"/>
      <c r="X1729" s="9"/>
      <c r="Y1729" s="9"/>
      <c r="Z1729" s="9"/>
      <c r="AA1729" s="9"/>
      <c r="AB1729">
        <v>421</v>
      </c>
      <c r="AC1729">
        <v>410</v>
      </c>
      <c r="AD1729">
        <v>370</v>
      </c>
      <c r="AE1729">
        <v>420</v>
      </c>
      <c r="AF1729">
        <v>464</v>
      </c>
      <c r="AG1729">
        <v>493</v>
      </c>
      <c r="AH1729">
        <v>499</v>
      </c>
      <c r="AI1729">
        <v>475</v>
      </c>
      <c r="AJ1729">
        <v>464</v>
      </c>
    </row>
    <row r="1730" spans="1:36" x14ac:dyDescent="0.25">
      <c r="A1730" s="19">
        <v>1729</v>
      </c>
      <c r="B1730" s="1" t="s">
        <v>9391</v>
      </c>
      <c r="C1730" s="1" t="str">
        <f>+VLOOKUP(Tabla1[[#This Row],[Sector]],Sectores[[Sector]:[Columna1]],2,0)</f>
        <v>08 Educación</v>
      </c>
      <c r="D1730" s="1" t="str">
        <f>+VLOOKUP(Tabla1[[#This Row],[Contenido]],Hoja2!$F$2:$G$105,2,0)</f>
        <v>08.03 Admisión Universitaria</v>
      </c>
      <c r="E1730" s="1" t="str">
        <f>+IFERROR(VLOOKUP(Tabla1[[#This Row],[Tema]],Temas[[Tema]:[Columna1]],2,0),"REVISAR")</f>
        <v>08.03.06 Comuna de Domicilio</v>
      </c>
      <c r="F1730" s="1" t="str">
        <f>+IFERROR(VLOOKUP(Tabla1[[#This Row],[Muestra]],Muestra[[Muestra]:[Columna1]],2,0),"REVISAR")</f>
        <v>08.03.06.43 Concón</v>
      </c>
      <c r="G1730" t="s">
        <v>62</v>
      </c>
      <c r="H1730" t="s">
        <v>3332</v>
      </c>
      <c r="I1730" t="s">
        <v>3368</v>
      </c>
      <c r="J1730" t="s">
        <v>3408</v>
      </c>
      <c r="K1730" t="s">
        <v>3336</v>
      </c>
      <c r="L1730" t="s">
        <v>2498</v>
      </c>
      <c r="O1730" t="s">
        <v>3867</v>
      </c>
      <c r="V1730" s="9"/>
      <c r="W1730" s="9"/>
      <c r="X1730" s="9"/>
      <c r="Y1730" s="9"/>
      <c r="Z1730" s="9"/>
      <c r="AA1730" s="9"/>
      <c r="AB1730">
        <v>871</v>
      </c>
      <c r="AC1730">
        <v>826</v>
      </c>
      <c r="AD1730">
        <v>867</v>
      </c>
      <c r="AE1730">
        <v>997</v>
      </c>
      <c r="AF1730">
        <v>1001</v>
      </c>
      <c r="AG1730">
        <v>932</v>
      </c>
      <c r="AH1730">
        <v>936</v>
      </c>
      <c r="AI1730">
        <v>957</v>
      </c>
      <c r="AJ1730">
        <v>919</v>
      </c>
    </row>
    <row r="1731" spans="1:36" x14ac:dyDescent="0.25">
      <c r="A1731" s="19">
        <v>1730</v>
      </c>
      <c r="B1731" s="1" t="s">
        <v>9392</v>
      </c>
      <c r="C1731" s="1" t="str">
        <f>+VLOOKUP(Tabla1[[#This Row],[Sector]],Sectores[[Sector]:[Columna1]],2,0)</f>
        <v>08 Educación</v>
      </c>
      <c r="D1731" s="1" t="str">
        <f>+VLOOKUP(Tabla1[[#This Row],[Contenido]],Hoja2!$F$2:$G$105,2,0)</f>
        <v>08.03 Admisión Universitaria</v>
      </c>
      <c r="E1731" s="1" t="str">
        <f>+IFERROR(VLOOKUP(Tabla1[[#This Row],[Tema]],Temas[[Tema]:[Columna1]],2,0),"REVISAR")</f>
        <v>08.03.06 Comuna de Domicilio</v>
      </c>
      <c r="F1731" s="1" t="str">
        <f>+IFERROR(VLOOKUP(Tabla1[[#This Row],[Muestra]],Muestra[[Muestra]:[Columna1]],2,0),"REVISAR")</f>
        <v>08.03.06.44 Juan Fernández</v>
      </c>
      <c r="G1731" t="s">
        <v>62</v>
      </c>
      <c r="H1731" t="s">
        <v>3332</v>
      </c>
      <c r="I1731" t="s">
        <v>3368</v>
      </c>
      <c r="J1731" t="s">
        <v>3409</v>
      </c>
      <c r="K1731" t="s">
        <v>3336</v>
      </c>
      <c r="L1731" t="s">
        <v>2498</v>
      </c>
      <c r="O1731" t="s">
        <v>3867</v>
      </c>
      <c r="V1731" s="9"/>
      <c r="W1731" s="9"/>
      <c r="X1731" s="9"/>
      <c r="Y1731" s="9"/>
      <c r="Z1731" s="9"/>
      <c r="AA1731" s="9"/>
      <c r="AB1731">
        <v>4</v>
      </c>
      <c r="AC1731">
        <v>12</v>
      </c>
      <c r="AD1731">
        <v>1</v>
      </c>
      <c r="AE1731">
        <v>0</v>
      </c>
      <c r="AF1731">
        <v>12</v>
      </c>
      <c r="AG1731">
        <v>1</v>
      </c>
      <c r="AH1731">
        <v>2</v>
      </c>
      <c r="AI1731">
        <v>0</v>
      </c>
      <c r="AJ1731">
        <v>15</v>
      </c>
    </row>
    <row r="1732" spans="1:36" x14ac:dyDescent="0.25">
      <c r="A1732" s="19">
        <v>1731</v>
      </c>
      <c r="B1732" s="1" t="s">
        <v>9393</v>
      </c>
      <c r="C1732" s="1" t="str">
        <f>+VLOOKUP(Tabla1[[#This Row],[Sector]],Sectores[[Sector]:[Columna1]],2,0)</f>
        <v>08 Educación</v>
      </c>
      <c r="D1732" s="1" t="str">
        <f>+VLOOKUP(Tabla1[[#This Row],[Contenido]],Hoja2!$F$2:$G$105,2,0)</f>
        <v>08.03 Admisión Universitaria</v>
      </c>
      <c r="E1732" s="1" t="str">
        <f>+IFERROR(VLOOKUP(Tabla1[[#This Row],[Tema]],Temas[[Tema]:[Columna1]],2,0),"REVISAR")</f>
        <v>08.03.06 Comuna de Domicilio</v>
      </c>
      <c r="F1732" s="1" t="str">
        <f>+IFERROR(VLOOKUP(Tabla1[[#This Row],[Muestra]],Muestra[[Muestra]:[Columna1]],2,0),"REVISAR")</f>
        <v>08.03.06.45 Puchuncaví</v>
      </c>
      <c r="G1732" t="s">
        <v>62</v>
      </c>
      <c r="H1732" t="s">
        <v>3332</v>
      </c>
      <c r="I1732" t="s">
        <v>3368</v>
      </c>
      <c r="J1732" t="s">
        <v>3410</v>
      </c>
      <c r="K1732" t="s">
        <v>3336</v>
      </c>
      <c r="L1732" t="s">
        <v>2498</v>
      </c>
      <c r="O1732" t="s">
        <v>3867</v>
      </c>
      <c r="V1732" s="9"/>
      <c r="W1732" s="9"/>
      <c r="X1732" s="9"/>
      <c r="Y1732" s="9"/>
      <c r="Z1732" s="9"/>
      <c r="AA1732" s="9"/>
      <c r="AB1732">
        <v>241</v>
      </c>
      <c r="AC1732">
        <v>274</v>
      </c>
      <c r="AD1732">
        <v>287</v>
      </c>
      <c r="AE1732">
        <v>247</v>
      </c>
      <c r="AF1732">
        <v>233</v>
      </c>
      <c r="AG1732">
        <v>272</v>
      </c>
      <c r="AH1732">
        <v>286</v>
      </c>
      <c r="AI1732">
        <v>289</v>
      </c>
      <c r="AJ1732">
        <v>272</v>
      </c>
    </row>
    <row r="1733" spans="1:36" x14ac:dyDescent="0.25">
      <c r="A1733" s="19">
        <v>1732</v>
      </c>
      <c r="B1733" s="1" t="s">
        <v>9394</v>
      </c>
      <c r="C1733" s="1" t="str">
        <f>+VLOOKUP(Tabla1[[#This Row],[Sector]],Sectores[[Sector]:[Columna1]],2,0)</f>
        <v>08 Educación</v>
      </c>
      <c r="D1733" s="1" t="str">
        <f>+VLOOKUP(Tabla1[[#This Row],[Contenido]],Hoja2!$F$2:$G$105,2,0)</f>
        <v>08.03 Admisión Universitaria</v>
      </c>
      <c r="E1733" s="1" t="str">
        <f>+IFERROR(VLOOKUP(Tabla1[[#This Row],[Tema]],Temas[[Tema]:[Columna1]],2,0),"REVISAR")</f>
        <v>08.03.06 Comuna de Domicilio</v>
      </c>
      <c r="F1733" s="1" t="str">
        <f>+IFERROR(VLOOKUP(Tabla1[[#This Row],[Muestra]],Muestra[[Muestra]:[Columna1]],2,0),"REVISAR")</f>
        <v>08.03.06.46 Quintero</v>
      </c>
      <c r="G1733" t="s">
        <v>62</v>
      </c>
      <c r="H1733" t="s">
        <v>3332</v>
      </c>
      <c r="I1733" t="s">
        <v>3368</v>
      </c>
      <c r="J1733" t="s">
        <v>3411</v>
      </c>
      <c r="K1733" t="s">
        <v>3336</v>
      </c>
      <c r="L1733" t="s">
        <v>2498</v>
      </c>
      <c r="O1733" t="s">
        <v>3867</v>
      </c>
      <c r="V1733" s="9"/>
      <c r="W1733" s="9"/>
      <c r="X1733" s="9"/>
      <c r="Y1733" s="9"/>
      <c r="Z1733" s="9"/>
      <c r="AA1733" s="9"/>
      <c r="AB1733">
        <v>435</v>
      </c>
      <c r="AC1733">
        <v>460</v>
      </c>
      <c r="AD1733">
        <v>484</v>
      </c>
      <c r="AE1733">
        <v>530</v>
      </c>
      <c r="AF1733">
        <v>535</v>
      </c>
      <c r="AG1733">
        <v>531</v>
      </c>
      <c r="AH1733">
        <v>512</v>
      </c>
      <c r="AI1733">
        <v>521</v>
      </c>
      <c r="AJ1733">
        <v>542</v>
      </c>
    </row>
    <row r="1734" spans="1:36" x14ac:dyDescent="0.25">
      <c r="A1734" s="19">
        <v>1733</v>
      </c>
      <c r="B1734" s="1" t="s">
        <v>9395</v>
      </c>
      <c r="C1734" s="1" t="str">
        <f>+VLOOKUP(Tabla1[[#This Row],[Sector]],Sectores[[Sector]:[Columna1]],2,0)</f>
        <v>08 Educación</v>
      </c>
      <c r="D1734" s="1" t="str">
        <f>+VLOOKUP(Tabla1[[#This Row],[Contenido]],Hoja2!$F$2:$G$105,2,0)</f>
        <v>08.03 Admisión Universitaria</v>
      </c>
      <c r="E1734" s="1" t="str">
        <f>+IFERROR(VLOOKUP(Tabla1[[#This Row],[Tema]],Temas[[Tema]:[Columna1]],2,0),"REVISAR")</f>
        <v>08.03.06 Comuna de Domicilio</v>
      </c>
      <c r="F1734" s="1" t="str">
        <f>+IFERROR(VLOOKUP(Tabla1[[#This Row],[Muestra]],Muestra[[Muestra]:[Columna1]],2,0),"REVISAR")</f>
        <v>08.03.06.47 Viña del Mar</v>
      </c>
      <c r="G1734" t="s">
        <v>62</v>
      </c>
      <c r="H1734" t="s">
        <v>3332</v>
      </c>
      <c r="I1734" t="s">
        <v>3368</v>
      </c>
      <c r="J1734" t="s">
        <v>3412</v>
      </c>
      <c r="K1734" t="s">
        <v>3336</v>
      </c>
      <c r="L1734" t="s">
        <v>2498</v>
      </c>
      <c r="O1734" t="s">
        <v>3867</v>
      </c>
      <c r="V1734" s="9"/>
      <c r="W1734" s="9"/>
      <c r="X1734" s="9"/>
      <c r="Y1734" s="9"/>
      <c r="Z1734" s="9"/>
      <c r="AA1734" s="9"/>
      <c r="AB1734">
        <v>6255</v>
      </c>
      <c r="AC1734">
        <v>6138</v>
      </c>
      <c r="AD1734">
        <v>6190</v>
      </c>
      <c r="AE1734">
        <v>6296</v>
      </c>
      <c r="AF1734">
        <v>6215</v>
      </c>
      <c r="AG1734">
        <v>6315</v>
      </c>
      <c r="AH1734">
        <v>6147</v>
      </c>
      <c r="AI1734">
        <v>5892</v>
      </c>
      <c r="AJ1734">
        <v>6189</v>
      </c>
    </row>
    <row r="1735" spans="1:36" x14ac:dyDescent="0.25">
      <c r="A1735" s="19">
        <v>1734</v>
      </c>
      <c r="B1735" s="1" t="s">
        <v>9396</v>
      </c>
      <c r="C1735" s="1" t="str">
        <f>+VLOOKUP(Tabla1[[#This Row],[Sector]],Sectores[[Sector]:[Columna1]],2,0)</f>
        <v>08 Educación</v>
      </c>
      <c r="D1735" s="1" t="str">
        <f>+VLOOKUP(Tabla1[[#This Row],[Contenido]],Hoja2!$F$2:$G$105,2,0)</f>
        <v>08.03 Admisión Universitaria</v>
      </c>
      <c r="E1735" s="1" t="str">
        <f>+IFERROR(VLOOKUP(Tabla1[[#This Row],[Tema]],Temas[[Tema]:[Columna1]],2,0),"REVISAR")</f>
        <v>08.03.06 Comuna de Domicilio</v>
      </c>
      <c r="F1735" s="1" t="str">
        <f>+IFERROR(VLOOKUP(Tabla1[[#This Row],[Muestra]],Muestra[[Muestra]:[Columna1]],2,0),"REVISAR")</f>
        <v>08.03.06.48 Isla de Pascua</v>
      </c>
      <c r="G1735" t="s">
        <v>62</v>
      </c>
      <c r="H1735" t="s">
        <v>3332</v>
      </c>
      <c r="I1735" t="s">
        <v>3368</v>
      </c>
      <c r="J1735" t="s">
        <v>3413</v>
      </c>
      <c r="K1735" t="s">
        <v>3336</v>
      </c>
      <c r="L1735" t="s">
        <v>2498</v>
      </c>
      <c r="O1735" t="s">
        <v>3867</v>
      </c>
      <c r="V1735" s="9"/>
      <c r="W1735" s="9"/>
      <c r="X1735" s="9"/>
      <c r="Y1735" s="9"/>
      <c r="Z1735" s="9"/>
      <c r="AA1735" s="9"/>
      <c r="AB1735">
        <v>82</v>
      </c>
      <c r="AC1735">
        <v>120</v>
      </c>
      <c r="AD1735">
        <v>120</v>
      </c>
      <c r="AE1735">
        <v>143</v>
      </c>
      <c r="AF1735">
        <v>123</v>
      </c>
      <c r="AG1735">
        <v>100</v>
      </c>
      <c r="AH1735">
        <v>115</v>
      </c>
      <c r="AI1735">
        <v>93</v>
      </c>
      <c r="AJ1735">
        <v>100</v>
      </c>
    </row>
    <row r="1736" spans="1:36" x14ac:dyDescent="0.25">
      <c r="A1736" s="19">
        <v>1735</v>
      </c>
      <c r="B1736" s="1" t="s">
        <v>9397</v>
      </c>
      <c r="C1736" s="1" t="str">
        <f>+VLOOKUP(Tabla1[[#This Row],[Sector]],Sectores[[Sector]:[Columna1]],2,0)</f>
        <v>08 Educación</v>
      </c>
      <c r="D1736" s="1" t="str">
        <f>+VLOOKUP(Tabla1[[#This Row],[Contenido]],Hoja2!$F$2:$G$105,2,0)</f>
        <v>08.03 Admisión Universitaria</v>
      </c>
      <c r="E1736" s="1" t="str">
        <f>+IFERROR(VLOOKUP(Tabla1[[#This Row],[Tema]],Temas[[Tema]:[Columna1]],2,0),"REVISAR")</f>
        <v>08.03.06 Comuna de Domicilio</v>
      </c>
      <c r="F1736" s="1" t="str">
        <f>+IFERROR(VLOOKUP(Tabla1[[#This Row],[Muestra]],Muestra[[Muestra]:[Columna1]],2,0),"REVISAR")</f>
        <v>08.03.06.49 Los Andes</v>
      </c>
      <c r="G1736" t="s">
        <v>62</v>
      </c>
      <c r="H1736" t="s">
        <v>3332</v>
      </c>
      <c r="I1736" t="s">
        <v>3368</v>
      </c>
      <c r="J1736" t="s">
        <v>3414</v>
      </c>
      <c r="K1736" t="s">
        <v>3336</v>
      </c>
      <c r="L1736" t="s">
        <v>2498</v>
      </c>
      <c r="O1736" t="s">
        <v>3867</v>
      </c>
      <c r="V1736" s="9"/>
      <c r="W1736" s="9"/>
      <c r="X1736" s="9"/>
      <c r="Y1736" s="9"/>
      <c r="Z1736" s="9"/>
      <c r="AA1736" s="9"/>
      <c r="AB1736">
        <v>1260</v>
      </c>
      <c r="AC1736">
        <v>1226</v>
      </c>
      <c r="AD1736">
        <v>1135</v>
      </c>
      <c r="AE1736">
        <v>1181</v>
      </c>
      <c r="AF1736">
        <v>1179</v>
      </c>
      <c r="AG1736">
        <v>1197</v>
      </c>
      <c r="AH1736">
        <v>1248</v>
      </c>
      <c r="AI1736">
        <v>1199</v>
      </c>
      <c r="AJ1736">
        <v>1249</v>
      </c>
    </row>
    <row r="1737" spans="1:36" x14ac:dyDescent="0.25">
      <c r="A1737" s="19">
        <v>1736</v>
      </c>
      <c r="B1737" s="1" t="s">
        <v>9398</v>
      </c>
      <c r="C1737" s="1" t="str">
        <f>+VLOOKUP(Tabla1[[#This Row],[Sector]],Sectores[[Sector]:[Columna1]],2,0)</f>
        <v>08 Educación</v>
      </c>
      <c r="D1737" s="1" t="str">
        <f>+VLOOKUP(Tabla1[[#This Row],[Contenido]],Hoja2!$F$2:$G$105,2,0)</f>
        <v>08.03 Admisión Universitaria</v>
      </c>
      <c r="E1737" s="1" t="str">
        <f>+IFERROR(VLOOKUP(Tabla1[[#This Row],[Tema]],Temas[[Tema]:[Columna1]],2,0),"REVISAR")</f>
        <v>08.03.06 Comuna de Domicilio</v>
      </c>
      <c r="F1737" s="1" t="str">
        <f>+IFERROR(VLOOKUP(Tabla1[[#This Row],[Muestra]],Muestra[[Muestra]:[Columna1]],2,0),"REVISAR")</f>
        <v>08.03.06.50 Calle Larga</v>
      </c>
      <c r="G1737" t="s">
        <v>62</v>
      </c>
      <c r="H1737" t="s">
        <v>3332</v>
      </c>
      <c r="I1737" t="s">
        <v>3368</v>
      </c>
      <c r="J1737" t="s">
        <v>3415</v>
      </c>
      <c r="K1737" t="s">
        <v>3336</v>
      </c>
      <c r="L1737" t="s">
        <v>2498</v>
      </c>
      <c r="O1737" t="s">
        <v>3867</v>
      </c>
      <c r="V1737" s="9"/>
      <c r="W1737" s="9"/>
      <c r="X1737" s="9"/>
      <c r="Y1737" s="9"/>
      <c r="Z1737" s="9"/>
      <c r="AA1737" s="9"/>
      <c r="AB1737">
        <v>179</v>
      </c>
      <c r="AC1737">
        <v>175</v>
      </c>
      <c r="AD1737">
        <v>165</v>
      </c>
      <c r="AE1737">
        <v>182</v>
      </c>
      <c r="AF1737">
        <v>193</v>
      </c>
      <c r="AG1737">
        <v>249</v>
      </c>
      <c r="AH1737">
        <v>211</v>
      </c>
      <c r="AI1737">
        <v>220</v>
      </c>
      <c r="AJ1737">
        <v>253</v>
      </c>
    </row>
    <row r="1738" spans="1:36" x14ac:dyDescent="0.25">
      <c r="A1738" s="19">
        <v>1737</v>
      </c>
      <c r="B1738" s="1" t="s">
        <v>9399</v>
      </c>
      <c r="C1738" s="1" t="str">
        <f>+VLOOKUP(Tabla1[[#This Row],[Sector]],Sectores[[Sector]:[Columna1]],2,0)</f>
        <v>08 Educación</v>
      </c>
      <c r="D1738" s="1" t="str">
        <f>+VLOOKUP(Tabla1[[#This Row],[Contenido]],Hoja2!$F$2:$G$105,2,0)</f>
        <v>08.03 Admisión Universitaria</v>
      </c>
      <c r="E1738" s="1" t="str">
        <f>+IFERROR(VLOOKUP(Tabla1[[#This Row],[Tema]],Temas[[Tema]:[Columna1]],2,0),"REVISAR")</f>
        <v>08.03.06 Comuna de Domicilio</v>
      </c>
      <c r="F1738" s="1" t="str">
        <f>+IFERROR(VLOOKUP(Tabla1[[#This Row],[Muestra]],Muestra[[Muestra]:[Columna1]],2,0),"REVISAR")</f>
        <v>08.03.06.51 Rinconada</v>
      </c>
      <c r="G1738" t="s">
        <v>62</v>
      </c>
      <c r="H1738" t="s">
        <v>3332</v>
      </c>
      <c r="I1738" t="s">
        <v>3368</v>
      </c>
      <c r="J1738" t="s">
        <v>3416</v>
      </c>
      <c r="K1738" t="s">
        <v>3336</v>
      </c>
      <c r="L1738" t="s">
        <v>2498</v>
      </c>
      <c r="O1738" t="s">
        <v>3867</v>
      </c>
      <c r="V1738" s="9"/>
      <c r="W1738" s="9"/>
      <c r="X1738" s="9"/>
      <c r="Y1738" s="9"/>
      <c r="Z1738" s="9"/>
      <c r="AA1738" s="9"/>
      <c r="AB1738">
        <v>134</v>
      </c>
      <c r="AC1738">
        <v>123</v>
      </c>
      <c r="AD1738">
        <v>149</v>
      </c>
      <c r="AE1738">
        <v>140</v>
      </c>
      <c r="AF1738">
        <v>127</v>
      </c>
      <c r="AG1738">
        <v>182</v>
      </c>
      <c r="AH1738">
        <v>174</v>
      </c>
      <c r="AI1738">
        <v>178</v>
      </c>
      <c r="AJ1738">
        <v>174</v>
      </c>
    </row>
    <row r="1739" spans="1:36" x14ac:dyDescent="0.25">
      <c r="A1739" s="19">
        <v>1738</v>
      </c>
      <c r="B1739" s="1" t="s">
        <v>9400</v>
      </c>
      <c r="C1739" s="1" t="str">
        <f>+VLOOKUP(Tabla1[[#This Row],[Sector]],Sectores[[Sector]:[Columna1]],2,0)</f>
        <v>08 Educación</v>
      </c>
      <c r="D1739" s="1" t="str">
        <f>+VLOOKUP(Tabla1[[#This Row],[Contenido]],Hoja2!$F$2:$G$105,2,0)</f>
        <v>08.03 Admisión Universitaria</v>
      </c>
      <c r="E1739" s="1" t="str">
        <f>+IFERROR(VLOOKUP(Tabla1[[#This Row],[Tema]],Temas[[Tema]:[Columna1]],2,0),"REVISAR")</f>
        <v>08.03.06 Comuna de Domicilio</v>
      </c>
      <c r="F1739" s="1" t="str">
        <f>+IFERROR(VLOOKUP(Tabla1[[#This Row],[Muestra]],Muestra[[Muestra]:[Columna1]],2,0),"REVISAR")</f>
        <v>08.03.06.52 San Esteban</v>
      </c>
      <c r="G1739" t="s">
        <v>62</v>
      </c>
      <c r="H1739" t="s">
        <v>3332</v>
      </c>
      <c r="I1739" t="s">
        <v>3368</v>
      </c>
      <c r="J1739" t="s">
        <v>3417</v>
      </c>
      <c r="K1739" t="s">
        <v>3336</v>
      </c>
      <c r="L1739" t="s">
        <v>2498</v>
      </c>
      <c r="O1739" t="s">
        <v>3867</v>
      </c>
      <c r="V1739" s="9"/>
      <c r="W1739" s="9"/>
      <c r="X1739" s="9"/>
      <c r="Y1739" s="9"/>
      <c r="Z1739" s="9"/>
      <c r="AA1739" s="9"/>
      <c r="AB1739">
        <v>252</v>
      </c>
      <c r="AC1739">
        <v>222</v>
      </c>
      <c r="AD1739">
        <v>244</v>
      </c>
      <c r="AE1739">
        <v>252</v>
      </c>
      <c r="AF1739">
        <v>278</v>
      </c>
      <c r="AG1739">
        <v>258</v>
      </c>
      <c r="AH1739">
        <v>307</v>
      </c>
      <c r="AI1739">
        <v>306</v>
      </c>
      <c r="AJ1739">
        <v>313</v>
      </c>
    </row>
    <row r="1740" spans="1:36" x14ac:dyDescent="0.25">
      <c r="A1740" s="19">
        <v>1739</v>
      </c>
      <c r="B1740" s="1" t="s">
        <v>9401</v>
      </c>
      <c r="C1740" s="1" t="str">
        <f>+VLOOKUP(Tabla1[[#This Row],[Sector]],Sectores[[Sector]:[Columna1]],2,0)</f>
        <v>08 Educación</v>
      </c>
      <c r="D1740" s="1" t="str">
        <f>+VLOOKUP(Tabla1[[#This Row],[Contenido]],Hoja2!$F$2:$G$105,2,0)</f>
        <v>08.03 Admisión Universitaria</v>
      </c>
      <c r="E1740" s="1" t="str">
        <f>+IFERROR(VLOOKUP(Tabla1[[#This Row],[Tema]],Temas[[Tema]:[Columna1]],2,0),"REVISAR")</f>
        <v>08.03.06 Comuna de Domicilio</v>
      </c>
      <c r="F1740" s="1" t="str">
        <f>+IFERROR(VLOOKUP(Tabla1[[#This Row],[Muestra]],Muestra[[Muestra]:[Columna1]],2,0),"REVISAR")</f>
        <v>08.03.06.53 La Ligua</v>
      </c>
      <c r="G1740" t="s">
        <v>62</v>
      </c>
      <c r="H1740" t="s">
        <v>3332</v>
      </c>
      <c r="I1740" t="s">
        <v>3368</v>
      </c>
      <c r="J1740" t="s">
        <v>3418</v>
      </c>
      <c r="K1740" t="s">
        <v>3336</v>
      </c>
      <c r="L1740" t="s">
        <v>2498</v>
      </c>
      <c r="O1740" t="s">
        <v>3867</v>
      </c>
      <c r="V1740" s="9"/>
      <c r="W1740" s="9"/>
      <c r="X1740" s="9"/>
      <c r="Y1740" s="9"/>
      <c r="Z1740" s="9"/>
      <c r="AA1740" s="9"/>
      <c r="AB1740">
        <v>640</v>
      </c>
      <c r="AC1740">
        <v>692</v>
      </c>
      <c r="AD1740">
        <v>664</v>
      </c>
      <c r="AE1740">
        <v>666</v>
      </c>
      <c r="AF1740">
        <v>657</v>
      </c>
      <c r="AG1740">
        <v>635</v>
      </c>
      <c r="AH1740">
        <v>615</v>
      </c>
      <c r="AI1740">
        <v>605</v>
      </c>
      <c r="AJ1740">
        <v>626</v>
      </c>
    </row>
    <row r="1741" spans="1:36" x14ac:dyDescent="0.25">
      <c r="A1741" s="19">
        <v>1740</v>
      </c>
      <c r="B1741" s="1" t="s">
        <v>9402</v>
      </c>
      <c r="C1741" s="1" t="str">
        <f>+VLOOKUP(Tabla1[[#This Row],[Sector]],Sectores[[Sector]:[Columna1]],2,0)</f>
        <v>08 Educación</v>
      </c>
      <c r="D1741" s="1" t="str">
        <f>+VLOOKUP(Tabla1[[#This Row],[Contenido]],Hoja2!$F$2:$G$105,2,0)</f>
        <v>08.03 Admisión Universitaria</v>
      </c>
      <c r="E1741" s="1" t="str">
        <f>+IFERROR(VLOOKUP(Tabla1[[#This Row],[Tema]],Temas[[Tema]:[Columna1]],2,0),"REVISAR")</f>
        <v>08.03.06 Comuna de Domicilio</v>
      </c>
      <c r="F1741" s="1" t="str">
        <f>+IFERROR(VLOOKUP(Tabla1[[#This Row],[Muestra]],Muestra[[Muestra]:[Columna1]],2,0),"REVISAR")</f>
        <v>08.03.06.54 Cabildo</v>
      </c>
      <c r="G1741" t="s">
        <v>62</v>
      </c>
      <c r="H1741" t="s">
        <v>3332</v>
      </c>
      <c r="I1741" t="s">
        <v>3368</v>
      </c>
      <c r="J1741" t="s">
        <v>3419</v>
      </c>
      <c r="K1741" t="s">
        <v>3336</v>
      </c>
      <c r="L1741" t="s">
        <v>2498</v>
      </c>
      <c r="O1741" t="s">
        <v>3867</v>
      </c>
      <c r="V1741" s="9"/>
      <c r="W1741" s="9"/>
      <c r="X1741" s="9"/>
      <c r="Y1741" s="9"/>
      <c r="Z1741" s="9"/>
      <c r="AA1741" s="9"/>
      <c r="AB1741">
        <v>315</v>
      </c>
      <c r="AC1741">
        <v>297</v>
      </c>
      <c r="AD1741">
        <v>309</v>
      </c>
      <c r="AE1741">
        <v>320</v>
      </c>
      <c r="AF1741">
        <v>337</v>
      </c>
      <c r="AG1741">
        <v>324</v>
      </c>
      <c r="AH1741">
        <v>352</v>
      </c>
      <c r="AI1741">
        <v>323</v>
      </c>
      <c r="AJ1741">
        <v>333</v>
      </c>
    </row>
    <row r="1742" spans="1:36" x14ac:dyDescent="0.25">
      <c r="A1742" s="19">
        <v>1741</v>
      </c>
      <c r="B1742" s="1" t="s">
        <v>9403</v>
      </c>
      <c r="C1742" s="1" t="str">
        <f>+VLOOKUP(Tabla1[[#This Row],[Sector]],Sectores[[Sector]:[Columna1]],2,0)</f>
        <v>08 Educación</v>
      </c>
      <c r="D1742" s="1" t="str">
        <f>+VLOOKUP(Tabla1[[#This Row],[Contenido]],Hoja2!$F$2:$G$105,2,0)</f>
        <v>08.03 Admisión Universitaria</v>
      </c>
      <c r="E1742" s="1" t="str">
        <f>+IFERROR(VLOOKUP(Tabla1[[#This Row],[Tema]],Temas[[Tema]:[Columna1]],2,0),"REVISAR")</f>
        <v>08.03.06 Comuna de Domicilio</v>
      </c>
      <c r="F1742" s="1" t="str">
        <f>+IFERROR(VLOOKUP(Tabla1[[#This Row],[Muestra]],Muestra[[Muestra]:[Columna1]],2,0),"REVISAR")</f>
        <v>08.03.06.55 Papudo</v>
      </c>
      <c r="G1742" t="s">
        <v>62</v>
      </c>
      <c r="H1742" t="s">
        <v>3332</v>
      </c>
      <c r="I1742" t="s">
        <v>3368</v>
      </c>
      <c r="J1742" t="s">
        <v>3420</v>
      </c>
      <c r="K1742" t="s">
        <v>3336</v>
      </c>
      <c r="L1742" t="s">
        <v>2498</v>
      </c>
      <c r="O1742" t="s">
        <v>3867</v>
      </c>
      <c r="V1742" s="9"/>
      <c r="W1742" s="9"/>
      <c r="X1742" s="9"/>
      <c r="Y1742" s="9"/>
      <c r="Z1742" s="9"/>
      <c r="AA1742" s="9"/>
      <c r="AB1742">
        <v>80</v>
      </c>
      <c r="AC1742">
        <v>85</v>
      </c>
      <c r="AD1742">
        <v>78</v>
      </c>
      <c r="AE1742">
        <v>98</v>
      </c>
      <c r="AF1742">
        <v>68</v>
      </c>
      <c r="AG1742">
        <v>84</v>
      </c>
      <c r="AH1742">
        <v>102</v>
      </c>
      <c r="AI1742">
        <v>92</v>
      </c>
      <c r="AJ1742">
        <v>85</v>
      </c>
    </row>
    <row r="1743" spans="1:36" x14ac:dyDescent="0.25">
      <c r="A1743" s="19">
        <v>1742</v>
      </c>
      <c r="B1743" s="1" t="s">
        <v>9404</v>
      </c>
      <c r="C1743" s="1" t="str">
        <f>+VLOOKUP(Tabla1[[#This Row],[Sector]],Sectores[[Sector]:[Columna1]],2,0)</f>
        <v>08 Educación</v>
      </c>
      <c r="D1743" s="1" t="str">
        <f>+VLOOKUP(Tabla1[[#This Row],[Contenido]],Hoja2!$F$2:$G$105,2,0)</f>
        <v>08.03 Admisión Universitaria</v>
      </c>
      <c r="E1743" s="1" t="str">
        <f>+IFERROR(VLOOKUP(Tabla1[[#This Row],[Tema]],Temas[[Tema]:[Columna1]],2,0),"REVISAR")</f>
        <v>08.03.06 Comuna de Domicilio</v>
      </c>
      <c r="F1743" s="1" t="str">
        <f>+IFERROR(VLOOKUP(Tabla1[[#This Row],[Muestra]],Muestra[[Muestra]:[Columna1]],2,0),"REVISAR")</f>
        <v>08.03.06.56 Petorca</v>
      </c>
      <c r="G1743" t="s">
        <v>62</v>
      </c>
      <c r="H1743" t="s">
        <v>3332</v>
      </c>
      <c r="I1743" t="s">
        <v>3368</v>
      </c>
      <c r="J1743" t="s">
        <v>3421</v>
      </c>
      <c r="K1743" t="s">
        <v>3336</v>
      </c>
      <c r="L1743" t="s">
        <v>2498</v>
      </c>
      <c r="O1743" t="s">
        <v>3867</v>
      </c>
      <c r="V1743" s="9"/>
      <c r="W1743" s="9"/>
      <c r="X1743" s="9"/>
      <c r="Y1743" s="9"/>
      <c r="Z1743" s="9"/>
      <c r="AA1743" s="9"/>
      <c r="AB1743">
        <v>184</v>
      </c>
      <c r="AC1743">
        <v>173</v>
      </c>
      <c r="AD1743">
        <v>164</v>
      </c>
      <c r="AE1743">
        <v>141</v>
      </c>
      <c r="AF1743">
        <v>151</v>
      </c>
      <c r="AG1743">
        <v>161</v>
      </c>
      <c r="AH1743">
        <v>179</v>
      </c>
      <c r="AI1743">
        <v>149</v>
      </c>
      <c r="AJ1743">
        <v>137</v>
      </c>
    </row>
    <row r="1744" spans="1:36" x14ac:dyDescent="0.25">
      <c r="A1744" s="19">
        <v>1743</v>
      </c>
      <c r="B1744" s="1" t="s">
        <v>9405</v>
      </c>
      <c r="C1744" s="1" t="str">
        <f>+VLOOKUP(Tabla1[[#This Row],[Sector]],Sectores[[Sector]:[Columna1]],2,0)</f>
        <v>08 Educación</v>
      </c>
      <c r="D1744" s="1" t="str">
        <f>+VLOOKUP(Tabla1[[#This Row],[Contenido]],Hoja2!$F$2:$G$105,2,0)</f>
        <v>08.03 Admisión Universitaria</v>
      </c>
      <c r="E1744" s="1" t="str">
        <f>+IFERROR(VLOOKUP(Tabla1[[#This Row],[Tema]],Temas[[Tema]:[Columna1]],2,0),"REVISAR")</f>
        <v>08.03.06 Comuna de Domicilio</v>
      </c>
      <c r="F1744" s="1" t="str">
        <f>+IFERROR(VLOOKUP(Tabla1[[#This Row],[Muestra]],Muestra[[Muestra]:[Columna1]],2,0),"REVISAR")</f>
        <v>08.03.06.57 Zapallar</v>
      </c>
      <c r="G1744" t="s">
        <v>62</v>
      </c>
      <c r="H1744" t="s">
        <v>3332</v>
      </c>
      <c r="I1744" t="s">
        <v>3368</v>
      </c>
      <c r="J1744" t="s">
        <v>3422</v>
      </c>
      <c r="K1744" t="s">
        <v>3336</v>
      </c>
      <c r="L1744" t="s">
        <v>2498</v>
      </c>
      <c r="O1744" t="s">
        <v>3867</v>
      </c>
      <c r="V1744" s="9"/>
      <c r="W1744" s="9"/>
      <c r="X1744" s="9"/>
      <c r="Y1744" s="9"/>
      <c r="Z1744" s="9"/>
      <c r="AA1744" s="9"/>
      <c r="AB1744">
        <v>105</v>
      </c>
      <c r="AC1744">
        <v>92</v>
      </c>
      <c r="AD1744">
        <v>89</v>
      </c>
      <c r="AE1744">
        <v>104</v>
      </c>
      <c r="AF1744">
        <v>109</v>
      </c>
      <c r="AG1744">
        <v>91</v>
      </c>
      <c r="AH1744">
        <v>97</v>
      </c>
      <c r="AI1744">
        <v>104</v>
      </c>
      <c r="AJ1744">
        <v>117</v>
      </c>
    </row>
    <row r="1745" spans="1:36" x14ac:dyDescent="0.25">
      <c r="A1745" s="19">
        <v>1744</v>
      </c>
      <c r="B1745" s="1" t="s">
        <v>9406</v>
      </c>
      <c r="C1745" s="1" t="str">
        <f>+VLOOKUP(Tabla1[[#This Row],[Sector]],Sectores[[Sector]:[Columna1]],2,0)</f>
        <v>08 Educación</v>
      </c>
      <c r="D1745" s="1" t="str">
        <f>+VLOOKUP(Tabla1[[#This Row],[Contenido]],Hoja2!$F$2:$G$105,2,0)</f>
        <v>08.03 Admisión Universitaria</v>
      </c>
      <c r="E1745" s="1" t="str">
        <f>+IFERROR(VLOOKUP(Tabla1[[#This Row],[Tema]],Temas[[Tema]:[Columna1]],2,0),"REVISAR")</f>
        <v>08.03.06 Comuna de Domicilio</v>
      </c>
      <c r="F1745" s="1" t="str">
        <f>+IFERROR(VLOOKUP(Tabla1[[#This Row],[Muestra]],Muestra[[Muestra]:[Columna1]],2,0),"REVISAR")</f>
        <v>08.03.06.58 Quillota</v>
      </c>
      <c r="G1745" t="s">
        <v>62</v>
      </c>
      <c r="H1745" t="s">
        <v>3332</v>
      </c>
      <c r="I1745" t="s">
        <v>3368</v>
      </c>
      <c r="J1745" t="s">
        <v>3423</v>
      </c>
      <c r="K1745" t="s">
        <v>3336</v>
      </c>
      <c r="L1745" t="s">
        <v>2498</v>
      </c>
      <c r="O1745" t="s">
        <v>3867</v>
      </c>
      <c r="V1745" s="9"/>
      <c r="W1745" s="9"/>
      <c r="X1745" s="9"/>
      <c r="Y1745" s="9"/>
      <c r="Z1745" s="9"/>
      <c r="AA1745" s="9"/>
      <c r="AB1745">
        <v>1597</v>
      </c>
      <c r="AC1745">
        <v>1538</v>
      </c>
      <c r="AD1745">
        <v>1509</v>
      </c>
      <c r="AE1745">
        <v>1600</v>
      </c>
      <c r="AF1745">
        <v>1552</v>
      </c>
      <c r="AG1745">
        <v>1575</v>
      </c>
      <c r="AH1745">
        <v>1619</v>
      </c>
      <c r="AI1745">
        <v>1690</v>
      </c>
      <c r="AJ1745">
        <v>1647</v>
      </c>
    </row>
    <row r="1746" spans="1:36" x14ac:dyDescent="0.25">
      <c r="A1746" s="19">
        <v>1745</v>
      </c>
      <c r="B1746" s="1" t="s">
        <v>9407</v>
      </c>
      <c r="C1746" s="1" t="str">
        <f>+VLOOKUP(Tabla1[[#This Row],[Sector]],Sectores[[Sector]:[Columna1]],2,0)</f>
        <v>08 Educación</v>
      </c>
      <c r="D1746" s="1" t="str">
        <f>+VLOOKUP(Tabla1[[#This Row],[Contenido]],Hoja2!$F$2:$G$105,2,0)</f>
        <v>08.03 Admisión Universitaria</v>
      </c>
      <c r="E1746" s="1" t="str">
        <f>+IFERROR(VLOOKUP(Tabla1[[#This Row],[Tema]],Temas[[Tema]:[Columna1]],2,0),"REVISAR")</f>
        <v>08.03.06 Comuna de Domicilio</v>
      </c>
      <c r="F1746" s="1" t="str">
        <f>+IFERROR(VLOOKUP(Tabla1[[#This Row],[Muestra]],Muestra[[Muestra]:[Columna1]],2,0),"REVISAR")</f>
        <v>08.03.06.59 Calera</v>
      </c>
      <c r="G1746" t="s">
        <v>62</v>
      </c>
      <c r="H1746" t="s">
        <v>3332</v>
      </c>
      <c r="I1746" t="s">
        <v>3368</v>
      </c>
      <c r="J1746" t="s">
        <v>3424</v>
      </c>
      <c r="K1746" t="s">
        <v>3336</v>
      </c>
      <c r="L1746" t="s">
        <v>2498</v>
      </c>
      <c r="O1746" t="s">
        <v>3867</v>
      </c>
      <c r="V1746" s="9"/>
      <c r="W1746" s="9"/>
      <c r="X1746" s="9"/>
      <c r="Y1746" s="9"/>
      <c r="Z1746" s="9"/>
      <c r="AA1746" s="9"/>
      <c r="AB1746">
        <v>907</v>
      </c>
      <c r="AC1746">
        <v>832</v>
      </c>
      <c r="AD1746">
        <v>841</v>
      </c>
      <c r="AE1746">
        <v>872</v>
      </c>
      <c r="AF1746">
        <v>910</v>
      </c>
      <c r="AG1746">
        <v>861</v>
      </c>
      <c r="AH1746">
        <v>960</v>
      </c>
      <c r="AI1746">
        <v>906</v>
      </c>
      <c r="AJ1746">
        <v>926</v>
      </c>
    </row>
    <row r="1747" spans="1:36" x14ac:dyDescent="0.25">
      <c r="A1747" s="19">
        <v>1746</v>
      </c>
      <c r="B1747" s="1" t="s">
        <v>9408</v>
      </c>
      <c r="C1747" s="1" t="str">
        <f>+VLOOKUP(Tabla1[[#This Row],[Sector]],Sectores[[Sector]:[Columna1]],2,0)</f>
        <v>08 Educación</v>
      </c>
      <c r="D1747" s="1" t="str">
        <f>+VLOOKUP(Tabla1[[#This Row],[Contenido]],Hoja2!$F$2:$G$105,2,0)</f>
        <v>08.03 Admisión Universitaria</v>
      </c>
      <c r="E1747" s="1" t="str">
        <f>+IFERROR(VLOOKUP(Tabla1[[#This Row],[Tema]],Temas[[Tema]:[Columna1]],2,0),"REVISAR")</f>
        <v>08.03.06 Comuna de Domicilio</v>
      </c>
      <c r="F1747" s="1" t="str">
        <f>+IFERROR(VLOOKUP(Tabla1[[#This Row],[Muestra]],Muestra[[Muestra]:[Columna1]],2,0),"REVISAR")</f>
        <v>08.03.06.60 Hijuelas</v>
      </c>
      <c r="G1747" t="s">
        <v>62</v>
      </c>
      <c r="H1747" t="s">
        <v>3332</v>
      </c>
      <c r="I1747" t="s">
        <v>3368</v>
      </c>
      <c r="J1747" t="s">
        <v>3425</v>
      </c>
      <c r="K1747" t="s">
        <v>3336</v>
      </c>
      <c r="L1747" t="s">
        <v>2498</v>
      </c>
      <c r="O1747" t="s">
        <v>3867</v>
      </c>
      <c r="V1747" s="9"/>
      <c r="W1747" s="9"/>
      <c r="X1747" s="9"/>
      <c r="Y1747" s="9"/>
      <c r="Z1747" s="9"/>
      <c r="AA1747" s="9"/>
      <c r="AB1747">
        <v>283</v>
      </c>
      <c r="AC1747">
        <v>287</v>
      </c>
      <c r="AD1747">
        <v>256</v>
      </c>
      <c r="AE1747">
        <v>289</v>
      </c>
      <c r="AF1747">
        <v>266</v>
      </c>
      <c r="AG1747">
        <v>294</v>
      </c>
      <c r="AH1747">
        <v>268</v>
      </c>
      <c r="AI1747">
        <v>271</v>
      </c>
      <c r="AJ1747">
        <v>276</v>
      </c>
    </row>
    <row r="1748" spans="1:36" x14ac:dyDescent="0.25">
      <c r="A1748" s="19">
        <v>1747</v>
      </c>
      <c r="B1748" s="1" t="s">
        <v>9409</v>
      </c>
      <c r="C1748" s="1" t="str">
        <f>+VLOOKUP(Tabla1[[#This Row],[Sector]],Sectores[[Sector]:[Columna1]],2,0)</f>
        <v>08 Educación</v>
      </c>
      <c r="D1748" s="1" t="str">
        <f>+VLOOKUP(Tabla1[[#This Row],[Contenido]],Hoja2!$F$2:$G$105,2,0)</f>
        <v>08.03 Admisión Universitaria</v>
      </c>
      <c r="E1748" s="1" t="str">
        <f>+IFERROR(VLOOKUP(Tabla1[[#This Row],[Tema]],Temas[[Tema]:[Columna1]],2,0),"REVISAR")</f>
        <v>08.03.06 Comuna de Domicilio</v>
      </c>
      <c r="F1748" s="1" t="str">
        <f>+IFERROR(VLOOKUP(Tabla1[[#This Row],[Muestra]],Muestra[[Muestra]:[Columna1]],2,0),"REVISAR")</f>
        <v>08.03.06.61 La Cruz</v>
      </c>
      <c r="G1748" t="s">
        <v>62</v>
      </c>
      <c r="H1748" t="s">
        <v>3332</v>
      </c>
      <c r="I1748" t="s">
        <v>3368</v>
      </c>
      <c r="J1748" t="s">
        <v>3426</v>
      </c>
      <c r="K1748" t="s">
        <v>3336</v>
      </c>
      <c r="L1748" t="s">
        <v>2498</v>
      </c>
      <c r="O1748" t="s">
        <v>3867</v>
      </c>
      <c r="V1748" s="9"/>
      <c r="W1748" s="9"/>
      <c r="X1748" s="9"/>
      <c r="Y1748" s="9"/>
      <c r="Z1748" s="9"/>
      <c r="AA1748" s="9"/>
      <c r="AB1748">
        <v>304</v>
      </c>
      <c r="AC1748">
        <v>305</v>
      </c>
      <c r="AD1748">
        <v>327</v>
      </c>
      <c r="AE1748">
        <v>352</v>
      </c>
      <c r="AF1748">
        <v>369</v>
      </c>
      <c r="AG1748">
        <v>341</v>
      </c>
      <c r="AH1748">
        <v>358</v>
      </c>
      <c r="AI1748">
        <v>371</v>
      </c>
      <c r="AJ1748">
        <v>412</v>
      </c>
    </row>
    <row r="1749" spans="1:36" x14ac:dyDescent="0.25">
      <c r="A1749" s="19">
        <v>1748</v>
      </c>
      <c r="B1749" s="1" t="s">
        <v>9410</v>
      </c>
      <c r="C1749" s="1" t="str">
        <f>+VLOOKUP(Tabla1[[#This Row],[Sector]],Sectores[[Sector]:[Columna1]],2,0)</f>
        <v>08 Educación</v>
      </c>
      <c r="D1749" s="1" t="str">
        <f>+VLOOKUP(Tabla1[[#This Row],[Contenido]],Hoja2!$F$2:$G$105,2,0)</f>
        <v>08.03 Admisión Universitaria</v>
      </c>
      <c r="E1749" s="1" t="str">
        <f>+IFERROR(VLOOKUP(Tabla1[[#This Row],[Tema]],Temas[[Tema]:[Columna1]],2,0),"REVISAR")</f>
        <v>08.03.06 Comuna de Domicilio</v>
      </c>
      <c r="F1749" s="1" t="str">
        <f>+IFERROR(VLOOKUP(Tabla1[[#This Row],[Muestra]],Muestra[[Muestra]:[Columna1]],2,0),"REVISAR")</f>
        <v>08.03.06.62 Nogales</v>
      </c>
      <c r="G1749" t="s">
        <v>62</v>
      </c>
      <c r="H1749" t="s">
        <v>3332</v>
      </c>
      <c r="I1749" t="s">
        <v>3368</v>
      </c>
      <c r="J1749" t="s">
        <v>3427</v>
      </c>
      <c r="K1749" t="s">
        <v>3336</v>
      </c>
      <c r="L1749" t="s">
        <v>2498</v>
      </c>
      <c r="O1749" t="s">
        <v>3867</v>
      </c>
      <c r="V1749" s="9"/>
      <c r="W1749" s="9"/>
      <c r="X1749" s="9"/>
      <c r="Y1749" s="9"/>
      <c r="Z1749" s="9"/>
      <c r="AA1749" s="9"/>
      <c r="AB1749">
        <v>328</v>
      </c>
      <c r="AC1749">
        <v>302</v>
      </c>
      <c r="AD1749">
        <v>347</v>
      </c>
      <c r="AE1749">
        <v>320</v>
      </c>
      <c r="AF1749">
        <v>363</v>
      </c>
      <c r="AG1749">
        <v>391</v>
      </c>
      <c r="AH1749">
        <v>361</v>
      </c>
      <c r="AI1749">
        <v>362</v>
      </c>
      <c r="AJ1749">
        <v>364</v>
      </c>
    </row>
    <row r="1750" spans="1:36" x14ac:dyDescent="0.25">
      <c r="A1750" s="19">
        <v>1749</v>
      </c>
      <c r="B1750" s="1" t="s">
        <v>9411</v>
      </c>
      <c r="C1750" s="1" t="str">
        <f>+VLOOKUP(Tabla1[[#This Row],[Sector]],Sectores[[Sector]:[Columna1]],2,0)</f>
        <v>08 Educación</v>
      </c>
      <c r="D1750" s="1" t="str">
        <f>+VLOOKUP(Tabla1[[#This Row],[Contenido]],Hoja2!$F$2:$G$105,2,0)</f>
        <v>08.03 Admisión Universitaria</v>
      </c>
      <c r="E1750" s="1" t="str">
        <f>+IFERROR(VLOOKUP(Tabla1[[#This Row],[Tema]],Temas[[Tema]:[Columna1]],2,0),"REVISAR")</f>
        <v>08.03.06 Comuna de Domicilio</v>
      </c>
      <c r="F1750" s="1" t="str">
        <f>+IFERROR(VLOOKUP(Tabla1[[#This Row],[Muestra]],Muestra[[Muestra]:[Columna1]],2,0),"REVISAR")</f>
        <v>08.03.06.63 San Antonio</v>
      </c>
      <c r="G1750" t="s">
        <v>62</v>
      </c>
      <c r="H1750" t="s">
        <v>3332</v>
      </c>
      <c r="I1750" t="s">
        <v>3368</v>
      </c>
      <c r="J1750" t="s">
        <v>3428</v>
      </c>
      <c r="K1750" t="s">
        <v>3336</v>
      </c>
      <c r="L1750" t="s">
        <v>2498</v>
      </c>
      <c r="O1750" t="s">
        <v>3867</v>
      </c>
      <c r="V1750" s="9"/>
      <c r="W1750" s="9"/>
      <c r="X1750" s="9"/>
      <c r="Y1750" s="9"/>
      <c r="Z1750" s="9"/>
      <c r="AA1750" s="9"/>
      <c r="AB1750">
        <v>1735</v>
      </c>
      <c r="AC1750">
        <v>1642</v>
      </c>
      <c r="AD1750">
        <v>1611</v>
      </c>
      <c r="AE1750">
        <v>1680</v>
      </c>
      <c r="AF1750">
        <v>1729</v>
      </c>
      <c r="AG1750">
        <v>1639</v>
      </c>
      <c r="AH1750">
        <v>1669</v>
      </c>
      <c r="AI1750">
        <v>1555</v>
      </c>
      <c r="AJ1750">
        <v>1561</v>
      </c>
    </row>
    <row r="1751" spans="1:36" x14ac:dyDescent="0.25">
      <c r="A1751" s="19">
        <v>1750</v>
      </c>
      <c r="B1751" s="1" t="s">
        <v>9412</v>
      </c>
      <c r="C1751" s="1" t="str">
        <f>+VLOOKUP(Tabla1[[#This Row],[Sector]],Sectores[[Sector]:[Columna1]],2,0)</f>
        <v>08 Educación</v>
      </c>
      <c r="D1751" s="1" t="str">
        <f>+VLOOKUP(Tabla1[[#This Row],[Contenido]],Hoja2!$F$2:$G$105,2,0)</f>
        <v>08.03 Admisión Universitaria</v>
      </c>
      <c r="E1751" s="1" t="str">
        <f>+IFERROR(VLOOKUP(Tabla1[[#This Row],[Tema]],Temas[[Tema]:[Columna1]],2,0),"REVISAR")</f>
        <v>08.03.06 Comuna de Domicilio</v>
      </c>
      <c r="F1751" s="1" t="str">
        <f>+IFERROR(VLOOKUP(Tabla1[[#This Row],[Muestra]],Muestra[[Muestra]:[Columna1]],2,0),"REVISAR")</f>
        <v>08.03.06.64 Algarrobo</v>
      </c>
      <c r="G1751" t="s">
        <v>62</v>
      </c>
      <c r="H1751" t="s">
        <v>3332</v>
      </c>
      <c r="I1751" t="s">
        <v>3368</v>
      </c>
      <c r="J1751" t="s">
        <v>3429</v>
      </c>
      <c r="K1751" t="s">
        <v>3336</v>
      </c>
      <c r="L1751" t="s">
        <v>2498</v>
      </c>
      <c r="O1751" t="s">
        <v>3867</v>
      </c>
      <c r="V1751" s="9"/>
      <c r="W1751" s="9"/>
      <c r="X1751" s="9"/>
      <c r="Y1751" s="9"/>
      <c r="Z1751" s="9"/>
      <c r="AA1751" s="9"/>
      <c r="AB1751">
        <v>163</v>
      </c>
      <c r="AC1751">
        <v>156</v>
      </c>
      <c r="AD1751">
        <v>151</v>
      </c>
      <c r="AE1751">
        <v>181</v>
      </c>
      <c r="AF1751">
        <v>205</v>
      </c>
      <c r="AG1751">
        <v>203</v>
      </c>
      <c r="AH1751">
        <v>204</v>
      </c>
      <c r="AI1751">
        <v>184</v>
      </c>
      <c r="AJ1751">
        <v>197</v>
      </c>
    </row>
    <row r="1752" spans="1:36" x14ac:dyDescent="0.25">
      <c r="A1752" s="19">
        <v>1751</v>
      </c>
      <c r="B1752" s="1" t="s">
        <v>9413</v>
      </c>
      <c r="C1752" s="1" t="str">
        <f>+VLOOKUP(Tabla1[[#This Row],[Sector]],Sectores[[Sector]:[Columna1]],2,0)</f>
        <v>08 Educación</v>
      </c>
      <c r="D1752" s="1" t="str">
        <f>+VLOOKUP(Tabla1[[#This Row],[Contenido]],Hoja2!$F$2:$G$105,2,0)</f>
        <v>08.03 Admisión Universitaria</v>
      </c>
      <c r="E1752" s="1" t="str">
        <f>+IFERROR(VLOOKUP(Tabla1[[#This Row],[Tema]],Temas[[Tema]:[Columna1]],2,0),"REVISAR")</f>
        <v>08.03.06 Comuna de Domicilio</v>
      </c>
      <c r="F1752" s="1" t="str">
        <f>+IFERROR(VLOOKUP(Tabla1[[#This Row],[Muestra]],Muestra[[Muestra]:[Columna1]],2,0),"REVISAR")</f>
        <v>08.03.06.65 Cartagena</v>
      </c>
      <c r="G1752" t="s">
        <v>62</v>
      </c>
      <c r="H1752" t="s">
        <v>3332</v>
      </c>
      <c r="I1752" t="s">
        <v>3368</v>
      </c>
      <c r="J1752" t="s">
        <v>3430</v>
      </c>
      <c r="K1752" t="s">
        <v>3336</v>
      </c>
      <c r="L1752" t="s">
        <v>2498</v>
      </c>
      <c r="O1752" t="s">
        <v>3867</v>
      </c>
      <c r="V1752" s="9"/>
      <c r="W1752" s="9"/>
      <c r="X1752" s="9"/>
      <c r="Y1752" s="9"/>
      <c r="Z1752" s="9"/>
      <c r="AA1752" s="9"/>
      <c r="AB1752">
        <v>241</v>
      </c>
      <c r="AC1752">
        <v>266</v>
      </c>
      <c r="AD1752">
        <v>296</v>
      </c>
      <c r="AE1752">
        <v>294</v>
      </c>
      <c r="AF1752">
        <v>311</v>
      </c>
      <c r="AG1752">
        <v>279</v>
      </c>
      <c r="AH1752">
        <v>319</v>
      </c>
      <c r="AI1752">
        <v>341</v>
      </c>
      <c r="AJ1752">
        <v>352</v>
      </c>
    </row>
    <row r="1753" spans="1:36" x14ac:dyDescent="0.25">
      <c r="A1753" s="19">
        <v>1752</v>
      </c>
      <c r="B1753" s="1" t="s">
        <v>9414</v>
      </c>
      <c r="C1753" s="1" t="str">
        <f>+VLOOKUP(Tabla1[[#This Row],[Sector]],Sectores[[Sector]:[Columna1]],2,0)</f>
        <v>08 Educación</v>
      </c>
      <c r="D1753" s="1" t="str">
        <f>+VLOOKUP(Tabla1[[#This Row],[Contenido]],Hoja2!$F$2:$G$105,2,0)</f>
        <v>08.03 Admisión Universitaria</v>
      </c>
      <c r="E1753" s="1" t="str">
        <f>+IFERROR(VLOOKUP(Tabla1[[#This Row],[Tema]],Temas[[Tema]:[Columna1]],2,0),"REVISAR")</f>
        <v>08.03.06 Comuna de Domicilio</v>
      </c>
      <c r="F1753" s="1" t="str">
        <f>+IFERROR(VLOOKUP(Tabla1[[#This Row],[Muestra]],Muestra[[Muestra]:[Columna1]],2,0),"REVISAR")</f>
        <v>08.03.06.66 El Quisco</v>
      </c>
      <c r="G1753" t="s">
        <v>62</v>
      </c>
      <c r="H1753" t="s">
        <v>3332</v>
      </c>
      <c r="I1753" t="s">
        <v>3368</v>
      </c>
      <c r="J1753" t="s">
        <v>3431</v>
      </c>
      <c r="K1753" t="s">
        <v>3336</v>
      </c>
      <c r="L1753" t="s">
        <v>2498</v>
      </c>
      <c r="O1753" t="s">
        <v>3867</v>
      </c>
      <c r="V1753" s="9"/>
      <c r="W1753" s="9"/>
      <c r="X1753" s="9"/>
      <c r="Y1753" s="9"/>
      <c r="Z1753" s="9"/>
      <c r="AA1753" s="9"/>
      <c r="AB1753">
        <v>197</v>
      </c>
      <c r="AC1753">
        <v>150</v>
      </c>
      <c r="AD1753">
        <v>184</v>
      </c>
      <c r="AE1753">
        <v>203</v>
      </c>
      <c r="AF1753">
        <v>204</v>
      </c>
      <c r="AG1753">
        <v>205</v>
      </c>
      <c r="AH1753">
        <v>229</v>
      </c>
      <c r="AI1753">
        <v>221</v>
      </c>
      <c r="AJ1753">
        <v>231</v>
      </c>
    </row>
    <row r="1754" spans="1:36" x14ac:dyDescent="0.25">
      <c r="A1754" s="19">
        <v>1753</v>
      </c>
      <c r="B1754" s="1" t="s">
        <v>9415</v>
      </c>
      <c r="C1754" s="1" t="str">
        <f>+VLOOKUP(Tabla1[[#This Row],[Sector]],Sectores[[Sector]:[Columna1]],2,0)</f>
        <v>08 Educación</v>
      </c>
      <c r="D1754" s="1" t="str">
        <f>+VLOOKUP(Tabla1[[#This Row],[Contenido]],Hoja2!$F$2:$G$105,2,0)</f>
        <v>08.03 Admisión Universitaria</v>
      </c>
      <c r="E1754" s="1" t="str">
        <f>+IFERROR(VLOOKUP(Tabla1[[#This Row],[Tema]],Temas[[Tema]:[Columna1]],2,0),"REVISAR")</f>
        <v>08.03.06 Comuna de Domicilio</v>
      </c>
      <c r="F1754" s="1" t="str">
        <f>+IFERROR(VLOOKUP(Tabla1[[#This Row],[Muestra]],Muestra[[Muestra]:[Columna1]],2,0),"REVISAR")</f>
        <v>08.03.06.67 El Tabo</v>
      </c>
      <c r="G1754" t="s">
        <v>62</v>
      </c>
      <c r="H1754" t="s">
        <v>3332</v>
      </c>
      <c r="I1754" t="s">
        <v>3368</v>
      </c>
      <c r="J1754" t="s">
        <v>3432</v>
      </c>
      <c r="K1754" t="s">
        <v>3336</v>
      </c>
      <c r="L1754" t="s">
        <v>2498</v>
      </c>
      <c r="O1754" t="s">
        <v>3867</v>
      </c>
      <c r="V1754" s="9"/>
      <c r="W1754" s="9"/>
      <c r="X1754" s="9"/>
      <c r="Y1754" s="9"/>
      <c r="Z1754" s="9"/>
      <c r="AA1754" s="9"/>
      <c r="AB1754">
        <v>125</v>
      </c>
      <c r="AC1754">
        <v>130</v>
      </c>
      <c r="AD1754">
        <v>100</v>
      </c>
      <c r="AE1754">
        <v>132</v>
      </c>
      <c r="AF1754">
        <v>143</v>
      </c>
      <c r="AG1754">
        <v>139</v>
      </c>
      <c r="AH1754">
        <v>174</v>
      </c>
      <c r="AI1754">
        <v>175</v>
      </c>
      <c r="AJ1754">
        <v>176</v>
      </c>
    </row>
    <row r="1755" spans="1:36" x14ac:dyDescent="0.25">
      <c r="A1755" s="19">
        <v>1754</v>
      </c>
      <c r="B1755" s="1" t="s">
        <v>9416</v>
      </c>
      <c r="C1755" s="1" t="str">
        <f>+VLOOKUP(Tabla1[[#This Row],[Sector]],Sectores[[Sector]:[Columna1]],2,0)</f>
        <v>08 Educación</v>
      </c>
      <c r="D1755" s="1" t="str">
        <f>+VLOOKUP(Tabla1[[#This Row],[Contenido]],Hoja2!$F$2:$G$105,2,0)</f>
        <v>08.03 Admisión Universitaria</v>
      </c>
      <c r="E1755" s="1" t="str">
        <f>+IFERROR(VLOOKUP(Tabla1[[#This Row],[Tema]],Temas[[Tema]:[Columna1]],2,0),"REVISAR")</f>
        <v>08.03.06 Comuna de Domicilio</v>
      </c>
      <c r="F1755" s="1" t="str">
        <f>+IFERROR(VLOOKUP(Tabla1[[#This Row],[Muestra]],Muestra[[Muestra]:[Columna1]],2,0),"REVISAR")</f>
        <v>08.03.06.68 Santo Domingo</v>
      </c>
      <c r="G1755" t="s">
        <v>62</v>
      </c>
      <c r="H1755" t="s">
        <v>3332</v>
      </c>
      <c r="I1755" t="s">
        <v>3368</v>
      </c>
      <c r="J1755" t="s">
        <v>3433</v>
      </c>
      <c r="K1755" t="s">
        <v>3336</v>
      </c>
      <c r="L1755" t="s">
        <v>2498</v>
      </c>
      <c r="O1755" t="s">
        <v>3867</v>
      </c>
      <c r="V1755" s="9"/>
      <c r="W1755" s="9"/>
      <c r="X1755" s="9"/>
      <c r="Y1755" s="9"/>
      <c r="Z1755" s="9"/>
      <c r="AA1755" s="9"/>
      <c r="AB1755">
        <v>154</v>
      </c>
      <c r="AC1755">
        <v>166</v>
      </c>
      <c r="AD1755">
        <v>169</v>
      </c>
      <c r="AE1755">
        <v>136</v>
      </c>
      <c r="AF1755">
        <v>165</v>
      </c>
      <c r="AG1755">
        <v>179</v>
      </c>
      <c r="AH1755">
        <v>178</v>
      </c>
      <c r="AI1755">
        <v>188</v>
      </c>
      <c r="AJ1755">
        <v>202</v>
      </c>
    </row>
    <row r="1756" spans="1:36" x14ac:dyDescent="0.25">
      <c r="A1756" s="19">
        <v>1755</v>
      </c>
      <c r="B1756" s="1" t="s">
        <v>9417</v>
      </c>
      <c r="C1756" s="1" t="str">
        <f>+VLOOKUP(Tabla1[[#This Row],[Sector]],Sectores[[Sector]:[Columna1]],2,0)</f>
        <v>08 Educación</v>
      </c>
      <c r="D1756" s="1" t="str">
        <f>+VLOOKUP(Tabla1[[#This Row],[Contenido]],Hoja2!$F$2:$G$105,2,0)</f>
        <v>08.03 Admisión Universitaria</v>
      </c>
      <c r="E1756" s="1" t="str">
        <f>+IFERROR(VLOOKUP(Tabla1[[#This Row],[Tema]],Temas[[Tema]:[Columna1]],2,0),"REVISAR")</f>
        <v>08.03.06 Comuna de Domicilio</v>
      </c>
      <c r="F1756" s="1" t="str">
        <f>+IFERROR(VLOOKUP(Tabla1[[#This Row],[Muestra]],Muestra[[Muestra]:[Columna1]],2,0),"REVISAR")</f>
        <v>08.03.06.69 San Felipe</v>
      </c>
      <c r="G1756" t="s">
        <v>62</v>
      </c>
      <c r="H1756" t="s">
        <v>3332</v>
      </c>
      <c r="I1756" t="s">
        <v>3368</v>
      </c>
      <c r="J1756" t="s">
        <v>3434</v>
      </c>
      <c r="K1756" t="s">
        <v>3336</v>
      </c>
      <c r="L1756" t="s">
        <v>2498</v>
      </c>
      <c r="O1756" t="s">
        <v>3867</v>
      </c>
      <c r="V1756" s="9"/>
      <c r="W1756" s="9"/>
      <c r="X1756" s="9"/>
      <c r="Y1756" s="9"/>
      <c r="Z1756" s="9"/>
      <c r="AA1756" s="9"/>
      <c r="AB1756">
        <v>1431</v>
      </c>
      <c r="AC1756">
        <v>1441</v>
      </c>
      <c r="AD1756">
        <v>1303</v>
      </c>
      <c r="AE1756">
        <v>1368</v>
      </c>
      <c r="AF1756">
        <v>1288</v>
      </c>
      <c r="AG1756">
        <v>1362</v>
      </c>
      <c r="AH1756">
        <v>1495</v>
      </c>
      <c r="AI1756">
        <v>1444</v>
      </c>
      <c r="AJ1756">
        <v>1426</v>
      </c>
    </row>
    <row r="1757" spans="1:36" x14ac:dyDescent="0.25">
      <c r="A1757" s="19">
        <v>1756</v>
      </c>
      <c r="B1757" s="1" t="s">
        <v>9418</v>
      </c>
      <c r="C1757" s="1" t="str">
        <f>+VLOOKUP(Tabla1[[#This Row],[Sector]],Sectores[[Sector]:[Columna1]],2,0)</f>
        <v>08 Educación</v>
      </c>
      <c r="D1757" s="1" t="str">
        <f>+VLOOKUP(Tabla1[[#This Row],[Contenido]],Hoja2!$F$2:$G$105,2,0)</f>
        <v>08.03 Admisión Universitaria</v>
      </c>
      <c r="E1757" s="1" t="str">
        <f>+IFERROR(VLOOKUP(Tabla1[[#This Row],[Tema]],Temas[[Tema]:[Columna1]],2,0),"REVISAR")</f>
        <v>08.03.06 Comuna de Domicilio</v>
      </c>
      <c r="F1757" s="1" t="str">
        <f>+IFERROR(VLOOKUP(Tabla1[[#This Row],[Muestra]],Muestra[[Muestra]:[Columna1]],2,0),"REVISAR")</f>
        <v>08.03.06.70 Catemu</v>
      </c>
      <c r="G1757" t="s">
        <v>62</v>
      </c>
      <c r="H1757" t="s">
        <v>3332</v>
      </c>
      <c r="I1757" t="s">
        <v>3368</v>
      </c>
      <c r="J1757" t="s">
        <v>3435</v>
      </c>
      <c r="K1757" t="s">
        <v>3336</v>
      </c>
      <c r="L1757" t="s">
        <v>2498</v>
      </c>
      <c r="O1757" t="s">
        <v>3867</v>
      </c>
      <c r="V1757" s="9"/>
      <c r="W1757" s="9"/>
      <c r="X1757" s="9"/>
      <c r="Y1757" s="9"/>
      <c r="Z1757" s="9"/>
      <c r="AA1757" s="9"/>
      <c r="AB1757">
        <v>169</v>
      </c>
      <c r="AC1757">
        <v>171</v>
      </c>
      <c r="AD1757">
        <v>183</v>
      </c>
      <c r="AE1757">
        <v>191</v>
      </c>
      <c r="AF1757">
        <v>213</v>
      </c>
      <c r="AG1757">
        <v>192</v>
      </c>
      <c r="AH1757">
        <v>210</v>
      </c>
      <c r="AI1757">
        <v>201</v>
      </c>
      <c r="AJ1757">
        <v>176</v>
      </c>
    </row>
    <row r="1758" spans="1:36" x14ac:dyDescent="0.25">
      <c r="A1758" s="19">
        <v>1757</v>
      </c>
      <c r="B1758" s="1" t="s">
        <v>9419</v>
      </c>
      <c r="C1758" s="1" t="str">
        <f>+VLOOKUP(Tabla1[[#This Row],[Sector]],Sectores[[Sector]:[Columna1]],2,0)</f>
        <v>08 Educación</v>
      </c>
      <c r="D1758" s="1" t="str">
        <f>+VLOOKUP(Tabla1[[#This Row],[Contenido]],Hoja2!$F$2:$G$105,2,0)</f>
        <v>08.03 Admisión Universitaria</v>
      </c>
      <c r="E1758" s="1" t="str">
        <f>+IFERROR(VLOOKUP(Tabla1[[#This Row],[Tema]],Temas[[Tema]:[Columna1]],2,0),"REVISAR")</f>
        <v>08.03.06 Comuna de Domicilio</v>
      </c>
      <c r="F1758" s="1" t="str">
        <f>+IFERROR(VLOOKUP(Tabla1[[#This Row],[Muestra]],Muestra[[Muestra]:[Columna1]],2,0),"REVISAR")</f>
        <v>08.03.06.71 Llaillay</v>
      </c>
      <c r="G1758" t="s">
        <v>62</v>
      </c>
      <c r="H1758" t="s">
        <v>3332</v>
      </c>
      <c r="I1758" t="s">
        <v>3368</v>
      </c>
      <c r="J1758" t="s">
        <v>3436</v>
      </c>
      <c r="K1758" t="s">
        <v>3336</v>
      </c>
      <c r="L1758" t="s">
        <v>2498</v>
      </c>
      <c r="O1758" t="s">
        <v>3867</v>
      </c>
      <c r="V1758" s="9"/>
      <c r="W1758" s="9"/>
      <c r="X1758" s="9"/>
      <c r="Y1758" s="9"/>
      <c r="Z1758" s="9"/>
      <c r="AA1758" s="9"/>
      <c r="AB1758">
        <v>381</v>
      </c>
      <c r="AC1758">
        <v>351</v>
      </c>
      <c r="AD1758">
        <v>342</v>
      </c>
      <c r="AE1758">
        <v>377</v>
      </c>
      <c r="AF1758">
        <v>309</v>
      </c>
      <c r="AG1758">
        <v>367</v>
      </c>
      <c r="AH1758">
        <v>421</v>
      </c>
      <c r="AI1758">
        <v>391</v>
      </c>
      <c r="AJ1758">
        <v>358</v>
      </c>
    </row>
    <row r="1759" spans="1:36" x14ac:dyDescent="0.25">
      <c r="A1759" s="19">
        <v>1758</v>
      </c>
      <c r="B1759" s="1" t="s">
        <v>9420</v>
      </c>
      <c r="C1759" s="1" t="str">
        <f>+VLOOKUP(Tabla1[[#This Row],[Sector]],Sectores[[Sector]:[Columna1]],2,0)</f>
        <v>08 Educación</v>
      </c>
      <c r="D1759" s="1" t="str">
        <f>+VLOOKUP(Tabla1[[#This Row],[Contenido]],Hoja2!$F$2:$G$105,2,0)</f>
        <v>08.03 Admisión Universitaria</v>
      </c>
      <c r="E1759" s="1" t="str">
        <f>+IFERROR(VLOOKUP(Tabla1[[#This Row],[Tema]],Temas[[Tema]:[Columna1]],2,0),"REVISAR")</f>
        <v>08.03.06 Comuna de Domicilio</v>
      </c>
      <c r="F1759" s="1" t="str">
        <f>+IFERROR(VLOOKUP(Tabla1[[#This Row],[Muestra]],Muestra[[Muestra]:[Columna1]],2,0),"REVISAR")</f>
        <v>08.03.06.72 Panquehue</v>
      </c>
      <c r="G1759" t="s">
        <v>62</v>
      </c>
      <c r="H1759" t="s">
        <v>3332</v>
      </c>
      <c r="I1759" t="s">
        <v>3368</v>
      </c>
      <c r="J1759" t="s">
        <v>3437</v>
      </c>
      <c r="K1759" t="s">
        <v>3336</v>
      </c>
      <c r="L1759" t="s">
        <v>2498</v>
      </c>
      <c r="O1759" t="s">
        <v>3867</v>
      </c>
      <c r="V1759" s="9"/>
      <c r="W1759" s="9"/>
      <c r="X1759" s="9"/>
      <c r="Y1759" s="9"/>
      <c r="Z1759" s="9"/>
      <c r="AA1759" s="9"/>
      <c r="AB1759">
        <v>126</v>
      </c>
      <c r="AC1759">
        <v>139</v>
      </c>
      <c r="AD1759">
        <v>120</v>
      </c>
      <c r="AE1759">
        <v>111</v>
      </c>
      <c r="AF1759">
        <v>121</v>
      </c>
      <c r="AG1759">
        <v>107</v>
      </c>
      <c r="AH1759">
        <v>131</v>
      </c>
      <c r="AI1759">
        <v>100</v>
      </c>
      <c r="AJ1759">
        <v>113</v>
      </c>
    </row>
    <row r="1760" spans="1:36" x14ac:dyDescent="0.25">
      <c r="A1760" s="19">
        <v>1759</v>
      </c>
      <c r="B1760" s="1" t="s">
        <v>9421</v>
      </c>
      <c r="C1760" s="1" t="str">
        <f>+VLOOKUP(Tabla1[[#This Row],[Sector]],Sectores[[Sector]:[Columna1]],2,0)</f>
        <v>08 Educación</v>
      </c>
      <c r="D1760" s="1" t="str">
        <f>+VLOOKUP(Tabla1[[#This Row],[Contenido]],Hoja2!$F$2:$G$105,2,0)</f>
        <v>08.03 Admisión Universitaria</v>
      </c>
      <c r="E1760" s="1" t="str">
        <f>+IFERROR(VLOOKUP(Tabla1[[#This Row],[Tema]],Temas[[Tema]:[Columna1]],2,0),"REVISAR")</f>
        <v>08.03.06 Comuna de Domicilio</v>
      </c>
      <c r="F1760" s="1" t="str">
        <f>+IFERROR(VLOOKUP(Tabla1[[#This Row],[Muestra]],Muestra[[Muestra]:[Columna1]],2,0),"REVISAR")</f>
        <v>08.03.06.73 Putaendo</v>
      </c>
      <c r="G1760" t="s">
        <v>62</v>
      </c>
      <c r="H1760" t="s">
        <v>3332</v>
      </c>
      <c r="I1760" t="s">
        <v>3368</v>
      </c>
      <c r="J1760" t="s">
        <v>3438</v>
      </c>
      <c r="K1760" t="s">
        <v>3336</v>
      </c>
      <c r="L1760" t="s">
        <v>2498</v>
      </c>
      <c r="O1760" t="s">
        <v>3867</v>
      </c>
      <c r="V1760" s="9"/>
      <c r="W1760" s="9"/>
      <c r="X1760" s="9"/>
      <c r="Y1760" s="9"/>
      <c r="Z1760" s="9"/>
      <c r="AA1760" s="9"/>
      <c r="AB1760">
        <v>265</v>
      </c>
      <c r="AC1760">
        <v>284</v>
      </c>
      <c r="AD1760">
        <v>276</v>
      </c>
      <c r="AE1760">
        <v>294</v>
      </c>
      <c r="AF1760">
        <v>264</v>
      </c>
      <c r="AG1760">
        <v>279</v>
      </c>
      <c r="AH1760">
        <v>279</v>
      </c>
      <c r="AI1760">
        <v>298</v>
      </c>
      <c r="AJ1760">
        <v>272</v>
      </c>
    </row>
    <row r="1761" spans="1:36" x14ac:dyDescent="0.25">
      <c r="A1761" s="19">
        <v>1760</v>
      </c>
      <c r="B1761" s="1" t="s">
        <v>9422</v>
      </c>
      <c r="C1761" s="1" t="str">
        <f>+VLOOKUP(Tabla1[[#This Row],[Sector]],Sectores[[Sector]:[Columna1]],2,0)</f>
        <v>08 Educación</v>
      </c>
      <c r="D1761" s="1" t="str">
        <f>+VLOOKUP(Tabla1[[#This Row],[Contenido]],Hoja2!$F$2:$G$105,2,0)</f>
        <v>08.03 Admisión Universitaria</v>
      </c>
      <c r="E1761" s="1" t="str">
        <f>+IFERROR(VLOOKUP(Tabla1[[#This Row],[Tema]],Temas[[Tema]:[Columna1]],2,0),"REVISAR")</f>
        <v>08.03.06 Comuna de Domicilio</v>
      </c>
      <c r="F1761" s="1" t="str">
        <f>+IFERROR(VLOOKUP(Tabla1[[#This Row],[Muestra]],Muestra[[Muestra]:[Columna1]],2,0),"REVISAR")</f>
        <v>08.03.06.74 Santa María</v>
      </c>
      <c r="G1761" t="s">
        <v>62</v>
      </c>
      <c r="H1761" t="s">
        <v>3332</v>
      </c>
      <c r="I1761" t="s">
        <v>3368</v>
      </c>
      <c r="J1761" t="s">
        <v>3439</v>
      </c>
      <c r="K1761" t="s">
        <v>3336</v>
      </c>
      <c r="L1761" t="s">
        <v>2498</v>
      </c>
      <c r="O1761" t="s">
        <v>3867</v>
      </c>
      <c r="V1761" s="9"/>
      <c r="W1761" s="9"/>
      <c r="X1761" s="9"/>
      <c r="Y1761" s="9"/>
      <c r="Z1761" s="9"/>
      <c r="AA1761" s="9"/>
      <c r="AB1761">
        <v>234</v>
      </c>
      <c r="AC1761">
        <v>251</v>
      </c>
      <c r="AD1761">
        <v>200</v>
      </c>
      <c r="AE1761">
        <v>226</v>
      </c>
      <c r="AF1761">
        <v>249</v>
      </c>
      <c r="AG1761">
        <v>236</v>
      </c>
      <c r="AH1761">
        <v>257</v>
      </c>
      <c r="AI1761">
        <v>239</v>
      </c>
      <c r="AJ1761">
        <v>253</v>
      </c>
    </row>
    <row r="1762" spans="1:36" x14ac:dyDescent="0.25">
      <c r="A1762" s="19">
        <v>1761</v>
      </c>
      <c r="B1762" s="1" t="s">
        <v>9423</v>
      </c>
      <c r="C1762" s="1" t="str">
        <f>+VLOOKUP(Tabla1[[#This Row],[Sector]],Sectores[[Sector]:[Columna1]],2,0)</f>
        <v>08 Educación</v>
      </c>
      <c r="D1762" s="1" t="str">
        <f>+VLOOKUP(Tabla1[[#This Row],[Contenido]],Hoja2!$F$2:$G$105,2,0)</f>
        <v>08.03 Admisión Universitaria</v>
      </c>
      <c r="E1762" s="1" t="str">
        <f>+IFERROR(VLOOKUP(Tabla1[[#This Row],[Tema]],Temas[[Tema]:[Columna1]],2,0),"REVISAR")</f>
        <v>08.03.06 Comuna de Domicilio</v>
      </c>
      <c r="F1762" s="1" t="str">
        <f>+IFERROR(VLOOKUP(Tabla1[[#This Row],[Muestra]],Muestra[[Muestra]:[Columna1]],2,0),"REVISAR")</f>
        <v>08.03.06.75 Quilpué</v>
      </c>
      <c r="G1762" t="s">
        <v>62</v>
      </c>
      <c r="H1762" t="s">
        <v>3332</v>
      </c>
      <c r="I1762" t="s">
        <v>3368</v>
      </c>
      <c r="J1762" t="s">
        <v>3440</v>
      </c>
      <c r="K1762" t="s">
        <v>3336</v>
      </c>
      <c r="L1762" t="s">
        <v>2498</v>
      </c>
      <c r="O1762" t="s">
        <v>3867</v>
      </c>
      <c r="V1762" s="9"/>
      <c r="W1762" s="9"/>
      <c r="X1762" s="9"/>
      <c r="Y1762" s="9"/>
      <c r="Z1762" s="9"/>
      <c r="AA1762" s="9"/>
      <c r="AB1762">
        <v>2747</v>
      </c>
      <c r="AC1762">
        <v>2658</v>
      </c>
      <c r="AD1762">
        <v>2625</v>
      </c>
      <c r="AE1762">
        <v>2944</v>
      </c>
      <c r="AF1762">
        <v>2900</v>
      </c>
      <c r="AG1762">
        <v>2667</v>
      </c>
      <c r="AH1762">
        <v>2636</v>
      </c>
      <c r="AI1762">
        <v>2647</v>
      </c>
      <c r="AJ1762">
        <v>2643</v>
      </c>
    </row>
    <row r="1763" spans="1:36" x14ac:dyDescent="0.25">
      <c r="A1763" s="19">
        <v>1762</v>
      </c>
      <c r="B1763" s="1" t="s">
        <v>9424</v>
      </c>
      <c r="C1763" s="1" t="str">
        <f>+VLOOKUP(Tabla1[[#This Row],[Sector]],Sectores[[Sector]:[Columna1]],2,0)</f>
        <v>08 Educación</v>
      </c>
      <c r="D1763" s="1" t="str">
        <f>+VLOOKUP(Tabla1[[#This Row],[Contenido]],Hoja2!$F$2:$G$105,2,0)</f>
        <v>08.03 Admisión Universitaria</v>
      </c>
      <c r="E1763" s="1" t="str">
        <f>+IFERROR(VLOOKUP(Tabla1[[#This Row],[Tema]],Temas[[Tema]:[Columna1]],2,0),"REVISAR")</f>
        <v>08.03.06 Comuna de Domicilio</v>
      </c>
      <c r="F1763" s="1" t="str">
        <f>+IFERROR(VLOOKUP(Tabla1[[#This Row],[Muestra]],Muestra[[Muestra]:[Columna1]],2,0),"REVISAR")</f>
        <v>08.03.06.76 Limache</v>
      </c>
      <c r="G1763" t="s">
        <v>62</v>
      </c>
      <c r="H1763" t="s">
        <v>3332</v>
      </c>
      <c r="I1763" t="s">
        <v>3368</v>
      </c>
      <c r="J1763" t="s">
        <v>3441</v>
      </c>
      <c r="K1763" t="s">
        <v>3336</v>
      </c>
      <c r="L1763" t="s">
        <v>2498</v>
      </c>
      <c r="O1763" t="s">
        <v>3867</v>
      </c>
      <c r="V1763" s="9"/>
      <c r="W1763" s="9"/>
      <c r="X1763" s="9"/>
      <c r="Y1763" s="9"/>
      <c r="Z1763" s="9"/>
      <c r="AA1763" s="9"/>
      <c r="AB1763">
        <v>727</v>
      </c>
      <c r="AC1763">
        <v>754</v>
      </c>
      <c r="AD1763">
        <v>774</v>
      </c>
      <c r="AE1763">
        <v>822</v>
      </c>
      <c r="AF1763">
        <v>811</v>
      </c>
      <c r="AG1763">
        <v>750</v>
      </c>
      <c r="AH1763">
        <v>838</v>
      </c>
      <c r="AI1763">
        <v>799</v>
      </c>
      <c r="AJ1763">
        <v>833</v>
      </c>
    </row>
    <row r="1764" spans="1:36" x14ac:dyDescent="0.25">
      <c r="A1764" s="19">
        <v>1763</v>
      </c>
      <c r="B1764" s="1" t="s">
        <v>9425</v>
      </c>
      <c r="C1764" s="1" t="str">
        <f>+VLOOKUP(Tabla1[[#This Row],[Sector]],Sectores[[Sector]:[Columna1]],2,0)</f>
        <v>08 Educación</v>
      </c>
      <c r="D1764" s="1" t="str">
        <f>+VLOOKUP(Tabla1[[#This Row],[Contenido]],Hoja2!$F$2:$G$105,2,0)</f>
        <v>08.03 Admisión Universitaria</v>
      </c>
      <c r="E1764" s="1" t="str">
        <f>+IFERROR(VLOOKUP(Tabla1[[#This Row],[Tema]],Temas[[Tema]:[Columna1]],2,0),"REVISAR")</f>
        <v>08.03.06 Comuna de Domicilio</v>
      </c>
      <c r="F1764" s="1" t="str">
        <f>+IFERROR(VLOOKUP(Tabla1[[#This Row],[Muestra]],Muestra[[Muestra]:[Columna1]],2,0),"REVISAR")</f>
        <v>08.03.06.77 Olmué</v>
      </c>
      <c r="G1764" t="s">
        <v>62</v>
      </c>
      <c r="H1764" t="s">
        <v>3332</v>
      </c>
      <c r="I1764" t="s">
        <v>3368</v>
      </c>
      <c r="J1764" t="s">
        <v>3442</v>
      </c>
      <c r="K1764" t="s">
        <v>3336</v>
      </c>
      <c r="L1764" t="s">
        <v>2498</v>
      </c>
      <c r="O1764" t="s">
        <v>3867</v>
      </c>
      <c r="V1764" s="9"/>
      <c r="W1764" s="9"/>
      <c r="X1764" s="9"/>
      <c r="Y1764" s="9"/>
      <c r="Z1764" s="9"/>
      <c r="AA1764" s="9"/>
      <c r="AB1764">
        <v>222</v>
      </c>
      <c r="AC1764">
        <v>201</v>
      </c>
      <c r="AD1764">
        <v>259</v>
      </c>
      <c r="AE1764">
        <v>234</v>
      </c>
      <c r="AF1764">
        <v>260</v>
      </c>
      <c r="AG1764">
        <v>253</v>
      </c>
      <c r="AH1764">
        <v>250</v>
      </c>
      <c r="AI1764">
        <v>279</v>
      </c>
      <c r="AJ1764">
        <v>232</v>
      </c>
    </row>
    <row r="1765" spans="1:36" x14ac:dyDescent="0.25">
      <c r="A1765" s="19">
        <v>1764</v>
      </c>
      <c r="B1765" s="1" t="s">
        <v>9426</v>
      </c>
      <c r="C1765" s="1" t="str">
        <f>+VLOOKUP(Tabla1[[#This Row],[Sector]],Sectores[[Sector]:[Columna1]],2,0)</f>
        <v>08 Educación</v>
      </c>
      <c r="D1765" s="1" t="str">
        <f>+VLOOKUP(Tabla1[[#This Row],[Contenido]],Hoja2!$F$2:$G$105,2,0)</f>
        <v>08.03 Admisión Universitaria</v>
      </c>
      <c r="E1765" s="1" t="str">
        <f>+IFERROR(VLOOKUP(Tabla1[[#This Row],[Tema]],Temas[[Tema]:[Columna1]],2,0),"REVISAR")</f>
        <v>08.03.06 Comuna de Domicilio</v>
      </c>
      <c r="F1765" s="1" t="str">
        <f>+IFERROR(VLOOKUP(Tabla1[[#This Row],[Muestra]],Muestra[[Muestra]:[Columna1]],2,0),"REVISAR")</f>
        <v>08.03.06.78 Villa Alemana</v>
      </c>
      <c r="G1765" t="s">
        <v>62</v>
      </c>
      <c r="H1765" t="s">
        <v>3332</v>
      </c>
      <c r="I1765" t="s">
        <v>3368</v>
      </c>
      <c r="J1765" t="s">
        <v>3443</v>
      </c>
      <c r="K1765" t="s">
        <v>3336</v>
      </c>
      <c r="L1765" t="s">
        <v>2498</v>
      </c>
      <c r="O1765" t="s">
        <v>3867</v>
      </c>
      <c r="V1765" s="9"/>
      <c r="W1765" s="9"/>
      <c r="X1765" s="9"/>
      <c r="Y1765" s="9"/>
      <c r="Z1765" s="9"/>
      <c r="AA1765" s="9"/>
      <c r="AB1765">
        <v>1980</v>
      </c>
      <c r="AC1765">
        <v>1897</v>
      </c>
      <c r="AD1765">
        <v>2040</v>
      </c>
      <c r="AE1765">
        <v>2171</v>
      </c>
      <c r="AF1765">
        <v>2104</v>
      </c>
      <c r="AG1765">
        <v>2114</v>
      </c>
      <c r="AH1765">
        <v>2135</v>
      </c>
      <c r="AI1765">
        <v>2193</v>
      </c>
      <c r="AJ1765">
        <v>2154</v>
      </c>
    </row>
    <row r="1766" spans="1:36" x14ac:dyDescent="0.25">
      <c r="A1766" s="19">
        <v>1765</v>
      </c>
      <c r="B1766" s="1" t="s">
        <v>9427</v>
      </c>
      <c r="C1766" s="1" t="str">
        <f>+VLOOKUP(Tabla1[[#This Row],[Sector]],Sectores[[Sector]:[Columna1]],2,0)</f>
        <v>08 Educación</v>
      </c>
      <c r="D1766" s="1" t="str">
        <f>+VLOOKUP(Tabla1[[#This Row],[Contenido]],Hoja2!$F$2:$G$105,2,0)</f>
        <v>08.03 Admisión Universitaria</v>
      </c>
      <c r="E1766" s="1" t="str">
        <f>+IFERROR(VLOOKUP(Tabla1[[#This Row],[Tema]],Temas[[Tema]:[Columna1]],2,0),"REVISAR")</f>
        <v>08.03.06 Comuna de Domicilio</v>
      </c>
      <c r="F1766" s="1" t="str">
        <f>+IFERROR(VLOOKUP(Tabla1[[#This Row],[Muestra]],Muestra[[Muestra]:[Columna1]],2,0),"REVISAR")</f>
        <v>08.03.06.79 Rancagua</v>
      </c>
      <c r="G1766" t="s">
        <v>62</v>
      </c>
      <c r="H1766" t="s">
        <v>3332</v>
      </c>
      <c r="I1766" t="s">
        <v>3368</v>
      </c>
      <c r="J1766" t="s">
        <v>3444</v>
      </c>
      <c r="K1766" t="s">
        <v>3336</v>
      </c>
      <c r="L1766" t="s">
        <v>2498</v>
      </c>
      <c r="O1766" t="s">
        <v>3867</v>
      </c>
      <c r="V1766" s="9"/>
      <c r="W1766" s="9"/>
      <c r="X1766" s="9"/>
      <c r="Y1766" s="9"/>
      <c r="Z1766" s="9"/>
      <c r="AA1766" s="9"/>
      <c r="AB1766">
        <v>4115</v>
      </c>
      <c r="AC1766">
        <v>4049</v>
      </c>
      <c r="AD1766">
        <v>3985</v>
      </c>
      <c r="AE1766">
        <v>4330</v>
      </c>
      <c r="AF1766">
        <v>4350</v>
      </c>
      <c r="AG1766">
        <v>4324</v>
      </c>
      <c r="AH1766">
        <v>4509</v>
      </c>
      <c r="AI1766">
        <v>4430</v>
      </c>
      <c r="AJ1766">
        <v>4475</v>
      </c>
    </row>
    <row r="1767" spans="1:36" x14ac:dyDescent="0.25">
      <c r="A1767" s="19">
        <v>1766</v>
      </c>
      <c r="B1767" s="1" t="s">
        <v>9428</v>
      </c>
      <c r="C1767" s="1" t="str">
        <f>+VLOOKUP(Tabla1[[#This Row],[Sector]],Sectores[[Sector]:[Columna1]],2,0)</f>
        <v>08 Educación</v>
      </c>
      <c r="D1767" s="1" t="str">
        <f>+VLOOKUP(Tabla1[[#This Row],[Contenido]],Hoja2!$F$2:$G$105,2,0)</f>
        <v>08.03 Admisión Universitaria</v>
      </c>
      <c r="E1767" s="1" t="str">
        <f>+IFERROR(VLOOKUP(Tabla1[[#This Row],[Tema]],Temas[[Tema]:[Columna1]],2,0),"REVISAR")</f>
        <v>08.03.06 Comuna de Domicilio</v>
      </c>
      <c r="F1767" s="1" t="str">
        <f>+IFERROR(VLOOKUP(Tabla1[[#This Row],[Muestra]],Muestra[[Muestra]:[Columna1]],2,0),"REVISAR")</f>
        <v>08.03.06.80 Codegua</v>
      </c>
      <c r="G1767" t="s">
        <v>62</v>
      </c>
      <c r="H1767" t="s">
        <v>3332</v>
      </c>
      <c r="I1767" t="s">
        <v>3368</v>
      </c>
      <c r="J1767" t="s">
        <v>3445</v>
      </c>
      <c r="K1767" t="s">
        <v>3336</v>
      </c>
      <c r="L1767" t="s">
        <v>2498</v>
      </c>
      <c r="O1767" t="s">
        <v>3867</v>
      </c>
      <c r="V1767" s="9"/>
      <c r="W1767" s="9"/>
      <c r="X1767" s="9"/>
      <c r="Y1767" s="9"/>
      <c r="Z1767" s="9"/>
      <c r="AA1767" s="9"/>
      <c r="AB1767">
        <v>178</v>
      </c>
      <c r="AC1767">
        <v>163</v>
      </c>
      <c r="AD1767">
        <v>161</v>
      </c>
      <c r="AE1767">
        <v>157</v>
      </c>
      <c r="AF1767">
        <v>174</v>
      </c>
      <c r="AG1767">
        <v>173</v>
      </c>
      <c r="AH1767">
        <v>200</v>
      </c>
      <c r="AI1767">
        <v>198</v>
      </c>
      <c r="AJ1767">
        <v>209</v>
      </c>
    </row>
    <row r="1768" spans="1:36" x14ac:dyDescent="0.25">
      <c r="A1768" s="19">
        <v>1767</v>
      </c>
      <c r="B1768" s="1" t="s">
        <v>9429</v>
      </c>
      <c r="C1768" s="1" t="str">
        <f>+VLOOKUP(Tabla1[[#This Row],[Sector]],Sectores[[Sector]:[Columna1]],2,0)</f>
        <v>08 Educación</v>
      </c>
      <c r="D1768" s="1" t="str">
        <f>+VLOOKUP(Tabla1[[#This Row],[Contenido]],Hoja2!$F$2:$G$105,2,0)</f>
        <v>08.03 Admisión Universitaria</v>
      </c>
      <c r="E1768" s="1" t="str">
        <f>+IFERROR(VLOOKUP(Tabla1[[#This Row],[Tema]],Temas[[Tema]:[Columna1]],2,0),"REVISAR")</f>
        <v>08.03.06 Comuna de Domicilio</v>
      </c>
      <c r="F1768" s="1" t="str">
        <f>+IFERROR(VLOOKUP(Tabla1[[#This Row],[Muestra]],Muestra[[Muestra]:[Columna1]],2,0),"REVISAR")</f>
        <v>08.03.06.81 Coinco</v>
      </c>
      <c r="G1768" t="s">
        <v>62</v>
      </c>
      <c r="H1768" t="s">
        <v>3332</v>
      </c>
      <c r="I1768" t="s">
        <v>3368</v>
      </c>
      <c r="J1768" t="s">
        <v>3446</v>
      </c>
      <c r="K1768" t="s">
        <v>3336</v>
      </c>
      <c r="L1768" t="s">
        <v>2498</v>
      </c>
      <c r="O1768" t="s">
        <v>3867</v>
      </c>
      <c r="V1768" s="9"/>
      <c r="W1768" s="9"/>
      <c r="X1768" s="9"/>
      <c r="Y1768" s="9"/>
      <c r="Z1768" s="9"/>
      <c r="AA1768" s="9"/>
      <c r="AB1768">
        <v>99</v>
      </c>
      <c r="AC1768">
        <v>112</v>
      </c>
      <c r="AD1768">
        <v>104</v>
      </c>
      <c r="AE1768">
        <v>84</v>
      </c>
      <c r="AF1768">
        <v>114</v>
      </c>
      <c r="AG1768">
        <v>121</v>
      </c>
      <c r="AH1768">
        <v>113</v>
      </c>
      <c r="AI1768">
        <v>117</v>
      </c>
      <c r="AJ1768">
        <v>141</v>
      </c>
    </row>
    <row r="1769" spans="1:36" x14ac:dyDescent="0.25">
      <c r="A1769" s="19">
        <v>1768</v>
      </c>
      <c r="B1769" s="1" t="s">
        <v>9430</v>
      </c>
      <c r="C1769" s="1" t="str">
        <f>+VLOOKUP(Tabla1[[#This Row],[Sector]],Sectores[[Sector]:[Columna1]],2,0)</f>
        <v>08 Educación</v>
      </c>
      <c r="D1769" s="1" t="str">
        <f>+VLOOKUP(Tabla1[[#This Row],[Contenido]],Hoja2!$F$2:$G$105,2,0)</f>
        <v>08.03 Admisión Universitaria</v>
      </c>
      <c r="E1769" s="1" t="str">
        <f>+IFERROR(VLOOKUP(Tabla1[[#This Row],[Tema]],Temas[[Tema]:[Columna1]],2,0),"REVISAR")</f>
        <v>08.03.06 Comuna de Domicilio</v>
      </c>
      <c r="F1769" s="1" t="str">
        <f>+IFERROR(VLOOKUP(Tabla1[[#This Row],[Muestra]],Muestra[[Muestra]:[Columna1]],2,0),"REVISAR")</f>
        <v>08.03.06.82 Coltauco</v>
      </c>
      <c r="G1769" t="s">
        <v>62</v>
      </c>
      <c r="H1769" t="s">
        <v>3332</v>
      </c>
      <c r="I1769" t="s">
        <v>3368</v>
      </c>
      <c r="J1769" t="s">
        <v>3447</v>
      </c>
      <c r="K1769" t="s">
        <v>3336</v>
      </c>
      <c r="L1769" t="s">
        <v>2498</v>
      </c>
      <c r="O1769" t="s">
        <v>3867</v>
      </c>
      <c r="V1769" s="9"/>
      <c r="W1769" s="9"/>
      <c r="X1769" s="9"/>
      <c r="Y1769" s="9"/>
      <c r="Z1769" s="9"/>
      <c r="AA1769" s="9"/>
      <c r="AB1769">
        <v>272</v>
      </c>
      <c r="AC1769">
        <v>257</v>
      </c>
      <c r="AD1769">
        <v>257</v>
      </c>
      <c r="AE1769">
        <v>260</v>
      </c>
      <c r="AF1769">
        <v>270</v>
      </c>
      <c r="AG1769">
        <v>302</v>
      </c>
      <c r="AH1769">
        <v>287</v>
      </c>
      <c r="AI1769">
        <v>292</v>
      </c>
      <c r="AJ1769">
        <v>276</v>
      </c>
    </row>
    <row r="1770" spans="1:36" x14ac:dyDescent="0.25">
      <c r="A1770" s="19">
        <v>1769</v>
      </c>
      <c r="B1770" s="1" t="s">
        <v>9431</v>
      </c>
      <c r="C1770" s="1" t="str">
        <f>+VLOOKUP(Tabla1[[#This Row],[Sector]],Sectores[[Sector]:[Columna1]],2,0)</f>
        <v>08 Educación</v>
      </c>
      <c r="D1770" s="1" t="str">
        <f>+VLOOKUP(Tabla1[[#This Row],[Contenido]],Hoja2!$F$2:$G$105,2,0)</f>
        <v>08.03 Admisión Universitaria</v>
      </c>
      <c r="E1770" s="1" t="str">
        <f>+IFERROR(VLOOKUP(Tabla1[[#This Row],[Tema]],Temas[[Tema]:[Columna1]],2,0),"REVISAR")</f>
        <v>08.03.06 Comuna de Domicilio</v>
      </c>
      <c r="F1770" s="1" t="str">
        <f>+IFERROR(VLOOKUP(Tabla1[[#This Row],[Muestra]],Muestra[[Muestra]:[Columna1]],2,0),"REVISAR")</f>
        <v>08.03.06.83 Doñihue</v>
      </c>
      <c r="G1770" t="s">
        <v>62</v>
      </c>
      <c r="H1770" t="s">
        <v>3332</v>
      </c>
      <c r="I1770" t="s">
        <v>3368</v>
      </c>
      <c r="J1770" t="s">
        <v>3448</v>
      </c>
      <c r="K1770" t="s">
        <v>3336</v>
      </c>
      <c r="L1770" t="s">
        <v>2498</v>
      </c>
      <c r="O1770" t="s">
        <v>3867</v>
      </c>
      <c r="V1770" s="9"/>
      <c r="W1770" s="9"/>
      <c r="X1770" s="9"/>
      <c r="Y1770" s="9"/>
      <c r="Z1770" s="9"/>
      <c r="AA1770" s="9"/>
      <c r="AB1770">
        <v>313</v>
      </c>
      <c r="AC1770">
        <v>309</v>
      </c>
      <c r="AD1770">
        <v>331</v>
      </c>
      <c r="AE1770">
        <v>326</v>
      </c>
      <c r="AF1770">
        <v>324</v>
      </c>
      <c r="AG1770">
        <v>329</v>
      </c>
      <c r="AH1770">
        <v>371</v>
      </c>
      <c r="AI1770">
        <v>353</v>
      </c>
      <c r="AJ1770">
        <v>333</v>
      </c>
    </row>
    <row r="1771" spans="1:36" x14ac:dyDescent="0.25">
      <c r="A1771" s="19">
        <v>1770</v>
      </c>
      <c r="B1771" s="1" t="s">
        <v>9432</v>
      </c>
      <c r="C1771" s="1" t="str">
        <f>+VLOOKUP(Tabla1[[#This Row],[Sector]],Sectores[[Sector]:[Columna1]],2,0)</f>
        <v>08 Educación</v>
      </c>
      <c r="D1771" s="1" t="str">
        <f>+VLOOKUP(Tabla1[[#This Row],[Contenido]],Hoja2!$F$2:$G$105,2,0)</f>
        <v>08.03 Admisión Universitaria</v>
      </c>
      <c r="E1771" s="1" t="str">
        <f>+IFERROR(VLOOKUP(Tabla1[[#This Row],[Tema]],Temas[[Tema]:[Columna1]],2,0),"REVISAR")</f>
        <v>08.03.06 Comuna de Domicilio</v>
      </c>
      <c r="F1771" s="1" t="str">
        <f>+IFERROR(VLOOKUP(Tabla1[[#This Row],[Muestra]],Muestra[[Muestra]:[Columna1]],2,0),"REVISAR")</f>
        <v>08.03.06.84 Graneros</v>
      </c>
      <c r="G1771" t="s">
        <v>62</v>
      </c>
      <c r="H1771" t="s">
        <v>3332</v>
      </c>
      <c r="I1771" t="s">
        <v>3368</v>
      </c>
      <c r="J1771" t="s">
        <v>3449</v>
      </c>
      <c r="K1771" t="s">
        <v>3336</v>
      </c>
      <c r="L1771" t="s">
        <v>2498</v>
      </c>
      <c r="O1771" t="s">
        <v>3867</v>
      </c>
      <c r="V1771" s="9"/>
      <c r="W1771" s="9"/>
      <c r="X1771" s="9"/>
      <c r="Y1771" s="9"/>
      <c r="Z1771" s="9"/>
      <c r="AA1771" s="9"/>
      <c r="AB1771">
        <v>435</v>
      </c>
      <c r="AC1771">
        <v>441</v>
      </c>
      <c r="AD1771">
        <v>460</v>
      </c>
      <c r="AE1771">
        <v>495</v>
      </c>
      <c r="AF1771">
        <v>500</v>
      </c>
      <c r="AG1771">
        <v>542</v>
      </c>
      <c r="AH1771">
        <v>601</v>
      </c>
      <c r="AI1771">
        <v>561</v>
      </c>
      <c r="AJ1771">
        <v>576</v>
      </c>
    </row>
    <row r="1772" spans="1:36" x14ac:dyDescent="0.25">
      <c r="A1772" s="19">
        <v>1771</v>
      </c>
      <c r="B1772" s="1" t="s">
        <v>9433</v>
      </c>
      <c r="C1772" s="1" t="str">
        <f>+VLOOKUP(Tabla1[[#This Row],[Sector]],Sectores[[Sector]:[Columna1]],2,0)</f>
        <v>08 Educación</v>
      </c>
      <c r="D1772" s="1" t="str">
        <f>+VLOOKUP(Tabla1[[#This Row],[Contenido]],Hoja2!$F$2:$G$105,2,0)</f>
        <v>08.03 Admisión Universitaria</v>
      </c>
      <c r="E1772" s="1" t="str">
        <f>+IFERROR(VLOOKUP(Tabla1[[#This Row],[Tema]],Temas[[Tema]:[Columna1]],2,0),"REVISAR")</f>
        <v>08.03.06 Comuna de Domicilio</v>
      </c>
      <c r="F1772" s="1" t="str">
        <f>+IFERROR(VLOOKUP(Tabla1[[#This Row],[Muestra]],Muestra[[Muestra]:[Columna1]],2,0),"REVISAR")</f>
        <v>08.03.06.85 Las Cabras</v>
      </c>
      <c r="G1772" t="s">
        <v>62</v>
      </c>
      <c r="H1772" t="s">
        <v>3332</v>
      </c>
      <c r="I1772" t="s">
        <v>3368</v>
      </c>
      <c r="J1772" t="s">
        <v>3450</v>
      </c>
      <c r="K1772" t="s">
        <v>3336</v>
      </c>
      <c r="L1772" t="s">
        <v>2498</v>
      </c>
      <c r="O1772" t="s">
        <v>3867</v>
      </c>
      <c r="V1772" s="9"/>
      <c r="W1772" s="9"/>
      <c r="X1772" s="9"/>
      <c r="Y1772" s="9"/>
      <c r="Z1772" s="9"/>
      <c r="AA1772" s="9"/>
      <c r="AB1772">
        <v>262</v>
      </c>
      <c r="AC1772">
        <v>269</v>
      </c>
      <c r="AD1772">
        <v>303</v>
      </c>
      <c r="AE1772">
        <v>347</v>
      </c>
      <c r="AF1772">
        <v>328</v>
      </c>
      <c r="AG1772">
        <v>331</v>
      </c>
      <c r="AH1772">
        <v>409</v>
      </c>
      <c r="AI1772">
        <v>403</v>
      </c>
      <c r="AJ1772">
        <v>380</v>
      </c>
    </row>
    <row r="1773" spans="1:36" x14ac:dyDescent="0.25">
      <c r="A1773" s="19">
        <v>1772</v>
      </c>
      <c r="B1773" s="1" t="s">
        <v>9434</v>
      </c>
      <c r="C1773" s="1" t="str">
        <f>+VLOOKUP(Tabla1[[#This Row],[Sector]],Sectores[[Sector]:[Columna1]],2,0)</f>
        <v>08 Educación</v>
      </c>
      <c r="D1773" s="1" t="str">
        <f>+VLOOKUP(Tabla1[[#This Row],[Contenido]],Hoja2!$F$2:$G$105,2,0)</f>
        <v>08.03 Admisión Universitaria</v>
      </c>
      <c r="E1773" s="1" t="str">
        <f>+IFERROR(VLOOKUP(Tabla1[[#This Row],[Tema]],Temas[[Tema]:[Columna1]],2,0),"REVISAR")</f>
        <v>08.03.06 Comuna de Domicilio</v>
      </c>
      <c r="F1773" s="1" t="str">
        <f>+IFERROR(VLOOKUP(Tabla1[[#This Row],[Muestra]],Muestra[[Muestra]:[Columna1]],2,0),"REVISAR")</f>
        <v>08.03.06.86 Machalí</v>
      </c>
      <c r="G1773" t="s">
        <v>62</v>
      </c>
      <c r="H1773" t="s">
        <v>3332</v>
      </c>
      <c r="I1773" t="s">
        <v>3368</v>
      </c>
      <c r="J1773" t="s">
        <v>3451</v>
      </c>
      <c r="K1773" t="s">
        <v>3336</v>
      </c>
      <c r="L1773" t="s">
        <v>2498</v>
      </c>
      <c r="O1773" t="s">
        <v>3867</v>
      </c>
      <c r="V1773" s="9"/>
      <c r="W1773" s="9"/>
      <c r="X1773" s="9"/>
      <c r="Y1773" s="9"/>
      <c r="Z1773" s="9"/>
      <c r="AA1773" s="9"/>
      <c r="AB1773">
        <v>756</v>
      </c>
      <c r="AC1773">
        <v>744</v>
      </c>
      <c r="AD1773">
        <v>742</v>
      </c>
      <c r="AE1773">
        <v>895</v>
      </c>
      <c r="AF1773">
        <v>919</v>
      </c>
      <c r="AG1773">
        <v>1003</v>
      </c>
      <c r="AH1773">
        <v>1020</v>
      </c>
      <c r="AI1773">
        <v>1138</v>
      </c>
      <c r="AJ1773">
        <v>1161</v>
      </c>
    </row>
    <row r="1774" spans="1:36" x14ac:dyDescent="0.25">
      <c r="A1774" s="19">
        <v>1773</v>
      </c>
      <c r="B1774" s="1" t="s">
        <v>9435</v>
      </c>
      <c r="C1774" s="1" t="str">
        <f>+VLOOKUP(Tabla1[[#This Row],[Sector]],Sectores[[Sector]:[Columna1]],2,0)</f>
        <v>08 Educación</v>
      </c>
      <c r="D1774" s="1" t="str">
        <f>+VLOOKUP(Tabla1[[#This Row],[Contenido]],Hoja2!$F$2:$G$105,2,0)</f>
        <v>08.03 Admisión Universitaria</v>
      </c>
      <c r="E1774" s="1" t="str">
        <f>+IFERROR(VLOOKUP(Tabla1[[#This Row],[Tema]],Temas[[Tema]:[Columna1]],2,0),"REVISAR")</f>
        <v>08.03.06 Comuna de Domicilio</v>
      </c>
      <c r="F1774" s="1" t="str">
        <f>+IFERROR(VLOOKUP(Tabla1[[#This Row],[Muestra]],Muestra[[Muestra]:[Columna1]],2,0),"REVISAR")</f>
        <v>08.03.06.87 Malloa</v>
      </c>
      <c r="G1774" t="s">
        <v>62</v>
      </c>
      <c r="H1774" t="s">
        <v>3332</v>
      </c>
      <c r="I1774" t="s">
        <v>3368</v>
      </c>
      <c r="J1774" t="s">
        <v>3452</v>
      </c>
      <c r="K1774" t="s">
        <v>3336</v>
      </c>
      <c r="L1774" t="s">
        <v>2498</v>
      </c>
      <c r="O1774" t="s">
        <v>3867</v>
      </c>
      <c r="V1774" s="9"/>
      <c r="W1774" s="9"/>
      <c r="X1774" s="9"/>
      <c r="Y1774" s="9"/>
      <c r="Z1774" s="9"/>
      <c r="AA1774" s="9"/>
      <c r="AB1774">
        <v>162</v>
      </c>
      <c r="AC1774">
        <v>208</v>
      </c>
      <c r="AD1774">
        <v>157</v>
      </c>
      <c r="AE1774">
        <v>171</v>
      </c>
      <c r="AF1774">
        <v>174</v>
      </c>
      <c r="AG1774">
        <v>158</v>
      </c>
      <c r="AH1774">
        <v>159</v>
      </c>
      <c r="AI1774">
        <v>180</v>
      </c>
      <c r="AJ1774">
        <v>183</v>
      </c>
    </row>
    <row r="1775" spans="1:36" x14ac:dyDescent="0.25">
      <c r="A1775" s="19">
        <v>1774</v>
      </c>
      <c r="B1775" s="1" t="s">
        <v>9436</v>
      </c>
      <c r="C1775" s="1" t="str">
        <f>+VLOOKUP(Tabla1[[#This Row],[Sector]],Sectores[[Sector]:[Columna1]],2,0)</f>
        <v>08 Educación</v>
      </c>
      <c r="D1775" s="1" t="str">
        <f>+VLOOKUP(Tabla1[[#This Row],[Contenido]],Hoja2!$F$2:$G$105,2,0)</f>
        <v>08.03 Admisión Universitaria</v>
      </c>
      <c r="E1775" s="1" t="str">
        <f>+IFERROR(VLOOKUP(Tabla1[[#This Row],[Tema]],Temas[[Tema]:[Columna1]],2,0),"REVISAR")</f>
        <v>08.03.06 Comuna de Domicilio</v>
      </c>
      <c r="F1775" s="1" t="str">
        <f>+IFERROR(VLOOKUP(Tabla1[[#This Row],[Muestra]],Muestra[[Muestra]:[Columna1]],2,0),"REVISAR")</f>
        <v>08.03.06.88 Mostazal</v>
      </c>
      <c r="G1775" t="s">
        <v>62</v>
      </c>
      <c r="H1775" t="s">
        <v>3332</v>
      </c>
      <c r="I1775" t="s">
        <v>3368</v>
      </c>
      <c r="J1775" t="s">
        <v>3453</v>
      </c>
      <c r="K1775" t="s">
        <v>3336</v>
      </c>
      <c r="L1775" t="s">
        <v>2498</v>
      </c>
      <c r="O1775" t="s">
        <v>3867</v>
      </c>
      <c r="V1775" s="9"/>
      <c r="W1775" s="9"/>
      <c r="X1775" s="9"/>
      <c r="Y1775" s="9"/>
      <c r="Z1775" s="9"/>
      <c r="AA1775" s="9"/>
      <c r="AB1775">
        <v>344</v>
      </c>
      <c r="AC1775">
        <v>355</v>
      </c>
      <c r="AD1775">
        <v>306</v>
      </c>
      <c r="AE1775">
        <v>304</v>
      </c>
      <c r="AF1775">
        <v>345</v>
      </c>
      <c r="AG1775">
        <v>425</v>
      </c>
      <c r="AH1775">
        <v>396</v>
      </c>
      <c r="AI1775">
        <v>381</v>
      </c>
      <c r="AJ1775">
        <v>405</v>
      </c>
    </row>
    <row r="1776" spans="1:36" x14ac:dyDescent="0.25">
      <c r="A1776" s="19">
        <v>1775</v>
      </c>
      <c r="B1776" s="1" t="s">
        <v>9437</v>
      </c>
      <c r="C1776" s="1" t="str">
        <f>+VLOOKUP(Tabla1[[#This Row],[Sector]],Sectores[[Sector]:[Columna1]],2,0)</f>
        <v>08 Educación</v>
      </c>
      <c r="D1776" s="1" t="str">
        <f>+VLOOKUP(Tabla1[[#This Row],[Contenido]],Hoja2!$F$2:$G$105,2,0)</f>
        <v>08.03 Admisión Universitaria</v>
      </c>
      <c r="E1776" s="1" t="str">
        <f>+IFERROR(VLOOKUP(Tabla1[[#This Row],[Tema]],Temas[[Tema]:[Columna1]],2,0),"REVISAR")</f>
        <v>08.03.06 Comuna de Domicilio</v>
      </c>
      <c r="F1776" s="1" t="str">
        <f>+IFERROR(VLOOKUP(Tabla1[[#This Row],[Muestra]],Muestra[[Muestra]:[Columna1]],2,0),"REVISAR")</f>
        <v>08.03.06.89 Olivar</v>
      </c>
      <c r="G1776" t="s">
        <v>62</v>
      </c>
      <c r="H1776" t="s">
        <v>3332</v>
      </c>
      <c r="I1776" t="s">
        <v>3368</v>
      </c>
      <c r="J1776" t="s">
        <v>3454</v>
      </c>
      <c r="K1776" t="s">
        <v>3336</v>
      </c>
      <c r="L1776" t="s">
        <v>2498</v>
      </c>
      <c r="O1776" t="s">
        <v>3867</v>
      </c>
      <c r="V1776" s="9"/>
      <c r="W1776" s="9"/>
      <c r="X1776" s="9"/>
      <c r="Y1776" s="9"/>
      <c r="Z1776" s="9"/>
      <c r="AA1776" s="9"/>
      <c r="AB1776">
        <v>203</v>
      </c>
      <c r="AC1776">
        <v>186</v>
      </c>
      <c r="AD1776">
        <v>179</v>
      </c>
      <c r="AE1776">
        <v>214</v>
      </c>
      <c r="AF1776">
        <v>228</v>
      </c>
      <c r="AG1776">
        <v>233</v>
      </c>
      <c r="AH1776">
        <v>243</v>
      </c>
      <c r="AI1776">
        <v>260</v>
      </c>
      <c r="AJ1776">
        <v>261</v>
      </c>
    </row>
    <row r="1777" spans="1:36" x14ac:dyDescent="0.25">
      <c r="A1777" s="19">
        <v>1776</v>
      </c>
      <c r="B1777" s="1" t="s">
        <v>9438</v>
      </c>
      <c r="C1777" s="1" t="str">
        <f>+VLOOKUP(Tabla1[[#This Row],[Sector]],Sectores[[Sector]:[Columna1]],2,0)</f>
        <v>08 Educación</v>
      </c>
      <c r="D1777" s="1" t="str">
        <f>+VLOOKUP(Tabla1[[#This Row],[Contenido]],Hoja2!$F$2:$G$105,2,0)</f>
        <v>08.03 Admisión Universitaria</v>
      </c>
      <c r="E1777" s="1" t="str">
        <f>+IFERROR(VLOOKUP(Tabla1[[#This Row],[Tema]],Temas[[Tema]:[Columna1]],2,0),"REVISAR")</f>
        <v>08.03.06 Comuna de Domicilio</v>
      </c>
      <c r="F1777" s="1" t="str">
        <f>+IFERROR(VLOOKUP(Tabla1[[#This Row],[Muestra]],Muestra[[Muestra]:[Columna1]],2,0),"REVISAR")</f>
        <v>08.03.06.90 Peumo</v>
      </c>
      <c r="G1777" t="s">
        <v>62</v>
      </c>
      <c r="H1777" t="s">
        <v>3332</v>
      </c>
      <c r="I1777" t="s">
        <v>3368</v>
      </c>
      <c r="J1777" t="s">
        <v>3455</v>
      </c>
      <c r="K1777" t="s">
        <v>3336</v>
      </c>
      <c r="L1777" t="s">
        <v>2498</v>
      </c>
      <c r="O1777" t="s">
        <v>3867</v>
      </c>
      <c r="V1777" s="9"/>
      <c r="W1777" s="9"/>
      <c r="X1777" s="9"/>
      <c r="Y1777" s="9"/>
      <c r="Z1777" s="9"/>
      <c r="AA1777" s="9"/>
      <c r="AB1777">
        <v>209</v>
      </c>
      <c r="AC1777">
        <v>198</v>
      </c>
      <c r="AD1777">
        <v>206</v>
      </c>
      <c r="AE1777">
        <v>205</v>
      </c>
      <c r="AF1777">
        <v>199</v>
      </c>
      <c r="AG1777">
        <v>247</v>
      </c>
      <c r="AH1777">
        <v>207</v>
      </c>
      <c r="AI1777">
        <v>195</v>
      </c>
      <c r="AJ1777">
        <v>220</v>
      </c>
    </row>
    <row r="1778" spans="1:36" x14ac:dyDescent="0.25">
      <c r="A1778" s="19">
        <v>1777</v>
      </c>
      <c r="B1778" s="1" t="s">
        <v>9439</v>
      </c>
      <c r="C1778" s="1" t="str">
        <f>+VLOOKUP(Tabla1[[#This Row],[Sector]],Sectores[[Sector]:[Columna1]],2,0)</f>
        <v>08 Educación</v>
      </c>
      <c r="D1778" s="1" t="str">
        <f>+VLOOKUP(Tabla1[[#This Row],[Contenido]],Hoja2!$F$2:$G$105,2,0)</f>
        <v>08.03 Admisión Universitaria</v>
      </c>
      <c r="E1778" s="1" t="str">
        <f>+IFERROR(VLOOKUP(Tabla1[[#This Row],[Tema]],Temas[[Tema]:[Columna1]],2,0),"REVISAR")</f>
        <v>08.03.06 Comuna de Domicilio</v>
      </c>
      <c r="F1778" s="1" t="str">
        <f>+IFERROR(VLOOKUP(Tabla1[[#This Row],[Muestra]],Muestra[[Muestra]:[Columna1]],2,0),"REVISAR")</f>
        <v>08.03.06.91 Pichidegua</v>
      </c>
      <c r="G1778" t="s">
        <v>62</v>
      </c>
      <c r="H1778" t="s">
        <v>3332</v>
      </c>
      <c r="I1778" t="s">
        <v>3368</v>
      </c>
      <c r="J1778" t="s">
        <v>3456</v>
      </c>
      <c r="K1778" t="s">
        <v>3336</v>
      </c>
      <c r="L1778" t="s">
        <v>2498</v>
      </c>
      <c r="O1778" t="s">
        <v>3867</v>
      </c>
      <c r="V1778" s="9"/>
      <c r="W1778" s="9"/>
      <c r="X1778" s="9"/>
      <c r="Y1778" s="9"/>
      <c r="Z1778" s="9"/>
      <c r="AA1778" s="9"/>
      <c r="AB1778">
        <v>225</v>
      </c>
      <c r="AC1778">
        <v>245</v>
      </c>
      <c r="AD1778">
        <v>213</v>
      </c>
      <c r="AE1778">
        <v>243</v>
      </c>
      <c r="AF1778">
        <v>256</v>
      </c>
      <c r="AG1778">
        <v>273</v>
      </c>
      <c r="AH1778">
        <v>262</v>
      </c>
      <c r="AI1778">
        <v>268</v>
      </c>
      <c r="AJ1778">
        <v>295</v>
      </c>
    </row>
    <row r="1779" spans="1:36" x14ac:dyDescent="0.25">
      <c r="A1779" s="19">
        <v>1778</v>
      </c>
      <c r="B1779" s="1" t="s">
        <v>9440</v>
      </c>
      <c r="C1779" s="1" t="str">
        <f>+VLOOKUP(Tabla1[[#This Row],[Sector]],Sectores[[Sector]:[Columna1]],2,0)</f>
        <v>08 Educación</v>
      </c>
      <c r="D1779" s="1" t="str">
        <f>+VLOOKUP(Tabla1[[#This Row],[Contenido]],Hoja2!$F$2:$G$105,2,0)</f>
        <v>08.03 Admisión Universitaria</v>
      </c>
      <c r="E1779" s="1" t="str">
        <f>+IFERROR(VLOOKUP(Tabla1[[#This Row],[Tema]],Temas[[Tema]:[Columna1]],2,0),"REVISAR")</f>
        <v>08.03.06 Comuna de Domicilio</v>
      </c>
      <c r="F1779" s="1" t="str">
        <f>+IFERROR(VLOOKUP(Tabla1[[#This Row],[Muestra]],Muestra[[Muestra]:[Columna1]],2,0),"REVISAR")</f>
        <v>08.03.06.92 Quinta de Tilcoco</v>
      </c>
      <c r="G1779" t="s">
        <v>62</v>
      </c>
      <c r="H1779" t="s">
        <v>3332</v>
      </c>
      <c r="I1779" t="s">
        <v>3368</v>
      </c>
      <c r="J1779" t="s">
        <v>3457</v>
      </c>
      <c r="K1779" t="s">
        <v>3336</v>
      </c>
      <c r="L1779" t="s">
        <v>2498</v>
      </c>
      <c r="O1779" t="s">
        <v>3867</v>
      </c>
      <c r="V1779" s="9"/>
      <c r="W1779" s="9"/>
      <c r="X1779" s="9"/>
      <c r="Y1779" s="9"/>
      <c r="Z1779" s="9"/>
      <c r="AA1779" s="9"/>
      <c r="AB1779">
        <v>174</v>
      </c>
      <c r="AC1779">
        <v>201</v>
      </c>
      <c r="AD1779">
        <v>198</v>
      </c>
      <c r="AE1779">
        <v>204</v>
      </c>
      <c r="AF1779">
        <v>212</v>
      </c>
      <c r="AG1779">
        <v>197</v>
      </c>
      <c r="AH1779">
        <v>178</v>
      </c>
      <c r="AI1779">
        <v>189</v>
      </c>
      <c r="AJ1779">
        <v>190</v>
      </c>
    </row>
    <row r="1780" spans="1:36" x14ac:dyDescent="0.25">
      <c r="A1780" s="19">
        <v>1779</v>
      </c>
      <c r="B1780" s="1" t="s">
        <v>9441</v>
      </c>
      <c r="C1780" s="1" t="str">
        <f>+VLOOKUP(Tabla1[[#This Row],[Sector]],Sectores[[Sector]:[Columna1]],2,0)</f>
        <v>08 Educación</v>
      </c>
      <c r="D1780" s="1" t="str">
        <f>+VLOOKUP(Tabla1[[#This Row],[Contenido]],Hoja2!$F$2:$G$105,2,0)</f>
        <v>08.03 Admisión Universitaria</v>
      </c>
      <c r="E1780" s="1" t="str">
        <f>+IFERROR(VLOOKUP(Tabla1[[#This Row],[Tema]],Temas[[Tema]:[Columna1]],2,0),"REVISAR")</f>
        <v>08.03.06 Comuna de Domicilio</v>
      </c>
      <c r="F1780" s="1" t="str">
        <f>+IFERROR(VLOOKUP(Tabla1[[#This Row],[Muestra]],Muestra[[Muestra]:[Columna1]],2,0),"REVISAR")</f>
        <v>08.03.06.93 Rengo</v>
      </c>
      <c r="G1780" t="s">
        <v>62</v>
      </c>
      <c r="H1780" t="s">
        <v>3332</v>
      </c>
      <c r="I1780" t="s">
        <v>3368</v>
      </c>
      <c r="J1780" t="s">
        <v>3458</v>
      </c>
      <c r="K1780" t="s">
        <v>3336</v>
      </c>
      <c r="L1780" t="s">
        <v>2498</v>
      </c>
      <c r="O1780" t="s">
        <v>3867</v>
      </c>
      <c r="V1780" s="9"/>
      <c r="W1780" s="9"/>
      <c r="X1780" s="9"/>
      <c r="Y1780" s="9"/>
      <c r="Z1780" s="9"/>
      <c r="AA1780" s="9"/>
      <c r="AB1780">
        <v>863</v>
      </c>
      <c r="AC1780">
        <v>892</v>
      </c>
      <c r="AD1780">
        <v>925</v>
      </c>
      <c r="AE1780">
        <v>894</v>
      </c>
      <c r="AF1780">
        <v>953</v>
      </c>
      <c r="AG1780">
        <v>971</v>
      </c>
      <c r="AH1780">
        <v>974</v>
      </c>
      <c r="AI1780">
        <v>1031</v>
      </c>
      <c r="AJ1780">
        <v>1016</v>
      </c>
    </row>
    <row r="1781" spans="1:36" x14ac:dyDescent="0.25">
      <c r="A1781" s="19">
        <v>1780</v>
      </c>
      <c r="B1781" s="1" t="s">
        <v>9442</v>
      </c>
      <c r="C1781" s="1" t="str">
        <f>+VLOOKUP(Tabla1[[#This Row],[Sector]],Sectores[[Sector]:[Columna1]],2,0)</f>
        <v>08 Educación</v>
      </c>
      <c r="D1781" s="1" t="str">
        <f>+VLOOKUP(Tabla1[[#This Row],[Contenido]],Hoja2!$F$2:$G$105,2,0)</f>
        <v>08.03 Admisión Universitaria</v>
      </c>
      <c r="E1781" s="1" t="str">
        <f>+IFERROR(VLOOKUP(Tabla1[[#This Row],[Tema]],Temas[[Tema]:[Columna1]],2,0),"REVISAR")</f>
        <v>08.03.06 Comuna de Domicilio</v>
      </c>
      <c r="F1781" s="1" t="str">
        <f>+IFERROR(VLOOKUP(Tabla1[[#This Row],[Muestra]],Muestra[[Muestra]:[Columna1]],2,0),"REVISAR")</f>
        <v>08.03.06.94 Requínoa</v>
      </c>
      <c r="G1781" t="s">
        <v>62</v>
      </c>
      <c r="H1781" t="s">
        <v>3332</v>
      </c>
      <c r="I1781" t="s">
        <v>3368</v>
      </c>
      <c r="J1781" t="s">
        <v>3459</v>
      </c>
      <c r="K1781" t="s">
        <v>3336</v>
      </c>
      <c r="L1781" t="s">
        <v>2498</v>
      </c>
      <c r="O1781" t="s">
        <v>3867</v>
      </c>
      <c r="V1781" s="9"/>
      <c r="W1781" s="9"/>
      <c r="X1781" s="9"/>
      <c r="Y1781" s="9"/>
      <c r="Z1781" s="9"/>
      <c r="AA1781" s="9"/>
      <c r="AB1781">
        <v>462</v>
      </c>
      <c r="AC1781">
        <v>423</v>
      </c>
      <c r="AD1781">
        <v>427</v>
      </c>
      <c r="AE1781">
        <v>475</v>
      </c>
      <c r="AF1781">
        <v>482</v>
      </c>
      <c r="AG1781">
        <v>429</v>
      </c>
      <c r="AH1781">
        <v>446</v>
      </c>
      <c r="AI1781">
        <v>460</v>
      </c>
      <c r="AJ1781">
        <v>478</v>
      </c>
    </row>
    <row r="1782" spans="1:36" x14ac:dyDescent="0.25">
      <c r="A1782" s="19">
        <v>1781</v>
      </c>
      <c r="B1782" s="1" t="s">
        <v>9443</v>
      </c>
      <c r="C1782" s="1" t="str">
        <f>+VLOOKUP(Tabla1[[#This Row],[Sector]],Sectores[[Sector]:[Columna1]],2,0)</f>
        <v>08 Educación</v>
      </c>
      <c r="D1782" s="1" t="str">
        <f>+VLOOKUP(Tabla1[[#This Row],[Contenido]],Hoja2!$F$2:$G$105,2,0)</f>
        <v>08.03 Admisión Universitaria</v>
      </c>
      <c r="E1782" s="1" t="str">
        <f>+IFERROR(VLOOKUP(Tabla1[[#This Row],[Tema]],Temas[[Tema]:[Columna1]],2,0),"REVISAR")</f>
        <v>08.03.06 Comuna de Domicilio</v>
      </c>
      <c r="F1782" s="1" t="str">
        <f>+IFERROR(VLOOKUP(Tabla1[[#This Row],[Muestra]],Muestra[[Muestra]:[Columna1]],2,0),"REVISAR")</f>
        <v>08.03.06.95 San Vicente</v>
      </c>
      <c r="G1782" t="s">
        <v>62</v>
      </c>
      <c r="H1782" t="s">
        <v>3332</v>
      </c>
      <c r="I1782" t="s">
        <v>3368</v>
      </c>
      <c r="J1782" t="s">
        <v>3460</v>
      </c>
      <c r="K1782" t="s">
        <v>3336</v>
      </c>
      <c r="L1782" t="s">
        <v>2498</v>
      </c>
      <c r="O1782" t="s">
        <v>3867</v>
      </c>
      <c r="V1782" s="9"/>
      <c r="W1782" s="9"/>
      <c r="X1782" s="9"/>
      <c r="Y1782" s="9"/>
      <c r="Z1782" s="9"/>
      <c r="AA1782" s="9"/>
      <c r="AB1782">
        <v>688</v>
      </c>
      <c r="AC1782">
        <v>722</v>
      </c>
      <c r="AD1782">
        <v>611</v>
      </c>
      <c r="AE1782">
        <v>727</v>
      </c>
      <c r="AF1782">
        <v>790</v>
      </c>
      <c r="AG1782">
        <v>817</v>
      </c>
      <c r="AH1782">
        <v>779</v>
      </c>
      <c r="AI1782">
        <v>821</v>
      </c>
      <c r="AJ1782">
        <v>807</v>
      </c>
    </row>
    <row r="1783" spans="1:36" x14ac:dyDescent="0.25">
      <c r="A1783" s="19">
        <v>1782</v>
      </c>
      <c r="B1783" s="1" t="s">
        <v>9444</v>
      </c>
      <c r="C1783" s="1" t="str">
        <f>+VLOOKUP(Tabla1[[#This Row],[Sector]],Sectores[[Sector]:[Columna1]],2,0)</f>
        <v>08 Educación</v>
      </c>
      <c r="D1783" s="1" t="str">
        <f>+VLOOKUP(Tabla1[[#This Row],[Contenido]],Hoja2!$F$2:$G$105,2,0)</f>
        <v>08.03 Admisión Universitaria</v>
      </c>
      <c r="E1783" s="1" t="str">
        <f>+IFERROR(VLOOKUP(Tabla1[[#This Row],[Tema]],Temas[[Tema]:[Columna1]],2,0),"REVISAR")</f>
        <v>08.03.06 Comuna de Domicilio</v>
      </c>
      <c r="F1783" s="1" t="str">
        <f>+IFERROR(VLOOKUP(Tabla1[[#This Row],[Muestra]],Muestra[[Muestra]:[Columna1]],2,0),"REVISAR")</f>
        <v>08.03.06.96 Pichilemu</v>
      </c>
      <c r="G1783" t="s">
        <v>62</v>
      </c>
      <c r="H1783" t="s">
        <v>3332</v>
      </c>
      <c r="I1783" t="s">
        <v>3368</v>
      </c>
      <c r="J1783" t="s">
        <v>3461</v>
      </c>
      <c r="K1783" t="s">
        <v>3336</v>
      </c>
      <c r="L1783" t="s">
        <v>2498</v>
      </c>
      <c r="O1783" t="s">
        <v>3867</v>
      </c>
      <c r="V1783" s="9"/>
      <c r="W1783" s="9"/>
      <c r="X1783" s="9"/>
      <c r="Y1783" s="9"/>
      <c r="Z1783" s="9"/>
      <c r="AA1783" s="9"/>
      <c r="AB1783">
        <v>222</v>
      </c>
      <c r="AC1783">
        <v>222</v>
      </c>
      <c r="AD1783">
        <v>208</v>
      </c>
      <c r="AE1783">
        <v>219</v>
      </c>
      <c r="AF1783">
        <v>234</v>
      </c>
      <c r="AG1783">
        <v>249</v>
      </c>
      <c r="AH1783">
        <v>270</v>
      </c>
      <c r="AI1783">
        <v>273</v>
      </c>
      <c r="AJ1783">
        <v>329</v>
      </c>
    </row>
    <row r="1784" spans="1:36" x14ac:dyDescent="0.25">
      <c r="A1784" s="19">
        <v>1783</v>
      </c>
      <c r="B1784" s="1" t="s">
        <v>9445</v>
      </c>
      <c r="C1784" s="1" t="str">
        <f>+VLOOKUP(Tabla1[[#This Row],[Sector]],Sectores[[Sector]:[Columna1]],2,0)</f>
        <v>08 Educación</v>
      </c>
      <c r="D1784" s="1" t="str">
        <f>+VLOOKUP(Tabla1[[#This Row],[Contenido]],Hoja2!$F$2:$G$105,2,0)</f>
        <v>08.03 Admisión Universitaria</v>
      </c>
      <c r="E1784" s="1" t="str">
        <f>+IFERROR(VLOOKUP(Tabla1[[#This Row],[Tema]],Temas[[Tema]:[Columna1]],2,0),"REVISAR")</f>
        <v>08.03.06 Comuna de Domicilio</v>
      </c>
      <c r="F1784" s="1" t="str">
        <f>+IFERROR(VLOOKUP(Tabla1[[#This Row],[Muestra]],Muestra[[Muestra]:[Columna1]],2,0),"REVISAR")</f>
        <v>08.03.06.97 La Estrella</v>
      </c>
      <c r="G1784" t="s">
        <v>62</v>
      </c>
      <c r="H1784" t="s">
        <v>3332</v>
      </c>
      <c r="I1784" t="s">
        <v>3368</v>
      </c>
      <c r="J1784" t="s">
        <v>3462</v>
      </c>
      <c r="K1784" t="s">
        <v>3336</v>
      </c>
      <c r="L1784" t="s">
        <v>2498</v>
      </c>
      <c r="O1784" t="s">
        <v>3867</v>
      </c>
      <c r="V1784" s="9"/>
      <c r="W1784" s="9"/>
      <c r="X1784" s="9"/>
      <c r="Y1784" s="9"/>
      <c r="Z1784" s="9"/>
      <c r="AA1784" s="9"/>
      <c r="AB1784">
        <v>36</v>
      </c>
      <c r="AC1784">
        <v>36</v>
      </c>
      <c r="AD1784">
        <v>25</v>
      </c>
      <c r="AE1784">
        <v>39</v>
      </c>
      <c r="AF1784">
        <v>54</v>
      </c>
      <c r="AG1784">
        <v>23</v>
      </c>
      <c r="AH1784">
        <v>34</v>
      </c>
      <c r="AI1784">
        <v>47</v>
      </c>
      <c r="AJ1784">
        <v>29</v>
      </c>
    </row>
    <row r="1785" spans="1:36" x14ac:dyDescent="0.25">
      <c r="A1785" s="19">
        <v>1784</v>
      </c>
      <c r="B1785" s="1" t="s">
        <v>9446</v>
      </c>
      <c r="C1785" s="1" t="str">
        <f>+VLOOKUP(Tabla1[[#This Row],[Sector]],Sectores[[Sector]:[Columna1]],2,0)</f>
        <v>08 Educación</v>
      </c>
      <c r="D1785" s="1" t="str">
        <f>+VLOOKUP(Tabla1[[#This Row],[Contenido]],Hoja2!$F$2:$G$105,2,0)</f>
        <v>08.03 Admisión Universitaria</v>
      </c>
      <c r="E1785" s="1" t="str">
        <f>+IFERROR(VLOOKUP(Tabla1[[#This Row],[Tema]],Temas[[Tema]:[Columna1]],2,0),"REVISAR")</f>
        <v>08.03.06 Comuna de Domicilio</v>
      </c>
      <c r="F1785" s="1" t="str">
        <f>+IFERROR(VLOOKUP(Tabla1[[#This Row],[Muestra]],Muestra[[Muestra]:[Columna1]],2,0),"REVISAR")</f>
        <v>08.03.06.98 Litueche</v>
      </c>
      <c r="G1785" t="s">
        <v>62</v>
      </c>
      <c r="H1785" t="s">
        <v>3332</v>
      </c>
      <c r="I1785" t="s">
        <v>3368</v>
      </c>
      <c r="J1785" t="s">
        <v>3463</v>
      </c>
      <c r="K1785" t="s">
        <v>3336</v>
      </c>
      <c r="L1785" t="s">
        <v>2498</v>
      </c>
      <c r="O1785" t="s">
        <v>3867</v>
      </c>
      <c r="V1785" s="9"/>
      <c r="W1785" s="9"/>
      <c r="X1785" s="9"/>
      <c r="Y1785" s="9"/>
      <c r="Z1785" s="9"/>
      <c r="AA1785" s="9"/>
      <c r="AB1785">
        <v>73</v>
      </c>
      <c r="AC1785">
        <v>79</v>
      </c>
      <c r="AD1785">
        <v>82</v>
      </c>
      <c r="AE1785">
        <v>81</v>
      </c>
      <c r="AF1785">
        <v>77</v>
      </c>
      <c r="AG1785">
        <v>94</v>
      </c>
      <c r="AH1785">
        <v>108</v>
      </c>
      <c r="AI1785">
        <v>76</v>
      </c>
      <c r="AJ1785">
        <v>90</v>
      </c>
    </row>
    <row r="1786" spans="1:36" x14ac:dyDescent="0.25">
      <c r="A1786" s="19">
        <v>1785</v>
      </c>
      <c r="B1786" s="1" t="s">
        <v>9447</v>
      </c>
      <c r="C1786" s="1" t="str">
        <f>+VLOOKUP(Tabla1[[#This Row],[Sector]],Sectores[[Sector]:[Columna1]],2,0)</f>
        <v>08 Educación</v>
      </c>
      <c r="D1786" s="1" t="str">
        <f>+VLOOKUP(Tabla1[[#This Row],[Contenido]],Hoja2!$F$2:$G$105,2,0)</f>
        <v>08.03 Admisión Universitaria</v>
      </c>
      <c r="E1786" s="1" t="str">
        <f>+IFERROR(VLOOKUP(Tabla1[[#This Row],[Tema]],Temas[[Tema]:[Columna1]],2,0),"REVISAR")</f>
        <v>08.03.06 Comuna de Domicilio</v>
      </c>
      <c r="F1786" s="1" t="str">
        <f>+IFERROR(VLOOKUP(Tabla1[[#This Row],[Muestra]],Muestra[[Muestra]:[Columna1]],2,0),"REVISAR")</f>
        <v>08.03.06.99 Marchihue</v>
      </c>
      <c r="G1786" t="s">
        <v>62</v>
      </c>
      <c r="H1786" t="s">
        <v>3332</v>
      </c>
      <c r="I1786" t="s">
        <v>3368</v>
      </c>
      <c r="J1786" t="s">
        <v>3464</v>
      </c>
      <c r="K1786" t="s">
        <v>3336</v>
      </c>
      <c r="L1786" t="s">
        <v>2498</v>
      </c>
      <c r="O1786" t="s">
        <v>3867</v>
      </c>
      <c r="V1786" s="9"/>
      <c r="W1786" s="9"/>
      <c r="X1786" s="9"/>
      <c r="Y1786" s="9"/>
      <c r="Z1786" s="9"/>
      <c r="AA1786" s="9"/>
      <c r="AB1786">
        <v>112</v>
      </c>
      <c r="AC1786">
        <v>108</v>
      </c>
      <c r="AD1786">
        <v>102</v>
      </c>
      <c r="AE1786">
        <v>101</v>
      </c>
      <c r="AF1786">
        <v>97</v>
      </c>
      <c r="AG1786">
        <v>95</v>
      </c>
      <c r="AH1786">
        <v>100</v>
      </c>
      <c r="AI1786">
        <v>110</v>
      </c>
      <c r="AJ1786">
        <v>106</v>
      </c>
    </row>
    <row r="1787" spans="1:36" x14ac:dyDescent="0.25">
      <c r="A1787" s="19">
        <v>1786</v>
      </c>
      <c r="B1787" s="1" t="s">
        <v>9448</v>
      </c>
      <c r="C1787" s="1" t="str">
        <f>+VLOOKUP(Tabla1[[#This Row],[Sector]],Sectores[[Sector]:[Columna1]],2,0)</f>
        <v>08 Educación</v>
      </c>
      <c r="D1787" s="1" t="str">
        <f>+VLOOKUP(Tabla1[[#This Row],[Contenido]],Hoja2!$F$2:$G$105,2,0)</f>
        <v>08.03 Admisión Universitaria</v>
      </c>
      <c r="E1787" s="1" t="str">
        <f>+IFERROR(VLOOKUP(Tabla1[[#This Row],[Tema]],Temas[[Tema]:[Columna1]],2,0),"REVISAR")</f>
        <v>08.03.06 Comuna de Domicilio</v>
      </c>
      <c r="F1787" s="1" t="str">
        <f>+IFERROR(VLOOKUP(Tabla1[[#This Row],[Muestra]],Muestra[[Muestra]:[Columna1]],2,0),"REVISAR")</f>
        <v>08.03.06.100 Navidad</v>
      </c>
      <c r="G1787" t="s">
        <v>62</v>
      </c>
      <c r="H1787" t="s">
        <v>3332</v>
      </c>
      <c r="I1787" t="s">
        <v>3368</v>
      </c>
      <c r="J1787" t="s">
        <v>3465</v>
      </c>
      <c r="K1787" t="s">
        <v>3336</v>
      </c>
      <c r="L1787" t="s">
        <v>2498</v>
      </c>
      <c r="O1787" t="s">
        <v>3867</v>
      </c>
      <c r="V1787" s="9"/>
      <c r="W1787" s="9"/>
      <c r="X1787" s="9"/>
      <c r="Y1787" s="9"/>
      <c r="Z1787" s="9"/>
      <c r="AA1787" s="9"/>
      <c r="AB1787">
        <v>63</v>
      </c>
      <c r="AC1787">
        <v>62</v>
      </c>
      <c r="AD1787">
        <v>46</v>
      </c>
      <c r="AE1787">
        <v>66</v>
      </c>
      <c r="AF1787">
        <v>84</v>
      </c>
      <c r="AG1787">
        <v>80</v>
      </c>
      <c r="AH1787">
        <v>63</v>
      </c>
      <c r="AI1787">
        <v>70</v>
      </c>
      <c r="AJ1787">
        <v>66</v>
      </c>
    </row>
    <row r="1788" spans="1:36" x14ac:dyDescent="0.25">
      <c r="A1788" s="19">
        <v>1787</v>
      </c>
      <c r="B1788" s="1" t="s">
        <v>9449</v>
      </c>
      <c r="C1788" s="1" t="str">
        <f>+VLOOKUP(Tabla1[[#This Row],[Sector]],Sectores[[Sector]:[Columna1]],2,0)</f>
        <v>08 Educación</v>
      </c>
      <c r="D1788" s="1" t="str">
        <f>+VLOOKUP(Tabla1[[#This Row],[Contenido]],Hoja2!$F$2:$G$105,2,0)</f>
        <v>08.03 Admisión Universitaria</v>
      </c>
      <c r="E1788" s="1" t="str">
        <f>+IFERROR(VLOOKUP(Tabla1[[#This Row],[Tema]],Temas[[Tema]:[Columna1]],2,0),"REVISAR")</f>
        <v>08.03.06 Comuna de Domicilio</v>
      </c>
      <c r="F1788" s="1" t="str">
        <f>+IFERROR(VLOOKUP(Tabla1[[#This Row],[Muestra]],Muestra[[Muestra]:[Columna1]],2,0),"REVISAR")</f>
        <v>08.03.06.101 Paredones</v>
      </c>
      <c r="G1788" t="s">
        <v>62</v>
      </c>
      <c r="H1788" t="s">
        <v>3332</v>
      </c>
      <c r="I1788" t="s">
        <v>3368</v>
      </c>
      <c r="J1788" t="s">
        <v>3466</v>
      </c>
      <c r="K1788" t="s">
        <v>3336</v>
      </c>
      <c r="L1788" t="s">
        <v>2498</v>
      </c>
      <c r="O1788" t="s">
        <v>3867</v>
      </c>
      <c r="V1788" s="9"/>
      <c r="W1788" s="9"/>
      <c r="X1788" s="9"/>
      <c r="Y1788" s="9"/>
      <c r="Z1788" s="9"/>
      <c r="AA1788" s="9"/>
      <c r="AB1788">
        <v>92</v>
      </c>
      <c r="AC1788">
        <v>85</v>
      </c>
      <c r="AD1788">
        <v>82</v>
      </c>
      <c r="AE1788">
        <v>100</v>
      </c>
      <c r="AF1788">
        <v>98</v>
      </c>
      <c r="AG1788">
        <v>88</v>
      </c>
      <c r="AH1788">
        <v>83</v>
      </c>
      <c r="AI1788">
        <v>93</v>
      </c>
      <c r="AJ1788">
        <v>83</v>
      </c>
    </row>
    <row r="1789" spans="1:36" x14ac:dyDescent="0.25">
      <c r="A1789" s="19">
        <v>1788</v>
      </c>
      <c r="B1789" s="1" t="s">
        <v>9450</v>
      </c>
      <c r="C1789" s="1" t="str">
        <f>+VLOOKUP(Tabla1[[#This Row],[Sector]],Sectores[[Sector]:[Columna1]],2,0)</f>
        <v>08 Educación</v>
      </c>
      <c r="D1789" s="1" t="str">
        <f>+VLOOKUP(Tabla1[[#This Row],[Contenido]],Hoja2!$F$2:$G$105,2,0)</f>
        <v>08.03 Admisión Universitaria</v>
      </c>
      <c r="E1789" s="1" t="str">
        <f>+IFERROR(VLOOKUP(Tabla1[[#This Row],[Tema]],Temas[[Tema]:[Columna1]],2,0),"REVISAR")</f>
        <v>08.03.06 Comuna de Domicilio</v>
      </c>
      <c r="F1789" s="1" t="str">
        <f>+IFERROR(VLOOKUP(Tabla1[[#This Row],[Muestra]],Muestra[[Muestra]:[Columna1]],2,0),"REVISAR")</f>
        <v>08.03.06.102 San Fernando</v>
      </c>
      <c r="G1789" t="s">
        <v>62</v>
      </c>
      <c r="H1789" t="s">
        <v>3332</v>
      </c>
      <c r="I1789" t="s">
        <v>3368</v>
      </c>
      <c r="J1789" t="s">
        <v>3467</v>
      </c>
      <c r="K1789" t="s">
        <v>3336</v>
      </c>
      <c r="L1789" t="s">
        <v>2498</v>
      </c>
      <c r="O1789" t="s">
        <v>3867</v>
      </c>
      <c r="V1789" s="9"/>
      <c r="W1789" s="9"/>
      <c r="X1789" s="9"/>
      <c r="Y1789" s="9"/>
      <c r="Z1789" s="9"/>
      <c r="AA1789" s="9"/>
      <c r="AB1789">
        <v>1208</v>
      </c>
      <c r="AC1789">
        <v>1283</v>
      </c>
      <c r="AD1789">
        <v>1231</v>
      </c>
      <c r="AE1789">
        <v>1279</v>
      </c>
      <c r="AF1789">
        <v>1314</v>
      </c>
      <c r="AG1789">
        <v>1424</v>
      </c>
      <c r="AH1789">
        <v>1398</v>
      </c>
      <c r="AI1789">
        <v>1439</v>
      </c>
      <c r="AJ1789">
        <v>1507</v>
      </c>
    </row>
    <row r="1790" spans="1:36" x14ac:dyDescent="0.25">
      <c r="A1790" s="19">
        <v>1789</v>
      </c>
      <c r="B1790" s="1" t="s">
        <v>9451</v>
      </c>
      <c r="C1790" s="1" t="str">
        <f>+VLOOKUP(Tabla1[[#This Row],[Sector]],Sectores[[Sector]:[Columna1]],2,0)</f>
        <v>08 Educación</v>
      </c>
      <c r="D1790" s="1" t="str">
        <f>+VLOOKUP(Tabla1[[#This Row],[Contenido]],Hoja2!$F$2:$G$105,2,0)</f>
        <v>08.03 Admisión Universitaria</v>
      </c>
      <c r="E1790" s="1" t="str">
        <f>+IFERROR(VLOOKUP(Tabla1[[#This Row],[Tema]],Temas[[Tema]:[Columna1]],2,0),"REVISAR")</f>
        <v>08.03.06 Comuna de Domicilio</v>
      </c>
      <c r="F1790" s="1" t="str">
        <f>+IFERROR(VLOOKUP(Tabla1[[#This Row],[Muestra]],Muestra[[Muestra]:[Columna1]],2,0),"REVISAR")</f>
        <v>08.03.06.103 Chépica</v>
      </c>
      <c r="G1790" t="s">
        <v>62</v>
      </c>
      <c r="H1790" t="s">
        <v>3332</v>
      </c>
      <c r="I1790" t="s">
        <v>3368</v>
      </c>
      <c r="J1790" t="s">
        <v>3468</v>
      </c>
      <c r="K1790" t="s">
        <v>3336</v>
      </c>
      <c r="L1790" t="s">
        <v>2498</v>
      </c>
      <c r="O1790" t="s">
        <v>3867</v>
      </c>
      <c r="V1790" s="9"/>
      <c r="W1790" s="9"/>
      <c r="X1790" s="9"/>
      <c r="Y1790" s="9"/>
      <c r="Z1790" s="9"/>
      <c r="AA1790" s="9"/>
      <c r="AB1790">
        <v>216</v>
      </c>
      <c r="AC1790">
        <v>229</v>
      </c>
      <c r="AD1790">
        <v>215</v>
      </c>
      <c r="AE1790">
        <v>212</v>
      </c>
      <c r="AF1790">
        <v>196</v>
      </c>
      <c r="AG1790">
        <v>212</v>
      </c>
      <c r="AH1790">
        <v>194</v>
      </c>
      <c r="AI1790">
        <v>213</v>
      </c>
      <c r="AJ1790">
        <v>200</v>
      </c>
    </row>
    <row r="1791" spans="1:36" x14ac:dyDescent="0.25">
      <c r="A1791" s="19">
        <v>1790</v>
      </c>
      <c r="B1791" s="1" t="s">
        <v>9452</v>
      </c>
      <c r="C1791" s="1" t="str">
        <f>+VLOOKUP(Tabla1[[#This Row],[Sector]],Sectores[[Sector]:[Columna1]],2,0)</f>
        <v>08 Educación</v>
      </c>
      <c r="D1791" s="1" t="str">
        <f>+VLOOKUP(Tabla1[[#This Row],[Contenido]],Hoja2!$F$2:$G$105,2,0)</f>
        <v>08.03 Admisión Universitaria</v>
      </c>
      <c r="E1791" s="1" t="str">
        <f>+IFERROR(VLOOKUP(Tabla1[[#This Row],[Tema]],Temas[[Tema]:[Columna1]],2,0),"REVISAR")</f>
        <v>08.03.06 Comuna de Domicilio</v>
      </c>
      <c r="F1791" s="1" t="str">
        <f>+IFERROR(VLOOKUP(Tabla1[[#This Row],[Muestra]],Muestra[[Muestra]:[Columna1]],2,0),"REVISAR")</f>
        <v>08.03.06.104 Chimbarongo</v>
      </c>
      <c r="G1791" t="s">
        <v>62</v>
      </c>
      <c r="H1791" t="s">
        <v>3332</v>
      </c>
      <c r="I1791" t="s">
        <v>3368</v>
      </c>
      <c r="J1791" t="s">
        <v>3469</v>
      </c>
      <c r="K1791" t="s">
        <v>3336</v>
      </c>
      <c r="L1791" t="s">
        <v>2498</v>
      </c>
      <c r="O1791" t="s">
        <v>3867</v>
      </c>
      <c r="V1791" s="9"/>
      <c r="W1791" s="9"/>
      <c r="X1791" s="9"/>
      <c r="Y1791" s="9"/>
      <c r="Z1791" s="9"/>
      <c r="AA1791" s="9"/>
      <c r="AB1791">
        <v>413</v>
      </c>
      <c r="AC1791">
        <v>393</v>
      </c>
      <c r="AD1791">
        <v>439</v>
      </c>
      <c r="AE1791">
        <v>438</v>
      </c>
      <c r="AF1791">
        <v>465</v>
      </c>
      <c r="AG1791">
        <v>469</v>
      </c>
      <c r="AH1791">
        <v>483</v>
      </c>
      <c r="AI1791">
        <v>555</v>
      </c>
      <c r="AJ1791">
        <v>529</v>
      </c>
    </row>
    <row r="1792" spans="1:36" x14ac:dyDescent="0.25">
      <c r="A1792" s="19">
        <v>1791</v>
      </c>
      <c r="B1792" s="1" t="s">
        <v>9453</v>
      </c>
      <c r="C1792" s="1" t="str">
        <f>+VLOOKUP(Tabla1[[#This Row],[Sector]],Sectores[[Sector]:[Columna1]],2,0)</f>
        <v>08 Educación</v>
      </c>
      <c r="D1792" s="1" t="str">
        <f>+VLOOKUP(Tabla1[[#This Row],[Contenido]],Hoja2!$F$2:$G$105,2,0)</f>
        <v>08.03 Admisión Universitaria</v>
      </c>
      <c r="E1792" s="1" t="str">
        <f>+IFERROR(VLOOKUP(Tabla1[[#This Row],[Tema]],Temas[[Tema]:[Columna1]],2,0),"REVISAR")</f>
        <v>08.03.06 Comuna de Domicilio</v>
      </c>
      <c r="F1792" s="1" t="str">
        <f>+IFERROR(VLOOKUP(Tabla1[[#This Row],[Muestra]],Muestra[[Muestra]:[Columna1]],2,0),"REVISAR")</f>
        <v>08.03.06.105 Lolol</v>
      </c>
      <c r="G1792" t="s">
        <v>62</v>
      </c>
      <c r="H1792" t="s">
        <v>3332</v>
      </c>
      <c r="I1792" t="s">
        <v>3368</v>
      </c>
      <c r="J1792" t="s">
        <v>3470</v>
      </c>
      <c r="K1792" t="s">
        <v>3336</v>
      </c>
      <c r="L1792" t="s">
        <v>2498</v>
      </c>
      <c r="O1792" t="s">
        <v>3867</v>
      </c>
      <c r="V1792" s="9"/>
      <c r="W1792" s="9"/>
      <c r="X1792" s="9"/>
      <c r="Y1792" s="9"/>
      <c r="Z1792" s="9"/>
      <c r="AA1792" s="9"/>
      <c r="AB1792">
        <v>100</v>
      </c>
      <c r="AC1792">
        <v>85</v>
      </c>
      <c r="AD1792">
        <v>88</v>
      </c>
      <c r="AE1792">
        <v>78</v>
      </c>
      <c r="AF1792">
        <v>84</v>
      </c>
      <c r="AG1792">
        <v>102</v>
      </c>
      <c r="AH1792">
        <v>98</v>
      </c>
      <c r="AI1792">
        <v>98</v>
      </c>
      <c r="AJ1792">
        <v>87</v>
      </c>
    </row>
    <row r="1793" spans="1:36" x14ac:dyDescent="0.25">
      <c r="A1793" s="19">
        <v>1792</v>
      </c>
      <c r="B1793" s="1" t="s">
        <v>9454</v>
      </c>
      <c r="C1793" s="1" t="str">
        <f>+VLOOKUP(Tabla1[[#This Row],[Sector]],Sectores[[Sector]:[Columna1]],2,0)</f>
        <v>08 Educación</v>
      </c>
      <c r="D1793" s="1" t="str">
        <f>+VLOOKUP(Tabla1[[#This Row],[Contenido]],Hoja2!$F$2:$G$105,2,0)</f>
        <v>08.03 Admisión Universitaria</v>
      </c>
      <c r="E1793" s="1" t="str">
        <f>+IFERROR(VLOOKUP(Tabla1[[#This Row],[Tema]],Temas[[Tema]:[Columna1]],2,0),"REVISAR")</f>
        <v>08.03.06 Comuna de Domicilio</v>
      </c>
      <c r="F1793" s="1" t="str">
        <f>+IFERROR(VLOOKUP(Tabla1[[#This Row],[Muestra]],Muestra[[Muestra]:[Columna1]],2,0),"REVISAR")</f>
        <v>08.03.06.106 Nancagua</v>
      </c>
      <c r="G1793" t="s">
        <v>62</v>
      </c>
      <c r="H1793" t="s">
        <v>3332</v>
      </c>
      <c r="I1793" t="s">
        <v>3368</v>
      </c>
      <c r="J1793" t="s">
        <v>3471</v>
      </c>
      <c r="K1793" t="s">
        <v>3336</v>
      </c>
      <c r="L1793" t="s">
        <v>2498</v>
      </c>
      <c r="O1793" t="s">
        <v>3867</v>
      </c>
      <c r="V1793" s="9"/>
      <c r="W1793" s="9"/>
      <c r="X1793" s="9"/>
      <c r="Y1793" s="9"/>
      <c r="Z1793" s="9"/>
      <c r="AA1793" s="9"/>
      <c r="AB1793">
        <v>217</v>
      </c>
      <c r="AC1793">
        <v>218</v>
      </c>
      <c r="AD1793">
        <v>219</v>
      </c>
      <c r="AE1793">
        <v>213</v>
      </c>
      <c r="AF1793">
        <v>234</v>
      </c>
      <c r="AG1793">
        <v>270</v>
      </c>
      <c r="AH1793">
        <v>221</v>
      </c>
      <c r="AI1793">
        <v>273</v>
      </c>
      <c r="AJ1793">
        <v>257</v>
      </c>
    </row>
    <row r="1794" spans="1:36" x14ac:dyDescent="0.25">
      <c r="A1794" s="19">
        <v>1793</v>
      </c>
      <c r="B1794" s="1" t="s">
        <v>9455</v>
      </c>
      <c r="C1794" s="1" t="str">
        <f>+VLOOKUP(Tabla1[[#This Row],[Sector]],Sectores[[Sector]:[Columna1]],2,0)</f>
        <v>08 Educación</v>
      </c>
      <c r="D1794" s="1" t="str">
        <f>+VLOOKUP(Tabla1[[#This Row],[Contenido]],Hoja2!$F$2:$G$105,2,0)</f>
        <v>08.03 Admisión Universitaria</v>
      </c>
      <c r="E1794" s="1" t="str">
        <f>+IFERROR(VLOOKUP(Tabla1[[#This Row],[Tema]],Temas[[Tema]:[Columna1]],2,0),"REVISAR")</f>
        <v>08.03.06 Comuna de Domicilio</v>
      </c>
      <c r="F1794" s="1" t="str">
        <f>+IFERROR(VLOOKUP(Tabla1[[#This Row],[Muestra]],Muestra[[Muestra]:[Columna1]],2,0),"REVISAR")</f>
        <v>08.03.06.107 Palmilla</v>
      </c>
      <c r="G1794" t="s">
        <v>62</v>
      </c>
      <c r="H1794" t="s">
        <v>3332</v>
      </c>
      <c r="I1794" t="s">
        <v>3368</v>
      </c>
      <c r="J1794" t="s">
        <v>3472</v>
      </c>
      <c r="K1794" t="s">
        <v>3336</v>
      </c>
      <c r="L1794" t="s">
        <v>2498</v>
      </c>
      <c r="O1794" t="s">
        <v>3867</v>
      </c>
      <c r="V1794" s="9"/>
      <c r="W1794" s="9"/>
      <c r="X1794" s="9"/>
      <c r="Y1794" s="9"/>
      <c r="Z1794" s="9"/>
      <c r="AA1794" s="9"/>
      <c r="AB1794">
        <v>150</v>
      </c>
      <c r="AC1794">
        <v>158</v>
      </c>
      <c r="AD1794">
        <v>135</v>
      </c>
      <c r="AE1794">
        <v>147</v>
      </c>
      <c r="AF1794">
        <v>128</v>
      </c>
      <c r="AG1794">
        <v>151</v>
      </c>
      <c r="AH1794">
        <v>143</v>
      </c>
      <c r="AI1794">
        <v>174</v>
      </c>
      <c r="AJ1794">
        <v>166</v>
      </c>
    </row>
    <row r="1795" spans="1:36" x14ac:dyDescent="0.25">
      <c r="A1795" s="19">
        <v>1794</v>
      </c>
      <c r="B1795" s="1" t="s">
        <v>9456</v>
      </c>
      <c r="C1795" s="1" t="str">
        <f>+VLOOKUP(Tabla1[[#This Row],[Sector]],Sectores[[Sector]:[Columna1]],2,0)</f>
        <v>08 Educación</v>
      </c>
      <c r="D1795" s="1" t="str">
        <f>+VLOOKUP(Tabla1[[#This Row],[Contenido]],Hoja2!$F$2:$G$105,2,0)</f>
        <v>08.03 Admisión Universitaria</v>
      </c>
      <c r="E1795" s="1" t="str">
        <f>+IFERROR(VLOOKUP(Tabla1[[#This Row],[Tema]],Temas[[Tema]:[Columna1]],2,0),"REVISAR")</f>
        <v>08.03.06 Comuna de Domicilio</v>
      </c>
      <c r="F1795" s="1" t="str">
        <f>+IFERROR(VLOOKUP(Tabla1[[#This Row],[Muestra]],Muestra[[Muestra]:[Columna1]],2,0),"REVISAR")</f>
        <v>08.03.06.108 Peralillo</v>
      </c>
      <c r="G1795" t="s">
        <v>62</v>
      </c>
      <c r="H1795" t="s">
        <v>3332</v>
      </c>
      <c r="I1795" t="s">
        <v>3368</v>
      </c>
      <c r="J1795" t="s">
        <v>3473</v>
      </c>
      <c r="K1795" t="s">
        <v>3336</v>
      </c>
      <c r="L1795" t="s">
        <v>2498</v>
      </c>
      <c r="O1795" t="s">
        <v>3867</v>
      </c>
      <c r="V1795" s="9"/>
      <c r="W1795" s="9"/>
      <c r="X1795" s="9"/>
      <c r="Y1795" s="9"/>
      <c r="Z1795" s="9"/>
      <c r="AA1795" s="9"/>
      <c r="AB1795">
        <v>151</v>
      </c>
      <c r="AC1795">
        <v>150</v>
      </c>
      <c r="AD1795">
        <v>196</v>
      </c>
      <c r="AE1795">
        <v>159</v>
      </c>
      <c r="AF1795">
        <v>158</v>
      </c>
      <c r="AG1795">
        <v>146</v>
      </c>
      <c r="AH1795">
        <v>137</v>
      </c>
      <c r="AI1795">
        <v>156</v>
      </c>
      <c r="AJ1795">
        <v>153</v>
      </c>
    </row>
    <row r="1796" spans="1:36" x14ac:dyDescent="0.25">
      <c r="A1796" s="19">
        <v>1795</v>
      </c>
      <c r="B1796" s="1" t="s">
        <v>9457</v>
      </c>
      <c r="C1796" s="1" t="str">
        <f>+VLOOKUP(Tabla1[[#This Row],[Sector]],Sectores[[Sector]:[Columna1]],2,0)</f>
        <v>08 Educación</v>
      </c>
      <c r="D1796" s="1" t="str">
        <f>+VLOOKUP(Tabla1[[#This Row],[Contenido]],Hoja2!$F$2:$G$105,2,0)</f>
        <v>08.03 Admisión Universitaria</v>
      </c>
      <c r="E1796" s="1" t="str">
        <f>+IFERROR(VLOOKUP(Tabla1[[#This Row],[Tema]],Temas[[Tema]:[Columna1]],2,0),"REVISAR")</f>
        <v>08.03.06 Comuna de Domicilio</v>
      </c>
      <c r="F1796" s="1" t="str">
        <f>+IFERROR(VLOOKUP(Tabla1[[#This Row],[Muestra]],Muestra[[Muestra]:[Columna1]],2,0),"REVISAR")</f>
        <v>08.03.06.109 Placilla</v>
      </c>
      <c r="G1796" t="s">
        <v>62</v>
      </c>
      <c r="H1796" t="s">
        <v>3332</v>
      </c>
      <c r="I1796" t="s">
        <v>3368</v>
      </c>
      <c r="J1796" t="s">
        <v>3474</v>
      </c>
      <c r="K1796" t="s">
        <v>3336</v>
      </c>
      <c r="L1796" t="s">
        <v>2498</v>
      </c>
      <c r="O1796" t="s">
        <v>3867</v>
      </c>
      <c r="V1796" s="9"/>
      <c r="W1796" s="9"/>
      <c r="X1796" s="9"/>
      <c r="Y1796" s="9"/>
      <c r="Z1796" s="9"/>
      <c r="AA1796" s="9"/>
      <c r="AB1796">
        <v>105</v>
      </c>
      <c r="AC1796">
        <v>99</v>
      </c>
      <c r="AD1796">
        <v>116</v>
      </c>
      <c r="AE1796">
        <v>87</v>
      </c>
      <c r="AF1796">
        <v>109</v>
      </c>
      <c r="AG1796">
        <v>101</v>
      </c>
      <c r="AH1796">
        <v>109</v>
      </c>
      <c r="AI1796">
        <v>137</v>
      </c>
      <c r="AJ1796">
        <v>114</v>
      </c>
    </row>
    <row r="1797" spans="1:36" x14ac:dyDescent="0.25">
      <c r="A1797" s="19">
        <v>1796</v>
      </c>
      <c r="B1797" s="1" t="s">
        <v>9458</v>
      </c>
      <c r="C1797" s="1" t="str">
        <f>+VLOOKUP(Tabla1[[#This Row],[Sector]],Sectores[[Sector]:[Columna1]],2,0)</f>
        <v>08 Educación</v>
      </c>
      <c r="D1797" s="1" t="str">
        <f>+VLOOKUP(Tabla1[[#This Row],[Contenido]],Hoja2!$F$2:$G$105,2,0)</f>
        <v>08.03 Admisión Universitaria</v>
      </c>
      <c r="E1797" s="1" t="str">
        <f>+IFERROR(VLOOKUP(Tabla1[[#This Row],[Tema]],Temas[[Tema]:[Columna1]],2,0),"REVISAR")</f>
        <v>08.03.06 Comuna de Domicilio</v>
      </c>
      <c r="F1797" s="1" t="str">
        <f>+IFERROR(VLOOKUP(Tabla1[[#This Row],[Muestra]],Muestra[[Muestra]:[Columna1]],2,0),"REVISAR")</f>
        <v>08.03.06.110 Pumanque</v>
      </c>
      <c r="G1797" t="s">
        <v>62</v>
      </c>
      <c r="H1797" t="s">
        <v>3332</v>
      </c>
      <c r="I1797" t="s">
        <v>3368</v>
      </c>
      <c r="J1797" t="s">
        <v>3475</v>
      </c>
      <c r="K1797" t="s">
        <v>3336</v>
      </c>
      <c r="L1797" t="s">
        <v>2498</v>
      </c>
      <c r="O1797" t="s">
        <v>3867</v>
      </c>
      <c r="V1797" s="9"/>
      <c r="W1797" s="9"/>
      <c r="X1797" s="9"/>
      <c r="Y1797" s="9"/>
      <c r="Z1797" s="9"/>
      <c r="AA1797" s="9"/>
      <c r="AB1797">
        <v>47</v>
      </c>
      <c r="AC1797">
        <v>39</v>
      </c>
      <c r="AD1797">
        <v>40</v>
      </c>
      <c r="AE1797">
        <v>35</v>
      </c>
      <c r="AF1797">
        <v>40</v>
      </c>
      <c r="AG1797">
        <v>44</v>
      </c>
      <c r="AH1797">
        <v>43</v>
      </c>
      <c r="AI1797">
        <v>58</v>
      </c>
      <c r="AJ1797">
        <v>47</v>
      </c>
    </row>
    <row r="1798" spans="1:36" x14ac:dyDescent="0.25">
      <c r="A1798" s="19">
        <v>1797</v>
      </c>
      <c r="B1798" s="1" t="s">
        <v>9459</v>
      </c>
      <c r="C1798" s="1" t="str">
        <f>+VLOOKUP(Tabla1[[#This Row],[Sector]],Sectores[[Sector]:[Columna1]],2,0)</f>
        <v>08 Educación</v>
      </c>
      <c r="D1798" s="1" t="str">
        <f>+VLOOKUP(Tabla1[[#This Row],[Contenido]],Hoja2!$F$2:$G$105,2,0)</f>
        <v>08.03 Admisión Universitaria</v>
      </c>
      <c r="E1798" s="1" t="str">
        <f>+IFERROR(VLOOKUP(Tabla1[[#This Row],[Tema]],Temas[[Tema]:[Columna1]],2,0),"REVISAR")</f>
        <v>08.03.06 Comuna de Domicilio</v>
      </c>
      <c r="F1798" s="1" t="str">
        <f>+IFERROR(VLOOKUP(Tabla1[[#This Row],[Muestra]],Muestra[[Muestra]:[Columna1]],2,0),"REVISAR")</f>
        <v>08.03.06.111 Santa Cruz</v>
      </c>
      <c r="G1798" t="s">
        <v>62</v>
      </c>
      <c r="H1798" t="s">
        <v>3332</v>
      </c>
      <c r="I1798" t="s">
        <v>3368</v>
      </c>
      <c r="J1798" t="s">
        <v>3476</v>
      </c>
      <c r="K1798" t="s">
        <v>3336</v>
      </c>
      <c r="L1798" t="s">
        <v>2498</v>
      </c>
      <c r="O1798" t="s">
        <v>3867</v>
      </c>
      <c r="V1798" s="9"/>
      <c r="W1798" s="9"/>
      <c r="X1798" s="9"/>
      <c r="Y1798" s="9"/>
      <c r="Z1798" s="9"/>
      <c r="AA1798" s="9"/>
      <c r="AB1798">
        <v>571</v>
      </c>
      <c r="AC1798">
        <v>571</v>
      </c>
      <c r="AD1798">
        <v>568</v>
      </c>
      <c r="AE1798">
        <v>638</v>
      </c>
      <c r="AF1798">
        <v>615</v>
      </c>
      <c r="AG1798">
        <v>625</v>
      </c>
      <c r="AH1798">
        <v>620</v>
      </c>
      <c r="AI1798">
        <v>686</v>
      </c>
      <c r="AJ1798">
        <v>646</v>
      </c>
    </row>
    <row r="1799" spans="1:36" x14ac:dyDescent="0.25">
      <c r="A1799" s="19">
        <v>1798</v>
      </c>
      <c r="B1799" s="1" t="s">
        <v>9460</v>
      </c>
      <c r="C1799" s="1" t="str">
        <f>+VLOOKUP(Tabla1[[#This Row],[Sector]],Sectores[[Sector]:[Columna1]],2,0)</f>
        <v>08 Educación</v>
      </c>
      <c r="D1799" s="1" t="str">
        <f>+VLOOKUP(Tabla1[[#This Row],[Contenido]],Hoja2!$F$2:$G$105,2,0)</f>
        <v>08.03 Admisión Universitaria</v>
      </c>
      <c r="E1799" s="1" t="str">
        <f>+IFERROR(VLOOKUP(Tabla1[[#This Row],[Tema]],Temas[[Tema]:[Columna1]],2,0),"REVISAR")</f>
        <v>08.03.06 Comuna de Domicilio</v>
      </c>
      <c r="F1799" s="1" t="str">
        <f>+IFERROR(VLOOKUP(Tabla1[[#This Row],[Muestra]],Muestra[[Muestra]:[Columna1]],2,0),"REVISAR")</f>
        <v>08.03.06.112 Talca</v>
      </c>
      <c r="G1799" t="s">
        <v>62</v>
      </c>
      <c r="H1799" t="s">
        <v>3332</v>
      </c>
      <c r="I1799" t="s">
        <v>3368</v>
      </c>
      <c r="J1799" t="s">
        <v>3477</v>
      </c>
      <c r="K1799" t="s">
        <v>3336</v>
      </c>
      <c r="L1799" t="s">
        <v>2498</v>
      </c>
      <c r="O1799" t="s">
        <v>3867</v>
      </c>
      <c r="V1799" s="9"/>
      <c r="W1799" s="9"/>
      <c r="X1799" s="9"/>
      <c r="Y1799" s="9"/>
      <c r="Z1799" s="9"/>
      <c r="AA1799" s="9"/>
      <c r="AB1799">
        <v>4474</v>
      </c>
      <c r="AC1799">
        <v>4047</v>
      </c>
      <c r="AD1799">
        <v>4345</v>
      </c>
      <c r="AE1799">
        <v>4468</v>
      </c>
      <c r="AF1799">
        <v>4692</v>
      </c>
      <c r="AG1799">
        <v>4502</v>
      </c>
      <c r="AH1799">
        <v>4503</v>
      </c>
      <c r="AI1799">
        <v>4049</v>
      </c>
      <c r="AJ1799">
        <v>4196</v>
      </c>
    </row>
    <row r="1800" spans="1:36" x14ac:dyDescent="0.25">
      <c r="A1800" s="19">
        <v>1799</v>
      </c>
      <c r="B1800" s="1" t="s">
        <v>9461</v>
      </c>
      <c r="C1800" s="1" t="str">
        <f>+VLOOKUP(Tabla1[[#This Row],[Sector]],Sectores[[Sector]:[Columna1]],2,0)</f>
        <v>08 Educación</v>
      </c>
      <c r="D1800" s="1" t="str">
        <f>+VLOOKUP(Tabla1[[#This Row],[Contenido]],Hoja2!$F$2:$G$105,2,0)</f>
        <v>08.03 Admisión Universitaria</v>
      </c>
      <c r="E1800" s="1" t="str">
        <f>+IFERROR(VLOOKUP(Tabla1[[#This Row],[Tema]],Temas[[Tema]:[Columna1]],2,0),"REVISAR")</f>
        <v>08.03.06 Comuna de Domicilio</v>
      </c>
      <c r="F1800" s="1" t="str">
        <f>+IFERROR(VLOOKUP(Tabla1[[#This Row],[Muestra]],Muestra[[Muestra]:[Columna1]],2,0),"REVISAR")</f>
        <v>08.03.06.113 Constitución</v>
      </c>
      <c r="G1800" t="s">
        <v>62</v>
      </c>
      <c r="H1800" t="s">
        <v>3332</v>
      </c>
      <c r="I1800" t="s">
        <v>3368</v>
      </c>
      <c r="J1800" t="s">
        <v>3478</v>
      </c>
      <c r="K1800" t="s">
        <v>3336</v>
      </c>
      <c r="L1800" t="s">
        <v>2498</v>
      </c>
      <c r="O1800" t="s">
        <v>3867</v>
      </c>
      <c r="V1800" s="9"/>
      <c r="W1800" s="9"/>
      <c r="X1800" s="9"/>
      <c r="Y1800" s="9"/>
      <c r="Z1800" s="9"/>
      <c r="AA1800" s="9"/>
      <c r="AB1800">
        <v>692</v>
      </c>
      <c r="AC1800">
        <v>669</v>
      </c>
      <c r="AD1800">
        <v>677</v>
      </c>
      <c r="AE1800">
        <v>640</v>
      </c>
      <c r="AF1800">
        <v>650</v>
      </c>
      <c r="AG1800">
        <v>617</v>
      </c>
      <c r="AH1800">
        <v>675</v>
      </c>
      <c r="AI1800">
        <v>714</v>
      </c>
      <c r="AJ1800">
        <v>748</v>
      </c>
    </row>
    <row r="1801" spans="1:36" x14ac:dyDescent="0.25">
      <c r="A1801" s="19">
        <v>1800</v>
      </c>
      <c r="B1801" s="1" t="s">
        <v>9462</v>
      </c>
      <c r="C1801" s="1" t="str">
        <f>+VLOOKUP(Tabla1[[#This Row],[Sector]],Sectores[[Sector]:[Columna1]],2,0)</f>
        <v>08 Educación</v>
      </c>
      <c r="D1801" s="1" t="str">
        <f>+VLOOKUP(Tabla1[[#This Row],[Contenido]],Hoja2!$F$2:$G$105,2,0)</f>
        <v>08.03 Admisión Universitaria</v>
      </c>
      <c r="E1801" s="1" t="str">
        <f>+IFERROR(VLOOKUP(Tabla1[[#This Row],[Tema]],Temas[[Tema]:[Columna1]],2,0),"REVISAR")</f>
        <v>08.03.06 Comuna de Domicilio</v>
      </c>
      <c r="F1801" s="1" t="str">
        <f>+IFERROR(VLOOKUP(Tabla1[[#This Row],[Muestra]],Muestra[[Muestra]:[Columna1]],2,0),"REVISAR")</f>
        <v>08.03.06.114 Curepto</v>
      </c>
      <c r="G1801" t="s">
        <v>62</v>
      </c>
      <c r="H1801" t="s">
        <v>3332</v>
      </c>
      <c r="I1801" t="s">
        <v>3368</v>
      </c>
      <c r="J1801" t="s">
        <v>3479</v>
      </c>
      <c r="K1801" t="s">
        <v>3336</v>
      </c>
      <c r="L1801" t="s">
        <v>2498</v>
      </c>
      <c r="O1801" t="s">
        <v>3867</v>
      </c>
      <c r="V1801" s="9"/>
      <c r="W1801" s="9"/>
      <c r="X1801" s="9"/>
      <c r="Y1801" s="9"/>
      <c r="Z1801" s="9"/>
      <c r="AA1801" s="9"/>
      <c r="AB1801">
        <v>113</v>
      </c>
      <c r="AC1801">
        <v>104</v>
      </c>
      <c r="AD1801">
        <v>105</v>
      </c>
      <c r="AE1801">
        <v>104</v>
      </c>
      <c r="AF1801">
        <v>110</v>
      </c>
      <c r="AG1801">
        <v>121</v>
      </c>
      <c r="AH1801">
        <v>121</v>
      </c>
      <c r="AI1801">
        <v>96</v>
      </c>
      <c r="AJ1801">
        <v>125</v>
      </c>
    </row>
    <row r="1802" spans="1:36" x14ac:dyDescent="0.25">
      <c r="A1802" s="19">
        <v>1801</v>
      </c>
      <c r="B1802" s="1" t="s">
        <v>9463</v>
      </c>
      <c r="C1802" s="1" t="str">
        <f>+VLOOKUP(Tabla1[[#This Row],[Sector]],Sectores[[Sector]:[Columna1]],2,0)</f>
        <v>08 Educación</v>
      </c>
      <c r="D1802" s="1" t="str">
        <f>+VLOOKUP(Tabla1[[#This Row],[Contenido]],Hoja2!$F$2:$G$105,2,0)</f>
        <v>08.03 Admisión Universitaria</v>
      </c>
      <c r="E1802" s="1" t="str">
        <f>+IFERROR(VLOOKUP(Tabla1[[#This Row],[Tema]],Temas[[Tema]:[Columna1]],2,0),"REVISAR")</f>
        <v>08.03.06 Comuna de Domicilio</v>
      </c>
      <c r="F1802" s="1" t="str">
        <f>+IFERROR(VLOOKUP(Tabla1[[#This Row],[Muestra]],Muestra[[Muestra]:[Columna1]],2,0),"REVISAR")</f>
        <v>08.03.06.115 Empedrado</v>
      </c>
      <c r="G1802" t="s">
        <v>62</v>
      </c>
      <c r="H1802" t="s">
        <v>3332</v>
      </c>
      <c r="I1802" t="s">
        <v>3368</v>
      </c>
      <c r="J1802" t="s">
        <v>3480</v>
      </c>
      <c r="K1802" t="s">
        <v>3336</v>
      </c>
      <c r="L1802" t="s">
        <v>2498</v>
      </c>
      <c r="O1802" t="s">
        <v>3867</v>
      </c>
      <c r="V1802" s="9"/>
      <c r="W1802" s="9"/>
      <c r="X1802" s="9"/>
      <c r="Y1802" s="9"/>
      <c r="Z1802" s="9"/>
      <c r="AA1802" s="9"/>
      <c r="AB1802">
        <v>54</v>
      </c>
      <c r="AC1802">
        <v>44</v>
      </c>
      <c r="AD1802">
        <v>46</v>
      </c>
      <c r="AE1802">
        <v>41</v>
      </c>
      <c r="AF1802">
        <v>45</v>
      </c>
      <c r="AG1802">
        <v>54</v>
      </c>
      <c r="AH1802">
        <v>49</v>
      </c>
      <c r="AI1802">
        <v>53</v>
      </c>
      <c r="AJ1802">
        <v>59</v>
      </c>
    </row>
    <row r="1803" spans="1:36" x14ac:dyDescent="0.25">
      <c r="A1803" s="19">
        <v>1802</v>
      </c>
      <c r="B1803" s="1" t="s">
        <v>9464</v>
      </c>
      <c r="C1803" s="1" t="str">
        <f>+VLOOKUP(Tabla1[[#This Row],[Sector]],Sectores[[Sector]:[Columna1]],2,0)</f>
        <v>08 Educación</v>
      </c>
      <c r="D1803" s="1" t="str">
        <f>+VLOOKUP(Tabla1[[#This Row],[Contenido]],Hoja2!$F$2:$G$105,2,0)</f>
        <v>08.03 Admisión Universitaria</v>
      </c>
      <c r="E1803" s="1" t="str">
        <f>+IFERROR(VLOOKUP(Tabla1[[#This Row],[Tema]],Temas[[Tema]:[Columna1]],2,0),"REVISAR")</f>
        <v>08.03.06 Comuna de Domicilio</v>
      </c>
      <c r="F1803" s="1" t="str">
        <f>+IFERROR(VLOOKUP(Tabla1[[#This Row],[Muestra]],Muestra[[Muestra]:[Columna1]],2,0),"REVISAR")</f>
        <v>08.03.05.07 Maule</v>
      </c>
      <c r="G1803" t="s">
        <v>62</v>
      </c>
      <c r="H1803" t="s">
        <v>3332</v>
      </c>
      <c r="I1803" t="s">
        <v>3368</v>
      </c>
      <c r="J1803" t="s">
        <v>3352</v>
      </c>
      <c r="K1803" t="s">
        <v>3336</v>
      </c>
      <c r="L1803" t="s">
        <v>2498</v>
      </c>
      <c r="O1803" t="s">
        <v>3867</v>
      </c>
      <c r="V1803" s="9"/>
      <c r="W1803" s="9"/>
      <c r="X1803" s="9"/>
      <c r="Y1803" s="9"/>
      <c r="Z1803" s="9"/>
      <c r="AA1803" s="9"/>
      <c r="AB1803">
        <v>515</v>
      </c>
      <c r="AC1803">
        <v>562</v>
      </c>
      <c r="AD1803">
        <v>607</v>
      </c>
      <c r="AE1803">
        <v>635</v>
      </c>
      <c r="AF1803">
        <v>744</v>
      </c>
      <c r="AG1803">
        <v>808</v>
      </c>
      <c r="AH1803">
        <v>849</v>
      </c>
      <c r="AI1803">
        <v>1228</v>
      </c>
      <c r="AJ1803">
        <v>1255</v>
      </c>
    </row>
    <row r="1804" spans="1:36" x14ac:dyDescent="0.25">
      <c r="A1804" s="19">
        <v>1803</v>
      </c>
      <c r="B1804" s="1" t="s">
        <v>9465</v>
      </c>
      <c r="C1804" s="1" t="str">
        <f>+VLOOKUP(Tabla1[[#This Row],[Sector]],Sectores[[Sector]:[Columna1]],2,0)</f>
        <v>08 Educación</v>
      </c>
      <c r="D1804" s="1" t="str">
        <f>+VLOOKUP(Tabla1[[#This Row],[Contenido]],Hoja2!$F$2:$G$105,2,0)</f>
        <v>08.03 Admisión Universitaria</v>
      </c>
      <c r="E1804" s="1" t="str">
        <f>+IFERROR(VLOOKUP(Tabla1[[#This Row],[Tema]],Temas[[Tema]:[Columna1]],2,0),"REVISAR")</f>
        <v>08.03.06 Comuna de Domicilio</v>
      </c>
      <c r="F1804" s="1" t="str">
        <f>+IFERROR(VLOOKUP(Tabla1[[#This Row],[Muestra]],Muestra[[Muestra]:[Columna1]],2,0),"REVISAR")</f>
        <v>08.03.06.117 Pelarco</v>
      </c>
      <c r="G1804" t="s">
        <v>62</v>
      </c>
      <c r="H1804" t="s">
        <v>3332</v>
      </c>
      <c r="I1804" t="s">
        <v>3368</v>
      </c>
      <c r="J1804" t="s">
        <v>3481</v>
      </c>
      <c r="K1804" t="s">
        <v>3336</v>
      </c>
      <c r="L1804" t="s">
        <v>2498</v>
      </c>
      <c r="O1804" t="s">
        <v>3867</v>
      </c>
      <c r="V1804" s="9"/>
      <c r="W1804" s="9"/>
      <c r="X1804" s="9"/>
      <c r="Y1804" s="9"/>
      <c r="Z1804" s="9"/>
      <c r="AA1804" s="9"/>
      <c r="AB1804">
        <v>105</v>
      </c>
      <c r="AC1804">
        <v>119</v>
      </c>
      <c r="AD1804">
        <v>115</v>
      </c>
      <c r="AE1804">
        <v>134</v>
      </c>
      <c r="AF1804">
        <v>139</v>
      </c>
      <c r="AG1804">
        <v>133</v>
      </c>
      <c r="AH1804">
        <v>138</v>
      </c>
      <c r="AI1804">
        <v>102</v>
      </c>
      <c r="AJ1804">
        <v>126</v>
      </c>
    </row>
    <row r="1805" spans="1:36" x14ac:dyDescent="0.25">
      <c r="A1805" s="19">
        <v>1804</v>
      </c>
      <c r="B1805" s="1" t="s">
        <v>9466</v>
      </c>
      <c r="C1805" s="1" t="str">
        <f>+VLOOKUP(Tabla1[[#This Row],[Sector]],Sectores[[Sector]:[Columna1]],2,0)</f>
        <v>08 Educación</v>
      </c>
      <c r="D1805" s="1" t="str">
        <f>+VLOOKUP(Tabla1[[#This Row],[Contenido]],Hoja2!$F$2:$G$105,2,0)</f>
        <v>08.03 Admisión Universitaria</v>
      </c>
      <c r="E1805" s="1" t="str">
        <f>+IFERROR(VLOOKUP(Tabla1[[#This Row],[Tema]],Temas[[Tema]:[Columna1]],2,0),"REVISAR")</f>
        <v>08.03.06 Comuna de Domicilio</v>
      </c>
      <c r="F1805" s="1" t="str">
        <f>+IFERROR(VLOOKUP(Tabla1[[#This Row],[Muestra]],Muestra[[Muestra]:[Columna1]],2,0),"REVISAR")</f>
        <v>08.03.06.118 Pencahue</v>
      </c>
      <c r="G1805" t="s">
        <v>62</v>
      </c>
      <c r="H1805" t="s">
        <v>3332</v>
      </c>
      <c r="I1805" t="s">
        <v>3368</v>
      </c>
      <c r="J1805" t="s">
        <v>3482</v>
      </c>
      <c r="K1805" t="s">
        <v>3336</v>
      </c>
      <c r="L1805" t="s">
        <v>2498</v>
      </c>
      <c r="O1805" t="s">
        <v>3867</v>
      </c>
      <c r="V1805" s="9"/>
      <c r="W1805" s="9"/>
      <c r="X1805" s="9"/>
      <c r="Y1805" s="9"/>
      <c r="Z1805" s="9"/>
      <c r="AA1805" s="9"/>
      <c r="AB1805">
        <v>91</v>
      </c>
      <c r="AC1805">
        <v>71</v>
      </c>
      <c r="AD1805">
        <v>80</v>
      </c>
      <c r="AE1805">
        <v>89</v>
      </c>
      <c r="AF1805">
        <v>100</v>
      </c>
      <c r="AG1805">
        <v>112</v>
      </c>
      <c r="AH1805">
        <v>138</v>
      </c>
      <c r="AI1805">
        <v>131</v>
      </c>
      <c r="AJ1805">
        <v>125</v>
      </c>
    </row>
    <row r="1806" spans="1:36" x14ac:dyDescent="0.25">
      <c r="A1806" s="19">
        <v>1805</v>
      </c>
      <c r="B1806" s="1" t="s">
        <v>9467</v>
      </c>
      <c r="C1806" s="1" t="str">
        <f>+VLOOKUP(Tabla1[[#This Row],[Sector]],Sectores[[Sector]:[Columna1]],2,0)</f>
        <v>08 Educación</v>
      </c>
      <c r="D1806" s="1" t="str">
        <f>+VLOOKUP(Tabla1[[#This Row],[Contenido]],Hoja2!$F$2:$G$105,2,0)</f>
        <v>08.03 Admisión Universitaria</v>
      </c>
      <c r="E1806" s="1" t="str">
        <f>+IFERROR(VLOOKUP(Tabla1[[#This Row],[Tema]],Temas[[Tema]:[Columna1]],2,0),"REVISAR")</f>
        <v>08.03.06 Comuna de Domicilio</v>
      </c>
      <c r="F1806" s="1" t="str">
        <f>+IFERROR(VLOOKUP(Tabla1[[#This Row],[Muestra]],Muestra[[Muestra]:[Columna1]],2,0),"REVISAR")</f>
        <v>08.03.06.119 Río Claro</v>
      </c>
      <c r="G1806" t="s">
        <v>62</v>
      </c>
      <c r="H1806" t="s">
        <v>3332</v>
      </c>
      <c r="I1806" t="s">
        <v>3368</v>
      </c>
      <c r="J1806" t="s">
        <v>3483</v>
      </c>
      <c r="K1806" t="s">
        <v>3336</v>
      </c>
      <c r="L1806" t="s">
        <v>2498</v>
      </c>
      <c r="O1806" t="s">
        <v>3867</v>
      </c>
      <c r="V1806" s="9"/>
      <c r="W1806" s="9"/>
      <c r="X1806" s="9"/>
      <c r="Y1806" s="9"/>
      <c r="Z1806" s="9"/>
      <c r="AA1806" s="9"/>
      <c r="AB1806">
        <v>156</v>
      </c>
      <c r="AC1806">
        <v>166</v>
      </c>
      <c r="AD1806">
        <v>139</v>
      </c>
      <c r="AE1806">
        <v>170</v>
      </c>
      <c r="AF1806">
        <v>165</v>
      </c>
      <c r="AG1806">
        <v>174</v>
      </c>
      <c r="AH1806">
        <v>161</v>
      </c>
      <c r="AI1806">
        <v>175</v>
      </c>
      <c r="AJ1806">
        <v>160</v>
      </c>
    </row>
    <row r="1807" spans="1:36" x14ac:dyDescent="0.25">
      <c r="A1807" s="19">
        <v>1806</v>
      </c>
      <c r="B1807" s="1" t="s">
        <v>9468</v>
      </c>
      <c r="C1807" s="1" t="str">
        <f>+VLOOKUP(Tabla1[[#This Row],[Sector]],Sectores[[Sector]:[Columna1]],2,0)</f>
        <v>08 Educación</v>
      </c>
      <c r="D1807" s="1" t="str">
        <f>+VLOOKUP(Tabla1[[#This Row],[Contenido]],Hoja2!$F$2:$G$105,2,0)</f>
        <v>08.03 Admisión Universitaria</v>
      </c>
      <c r="E1807" s="1" t="str">
        <f>+IFERROR(VLOOKUP(Tabla1[[#This Row],[Tema]],Temas[[Tema]:[Columna1]],2,0),"REVISAR")</f>
        <v>08.03.06 Comuna de Domicilio</v>
      </c>
      <c r="F1807" s="1" t="str">
        <f>+IFERROR(VLOOKUP(Tabla1[[#This Row],[Muestra]],Muestra[[Muestra]:[Columna1]],2,0),"REVISAR")</f>
        <v>08.03.06.120 San Clemente</v>
      </c>
      <c r="G1807" t="s">
        <v>62</v>
      </c>
      <c r="H1807" t="s">
        <v>3332</v>
      </c>
      <c r="I1807" t="s">
        <v>3368</v>
      </c>
      <c r="J1807" t="s">
        <v>3484</v>
      </c>
      <c r="K1807" t="s">
        <v>3336</v>
      </c>
      <c r="L1807" t="s">
        <v>2498</v>
      </c>
      <c r="O1807" t="s">
        <v>3867</v>
      </c>
      <c r="V1807" s="9"/>
      <c r="W1807" s="9"/>
      <c r="X1807" s="9"/>
      <c r="Y1807" s="9"/>
      <c r="Z1807" s="9"/>
      <c r="AA1807" s="9"/>
      <c r="AB1807">
        <v>477</v>
      </c>
      <c r="AC1807">
        <v>474</v>
      </c>
      <c r="AD1807">
        <v>533</v>
      </c>
      <c r="AE1807">
        <v>522</v>
      </c>
      <c r="AF1807">
        <v>589</v>
      </c>
      <c r="AG1807">
        <v>586</v>
      </c>
      <c r="AH1807">
        <v>568</v>
      </c>
      <c r="AI1807">
        <v>630</v>
      </c>
      <c r="AJ1807">
        <v>632</v>
      </c>
    </row>
    <row r="1808" spans="1:36" x14ac:dyDescent="0.25">
      <c r="A1808" s="19">
        <v>1807</v>
      </c>
      <c r="B1808" s="1" t="s">
        <v>9469</v>
      </c>
      <c r="C1808" s="1" t="str">
        <f>+VLOOKUP(Tabla1[[#This Row],[Sector]],Sectores[[Sector]:[Columna1]],2,0)</f>
        <v>08 Educación</v>
      </c>
      <c r="D1808" s="1" t="str">
        <f>+VLOOKUP(Tabla1[[#This Row],[Contenido]],Hoja2!$F$2:$G$105,2,0)</f>
        <v>08.03 Admisión Universitaria</v>
      </c>
      <c r="E1808" s="1" t="str">
        <f>+IFERROR(VLOOKUP(Tabla1[[#This Row],[Tema]],Temas[[Tema]:[Columna1]],2,0),"REVISAR")</f>
        <v>08.03.06 Comuna de Domicilio</v>
      </c>
      <c r="F1808" s="1" t="str">
        <f>+IFERROR(VLOOKUP(Tabla1[[#This Row],[Muestra]],Muestra[[Muestra]:[Columna1]],2,0),"REVISAR")</f>
        <v>08.03.06.121 San Rafael</v>
      </c>
      <c r="G1808" t="s">
        <v>62</v>
      </c>
      <c r="H1808" t="s">
        <v>3332</v>
      </c>
      <c r="I1808" t="s">
        <v>3368</v>
      </c>
      <c r="J1808" t="s">
        <v>3485</v>
      </c>
      <c r="K1808" t="s">
        <v>3336</v>
      </c>
      <c r="L1808" t="s">
        <v>2498</v>
      </c>
      <c r="O1808" t="s">
        <v>3867</v>
      </c>
      <c r="V1808" s="9"/>
      <c r="W1808" s="9"/>
      <c r="X1808" s="9"/>
      <c r="Y1808" s="9"/>
      <c r="Z1808" s="9"/>
      <c r="AA1808" s="9"/>
      <c r="AB1808">
        <v>130</v>
      </c>
      <c r="AC1808">
        <v>105</v>
      </c>
      <c r="AD1808">
        <v>126</v>
      </c>
      <c r="AE1808">
        <v>130</v>
      </c>
      <c r="AF1808">
        <v>147</v>
      </c>
      <c r="AG1808">
        <v>147</v>
      </c>
      <c r="AH1808">
        <v>142</v>
      </c>
      <c r="AI1808">
        <v>153</v>
      </c>
      <c r="AJ1808">
        <v>143</v>
      </c>
    </row>
    <row r="1809" spans="1:36" x14ac:dyDescent="0.25">
      <c r="A1809" s="19">
        <v>1808</v>
      </c>
      <c r="B1809" s="1" t="s">
        <v>9470</v>
      </c>
      <c r="C1809" s="1" t="str">
        <f>+VLOOKUP(Tabla1[[#This Row],[Sector]],Sectores[[Sector]:[Columna1]],2,0)</f>
        <v>08 Educación</v>
      </c>
      <c r="D1809" s="1" t="str">
        <f>+VLOOKUP(Tabla1[[#This Row],[Contenido]],Hoja2!$F$2:$G$105,2,0)</f>
        <v>08.03 Admisión Universitaria</v>
      </c>
      <c r="E1809" s="1" t="str">
        <f>+IFERROR(VLOOKUP(Tabla1[[#This Row],[Tema]],Temas[[Tema]:[Columna1]],2,0),"REVISAR")</f>
        <v>08.03.06 Comuna de Domicilio</v>
      </c>
      <c r="F1809" s="1" t="str">
        <f>+IFERROR(VLOOKUP(Tabla1[[#This Row],[Muestra]],Muestra[[Muestra]:[Columna1]],2,0),"REVISAR")</f>
        <v>08.03.06.122 Cauquenes</v>
      </c>
      <c r="G1809" t="s">
        <v>62</v>
      </c>
      <c r="H1809" t="s">
        <v>3332</v>
      </c>
      <c r="I1809" t="s">
        <v>3368</v>
      </c>
      <c r="J1809" t="s">
        <v>3486</v>
      </c>
      <c r="K1809" t="s">
        <v>3336</v>
      </c>
      <c r="L1809" t="s">
        <v>2498</v>
      </c>
      <c r="O1809" t="s">
        <v>3867</v>
      </c>
      <c r="V1809" s="9"/>
      <c r="W1809" s="9"/>
      <c r="X1809" s="9"/>
      <c r="Y1809" s="9"/>
      <c r="Z1809" s="9"/>
      <c r="AA1809" s="9"/>
      <c r="AB1809">
        <v>755</v>
      </c>
      <c r="AC1809">
        <v>685</v>
      </c>
      <c r="AD1809">
        <v>655</v>
      </c>
      <c r="AE1809">
        <v>704</v>
      </c>
      <c r="AF1809">
        <v>678</v>
      </c>
      <c r="AG1809">
        <v>726</v>
      </c>
      <c r="AH1809">
        <v>656</v>
      </c>
      <c r="AI1809">
        <v>653</v>
      </c>
      <c r="AJ1809">
        <v>637</v>
      </c>
    </row>
    <row r="1810" spans="1:36" x14ac:dyDescent="0.25">
      <c r="A1810" s="19">
        <v>1809</v>
      </c>
      <c r="B1810" s="1" t="s">
        <v>9471</v>
      </c>
      <c r="C1810" s="1" t="str">
        <f>+VLOOKUP(Tabla1[[#This Row],[Sector]],Sectores[[Sector]:[Columna1]],2,0)</f>
        <v>08 Educación</v>
      </c>
      <c r="D1810" s="1" t="str">
        <f>+VLOOKUP(Tabla1[[#This Row],[Contenido]],Hoja2!$F$2:$G$105,2,0)</f>
        <v>08.03 Admisión Universitaria</v>
      </c>
      <c r="E1810" s="1" t="str">
        <f>+IFERROR(VLOOKUP(Tabla1[[#This Row],[Tema]],Temas[[Tema]:[Columna1]],2,0),"REVISAR")</f>
        <v>08.03.06 Comuna de Domicilio</v>
      </c>
      <c r="F1810" s="1" t="str">
        <f>+IFERROR(VLOOKUP(Tabla1[[#This Row],[Muestra]],Muestra[[Muestra]:[Columna1]],2,0),"REVISAR")</f>
        <v>08.03.06.123 Chanco</v>
      </c>
      <c r="G1810" t="s">
        <v>62</v>
      </c>
      <c r="H1810" t="s">
        <v>3332</v>
      </c>
      <c r="I1810" t="s">
        <v>3368</v>
      </c>
      <c r="J1810" t="s">
        <v>3487</v>
      </c>
      <c r="K1810" t="s">
        <v>3336</v>
      </c>
      <c r="L1810" t="s">
        <v>2498</v>
      </c>
      <c r="O1810" t="s">
        <v>3867</v>
      </c>
      <c r="V1810" s="9"/>
      <c r="W1810" s="9"/>
      <c r="X1810" s="9"/>
      <c r="Y1810" s="9"/>
      <c r="Z1810" s="9"/>
      <c r="AA1810" s="9"/>
      <c r="AB1810">
        <v>97</v>
      </c>
      <c r="AC1810">
        <v>113</v>
      </c>
      <c r="AD1810">
        <v>84</v>
      </c>
      <c r="AE1810">
        <v>91</v>
      </c>
      <c r="AF1810">
        <v>106</v>
      </c>
      <c r="AG1810">
        <v>115</v>
      </c>
      <c r="AH1810">
        <v>118</v>
      </c>
      <c r="AI1810">
        <v>100</v>
      </c>
      <c r="AJ1810">
        <v>88</v>
      </c>
    </row>
    <row r="1811" spans="1:36" x14ac:dyDescent="0.25">
      <c r="A1811" s="19">
        <v>1810</v>
      </c>
      <c r="B1811" s="1" t="s">
        <v>9472</v>
      </c>
      <c r="C1811" s="1" t="str">
        <f>+VLOOKUP(Tabla1[[#This Row],[Sector]],Sectores[[Sector]:[Columna1]],2,0)</f>
        <v>08 Educación</v>
      </c>
      <c r="D1811" s="1" t="str">
        <f>+VLOOKUP(Tabla1[[#This Row],[Contenido]],Hoja2!$F$2:$G$105,2,0)</f>
        <v>08.03 Admisión Universitaria</v>
      </c>
      <c r="E1811" s="1" t="str">
        <f>+IFERROR(VLOOKUP(Tabla1[[#This Row],[Tema]],Temas[[Tema]:[Columna1]],2,0),"REVISAR")</f>
        <v>08.03.06 Comuna de Domicilio</v>
      </c>
      <c r="F1811" s="1" t="str">
        <f>+IFERROR(VLOOKUP(Tabla1[[#This Row],[Muestra]],Muestra[[Muestra]:[Columna1]],2,0),"REVISAR")</f>
        <v>08.03.06.124 Pelluhue</v>
      </c>
      <c r="G1811" t="s">
        <v>62</v>
      </c>
      <c r="H1811" t="s">
        <v>3332</v>
      </c>
      <c r="I1811" t="s">
        <v>3368</v>
      </c>
      <c r="J1811" t="s">
        <v>3488</v>
      </c>
      <c r="K1811" t="s">
        <v>3336</v>
      </c>
      <c r="L1811" t="s">
        <v>2498</v>
      </c>
      <c r="O1811" t="s">
        <v>3867</v>
      </c>
      <c r="V1811" s="9"/>
      <c r="W1811" s="9"/>
      <c r="X1811" s="9"/>
      <c r="Y1811" s="9"/>
      <c r="Z1811" s="9"/>
      <c r="AA1811" s="9"/>
      <c r="AB1811">
        <v>67</v>
      </c>
      <c r="AC1811">
        <v>81</v>
      </c>
      <c r="AD1811">
        <v>77</v>
      </c>
      <c r="AE1811">
        <v>70</v>
      </c>
      <c r="AF1811">
        <v>86</v>
      </c>
      <c r="AG1811">
        <v>99</v>
      </c>
      <c r="AH1811">
        <v>89</v>
      </c>
      <c r="AI1811">
        <v>85</v>
      </c>
      <c r="AJ1811">
        <v>86</v>
      </c>
    </row>
    <row r="1812" spans="1:36" x14ac:dyDescent="0.25">
      <c r="A1812" s="19">
        <v>1811</v>
      </c>
      <c r="B1812" s="1" t="s">
        <v>9473</v>
      </c>
      <c r="C1812" s="1" t="str">
        <f>+VLOOKUP(Tabla1[[#This Row],[Sector]],Sectores[[Sector]:[Columna1]],2,0)</f>
        <v>08 Educación</v>
      </c>
      <c r="D1812" s="1" t="str">
        <f>+VLOOKUP(Tabla1[[#This Row],[Contenido]],Hoja2!$F$2:$G$105,2,0)</f>
        <v>08.03 Admisión Universitaria</v>
      </c>
      <c r="E1812" s="1" t="str">
        <f>+IFERROR(VLOOKUP(Tabla1[[#This Row],[Tema]],Temas[[Tema]:[Columna1]],2,0),"REVISAR")</f>
        <v>08.03.06 Comuna de Domicilio</v>
      </c>
      <c r="F1812" s="1" t="str">
        <f>+IFERROR(VLOOKUP(Tabla1[[#This Row],[Muestra]],Muestra[[Muestra]:[Columna1]],2,0),"REVISAR")</f>
        <v>08.03.06.125 Curicó</v>
      </c>
      <c r="G1812" t="s">
        <v>62</v>
      </c>
      <c r="H1812" t="s">
        <v>3332</v>
      </c>
      <c r="I1812" t="s">
        <v>3368</v>
      </c>
      <c r="J1812" t="s">
        <v>3489</v>
      </c>
      <c r="K1812" t="s">
        <v>3336</v>
      </c>
      <c r="L1812" t="s">
        <v>2498</v>
      </c>
      <c r="O1812" t="s">
        <v>3867</v>
      </c>
      <c r="V1812" s="9"/>
      <c r="W1812" s="9"/>
      <c r="X1812" s="9"/>
      <c r="Y1812" s="9"/>
      <c r="Z1812" s="9"/>
      <c r="AA1812" s="9"/>
      <c r="AB1812">
        <v>2730</v>
      </c>
      <c r="AC1812">
        <v>2702</v>
      </c>
      <c r="AD1812">
        <v>2710</v>
      </c>
      <c r="AE1812">
        <v>2787</v>
      </c>
      <c r="AF1812">
        <v>2748</v>
      </c>
      <c r="AG1812">
        <v>2685</v>
      </c>
      <c r="AH1812">
        <v>2745</v>
      </c>
      <c r="AI1812">
        <v>2863</v>
      </c>
      <c r="AJ1812">
        <v>2915</v>
      </c>
    </row>
    <row r="1813" spans="1:36" x14ac:dyDescent="0.25">
      <c r="A1813" s="19">
        <v>1812</v>
      </c>
      <c r="B1813" s="1" t="s">
        <v>9474</v>
      </c>
      <c r="C1813" s="1" t="str">
        <f>+VLOOKUP(Tabla1[[#This Row],[Sector]],Sectores[[Sector]:[Columna1]],2,0)</f>
        <v>08 Educación</v>
      </c>
      <c r="D1813" s="1" t="str">
        <f>+VLOOKUP(Tabla1[[#This Row],[Contenido]],Hoja2!$F$2:$G$105,2,0)</f>
        <v>08.03 Admisión Universitaria</v>
      </c>
      <c r="E1813" s="1" t="str">
        <f>+IFERROR(VLOOKUP(Tabla1[[#This Row],[Tema]],Temas[[Tema]:[Columna1]],2,0),"REVISAR")</f>
        <v>08.03.06 Comuna de Domicilio</v>
      </c>
      <c r="F1813" s="1" t="str">
        <f>+IFERROR(VLOOKUP(Tabla1[[#This Row],[Muestra]],Muestra[[Muestra]:[Columna1]],2,0),"REVISAR")</f>
        <v>08.03.06.126 Hualañé</v>
      </c>
      <c r="G1813" t="s">
        <v>62</v>
      </c>
      <c r="H1813" t="s">
        <v>3332</v>
      </c>
      <c r="I1813" t="s">
        <v>3368</v>
      </c>
      <c r="J1813" t="s">
        <v>3490</v>
      </c>
      <c r="K1813" t="s">
        <v>3336</v>
      </c>
      <c r="L1813" t="s">
        <v>2498</v>
      </c>
      <c r="O1813" t="s">
        <v>3867</v>
      </c>
      <c r="V1813" s="9"/>
      <c r="W1813" s="9"/>
      <c r="X1813" s="9"/>
      <c r="Y1813" s="9"/>
      <c r="Z1813" s="9"/>
      <c r="AA1813" s="9"/>
      <c r="AB1813">
        <v>149</v>
      </c>
      <c r="AC1813">
        <v>140</v>
      </c>
      <c r="AD1813">
        <v>136</v>
      </c>
      <c r="AE1813">
        <v>118</v>
      </c>
      <c r="AF1813">
        <v>147</v>
      </c>
      <c r="AG1813">
        <v>138</v>
      </c>
      <c r="AH1813">
        <v>146</v>
      </c>
      <c r="AI1813">
        <v>170</v>
      </c>
      <c r="AJ1813">
        <v>164</v>
      </c>
    </row>
    <row r="1814" spans="1:36" x14ac:dyDescent="0.25">
      <c r="A1814" s="19">
        <v>1813</v>
      </c>
      <c r="B1814" s="1" t="s">
        <v>9475</v>
      </c>
      <c r="C1814" s="1" t="str">
        <f>+VLOOKUP(Tabla1[[#This Row],[Sector]],Sectores[[Sector]:[Columna1]],2,0)</f>
        <v>08 Educación</v>
      </c>
      <c r="D1814" s="1" t="str">
        <f>+VLOOKUP(Tabla1[[#This Row],[Contenido]],Hoja2!$F$2:$G$105,2,0)</f>
        <v>08.03 Admisión Universitaria</v>
      </c>
      <c r="E1814" s="1" t="str">
        <f>+IFERROR(VLOOKUP(Tabla1[[#This Row],[Tema]],Temas[[Tema]:[Columna1]],2,0),"REVISAR")</f>
        <v>08.03.06 Comuna de Domicilio</v>
      </c>
      <c r="F1814" s="1" t="str">
        <f>+IFERROR(VLOOKUP(Tabla1[[#This Row],[Muestra]],Muestra[[Muestra]:[Columna1]],2,0),"REVISAR")</f>
        <v>08.03.06.127 Licantén</v>
      </c>
      <c r="G1814" t="s">
        <v>62</v>
      </c>
      <c r="H1814" t="s">
        <v>3332</v>
      </c>
      <c r="I1814" t="s">
        <v>3368</v>
      </c>
      <c r="J1814" t="s">
        <v>3491</v>
      </c>
      <c r="K1814" t="s">
        <v>3336</v>
      </c>
      <c r="L1814" t="s">
        <v>2498</v>
      </c>
      <c r="O1814" t="s">
        <v>3867</v>
      </c>
      <c r="V1814" s="9"/>
      <c r="W1814" s="9"/>
      <c r="X1814" s="9"/>
      <c r="Y1814" s="9"/>
      <c r="Z1814" s="9"/>
      <c r="AA1814" s="9"/>
      <c r="AB1814">
        <v>87</v>
      </c>
      <c r="AC1814">
        <v>99</v>
      </c>
      <c r="AD1814">
        <v>81</v>
      </c>
      <c r="AE1814">
        <v>93</v>
      </c>
      <c r="AF1814">
        <v>92</v>
      </c>
      <c r="AG1814">
        <v>97</v>
      </c>
      <c r="AH1814">
        <v>99</v>
      </c>
      <c r="AI1814">
        <v>101</v>
      </c>
      <c r="AJ1814">
        <v>90</v>
      </c>
    </row>
    <row r="1815" spans="1:36" x14ac:dyDescent="0.25">
      <c r="A1815" s="19">
        <v>1814</v>
      </c>
      <c r="B1815" s="1" t="s">
        <v>9476</v>
      </c>
      <c r="C1815" s="1" t="str">
        <f>+VLOOKUP(Tabla1[[#This Row],[Sector]],Sectores[[Sector]:[Columna1]],2,0)</f>
        <v>08 Educación</v>
      </c>
      <c r="D1815" s="1" t="str">
        <f>+VLOOKUP(Tabla1[[#This Row],[Contenido]],Hoja2!$F$2:$G$105,2,0)</f>
        <v>08.03 Admisión Universitaria</v>
      </c>
      <c r="E1815" s="1" t="str">
        <f>+IFERROR(VLOOKUP(Tabla1[[#This Row],[Tema]],Temas[[Tema]:[Columna1]],2,0),"REVISAR")</f>
        <v>08.03.06 Comuna de Domicilio</v>
      </c>
      <c r="F1815" s="1" t="str">
        <f>+IFERROR(VLOOKUP(Tabla1[[#This Row],[Muestra]],Muestra[[Muestra]:[Columna1]],2,0),"REVISAR")</f>
        <v>08.03.06.128 Molina</v>
      </c>
      <c r="G1815" t="s">
        <v>62</v>
      </c>
      <c r="H1815" t="s">
        <v>3332</v>
      </c>
      <c r="I1815" t="s">
        <v>3368</v>
      </c>
      <c r="J1815" t="s">
        <v>3492</v>
      </c>
      <c r="K1815" t="s">
        <v>3336</v>
      </c>
      <c r="L1815" t="s">
        <v>2498</v>
      </c>
      <c r="O1815" t="s">
        <v>3867</v>
      </c>
      <c r="V1815" s="9"/>
      <c r="W1815" s="9"/>
      <c r="X1815" s="9"/>
      <c r="Y1815" s="9"/>
      <c r="Z1815" s="9"/>
      <c r="AA1815" s="9"/>
      <c r="AB1815">
        <v>591</v>
      </c>
      <c r="AC1815">
        <v>603</v>
      </c>
      <c r="AD1815">
        <v>597</v>
      </c>
      <c r="AE1815">
        <v>661</v>
      </c>
      <c r="AF1815">
        <v>706</v>
      </c>
      <c r="AG1815">
        <v>704</v>
      </c>
      <c r="AH1815">
        <v>728</v>
      </c>
      <c r="AI1815">
        <v>765</v>
      </c>
      <c r="AJ1815">
        <v>800</v>
      </c>
    </row>
    <row r="1816" spans="1:36" x14ac:dyDescent="0.25">
      <c r="A1816" s="19">
        <v>1815</v>
      </c>
      <c r="B1816" s="1" t="s">
        <v>9477</v>
      </c>
      <c r="C1816" s="1" t="str">
        <f>+VLOOKUP(Tabla1[[#This Row],[Sector]],Sectores[[Sector]:[Columna1]],2,0)</f>
        <v>08 Educación</v>
      </c>
      <c r="D1816" s="1" t="str">
        <f>+VLOOKUP(Tabla1[[#This Row],[Contenido]],Hoja2!$F$2:$G$105,2,0)</f>
        <v>08.03 Admisión Universitaria</v>
      </c>
      <c r="E1816" s="1" t="str">
        <f>+IFERROR(VLOOKUP(Tabla1[[#This Row],[Tema]],Temas[[Tema]:[Columna1]],2,0),"REVISAR")</f>
        <v>08.03.06 Comuna de Domicilio</v>
      </c>
      <c r="F1816" s="1" t="str">
        <f>+IFERROR(VLOOKUP(Tabla1[[#This Row],[Muestra]],Muestra[[Muestra]:[Columna1]],2,0),"REVISAR")</f>
        <v>08.03.06.129 Rauco</v>
      </c>
      <c r="G1816" t="s">
        <v>62</v>
      </c>
      <c r="H1816" t="s">
        <v>3332</v>
      </c>
      <c r="I1816" t="s">
        <v>3368</v>
      </c>
      <c r="J1816" t="s">
        <v>3493</v>
      </c>
      <c r="K1816" t="s">
        <v>3336</v>
      </c>
      <c r="L1816" t="s">
        <v>2498</v>
      </c>
      <c r="O1816" t="s">
        <v>3867</v>
      </c>
      <c r="V1816" s="9"/>
      <c r="W1816" s="9"/>
      <c r="X1816" s="9"/>
      <c r="Y1816" s="9"/>
      <c r="Z1816" s="9"/>
      <c r="AA1816" s="9"/>
      <c r="AB1816">
        <v>120</v>
      </c>
      <c r="AC1816">
        <v>133</v>
      </c>
      <c r="AD1816">
        <v>112</v>
      </c>
      <c r="AE1816">
        <v>128</v>
      </c>
      <c r="AF1816">
        <v>116</v>
      </c>
      <c r="AG1816">
        <v>113</v>
      </c>
      <c r="AH1816">
        <v>142</v>
      </c>
      <c r="AI1816">
        <v>139</v>
      </c>
      <c r="AJ1816">
        <v>165</v>
      </c>
    </row>
    <row r="1817" spans="1:36" x14ac:dyDescent="0.25">
      <c r="A1817" s="19">
        <v>1816</v>
      </c>
      <c r="B1817" s="1" t="s">
        <v>9478</v>
      </c>
      <c r="C1817" s="1" t="str">
        <f>+VLOOKUP(Tabla1[[#This Row],[Sector]],Sectores[[Sector]:[Columna1]],2,0)</f>
        <v>08 Educación</v>
      </c>
      <c r="D1817" s="1" t="str">
        <f>+VLOOKUP(Tabla1[[#This Row],[Contenido]],Hoja2!$F$2:$G$105,2,0)</f>
        <v>08.03 Admisión Universitaria</v>
      </c>
      <c r="E1817" s="1" t="str">
        <f>+IFERROR(VLOOKUP(Tabla1[[#This Row],[Tema]],Temas[[Tema]:[Columna1]],2,0),"REVISAR")</f>
        <v>08.03.06 Comuna de Domicilio</v>
      </c>
      <c r="F1817" s="1" t="str">
        <f>+IFERROR(VLOOKUP(Tabla1[[#This Row],[Muestra]],Muestra[[Muestra]:[Columna1]],2,0),"REVISAR")</f>
        <v>08.03.06.130 Romeral</v>
      </c>
      <c r="G1817" t="s">
        <v>62</v>
      </c>
      <c r="H1817" t="s">
        <v>3332</v>
      </c>
      <c r="I1817" t="s">
        <v>3368</v>
      </c>
      <c r="J1817" t="s">
        <v>3494</v>
      </c>
      <c r="K1817" t="s">
        <v>3336</v>
      </c>
      <c r="L1817" t="s">
        <v>2498</v>
      </c>
      <c r="O1817" t="s">
        <v>3867</v>
      </c>
      <c r="V1817" s="9"/>
      <c r="W1817" s="9"/>
      <c r="X1817" s="9"/>
      <c r="Y1817" s="9"/>
      <c r="Z1817" s="9"/>
      <c r="AA1817" s="9"/>
      <c r="AB1817">
        <v>163</v>
      </c>
      <c r="AC1817">
        <v>181</v>
      </c>
      <c r="AD1817">
        <v>185</v>
      </c>
      <c r="AE1817">
        <v>219</v>
      </c>
      <c r="AF1817">
        <v>204</v>
      </c>
      <c r="AG1817">
        <v>212</v>
      </c>
      <c r="AH1817">
        <v>220</v>
      </c>
      <c r="AI1817">
        <v>260</v>
      </c>
      <c r="AJ1817">
        <v>241</v>
      </c>
    </row>
    <row r="1818" spans="1:36" x14ac:dyDescent="0.25">
      <c r="A1818" s="19">
        <v>1817</v>
      </c>
      <c r="B1818" s="1" t="s">
        <v>9479</v>
      </c>
      <c r="C1818" s="1" t="str">
        <f>+VLOOKUP(Tabla1[[#This Row],[Sector]],Sectores[[Sector]:[Columna1]],2,0)</f>
        <v>08 Educación</v>
      </c>
      <c r="D1818" s="1" t="str">
        <f>+VLOOKUP(Tabla1[[#This Row],[Contenido]],Hoja2!$F$2:$G$105,2,0)</f>
        <v>08.03 Admisión Universitaria</v>
      </c>
      <c r="E1818" s="1" t="str">
        <f>+IFERROR(VLOOKUP(Tabla1[[#This Row],[Tema]],Temas[[Tema]:[Columna1]],2,0),"REVISAR")</f>
        <v>08.03.06 Comuna de Domicilio</v>
      </c>
      <c r="F1818" s="1" t="str">
        <f>+IFERROR(VLOOKUP(Tabla1[[#This Row],[Muestra]],Muestra[[Muestra]:[Columna1]],2,0),"REVISAR")</f>
        <v>08.03.06.131 Sagrada Familia</v>
      </c>
      <c r="G1818" t="s">
        <v>62</v>
      </c>
      <c r="H1818" t="s">
        <v>3332</v>
      </c>
      <c r="I1818" t="s">
        <v>3368</v>
      </c>
      <c r="J1818" t="s">
        <v>3495</v>
      </c>
      <c r="K1818" t="s">
        <v>3336</v>
      </c>
      <c r="L1818" t="s">
        <v>2498</v>
      </c>
      <c r="O1818" t="s">
        <v>3867</v>
      </c>
      <c r="V1818" s="9"/>
      <c r="W1818" s="9"/>
      <c r="X1818" s="9"/>
      <c r="Y1818" s="9"/>
      <c r="Z1818" s="9"/>
      <c r="AA1818" s="9"/>
      <c r="AB1818">
        <v>223</v>
      </c>
      <c r="AC1818">
        <v>231</v>
      </c>
      <c r="AD1818">
        <v>212</v>
      </c>
      <c r="AE1818">
        <v>230</v>
      </c>
      <c r="AF1818">
        <v>222</v>
      </c>
      <c r="AG1818">
        <v>252</v>
      </c>
      <c r="AH1818">
        <v>266</v>
      </c>
      <c r="AI1818">
        <v>247</v>
      </c>
      <c r="AJ1818">
        <v>236</v>
      </c>
    </row>
    <row r="1819" spans="1:36" x14ac:dyDescent="0.25">
      <c r="A1819" s="19">
        <v>1818</v>
      </c>
      <c r="B1819" s="1" t="s">
        <v>9480</v>
      </c>
      <c r="C1819" s="1" t="str">
        <f>+VLOOKUP(Tabla1[[#This Row],[Sector]],Sectores[[Sector]:[Columna1]],2,0)</f>
        <v>08 Educación</v>
      </c>
      <c r="D1819" s="1" t="str">
        <f>+VLOOKUP(Tabla1[[#This Row],[Contenido]],Hoja2!$F$2:$G$105,2,0)</f>
        <v>08.03 Admisión Universitaria</v>
      </c>
      <c r="E1819" s="1" t="str">
        <f>+IFERROR(VLOOKUP(Tabla1[[#This Row],[Tema]],Temas[[Tema]:[Columna1]],2,0),"REVISAR")</f>
        <v>08.03.06 Comuna de Domicilio</v>
      </c>
      <c r="F1819" s="1" t="str">
        <f>+IFERROR(VLOOKUP(Tabla1[[#This Row],[Muestra]],Muestra[[Muestra]:[Columna1]],2,0),"REVISAR")</f>
        <v>08.03.06.132 Teno</v>
      </c>
      <c r="G1819" t="s">
        <v>62</v>
      </c>
      <c r="H1819" t="s">
        <v>3332</v>
      </c>
      <c r="I1819" t="s">
        <v>3368</v>
      </c>
      <c r="J1819" t="s">
        <v>3496</v>
      </c>
      <c r="K1819" t="s">
        <v>3336</v>
      </c>
      <c r="L1819" t="s">
        <v>2498</v>
      </c>
      <c r="O1819" t="s">
        <v>3867</v>
      </c>
      <c r="V1819" s="9"/>
      <c r="W1819" s="9"/>
      <c r="X1819" s="9"/>
      <c r="Y1819" s="9"/>
      <c r="Z1819" s="9"/>
      <c r="AA1819" s="9"/>
      <c r="AB1819">
        <v>360</v>
      </c>
      <c r="AC1819">
        <v>364</v>
      </c>
      <c r="AD1819">
        <v>320</v>
      </c>
      <c r="AE1819">
        <v>320</v>
      </c>
      <c r="AF1819">
        <v>391</v>
      </c>
      <c r="AG1819">
        <v>426</v>
      </c>
      <c r="AH1819">
        <v>376</v>
      </c>
      <c r="AI1819">
        <v>381</v>
      </c>
      <c r="AJ1819">
        <v>420</v>
      </c>
    </row>
    <row r="1820" spans="1:36" x14ac:dyDescent="0.25">
      <c r="A1820" s="19">
        <v>1819</v>
      </c>
      <c r="B1820" s="1" t="s">
        <v>9481</v>
      </c>
      <c r="C1820" s="1" t="str">
        <f>+VLOOKUP(Tabla1[[#This Row],[Sector]],Sectores[[Sector]:[Columna1]],2,0)</f>
        <v>08 Educación</v>
      </c>
      <c r="D1820" s="1" t="str">
        <f>+VLOOKUP(Tabla1[[#This Row],[Contenido]],Hoja2!$F$2:$G$105,2,0)</f>
        <v>08.03 Admisión Universitaria</v>
      </c>
      <c r="E1820" s="1" t="str">
        <f>+IFERROR(VLOOKUP(Tabla1[[#This Row],[Tema]],Temas[[Tema]:[Columna1]],2,0),"REVISAR")</f>
        <v>08.03.06 Comuna de Domicilio</v>
      </c>
      <c r="F1820" s="1" t="str">
        <f>+IFERROR(VLOOKUP(Tabla1[[#This Row],[Muestra]],Muestra[[Muestra]:[Columna1]],2,0),"REVISAR")</f>
        <v>08.03.06.133 Vichuquén</v>
      </c>
      <c r="G1820" t="s">
        <v>62</v>
      </c>
      <c r="H1820" t="s">
        <v>3332</v>
      </c>
      <c r="I1820" t="s">
        <v>3368</v>
      </c>
      <c r="J1820" t="s">
        <v>3497</v>
      </c>
      <c r="K1820" t="s">
        <v>3336</v>
      </c>
      <c r="L1820" t="s">
        <v>2498</v>
      </c>
      <c r="O1820" t="s">
        <v>3867</v>
      </c>
      <c r="V1820" s="9"/>
      <c r="W1820" s="9"/>
      <c r="X1820" s="9"/>
      <c r="Y1820" s="9"/>
      <c r="Z1820" s="9"/>
      <c r="AA1820" s="9"/>
      <c r="AB1820">
        <v>62</v>
      </c>
      <c r="AC1820">
        <v>60</v>
      </c>
      <c r="AD1820">
        <v>66</v>
      </c>
      <c r="AE1820">
        <v>70</v>
      </c>
      <c r="AF1820">
        <v>48</v>
      </c>
      <c r="AG1820">
        <v>66</v>
      </c>
      <c r="AH1820">
        <v>55</v>
      </c>
      <c r="AI1820">
        <v>64</v>
      </c>
      <c r="AJ1820">
        <v>56</v>
      </c>
    </row>
    <row r="1821" spans="1:36" x14ac:dyDescent="0.25">
      <c r="A1821" s="19">
        <v>1820</v>
      </c>
      <c r="B1821" s="1" t="s">
        <v>9482</v>
      </c>
      <c r="C1821" s="1" t="str">
        <f>+VLOOKUP(Tabla1[[#This Row],[Sector]],Sectores[[Sector]:[Columna1]],2,0)</f>
        <v>08 Educación</v>
      </c>
      <c r="D1821" s="1" t="str">
        <f>+VLOOKUP(Tabla1[[#This Row],[Contenido]],Hoja2!$F$2:$G$105,2,0)</f>
        <v>08.03 Admisión Universitaria</v>
      </c>
      <c r="E1821" s="1" t="str">
        <f>+IFERROR(VLOOKUP(Tabla1[[#This Row],[Tema]],Temas[[Tema]:[Columna1]],2,0),"REVISAR")</f>
        <v>08.03.06 Comuna de Domicilio</v>
      </c>
      <c r="F1821" s="1" t="str">
        <f>+IFERROR(VLOOKUP(Tabla1[[#This Row],[Muestra]],Muestra[[Muestra]:[Columna1]],2,0),"REVISAR")</f>
        <v>08.03.06.134 Linares</v>
      </c>
      <c r="G1821" t="s">
        <v>62</v>
      </c>
      <c r="H1821" t="s">
        <v>3332</v>
      </c>
      <c r="I1821" t="s">
        <v>3368</v>
      </c>
      <c r="J1821" t="s">
        <v>3498</v>
      </c>
      <c r="K1821" t="s">
        <v>3336</v>
      </c>
      <c r="L1821" t="s">
        <v>2498</v>
      </c>
      <c r="O1821" t="s">
        <v>3867</v>
      </c>
      <c r="V1821" s="9"/>
      <c r="W1821" s="9"/>
      <c r="X1821" s="9"/>
      <c r="Y1821" s="9"/>
      <c r="Z1821" s="9"/>
      <c r="AA1821" s="9"/>
      <c r="AB1821">
        <v>1718</v>
      </c>
      <c r="AC1821">
        <v>1745</v>
      </c>
      <c r="AD1821">
        <v>1670</v>
      </c>
      <c r="AE1821">
        <v>1869</v>
      </c>
      <c r="AF1821">
        <v>1833</v>
      </c>
      <c r="AG1821">
        <v>1865</v>
      </c>
      <c r="AH1821">
        <v>1923</v>
      </c>
      <c r="AI1821">
        <v>1838</v>
      </c>
      <c r="AJ1821">
        <v>1936</v>
      </c>
    </row>
    <row r="1822" spans="1:36" x14ac:dyDescent="0.25">
      <c r="A1822" s="19">
        <v>1821</v>
      </c>
      <c r="B1822" s="1" t="s">
        <v>9483</v>
      </c>
      <c r="C1822" s="1" t="str">
        <f>+VLOOKUP(Tabla1[[#This Row],[Sector]],Sectores[[Sector]:[Columna1]],2,0)</f>
        <v>08 Educación</v>
      </c>
      <c r="D1822" s="1" t="str">
        <f>+VLOOKUP(Tabla1[[#This Row],[Contenido]],Hoja2!$F$2:$G$105,2,0)</f>
        <v>08.03 Admisión Universitaria</v>
      </c>
      <c r="E1822" s="1" t="str">
        <f>+IFERROR(VLOOKUP(Tabla1[[#This Row],[Tema]],Temas[[Tema]:[Columna1]],2,0),"REVISAR")</f>
        <v>08.03.06 Comuna de Domicilio</v>
      </c>
      <c r="F1822" s="1" t="str">
        <f>+IFERROR(VLOOKUP(Tabla1[[#This Row],[Muestra]],Muestra[[Muestra]:[Columna1]],2,0),"REVISAR")</f>
        <v>08.03.06.135 Colbún</v>
      </c>
      <c r="G1822" t="s">
        <v>62</v>
      </c>
      <c r="H1822" t="s">
        <v>3332</v>
      </c>
      <c r="I1822" t="s">
        <v>3368</v>
      </c>
      <c r="J1822" t="s">
        <v>3499</v>
      </c>
      <c r="K1822" t="s">
        <v>3336</v>
      </c>
      <c r="L1822" t="s">
        <v>2498</v>
      </c>
      <c r="O1822" t="s">
        <v>3867</v>
      </c>
      <c r="V1822" s="9"/>
      <c r="W1822" s="9"/>
      <c r="X1822" s="9"/>
      <c r="Y1822" s="9"/>
      <c r="Z1822" s="9"/>
      <c r="AA1822" s="9"/>
      <c r="AB1822">
        <v>229</v>
      </c>
      <c r="AC1822">
        <v>257</v>
      </c>
      <c r="AD1822">
        <v>258</v>
      </c>
      <c r="AE1822">
        <v>271</v>
      </c>
      <c r="AF1822">
        <v>283</v>
      </c>
      <c r="AG1822">
        <v>299</v>
      </c>
      <c r="AH1822">
        <v>279</v>
      </c>
      <c r="AI1822">
        <v>287</v>
      </c>
      <c r="AJ1822">
        <v>309</v>
      </c>
    </row>
    <row r="1823" spans="1:36" x14ac:dyDescent="0.25">
      <c r="A1823" s="19">
        <v>1822</v>
      </c>
      <c r="B1823" s="1" t="s">
        <v>9484</v>
      </c>
      <c r="C1823" s="1" t="str">
        <f>+VLOOKUP(Tabla1[[#This Row],[Sector]],Sectores[[Sector]:[Columna1]],2,0)</f>
        <v>08 Educación</v>
      </c>
      <c r="D1823" s="1" t="str">
        <f>+VLOOKUP(Tabla1[[#This Row],[Contenido]],Hoja2!$F$2:$G$105,2,0)</f>
        <v>08.03 Admisión Universitaria</v>
      </c>
      <c r="E1823" s="1" t="str">
        <f>+IFERROR(VLOOKUP(Tabla1[[#This Row],[Tema]],Temas[[Tema]:[Columna1]],2,0),"REVISAR")</f>
        <v>08.03.06 Comuna de Domicilio</v>
      </c>
      <c r="F1823" s="1" t="str">
        <f>+IFERROR(VLOOKUP(Tabla1[[#This Row],[Muestra]],Muestra[[Muestra]:[Columna1]],2,0),"REVISAR")</f>
        <v>08.03.06.136 Longaví</v>
      </c>
      <c r="G1823" t="s">
        <v>62</v>
      </c>
      <c r="H1823" t="s">
        <v>3332</v>
      </c>
      <c r="I1823" t="s">
        <v>3368</v>
      </c>
      <c r="J1823" t="s">
        <v>3500</v>
      </c>
      <c r="K1823" t="s">
        <v>3336</v>
      </c>
      <c r="L1823" t="s">
        <v>2498</v>
      </c>
      <c r="O1823" t="s">
        <v>3867</v>
      </c>
      <c r="V1823" s="9"/>
      <c r="W1823" s="9"/>
      <c r="X1823" s="9"/>
      <c r="Y1823" s="9"/>
      <c r="Z1823" s="9"/>
      <c r="AA1823" s="9"/>
      <c r="AB1823">
        <v>364</v>
      </c>
      <c r="AC1823">
        <v>403</v>
      </c>
      <c r="AD1823">
        <v>334</v>
      </c>
      <c r="AE1823">
        <v>358</v>
      </c>
      <c r="AF1823">
        <v>409</v>
      </c>
      <c r="AG1823">
        <v>353</v>
      </c>
      <c r="AH1823">
        <v>368</v>
      </c>
      <c r="AI1823">
        <v>453</v>
      </c>
      <c r="AJ1823">
        <v>471</v>
      </c>
    </row>
    <row r="1824" spans="1:36" x14ac:dyDescent="0.25">
      <c r="A1824" s="19">
        <v>1823</v>
      </c>
      <c r="B1824" s="1" t="s">
        <v>9485</v>
      </c>
      <c r="C1824" s="1" t="str">
        <f>+VLOOKUP(Tabla1[[#This Row],[Sector]],Sectores[[Sector]:[Columna1]],2,0)</f>
        <v>08 Educación</v>
      </c>
      <c r="D1824" s="1" t="str">
        <f>+VLOOKUP(Tabla1[[#This Row],[Contenido]],Hoja2!$F$2:$G$105,2,0)</f>
        <v>08.03 Admisión Universitaria</v>
      </c>
      <c r="E1824" s="1" t="str">
        <f>+IFERROR(VLOOKUP(Tabla1[[#This Row],[Tema]],Temas[[Tema]:[Columna1]],2,0),"REVISAR")</f>
        <v>08.03.06 Comuna de Domicilio</v>
      </c>
      <c r="F1824" s="1" t="str">
        <f>+IFERROR(VLOOKUP(Tabla1[[#This Row],[Muestra]],Muestra[[Muestra]:[Columna1]],2,0),"REVISAR")</f>
        <v>08.03.06.137 Parral</v>
      </c>
      <c r="G1824" t="s">
        <v>62</v>
      </c>
      <c r="H1824" t="s">
        <v>3332</v>
      </c>
      <c r="I1824" t="s">
        <v>3368</v>
      </c>
      <c r="J1824" t="s">
        <v>3501</v>
      </c>
      <c r="K1824" t="s">
        <v>3336</v>
      </c>
      <c r="L1824" t="s">
        <v>2498</v>
      </c>
      <c r="O1824" t="s">
        <v>3867</v>
      </c>
      <c r="V1824" s="9"/>
      <c r="W1824" s="9"/>
      <c r="X1824" s="9"/>
      <c r="Y1824" s="9"/>
      <c r="Z1824" s="9"/>
      <c r="AA1824" s="9"/>
      <c r="AB1824">
        <v>677</v>
      </c>
      <c r="AC1824">
        <v>647</v>
      </c>
      <c r="AD1824">
        <v>632</v>
      </c>
      <c r="AE1824">
        <v>656</v>
      </c>
      <c r="AF1824">
        <v>733</v>
      </c>
      <c r="AG1824">
        <v>742</v>
      </c>
      <c r="AH1824">
        <v>736</v>
      </c>
      <c r="AI1824">
        <v>722</v>
      </c>
      <c r="AJ1824">
        <v>731</v>
      </c>
    </row>
    <row r="1825" spans="1:36" x14ac:dyDescent="0.25">
      <c r="A1825" s="19">
        <v>1824</v>
      </c>
      <c r="B1825" s="1" t="s">
        <v>9486</v>
      </c>
      <c r="C1825" s="1" t="str">
        <f>+VLOOKUP(Tabla1[[#This Row],[Sector]],Sectores[[Sector]:[Columna1]],2,0)</f>
        <v>08 Educación</v>
      </c>
      <c r="D1825" s="1" t="str">
        <f>+VLOOKUP(Tabla1[[#This Row],[Contenido]],Hoja2!$F$2:$G$105,2,0)</f>
        <v>08.03 Admisión Universitaria</v>
      </c>
      <c r="E1825" s="1" t="str">
        <f>+IFERROR(VLOOKUP(Tabla1[[#This Row],[Tema]],Temas[[Tema]:[Columna1]],2,0),"REVISAR")</f>
        <v>08.03.06 Comuna de Domicilio</v>
      </c>
      <c r="F1825" s="1" t="str">
        <f>+IFERROR(VLOOKUP(Tabla1[[#This Row],[Muestra]],Muestra[[Muestra]:[Columna1]],2,0),"REVISAR")</f>
        <v>08.03.06.138 Retiro</v>
      </c>
      <c r="G1825" t="s">
        <v>62</v>
      </c>
      <c r="H1825" t="s">
        <v>3332</v>
      </c>
      <c r="I1825" t="s">
        <v>3368</v>
      </c>
      <c r="J1825" t="s">
        <v>3502</v>
      </c>
      <c r="K1825" t="s">
        <v>3336</v>
      </c>
      <c r="L1825" t="s">
        <v>2498</v>
      </c>
      <c r="O1825" t="s">
        <v>3867</v>
      </c>
      <c r="V1825" s="9"/>
      <c r="W1825" s="9"/>
      <c r="X1825" s="9"/>
      <c r="Y1825" s="9"/>
      <c r="Z1825" s="9"/>
      <c r="AA1825" s="9"/>
      <c r="AB1825">
        <v>245</v>
      </c>
      <c r="AC1825">
        <v>230</v>
      </c>
      <c r="AD1825">
        <v>282</v>
      </c>
      <c r="AE1825">
        <v>266</v>
      </c>
      <c r="AF1825">
        <v>260</v>
      </c>
      <c r="AG1825">
        <v>242</v>
      </c>
      <c r="AH1825">
        <v>243</v>
      </c>
      <c r="AI1825">
        <v>266</v>
      </c>
      <c r="AJ1825">
        <v>254</v>
      </c>
    </row>
    <row r="1826" spans="1:36" x14ac:dyDescent="0.25">
      <c r="A1826" s="19">
        <v>1825</v>
      </c>
      <c r="B1826" s="1" t="s">
        <v>9487</v>
      </c>
      <c r="C1826" s="1" t="str">
        <f>+VLOOKUP(Tabla1[[#This Row],[Sector]],Sectores[[Sector]:[Columna1]],2,0)</f>
        <v>08 Educación</v>
      </c>
      <c r="D1826" s="1" t="str">
        <f>+VLOOKUP(Tabla1[[#This Row],[Contenido]],Hoja2!$F$2:$G$105,2,0)</f>
        <v>08.03 Admisión Universitaria</v>
      </c>
      <c r="E1826" s="1" t="str">
        <f>+IFERROR(VLOOKUP(Tabla1[[#This Row],[Tema]],Temas[[Tema]:[Columna1]],2,0),"REVISAR")</f>
        <v>08.03.06 Comuna de Domicilio</v>
      </c>
      <c r="F1826" s="1" t="str">
        <f>+IFERROR(VLOOKUP(Tabla1[[#This Row],[Muestra]],Muestra[[Muestra]:[Columna1]],2,0),"REVISAR")</f>
        <v>08.03.06.139 San Javier</v>
      </c>
      <c r="G1826" t="s">
        <v>62</v>
      </c>
      <c r="H1826" t="s">
        <v>3332</v>
      </c>
      <c r="I1826" t="s">
        <v>3368</v>
      </c>
      <c r="J1826" t="s">
        <v>3503</v>
      </c>
      <c r="K1826" t="s">
        <v>3336</v>
      </c>
      <c r="L1826" t="s">
        <v>2498</v>
      </c>
      <c r="O1826" t="s">
        <v>3867</v>
      </c>
      <c r="V1826" s="9"/>
      <c r="W1826" s="9"/>
      <c r="X1826" s="9"/>
      <c r="Y1826" s="9"/>
      <c r="Z1826" s="9"/>
      <c r="AA1826" s="9"/>
      <c r="AB1826">
        <v>736</v>
      </c>
      <c r="AC1826">
        <v>616</v>
      </c>
      <c r="AD1826">
        <v>611</v>
      </c>
      <c r="AE1826">
        <v>629</v>
      </c>
      <c r="AF1826">
        <v>705</v>
      </c>
      <c r="AG1826">
        <v>659</v>
      </c>
      <c r="AH1826">
        <v>718</v>
      </c>
      <c r="AI1826">
        <v>692</v>
      </c>
      <c r="AJ1826">
        <v>768</v>
      </c>
    </row>
    <row r="1827" spans="1:36" x14ac:dyDescent="0.25">
      <c r="A1827" s="19">
        <v>1826</v>
      </c>
      <c r="B1827" s="1" t="s">
        <v>9488</v>
      </c>
      <c r="C1827" s="1" t="str">
        <f>+VLOOKUP(Tabla1[[#This Row],[Sector]],Sectores[[Sector]:[Columna1]],2,0)</f>
        <v>08 Educación</v>
      </c>
      <c r="D1827" s="1" t="str">
        <f>+VLOOKUP(Tabla1[[#This Row],[Contenido]],Hoja2!$F$2:$G$105,2,0)</f>
        <v>08.03 Admisión Universitaria</v>
      </c>
      <c r="E1827" s="1" t="str">
        <f>+IFERROR(VLOOKUP(Tabla1[[#This Row],[Tema]],Temas[[Tema]:[Columna1]],2,0),"REVISAR")</f>
        <v>08.03.06 Comuna de Domicilio</v>
      </c>
      <c r="F1827" s="1" t="str">
        <f>+IFERROR(VLOOKUP(Tabla1[[#This Row],[Muestra]],Muestra[[Muestra]:[Columna1]],2,0),"REVISAR")</f>
        <v>08.03.06.140 Villa Alegre</v>
      </c>
      <c r="G1827" t="s">
        <v>62</v>
      </c>
      <c r="H1827" t="s">
        <v>3332</v>
      </c>
      <c r="I1827" t="s">
        <v>3368</v>
      </c>
      <c r="J1827" t="s">
        <v>3504</v>
      </c>
      <c r="K1827" t="s">
        <v>3336</v>
      </c>
      <c r="L1827" t="s">
        <v>2498</v>
      </c>
      <c r="O1827" t="s">
        <v>3867</v>
      </c>
      <c r="V1827" s="9"/>
      <c r="W1827" s="9"/>
      <c r="X1827" s="9"/>
      <c r="Y1827" s="9"/>
      <c r="Z1827" s="9"/>
      <c r="AA1827" s="9"/>
      <c r="AB1827">
        <v>177</v>
      </c>
      <c r="AC1827">
        <v>202</v>
      </c>
      <c r="AD1827">
        <v>158</v>
      </c>
      <c r="AE1827">
        <v>207</v>
      </c>
      <c r="AF1827">
        <v>187</v>
      </c>
      <c r="AG1827">
        <v>188</v>
      </c>
      <c r="AH1827">
        <v>198</v>
      </c>
      <c r="AI1827">
        <v>209</v>
      </c>
      <c r="AJ1827">
        <v>217</v>
      </c>
    </row>
    <row r="1828" spans="1:36" x14ac:dyDescent="0.25">
      <c r="A1828" s="19">
        <v>1827</v>
      </c>
      <c r="B1828" s="1" t="s">
        <v>9489</v>
      </c>
      <c r="C1828" s="1" t="str">
        <f>+VLOOKUP(Tabla1[[#This Row],[Sector]],Sectores[[Sector]:[Columna1]],2,0)</f>
        <v>08 Educación</v>
      </c>
      <c r="D1828" s="1" t="str">
        <f>+VLOOKUP(Tabla1[[#This Row],[Contenido]],Hoja2!$F$2:$G$105,2,0)</f>
        <v>08.03 Admisión Universitaria</v>
      </c>
      <c r="E1828" s="1" t="str">
        <f>+IFERROR(VLOOKUP(Tabla1[[#This Row],[Tema]],Temas[[Tema]:[Columna1]],2,0),"REVISAR")</f>
        <v>08.03.06 Comuna de Domicilio</v>
      </c>
      <c r="F1828" s="1" t="str">
        <f>+IFERROR(VLOOKUP(Tabla1[[#This Row],[Muestra]],Muestra[[Muestra]:[Columna1]],2,0),"REVISAR")</f>
        <v>08.03.06.141 Yerbas Buenas</v>
      </c>
      <c r="G1828" t="s">
        <v>62</v>
      </c>
      <c r="H1828" t="s">
        <v>3332</v>
      </c>
      <c r="I1828" t="s">
        <v>3368</v>
      </c>
      <c r="J1828" t="s">
        <v>3505</v>
      </c>
      <c r="K1828" t="s">
        <v>3336</v>
      </c>
      <c r="L1828" t="s">
        <v>2498</v>
      </c>
      <c r="O1828" t="s">
        <v>3867</v>
      </c>
      <c r="V1828" s="9"/>
      <c r="W1828" s="9"/>
      <c r="X1828" s="9"/>
      <c r="Y1828" s="9"/>
      <c r="Z1828" s="9"/>
      <c r="AA1828" s="9"/>
      <c r="AB1828">
        <v>213</v>
      </c>
      <c r="AC1828">
        <v>252</v>
      </c>
      <c r="AD1828">
        <v>276</v>
      </c>
      <c r="AE1828">
        <v>276</v>
      </c>
      <c r="AF1828">
        <v>234</v>
      </c>
      <c r="AG1828">
        <v>241</v>
      </c>
      <c r="AH1828">
        <v>260</v>
      </c>
      <c r="AI1828">
        <v>241</v>
      </c>
      <c r="AJ1828">
        <v>253</v>
      </c>
    </row>
    <row r="1829" spans="1:36" x14ac:dyDescent="0.25">
      <c r="A1829" s="19">
        <v>1828</v>
      </c>
      <c r="B1829" s="1" t="s">
        <v>9490</v>
      </c>
      <c r="C1829" s="1" t="str">
        <f>+VLOOKUP(Tabla1[[#This Row],[Sector]],Sectores[[Sector]:[Columna1]],2,0)</f>
        <v>08 Educación</v>
      </c>
      <c r="D1829" s="1" t="str">
        <f>+VLOOKUP(Tabla1[[#This Row],[Contenido]],Hoja2!$F$2:$G$105,2,0)</f>
        <v>08.03 Admisión Universitaria</v>
      </c>
      <c r="E1829" s="1" t="str">
        <f>+IFERROR(VLOOKUP(Tabla1[[#This Row],[Tema]],Temas[[Tema]:[Columna1]],2,0),"REVISAR")</f>
        <v>08.03.06 Comuna de Domicilio</v>
      </c>
      <c r="F1829" s="1" t="str">
        <f>+IFERROR(VLOOKUP(Tabla1[[#This Row],[Muestra]],Muestra[[Muestra]:[Columna1]],2,0),"REVISAR")</f>
        <v>08.03.06.142 Concepción</v>
      </c>
      <c r="G1829" t="s">
        <v>62</v>
      </c>
      <c r="H1829" t="s">
        <v>3332</v>
      </c>
      <c r="I1829" t="s">
        <v>3368</v>
      </c>
      <c r="J1829" t="s">
        <v>3506</v>
      </c>
      <c r="K1829" t="s">
        <v>3336</v>
      </c>
      <c r="L1829" t="s">
        <v>2498</v>
      </c>
      <c r="O1829" t="s">
        <v>3867</v>
      </c>
      <c r="V1829" s="9"/>
      <c r="W1829" s="9"/>
      <c r="X1829" s="9"/>
      <c r="Y1829" s="9"/>
      <c r="Z1829" s="9"/>
      <c r="AA1829" s="9"/>
      <c r="AB1829">
        <v>4450</v>
      </c>
      <c r="AC1829">
        <v>4619</v>
      </c>
      <c r="AD1829">
        <v>4309</v>
      </c>
      <c r="AE1829">
        <v>4442</v>
      </c>
      <c r="AF1829">
        <v>4511</v>
      </c>
      <c r="AG1829">
        <v>4115</v>
      </c>
      <c r="AH1829">
        <v>4361</v>
      </c>
      <c r="AI1829">
        <v>4239</v>
      </c>
      <c r="AJ1829">
        <v>4355</v>
      </c>
    </row>
    <row r="1830" spans="1:36" x14ac:dyDescent="0.25">
      <c r="A1830" s="19">
        <v>1829</v>
      </c>
      <c r="B1830" s="1" t="s">
        <v>9491</v>
      </c>
      <c r="C1830" s="1" t="str">
        <f>+VLOOKUP(Tabla1[[#This Row],[Sector]],Sectores[[Sector]:[Columna1]],2,0)</f>
        <v>08 Educación</v>
      </c>
      <c r="D1830" s="1" t="str">
        <f>+VLOOKUP(Tabla1[[#This Row],[Contenido]],Hoja2!$F$2:$G$105,2,0)</f>
        <v>08.03 Admisión Universitaria</v>
      </c>
      <c r="E1830" s="1" t="str">
        <f>+IFERROR(VLOOKUP(Tabla1[[#This Row],[Tema]],Temas[[Tema]:[Columna1]],2,0),"REVISAR")</f>
        <v>08.03.06 Comuna de Domicilio</v>
      </c>
      <c r="F1830" s="1" t="str">
        <f>+IFERROR(VLOOKUP(Tabla1[[#This Row],[Muestra]],Muestra[[Muestra]:[Columna1]],2,0),"REVISAR")</f>
        <v>08.03.06.143 Coronel</v>
      </c>
      <c r="G1830" t="s">
        <v>62</v>
      </c>
      <c r="H1830" t="s">
        <v>3332</v>
      </c>
      <c r="I1830" t="s">
        <v>3368</v>
      </c>
      <c r="J1830" t="s">
        <v>3507</v>
      </c>
      <c r="K1830" t="s">
        <v>3336</v>
      </c>
      <c r="L1830" t="s">
        <v>2498</v>
      </c>
      <c r="O1830" t="s">
        <v>3867</v>
      </c>
      <c r="V1830" s="9"/>
      <c r="W1830" s="9"/>
      <c r="X1830" s="9"/>
      <c r="Y1830" s="9"/>
      <c r="Z1830" s="9"/>
      <c r="AA1830" s="9"/>
      <c r="AB1830">
        <v>2146</v>
      </c>
      <c r="AC1830">
        <v>1959</v>
      </c>
      <c r="AD1830">
        <v>1933</v>
      </c>
      <c r="AE1830">
        <v>2100</v>
      </c>
      <c r="AF1830">
        <v>2181</v>
      </c>
      <c r="AG1830">
        <v>2223</v>
      </c>
      <c r="AH1830">
        <v>2227</v>
      </c>
      <c r="AI1830">
        <v>2230</v>
      </c>
      <c r="AJ1830">
        <v>2226</v>
      </c>
    </row>
    <row r="1831" spans="1:36" x14ac:dyDescent="0.25">
      <c r="A1831" s="19">
        <v>1830</v>
      </c>
      <c r="B1831" s="1" t="s">
        <v>9492</v>
      </c>
      <c r="C1831" s="1" t="str">
        <f>+VLOOKUP(Tabla1[[#This Row],[Sector]],Sectores[[Sector]:[Columna1]],2,0)</f>
        <v>08 Educación</v>
      </c>
      <c r="D1831" s="1" t="str">
        <f>+VLOOKUP(Tabla1[[#This Row],[Contenido]],Hoja2!$F$2:$G$105,2,0)</f>
        <v>08.03 Admisión Universitaria</v>
      </c>
      <c r="E1831" s="1" t="str">
        <f>+IFERROR(VLOOKUP(Tabla1[[#This Row],[Tema]],Temas[[Tema]:[Columna1]],2,0),"REVISAR")</f>
        <v>08.03.06 Comuna de Domicilio</v>
      </c>
      <c r="F1831" s="1" t="str">
        <f>+IFERROR(VLOOKUP(Tabla1[[#This Row],[Muestra]],Muestra[[Muestra]:[Columna1]],2,0),"REVISAR")</f>
        <v>08.03.06.144 Chiguayante</v>
      </c>
      <c r="G1831" t="s">
        <v>62</v>
      </c>
      <c r="H1831" t="s">
        <v>3332</v>
      </c>
      <c r="I1831" t="s">
        <v>3368</v>
      </c>
      <c r="J1831" t="s">
        <v>3508</v>
      </c>
      <c r="K1831" t="s">
        <v>3336</v>
      </c>
      <c r="L1831" t="s">
        <v>2498</v>
      </c>
      <c r="O1831" t="s">
        <v>3867</v>
      </c>
      <c r="V1831" s="9"/>
      <c r="W1831" s="9"/>
      <c r="X1831" s="9"/>
      <c r="Y1831" s="9"/>
      <c r="Z1831" s="9"/>
      <c r="AA1831" s="9"/>
      <c r="AB1831">
        <v>2073</v>
      </c>
      <c r="AC1831">
        <v>2002</v>
      </c>
      <c r="AD1831">
        <v>1859</v>
      </c>
      <c r="AE1831">
        <v>1815</v>
      </c>
      <c r="AF1831">
        <v>1965</v>
      </c>
      <c r="AG1831">
        <v>1883</v>
      </c>
      <c r="AH1831">
        <v>1957</v>
      </c>
      <c r="AI1831">
        <v>1992</v>
      </c>
      <c r="AJ1831">
        <v>1831</v>
      </c>
    </row>
    <row r="1832" spans="1:36" x14ac:dyDescent="0.25">
      <c r="A1832" s="19">
        <v>1831</v>
      </c>
      <c r="B1832" s="1" t="s">
        <v>9493</v>
      </c>
      <c r="C1832" s="1" t="str">
        <f>+VLOOKUP(Tabla1[[#This Row],[Sector]],Sectores[[Sector]:[Columna1]],2,0)</f>
        <v>08 Educación</v>
      </c>
      <c r="D1832" s="1" t="str">
        <f>+VLOOKUP(Tabla1[[#This Row],[Contenido]],Hoja2!$F$2:$G$105,2,0)</f>
        <v>08.03 Admisión Universitaria</v>
      </c>
      <c r="E1832" s="1" t="str">
        <f>+IFERROR(VLOOKUP(Tabla1[[#This Row],[Tema]],Temas[[Tema]:[Columna1]],2,0),"REVISAR")</f>
        <v>08.03.06 Comuna de Domicilio</v>
      </c>
      <c r="F1832" s="1" t="str">
        <f>+IFERROR(VLOOKUP(Tabla1[[#This Row],[Muestra]],Muestra[[Muestra]:[Columna1]],2,0),"REVISAR")</f>
        <v>08.03.06.145 Florida</v>
      </c>
      <c r="G1832" t="s">
        <v>62</v>
      </c>
      <c r="H1832" t="s">
        <v>3332</v>
      </c>
      <c r="I1832" t="s">
        <v>3368</v>
      </c>
      <c r="J1832" t="s">
        <v>3509</v>
      </c>
      <c r="K1832" t="s">
        <v>3336</v>
      </c>
      <c r="L1832" t="s">
        <v>2498</v>
      </c>
      <c r="O1832" t="s">
        <v>3867</v>
      </c>
      <c r="V1832" s="9"/>
      <c r="W1832" s="9"/>
      <c r="X1832" s="9"/>
      <c r="Y1832" s="9"/>
      <c r="Z1832" s="9"/>
      <c r="AA1832" s="9"/>
      <c r="AB1832">
        <v>147</v>
      </c>
      <c r="AC1832">
        <v>111</v>
      </c>
      <c r="AD1832">
        <v>126</v>
      </c>
      <c r="AE1832">
        <v>122</v>
      </c>
      <c r="AF1832">
        <v>135</v>
      </c>
      <c r="AG1832">
        <v>140</v>
      </c>
      <c r="AH1832">
        <v>154</v>
      </c>
      <c r="AI1832">
        <v>150</v>
      </c>
      <c r="AJ1832">
        <v>138</v>
      </c>
    </row>
    <row r="1833" spans="1:36" x14ac:dyDescent="0.25">
      <c r="A1833" s="19">
        <v>1832</v>
      </c>
      <c r="B1833" s="1" t="s">
        <v>9494</v>
      </c>
      <c r="C1833" s="1" t="str">
        <f>+VLOOKUP(Tabla1[[#This Row],[Sector]],Sectores[[Sector]:[Columna1]],2,0)</f>
        <v>08 Educación</v>
      </c>
      <c r="D1833" s="1" t="str">
        <f>+VLOOKUP(Tabla1[[#This Row],[Contenido]],Hoja2!$F$2:$G$105,2,0)</f>
        <v>08.03 Admisión Universitaria</v>
      </c>
      <c r="E1833" s="1" t="str">
        <f>+IFERROR(VLOOKUP(Tabla1[[#This Row],[Tema]],Temas[[Tema]:[Columna1]],2,0),"REVISAR")</f>
        <v>08.03.06 Comuna de Domicilio</v>
      </c>
      <c r="F1833" s="1" t="str">
        <f>+IFERROR(VLOOKUP(Tabla1[[#This Row],[Muestra]],Muestra[[Muestra]:[Columna1]],2,0),"REVISAR")</f>
        <v>08.03.06.146 Hualqui</v>
      </c>
      <c r="G1833" t="s">
        <v>62</v>
      </c>
      <c r="H1833" t="s">
        <v>3332</v>
      </c>
      <c r="I1833" t="s">
        <v>3368</v>
      </c>
      <c r="J1833" t="s">
        <v>3510</v>
      </c>
      <c r="K1833" t="s">
        <v>3336</v>
      </c>
      <c r="L1833" t="s">
        <v>2498</v>
      </c>
      <c r="O1833" t="s">
        <v>3867</v>
      </c>
      <c r="V1833" s="9"/>
      <c r="W1833" s="9"/>
      <c r="X1833" s="9"/>
      <c r="Y1833" s="9"/>
      <c r="Z1833" s="9"/>
      <c r="AA1833" s="9"/>
      <c r="AB1833">
        <v>348</v>
      </c>
      <c r="AC1833">
        <v>377</v>
      </c>
      <c r="AD1833">
        <v>381</v>
      </c>
      <c r="AE1833">
        <v>371</v>
      </c>
      <c r="AF1833">
        <v>371</v>
      </c>
      <c r="AG1833">
        <v>409</v>
      </c>
      <c r="AH1833">
        <v>425</v>
      </c>
      <c r="AI1833">
        <v>431</v>
      </c>
      <c r="AJ1833">
        <v>455</v>
      </c>
    </row>
    <row r="1834" spans="1:36" x14ac:dyDescent="0.25">
      <c r="A1834" s="19">
        <v>1833</v>
      </c>
      <c r="B1834" s="1" t="s">
        <v>9495</v>
      </c>
      <c r="C1834" s="1" t="str">
        <f>+VLOOKUP(Tabla1[[#This Row],[Sector]],Sectores[[Sector]:[Columna1]],2,0)</f>
        <v>08 Educación</v>
      </c>
      <c r="D1834" s="1" t="str">
        <f>+VLOOKUP(Tabla1[[#This Row],[Contenido]],Hoja2!$F$2:$G$105,2,0)</f>
        <v>08.03 Admisión Universitaria</v>
      </c>
      <c r="E1834" s="1" t="str">
        <f>+IFERROR(VLOOKUP(Tabla1[[#This Row],[Tema]],Temas[[Tema]:[Columna1]],2,0),"REVISAR")</f>
        <v>08.03.06 Comuna de Domicilio</v>
      </c>
      <c r="F1834" s="1" t="str">
        <f>+IFERROR(VLOOKUP(Tabla1[[#This Row],[Muestra]],Muestra[[Muestra]:[Columna1]],2,0),"REVISAR")</f>
        <v>08.03.06.147 Lota</v>
      </c>
      <c r="G1834" t="s">
        <v>62</v>
      </c>
      <c r="H1834" t="s">
        <v>3332</v>
      </c>
      <c r="I1834" t="s">
        <v>3368</v>
      </c>
      <c r="J1834" t="s">
        <v>3511</v>
      </c>
      <c r="K1834" t="s">
        <v>3336</v>
      </c>
      <c r="L1834" t="s">
        <v>2498</v>
      </c>
      <c r="O1834" t="s">
        <v>3867</v>
      </c>
      <c r="V1834" s="9"/>
      <c r="W1834" s="9"/>
      <c r="X1834" s="9"/>
      <c r="Y1834" s="9"/>
      <c r="Z1834" s="9"/>
      <c r="AA1834" s="9"/>
      <c r="AB1834">
        <v>838</v>
      </c>
      <c r="AC1834">
        <v>844</v>
      </c>
      <c r="AD1834">
        <v>818</v>
      </c>
      <c r="AE1834">
        <v>808</v>
      </c>
      <c r="AF1834">
        <v>826</v>
      </c>
      <c r="AG1834">
        <v>796</v>
      </c>
      <c r="AH1834">
        <v>794</v>
      </c>
      <c r="AI1834">
        <v>762</v>
      </c>
      <c r="AJ1834">
        <v>786</v>
      </c>
    </row>
    <row r="1835" spans="1:36" x14ac:dyDescent="0.25">
      <c r="A1835" s="19">
        <v>1834</v>
      </c>
      <c r="B1835" s="1" t="s">
        <v>9496</v>
      </c>
      <c r="C1835" s="1" t="str">
        <f>+VLOOKUP(Tabla1[[#This Row],[Sector]],Sectores[[Sector]:[Columna1]],2,0)</f>
        <v>08 Educación</v>
      </c>
      <c r="D1835" s="1" t="str">
        <f>+VLOOKUP(Tabla1[[#This Row],[Contenido]],Hoja2!$F$2:$G$105,2,0)</f>
        <v>08.03 Admisión Universitaria</v>
      </c>
      <c r="E1835" s="1" t="str">
        <f>+IFERROR(VLOOKUP(Tabla1[[#This Row],[Tema]],Temas[[Tema]:[Columna1]],2,0),"REVISAR")</f>
        <v>08.03.06 Comuna de Domicilio</v>
      </c>
      <c r="F1835" s="1" t="str">
        <f>+IFERROR(VLOOKUP(Tabla1[[#This Row],[Muestra]],Muestra[[Muestra]:[Columna1]],2,0),"REVISAR")</f>
        <v>08.03.06.148 Penco</v>
      </c>
      <c r="G1835" t="s">
        <v>62</v>
      </c>
      <c r="H1835" t="s">
        <v>3332</v>
      </c>
      <c r="I1835" t="s">
        <v>3368</v>
      </c>
      <c r="J1835" t="s">
        <v>3512</v>
      </c>
      <c r="K1835" t="s">
        <v>3336</v>
      </c>
      <c r="L1835" t="s">
        <v>2498</v>
      </c>
      <c r="O1835" t="s">
        <v>3867</v>
      </c>
      <c r="V1835" s="9"/>
      <c r="W1835" s="9"/>
      <c r="X1835" s="9"/>
      <c r="Y1835" s="9"/>
      <c r="Z1835" s="9"/>
      <c r="AA1835" s="9"/>
      <c r="AB1835">
        <v>839</v>
      </c>
      <c r="AC1835">
        <v>885</v>
      </c>
      <c r="AD1835">
        <v>839</v>
      </c>
      <c r="AE1835">
        <v>897</v>
      </c>
      <c r="AF1835">
        <v>923</v>
      </c>
      <c r="AG1835">
        <v>915</v>
      </c>
      <c r="AH1835">
        <v>965</v>
      </c>
      <c r="AI1835">
        <v>883</v>
      </c>
      <c r="AJ1835">
        <v>955</v>
      </c>
    </row>
    <row r="1836" spans="1:36" x14ac:dyDescent="0.25">
      <c r="A1836" s="19">
        <v>1835</v>
      </c>
      <c r="B1836" s="1" t="s">
        <v>9497</v>
      </c>
      <c r="C1836" s="1" t="str">
        <f>+VLOOKUP(Tabla1[[#This Row],[Sector]],Sectores[[Sector]:[Columna1]],2,0)</f>
        <v>08 Educación</v>
      </c>
      <c r="D1836" s="1" t="str">
        <f>+VLOOKUP(Tabla1[[#This Row],[Contenido]],Hoja2!$F$2:$G$105,2,0)</f>
        <v>08.03 Admisión Universitaria</v>
      </c>
      <c r="E1836" s="1" t="str">
        <f>+IFERROR(VLOOKUP(Tabla1[[#This Row],[Tema]],Temas[[Tema]:[Columna1]],2,0),"REVISAR")</f>
        <v>08.03.06 Comuna de Domicilio</v>
      </c>
      <c r="F1836" s="1" t="str">
        <f>+IFERROR(VLOOKUP(Tabla1[[#This Row],[Muestra]],Muestra[[Muestra]:[Columna1]],2,0),"REVISAR")</f>
        <v>08.03.06.149 San Pedro de la Paz</v>
      </c>
      <c r="G1836" t="s">
        <v>62</v>
      </c>
      <c r="H1836" t="s">
        <v>3332</v>
      </c>
      <c r="I1836" t="s">
        <v>3368</v>
      </c>
      <c r="J1836" t="s">
        <v>3513</v>
      </c>
      <c r="K1836" t="s">
        <v>3336</v>
      </c>
      <c r="L1836" t="s">
        <v>2498</v>
      </c>
      <c r="O1836" t="s">
        <v>3867</v>
      </c>
      <c r="V1836" s="9"/>
      <c r="W1836" s="9"/>
      <c r="X1836" s="9"/>
      <c r="Y1836" s="9"/>
      <c r="Z1836" s="9"/>
      <c r="AA1836" s="9"/>
      <c r="AB1836">
        <v>2110</v>
      </c>
      <c r="AC1836">
        <v>2053</v>
      </c>
      <c r="AD1836">
        <v>2051</v>
      </c>
      <c r="AE1836">
        <v>2331</v>
      </c>
      <c r="AF1836">
        <v>2533</v>
      </c>
      <c r="AG1836">
        <v>2475</v>
      </c>
      <c r="AH1836">
        <v>2474</v>
      </c>
      <c r="AI1836">
        <v>2568</v>
      </c>
      <c r="AJ1836">
        <v>2643</v>
      </c>
    </row>
    <row r="1837" spans="1:36" x14ac:dyDescent="0.25">
      <c r="A1837" s="19">
        <v>1836</v>
      </c>
      <c r="B1837" s="1" t="s">
        <v>9498</v>
      </c>
      <c r="C1837" s="1" t="str">
        <f>+VLOOKUP(Tabla1[[#This Row],[Sector]],Sectores[[Sector]:[Columna1]],2,0)</f>
        <v>08 Educación</v>
      </c>
      <c r="D1837" s="1" t="str">
        <f>+VLOOKUP(Tabla1[[#This Row],[Contenido]],Hoja2!$F$2:$G$105,2,0)</f>
        <v>08.03 Admisión Universitaria</v>
      </c>
      <c r="E1837" s="1" t="str">
        <f>+IFERROR(VLOOKUP(Tabla1[[#This Row],[Tema]],Temas[[Tema]:[Columna1]],2,0),"REVISAR")</f>
        <v>08.03.06 Comuna de Domicilio</v>
      </c>
      <c r="F1837" s="1" t="str">
        <f>+IFERROR(VLOOKUP(Tabla1[[#This Row],[Muestra]],Muestra[[Muestra]:[Columna1]],2,0),"REVISAR")</f>
        <v>08.03.06.150 Santa Juana</v>
      </c>
      <c r="G1837" t="s">
        <v>62</v>
      </c>
      <c r="H1837" t="s">
        <v>3332</v>
      </c>
      <c r="I1837" t="s">
        <v>3368</v>
      </c>
      <c r="J1837" t="s">
        <v>3514</v>
      </c>
      <c r="K1837" t="s">
        <v>3336</v>
      </c>
      <c r="L1837" t="s">
        <v>2498</v>
      </c>
      <c r="O1837" t="s">
        <v>3867</v>
      </c>
      <c r="V1837" s="9"/>
      <c r="W1837" s="9"/>
      <c r="X1837" s="9"/>
      <c r="Y1837" s="9"/>
      <c r="Z1837" s="9"/>
      <c r="AA1837" s="9"/>
      <c r="AB1837">
        <v>192</v>
      </c>
      <c r="AC1837">
        <v>213</v>
      </c>
      <c r="AD1837">
        <v>206</v>
      </c>
      <c r="AE1837">
        <v>246</v>
      </c>
      <c r="AF1837">
        <v>234</v>
      </c>
      <c r="AG1837">
        <v>260</v>
      </c>
      <c r="AH1837">
        <v>204</v>
      </c>
      <c r="AI1837">
        <v>226</v>
      </c>
      <c r="AJ1837">
        <v>211</v>
      </c>
    </row>
    <row r="1838" spans="1:36" x14ac:dyDescent="0.25">
      <c r="A1838" s="19">
        <v>1837</v>
      </c>
      <c r="B1838" s="1" t="s">
        <v>9499</v>
      </c>
      <c r="C1838" s="1" t="str">
        <f>+VLOOKUP(Tabla1[[#This Row],[Sector]],Sectores[[Sector]:[Columna1]],2,0)</f>
        <v>08 Educación</v>
      </c>
      <c r="D1838" s="1" t="str">
        <f>+VLOOKUP(Tabla1[[#This Row],[Contenido]],Hoja2!$F$2:$G$105,2,0)</f>
        <v>08.03 Admisión Universitaria</v>
      </c>
      <c r="E1838" s="1" t="str">
        <f>+IFERROR(VLOOKUP(Tabla1[[#This Row],[Tema]],Temas[[Tema]:[Columna1]],2,0),"REVISAR")</f>
        <v>08.03.06 Comuna de Domicilio</v>
      </c>
      <c r="F1838" s="1" t="str">
        <f>+IFERROR(VLOOKUP(Tabla1[[#This Row],[Muestra]],Muestra[[Muestra]:[Columna1]],2,0),"REVISAR")</f>
        <v>08.03.06.151 Talcahuano</v>
      </c>
      <c r="G1838" t="s">
        <v>62</v>
      </c>
      <c r="H1838" t="s">
        <v>3332</v>
      </c>
      <c r="I1838" t="s">
        <v>3368</v>
      </c>
      <c r="J1838" t="s">
        <v>3515</v>
      </c>
      <c r="K1838" t="s">
        <v>3336</v>
      </c>
      <c r="L1838" t="s">
        <v>2498</v>
      </c>
      <c r="O1838" t="s">
        <v>3867</v>
      </c>
      <c r="V1838" s="9"/>
      <c r="W1838" s="9"/>
      <c r="X1838" s="9"/>
      <c r="Y1838" s="9"/>
      <c r="Z1838" s="9"/>
      <c r="AA1838" s="9"/>
      <c r="AB1838">
        <v>3011</v>
      </c>
      <c r="AC1838">
        <v>3005</v>
      </c>
      <c r="AD1838">
        <v>2829</v>
      </c>
      <c r="AE1838">
        <v>2876</v>
      </c>
      <c r="AF1838">
        <v>2908</v>
      </c>
      <c r="AG1838">
        <v>2989</v>
      </c>
      <c r="AH1838">
        <v>2997</v>
      </c>
      <c r="AI1838">
        <v>2780</v>
      </c>
      <c r="AJ1838">
        <v>2846</v>
      </c>
    </row>
    <row r="1839" spans="1:36" x14ac:dyDescent="0.25">
      <c r="A1839" s="19">
        <v>1838</v>
      </c>
      <c r="B1839" s="1" t="s">
        <v>9500</v>
      </c>
      <c r="C1839" s="1" t="str">
        <f>+VLOOKUP(Tabla1[[#This Row],[Sector]],Sectores[[Sector]:[Columna1]],2,0)</f>
        <v>08 Educación</v>
      </c>
      <c r="D1839" s="1" t="str">
        <f>+VLOOKUP(Tabla1[[#This Row],[Contenido]],Hoja2!$F$2:$G$105,2,0)</f>
        <v>08.03 Admisión Universitaria</v>
      </c>
      <c r="E1839" s="1" t="str">
        <f>+IFERROR(VLOOKUP(Tabla1[[#This Row],[Tema]],Temas[[Tema]:[Columna1]],2,0),"REVISAR")</f>
        <v>08.03.06 Comuna de Domicilio</v>
      </c>
      <c r="F1839" s="1" t="str">
        <f>+IFERROR(VLOOKUP(Tabla1[[#This Row],[Muestra]],Muestra[[Muestra]:[Columna1]],2,0),"REVISAR")</f>
        <v>08.03.06.152 Tomé</v>
      </c>
      <c r="G1839" t="s">
        <v>62</v>
      </c>
      <c r="H1839" t="s">
        <v>3332</v>
      </c>
      <c r="I1839" t="s">
        <v>3368</v>
      </c>
      <c r="J1839" t="s">
        <v>3516</v>
      </c>
      <c r="K1839" t="s">
        <v>3336</v>
      </c>
      <c r="L1839" t="s">
        <v>2498</v>
      </c>
      <c r="O1839" t="s">
        <v>3867</v>
      </c>
      <c r="V1839" s="9"/>
      <c r="W1839" s="9"/>
      <c r="X1839" s="9"/>
      <c r="Y1839" s="9"/>
      <c r="Z1839" s="9"/>
      <c r="AA1839" s="9"/>
      <c r="AB1839">
        <v>1029</v>
      </c>
      <c r="AC1839">
        <v>1006</v>
      </c>
      <c r="AD1839">
        <v>946</v>
      </c>
      <c r="AE1839">
        <v>1032</v>
      </c>
      <c r="AF1839">
        <v>1134</v>
      </c>
      <c r="AG1839">
        <v>1087</v>
      </c>
      <c r="AH1839">
        <v>1041</v>
      </c>
      <c r="AI1839">
        <v>1063</v>
      </c>
      <c r="AJ1839">
        <v>1116</v>
      </c>
    </row>
    <row r="1840" spans="1:36" x14ac:dyDescent="0.25">
      <c r="A1840" s="19">
        <v>1839</v>
      </c>
      <c r="B1840" s="1" t="s">
        <v>9501</v>
      </c>
      <c r="C1840" s="1" t="str">
        <f>+VLOOKUP(Tabla1[[#This Row],[Sector]],Sectores[[Sector]:[Columna1]],2,0)</f>
        <v>08 Educación</v>
      </c>
      <c r="D1840" s="1" t="str">
        <f>+VLOOKUP(Tabla1[[#This Row],[Contenido]],Hoja2!$F$2:$G$105,2,0)</f>
        <v>08.03 Admisión Universitaria</v>
      </c>
      <c r="E1840" s="1" t="str">
        <f>+IFERROR(VLOOKUP(Tabla1[[#This Row],[Tema]],Temas[[Tema]:[Columna1]],2,0),"REVISAR")</f>
        <v>08.03.06 Comuna de Domicilio</v>
      </c>
      <c r="F1840" s="1" t="str">
        <f>+IFERROR(VLOOKUP(Tabla1[[#This Row],[Muestra]],Muestra[[Muestra]:[Columna1]],2,0),"REVISAR")</f>
        <v>08.03.06.153 Hualpén</v>
      </c>
      <c r="G1840" t="s">
        <v>62</v>
      </c>
      <c r="H1840" t="s">
        <v>3332</v>
      </c>
      <c r="I1840" t="s">
        <v>3368</v>
      </c>
      <c r="J1840" t="s">
        <v>3517</v>
      </c>
      <c r="K1840" t="s">
        <v>3336</v>
      </c>
      <c r="L1840" t="s">
        <v>2498</v>
      </c>
      <c r="O1840" t="s">
        <v>3867</v>
      </c>
      <c r="V1840" s="9"/>
      <c r="W1840" s="9"/>
      <c r="X1840" s="9"/>
      <c r="Y1840" s="9"/>
      <c r="Z1840" s="9"/>
      <c r="AA1840" s="9"/>
      <c r="AB1840">
        <v>1863</v>
      </c>
      <c r="AC1840">
        <v>1860</v>
      </c>
      <c r="AD1840">
        <v>1759</v>
      </c>
      <c r="AE1840">
        <v>1923</v>
      </c>
      <c r="AF1840">
        <v>1912</v>
      </c>
      <c r="AG1840">
        <v>1858</v>
      </c>
      <c r="AH1840">
        <v>1880</v>
      </c>
      <c r="AI1840">
        <v>1750</v>
      </c>
      <c r="AJ1840">
        <v>1763</v>
      </c>
    </row>
    <row r="1841" spans="1:36" x14ac:dyDescent="0.25">
      <c r="A1841" s="19">
        <v>1840</v>
      </c>
      <c r="B1841" s="1" t="s">
        <v>9502</v>
      </c>
      <c r="C1841" s="1" t="str">
        <f>+VLOOKUP(Tabla1[[#This Row],[Sector]],Sectores[[Sector]:[Columna1]],2,0)</f>
        <v>08 Educación</v>
      </c>
      <c r="D1841" s="1" t="str">
        <f>+VLOOKUP(Tabla1[[#This Row],[Contenido]],Hoja2!$F$2:$G$105,2,0)</f>
        <v>08.03 Admisión Universitaria</v>
      </c>
      <c r="E1841" s="1" t="str">
        <f>+IFERROR(VLOOKUP(Tabla1[[#This Row],[Tema]],Temas[[Tema]:[Columna1]],2,0),"REVISAR")</f>
        <v>08.03.06 Comuna de Domicilio</v>
      </c>
      <c r="F1841" s="1" t="str">
        <f>+IFERROR(VLOOKUP(Tabla1[[#This Row],[Muestra]],Muestra[[Muestra]:[Columna1]],2,0),"REVISAR")</f>
        <v>08.03.06.154 Lebu</v>
      </c>
      <c r="G1841" t="s">
        <v>62</v>
      </c>
      <c r="H1841" t="s">
        <v>3332</v>
      </c>
      <c r="I1841" t="s">
        <v>3368</v>
      </c>
      <c r="J1841" t="s">
        <v>3518</v>
      </c>
      <c r="K1841" t="s">
        <v>3336</v>
      </c>
      <c r="L1841" t="s">
        <v>2498</v>
      </c>
      <c r="O1841" t="s">
        <v>3867</v>
      </c>
      <c r="V1841" s="9"/>
      <c r="W1841" s="9"/>
      <c r="X1841" s="9"/>
      <c r="Y1841" s="9"/>
      <c r="Z1841" s="9"/>
      <c r="AA1841" s="9"/>
      <c r="AB1841">
        <v>353</v>
      </c>
      <c r="AC1841">
        <v>312</v>
      </c>
      <c r="AD1841">
        <v>280</v>
      </c>
      <c r="AE1841">
        <v>302</v>
      </c>
      <c r="AF1841">
        <v>342</v>
      </c>
      <c r="AG1841">
        <v>331</v>
      </c>
      <c r="AH1841">
        <v>371</v>
      </c>
      <c r="AI1841">
        <v>408</v>
      </c>
      <c r="AJ1841">
        <v>418</v>
      </c>
    </row>
    <row r="1842" spans="1:36" x14ac:dyDescent="0.25">
      <c r="A1842" s="19">
        <v>1841</v>
      </c>
      <c r="B1842" s="1" t="s">
        <v>9503</v>
      </c>
      <c r="C1842" s="1" t="str">
        <f>+VLOOKUP(Tabla1[[#This Row],[Sector]],Sectores[[Sector]:[Columna1]],2,0)</f>
        <v>08 Educación</v>
      </c>
      <c r="D1842" s="1" t="str">
        <f>+VLOOKUP(Tabla1[[#This Row],[Contenido]],Hoja2!$F$2:$G$105,2,0)</f>
        <v>08.03 Admisión Universitaria</v>
      </c>
      <c r="E1842" s="1" t="str">
        <f>+IFERROR(VLOOKUP(Tabla1[[#This Row],[Tema]],Temas[[Tema]:[Columna1]],2,0),"REVISAR")</f>
        <v>08.03.06 Comuna de Domicilio</v>
      </c>
      <c r="F1842" s="1" t="str">
        <f>+IFERROR(VLOOKUP(Tabla1[[#This Row],[Muestra]],Muestra[[Muestra]:[Columna1]],2,0),"REVISAR")</f>
        <v>08.03.06.155 Arauco</v>
      </c>
      <c r="G1842" t="s">
        <v>62</v>
      </c>
      <c r="H1842" t="s">
        <v>3332</v>
      </c>
      <c r="I1842" t="s">
        <v>3368</v>
      </c>
      <c r="J1842" t="s">
        <v>3519</v>
      </c>
      <c r="K1842" t="s">
        <v>3336</v>
      </c>
      <c r="L1842" t="s">
        <v>2498</v>
      </c>
      <c r="O1842" t="s">
        <v>3867</v>
      </c>
      <c r="V1842" s="9"/>
      <c r="W1842" s="9"/>
      <c r="X1842" s="9"/>
      <c r="Y1842" s="9"/>
      <c r="Z1842" s="9"/>
      <c r="AA1842" s="9"/>
      <c r="AB1842">
        <v>594</v>
      </c>
      <c r="AC1842">
        <v>626</v>
      </c>
      <c r="AD1842">
        <v>574</v>
      </c>
      <c r="AE1842">
        <v>612</v>
      </c>
      <c r="AF1842">
        <v>687</v>
      </c>
      <c r="AG1842">
        <v>648</v>
      </c>
      <c r="AH1842">
        <v>685</v>
      </c>
      <c r="AI1842">
        <v>662</v>
      </c>
      <c r="AJ1842">
        <v>745</v>
      </c>
    </row>
    <row r="1843" spans="1:36" x14ac:dyDescent="0.25">
      <c r="A1843" s="19">
        <v>1842</v>
      </c>
      <c r="B1843" s="1" t="s">
        <v>9504</v>
      </c>
      <c r="C1843" s="1" t="str">
        <f>+VLOOKUP(Tabla1[[#This Row],[Sector]],Sectores[[Sector]:[Columna1]],2,0)</f>
        <v>08 Educación</v>
      </c>
      <c r="D1843" s="1" t="str">
        <f>+VLOOKUP(Tabla1[[#This Row],[Contenido]],Hoja2!$F$2:$G$105,2,0)</f>
        <v>08.03 Admisión Universitaria</v>
      </c>
      <c r="E1843" s="1" t="str">
        <f>+IFERROR(VLOOKUP(Tabla1[[#This Row],[Tema]],Temas[[Tema]:[Columna1]],2,0),"REVISAR")</f>
        <v>08.03.06 Comuna de Domicilio</v>
      </c>
      <c r="F1843" s="1" t="str">
        <f>+IFERROR(VLOOKUP(Tabla1[[#This Row],[Muestra]],Muestra[[Muestra]:[Columna1]],2,0),"REVISAR")</f>
        <v>08.03.06.156 Cañete</v>
      </c>
      <c r="G1843" t="s">
        <v>62</v>
      </c>
      <c r="H1843" t="s">
        <v>3332</v>
      </c>
      <c r="I1843" t="s">
        <v>3368</v>
      </c>
      <c r="J1843" t="s">
        <v>3520</v>
      </c>
      <c r="K1843" t="s">
        <v>3336</v>
      </c>
      <c r="L1843" t="s">
        <v>2498</v>
      </c>
      <c r="O1843" t="s">
        <v>3867</v>
      </c>
      <c r="V1843" s="9"/>
      <c r="W1843" s="9"/>
      <c r="X1843" s="9"/>
      <c r="Y1843" s="9"/>
      <c r="Z1843" s="9"/>
      <c r="AA1843" s="9"/>
      <c r="AB1843">
        <v>560</v>
      </c>
      <c r="AC1843">
        <v>558</v>
      </c>
      <c r="AD1843">
        <v>530</v>
      </c>
      <c r="AE1843">
        <v>523</v>
      </c>
      <c r="AF1843">
        <v>576</v>
      </c>
      <c r="AG1843">
        <v>609</v>
      </c>
      <c r="AH1843">
        <v>625</v>
      </c>
      <c r="AI1843">
        <v>634</v>
      </c>
      <c r="AJ1843">
        <v>576</v>
      </c>
    </row>
    <row r="1844" spans="1:36" x14ac:dyDescent="0.25">
      <c r="A1844" s="19">
        <v>1843</v>
      </c>
      <c r="B1844" s="1" t="s">
        <v>9505</v>
      </c>
      <c r="C1844" s="1" t="str">
        <f>+VLOOKUP(Tabla1[[#This Row],[Sector]],Sectores[[Sector]:[Columna1]],2,0)</f>
        <v>08 Educación</v>
      </c>
      <c r="D1844" s="1" t="str">
        <f>+VLOOKUP(Tabla1[[#This Row],[Contenido]],Hoja2!$F$2:$G$105,2,0)</f>
        <v>08.03 Admisión Universitaria</v>
      </c>
      <c r="E1844" s="1" t="str">
        <f>+IFERROR(VLOOKUP(Tabla1[[#This Row],[Tema]],Temas[[Tema]:[Columna1]],2,0),"REVISAR")</f>
        <v>08.03.06 Comuna de Domicilio</v>
      </c>
      <c r="F1844" s="1" t="str">
        <f>+IFERROR(VLOOKUP(Tabla1[[#This Row],[Muestra]],Muestra[[Muestra]:[Columna1]],2,0),"REVISAR")</f>
        <v>08.03.06.157 Contulmo</v>
      </c>
      <c r="G1844" t="s">
        <v>62</v>
      </c>
      <c r="H1844" t="s">
        <v>3332</v>
      </c>
      <c r="I1844" t="s">
        <v>3368</v>
      </c>
      <c r="J1844" t="s">
        <v>3521</v>
      </c>
      <c r="K1844" t="s">
        <v>3336</v>
      </c>
      <c r="L1844" t="s">
        <v>2498</v>
      </c>
      <c r="O1844" t="s">
        <v>3867</v>
      </c>
      <c r="V1844" s="9"/>
      <c r="W1844" s="9"/>
      <c r="X1844" s="9"/>
      <c r="Y1844" s="9"/>
      <c r="Z1844" s="9"/>
      <c r="AA1844" s="9"/>
      <c r="AB1844">
        <v>61</v>
      </c>
      <c r="AC1844">
        <v>61</v>
      </c>
      <c r="AD1844">
        <v>59</v>
      </c>
      <c r="AE1844">
        <v>66</v>
      </c>
      <c r="AF1844">
        <v>71</v>
      </c>
      <c r="AG1844">
        <v>54</v>
      </c>
      <c r="AH1844">
        <v>78</v>
      </c>
      <c r="AI1844">
        <v>70</v>
      </c>
      <c r="AJ1844">
        <v>98</v>
      </c>
    </row>
    <row r="1845" spans="1:36" x14ac:dyDescent="0.25">
      <c r="A1845" s="19">
        <v>1844</v>
      </c>
      <c r="B1845" s="1" t="s">
        <v>9506</v>
      </c>
      <c r="C1845" s="1" t="str">
        <f>+VLOOKUP(Tabla1[[#This Row],[Sector]],Sectores[[Sector]:[Columna1]],2,0)</f>
        <v>08 Educación</v>
      </c>
      <c r="D1845" s="1" t="str">
        <f>+VLOOKUP(Tabla1[[#This Row],[Contenido]],Hoja2!$F$2:$G$105,2,0)</f>
        <v>08.03 Admisión Universitaria</v>
      </c>
      <c r="E1845" s="1" t="str">
        <f>+IFERROR(VLOOKUP(Tabla1[[#This Row],[Tema]],Temas[[Tema]:[Columna1]],2,0),"REVISAR")</f>
        <v>08.03.06 Comuna de Domicilio</v>
      </c>
      <c r="F1845" s="1" t="str">
        <f>+IFERROR(VLOOKUP(Tabla1[[#This Row],[Muestra]],Muestra[[Muestra]:[Columna1]],2,0),"REVISAR")</f>
        <v>08.03.06.158 Curanilahue</v>
      </c>
      <c r="G1845" t="s">
        <v>62</v>
      </c>
      <c r="H1845" t="s">
        <v>3332</v>
      </c>
      <c r="I1845" t="s">
        <v>3368</v>
      </c>
      <c r="J1845" t="s">
        <v>3522</v>
      </c>
      <c r="K1845" t="s">
        <v>3336</v>
      </c>
      <c r="L1845" t="s">
        <v>2498</v>
      </c>
      <c r="O1845" t="s">
        <v>3867</v>
      </c>
      <c r="V1845" s="9"/>
      <c r="W1845" s="9"/>
      <c r="X1845" s="9"/>
      <c r="Y1845" s="9"/>
      <c r="Z1845" s="9"/>
      <c r="AA1845" s="9"/>
      <c r="AB1845">
        <v>509</v>
      </c>
      <c r="AC1845">
        <v>466</v>
      </c>
      <c r="AD1845">
        <v>551</v>
      </c>
      <c r="AE1845">
        <v>530</v>
      </c>
      <c r="AF1845">
        <v>569</v>
      </c>
      <c r="AG1845">
        <v>608</v>
      </c>
      <c r="AH1845">
        <v>653</v>
      </c>
      <c r="AI1845">
        <v>577</v>
      </c>
      <c r="AJ1845">
        <v>575</v>
      </c>
    </row>
    <row r="1846" spans="1:36" x14ac:dyDescent="0.25">
      <c r="A1846" s="19">
        <v>1845</v>
      </c>
      <c r="B1846" s="1" t="s">
        <v>9507</v>
      </c>
      <c r="C1846" s="1" t="str">
        <f>+VLOOKUP(Tabla1[[#This Row],[Sector]],Sectores[[Sector]:[Columna1]],2,0)</f>
        <v>08 Educación</v>
      </c>
      <c r="D1846" s="1" t="str">
        <f>+VLOOKUP(Tabla1[[#This Row],[Contenido]],Hoja2!$F$2:$G$105,2,0)</f>
        <v>08.03 Admisión Universitaria</v>
      </c>
      <c r="E1846" s="1" t="str">
        <f>+IFERROR(VLOOKUP(Tabla1[[#This Row],[Tema]],Temas[[Tema]:[Columna1]],2,0),"REVISAR")</f>
        <v>08.03.06 Comuna de Domicilio</v>
      </c>
      <c r="F1846" s="1" t="str">
        <f>+IFERROR(VLOOKUP(Tabla1[[#This Row],[Muestra]],Muestra[[Muestra]:[Columna1]],2,0),"REVISAR")</f>
        <v>08.03.06.159 Los Álamos</v>
      </c>
      <c r="G1846" t="s">
        <v>62</v>
      </c>
      <c r="H1846" t="s">
        <v>3332</v>
      </c>
      <c r="I1846" t="s">
        <v>3368</v>
      </c>
      <c r="J1846" t="s">
        <v>3523</v>
      </c>
      <c r="K1846" t="s">
        <v>3336</v>
      </c>
      <c r="L1846" t="s">
        <v>2498</v>
      </c>
      <c r="O1846" t="s">
        <v>3867</v>
      </c>
      <c r="V1846" s="9"/>
      <c r="W1846" s="9"/>
      <c r="X1846" s="9"/>
      <c r="Y1846" s="9"/>
      <c r="Z1846" s="9"/>
      <c r="AA1846" s="9"/>
      <c r="AB1846">
        <v>292</v>
      </c>
      <c r="AC1846">
        <v>290</v>
      </c>
      <c r="AD1846">
        <v>275</v>
      </c>
      <c r="AE1846">
        <v>269</v>
      </c>
      <c r="AF1846">
        <v>252</v>
      </c>
      <c r="AG1846">
        <v>294</v>
      </c>
      <c r="AH1846">
        <v>345</v>
      </c>
      <c r="AI1846">
        <v>326</v>
      </c>
      <c r="AJ1846">
        <v>347</v>
      </c>
    </row>
    <row r="1847" spans="1:36" x14ac:dyDescent="0.25">
      <c r="A1847" s="19">
        <v>1846</v>
      </c>
      <c r="B1847" s="1" t="s">
        <v>9508</v>
      </c>
      <c r="C1847" s="1" t="str">
        <f>+VLOOKUP(Tabla1[[#This Row],[Sector]],Sectores[[Sector]:[Columna1]],2,0)</f>
        <v>08 Educación</v>
      </c>
      <c r="D1847" s="1" t="str">
        <f>+VLOOKUP(Tabla1[[#This Row],[Contenido]],Hoja2!$F$2:$G$105,2,0)</f>
        <v>08.03 Admisión Universitaria</v>
      </c>
      <c r="E1847" s="1" t="str">
        <f>+IFERROR(VLOOKUP(Tabla1[[#This Row],[Tema]],Temas[[Tema]:[Columna1]],2,0),"REVISAR")</f>
        <v>08.03.06 Comuna de Domicilio</v>
      </c>
      <c r="F1847" s="1" t="str">
        <f>+IFERROR(VLOOKUP(Tabla1[[#This Row],[Muestra]],Muestra[[Muestra]:[Columna1]],2,0),"REVISAR")</f>
        <v>08.03.06.160 Tirúa</v>
      </c>
      <c r="G1847" t="s">
        <v>62</v>
      </c>
      <c r="H1847" t="s">
        <v>3332</v>
      </c>
      <c r="I1847" t="s">
        <v>3368</v>
      </c>
      <c r="J1847" t="s">
        <v>3524</v>
      </c>
      <c r="K1847" t="s">
        <v>3336</v>
      </c>
      <c r="L1847" t="s">
        <v>2498</v>
      </c>
      <c r="O1847" t="s">
        <v>3867</v>
      </c>
      <c r="V1847" s="9"/>
      <c r="W1847" s="9"/>
      <c r="X1847" s="9"/>
      <c r="Y1847" s="9"/>
      <c r="Z1847" s="9"/>
      <c r="AA1847" s="9"/>
      <c r="AB1847">
        <v>112</v>
      </c>
      <c r="AC1847">
        <v>122</v>
      </c>
      <c r="AD1847">
        <v>126</v>
      </c>
      <c r="AE1847">
        <v>145</v>
      </c>
      <c r="AF1847">
        <v>132</v>
      </c>
      <c r="AG1847">
        <v>178</v>
      </c>
      <c r="AH1847">
        <v>167</v>
      </c>
      <c r="AI1847">
        <v>139</v>
      </c>
      <c r="AJ1847">
        <v>168</v>
      </c>
    </row>
    <row r="1848" spans="1:36" x14ac:dyDescent="0.25">
      <c r="A1848" s="19">
        <v>1847</v>
      </c>
      <c r="B1848" s="1" t="s">
        <v>9509</v>
      </c>
      <c r="C1848" s="1" t="str">
        <f>+VLOOKUP(Tabla1[[#This Row],[Sector]],Sectores[[Sector]:[Columna1]],2,0)</f>
        <v>08 Educación</v>
      </c>
      <c r="D1848" s="1" t="str">
        <f>+VLOOKUP(Tabla1[[#This Row],[Contenido]],Hoja2!$F$2:$G$105,2,0)</f>
        <v>08.03 Admisión Universitaria</v>
      </c>
      <c r="E1848" s="1" t="str">
        <f>+IFERROR(VLOOKUP(Tabla1[[#This Row],[Tema]],Temas[[Tema]:[Columna1]],2,0),"REVISAR")</f>
        <v>08.03.06 Comuna de Domicilio</v>
      </c>
      <c r="F1848" s="1" t="str">
        <f>+IFERROR(VLOOKUP(Tabla1[[#This Row],[Muestra]],Muestra[[Muestra]:[Columna1]],2,0),"REVISAR")</f>
        <v>08.03.06.161 Los Angeles</v>
      </c>
      <c r="G1848" t="s">
        <v>62</v>
      </c>
      <c r="H1848" t="s">
        <v>3332</v>
      </c>
      <c r="I1848" t="s">
        <v>3368</v>
      </c>
      <c r="J1848" t="s">
        <v>3525</v>
      </c>
      <c r="K1848" t="s">
        <v>3336</v>
      </c>
      <c r="L1848" t="s">
        <v>2498</v>
      </c>
      <c r="O1848" t="s">
        <v>3867</v>
      </c>
      <c r="V1848" s="9"/>
      <c r="W1848" s="9"/>
      <c r="X1848" s="9"/>
      <c r="Y1848" s="9"/>
      <c r="Z1848" s="9"/>
      <c r="AA1848" s="9"/>
      <c r="AB1848">
        <v>3326</v>
      </c>
      <c r="AC1848">
        <v>3365</v>
      </c>
      <c r="AD1848">
        <v>3338</v>
      </c>
      <c r="AE1848">
        <v>3585</v>
      </c>
      <c r="AF1848">
        <v>3625</v>
      </c>
      <c r="AG1848">
        <v>3589</v>
      </c>
      <c r="AH1848">
        <v>3796</v>
      </c>
      <c r="AI1848">
        <v>3709</v>
      </c>
      <c r="AJ1848">
        <v>3889</v>
      </c>
    </row>
    <row r="1849" spans="1:36" x14ac:dyDescent="0.25">
      <c r="A1849" s="19">
        <v>1848</v>
      </c>
      <c r="B1849" s="1" t="s">
        <v>9510</v>
      </c>
      <c r="C1849" s="1" t="str">
        <f>+VLOOKUP(Tabla1[[#This Row],[Sector]],Sectores[[Sector]:[Columna1]],2,0)</f>
        <v>08 Educación</v>
      </c>
      <c r="D1849" s="1" t="str">
        <f>+VLOOKUP(Tabla1[[#This Row],[Contenido]],Hoja2!$F$2:$G$105,2,0)</f>
        <v>08.03 Admisión Universitaria</v>
      </c>
      <c r="E1849" s="1" t="str">
        <f>+IFERROR(VLOOKUP(Tabla1[[#This Row],[Tema]],Temas[[Tema]:[Columna1]],2,0),"REVISAR")</f>
        <v>08.03.06 Comuna de Domicilio</v>
      </c>
      <c r="F1849" s="1" t="str">
        <f>+IFERROR(VLOOKUP(Tabla1[[#This Row],[Muestra]],Muestra[[Muestra]:[Columna1]],2,0),"REVISAR")</f>
        <v>08.03.06.162 Antuco</v>
      </c>
      <c r="G1849" t="s">
        <v>62</v>
      </c>
      <c r="H1849" t="s">
        <v>3332</v>
      </c>
      <c r="I1849" t="s">
        <v>3368</v>
      </c>
      <c r="J1849" t="s">
        <v>3526</v>
      </c>
      <c r="K1849" t="s">
        <v>3336</v>
      </c>
      <c r="L1849" t="s">
        <v>2498</v>
      </c>
      <c r="O1849" t="s">
        <v>3867</v>
      </c>
      <c r="V1849" s="9"/>
      <c r="W1849" s="9"/>
      <c r="X1849" s="9"/>
      <c r="Y1849" s="9"/>
      <c r="Z1849" s="9"/>
      <c r="AA1849" s="9"/>
      <c r="AB1849">
        <v>68</v>
      </c>
      <c r="AC1849">
        <v>63</v>
      </c>
      <c r="AD1849">
        <v>60</v>
      </c>
      <c r="AE1849">
        <v>50</v>
      </c>
      <c r="AF1849">
        <v>77</v>
      </c>
      <c r="AG1849">
        <v>64</v>
      </c>
      <c r="AH1849">
        <v>69</v>
      </c>
      <c r="AI1849">
        <v>75</v>
      </c>
      <c r="AJ1849">
        <v>58</v>
      </c>
    </row>
    <row r="1850" spans="1:36" x14ac:dyDescent="0.25">
      <c r="A1850" s="19">
        <v>1849</v>
      </c>
      <c r="B1850" s="1" t="s">
        <v>9511</v>
      </c>
      <c r="C1850" s="1" t="str">
        <f>+VLOOKUP(Tabla1[[#This Row],[Sector]],Sectores[[Sector]:[Columna1]],2,0)</f>
        <v>08 Educación</v>
      </c>
      <c r="D1850" s="1" t="str">
        <f>+VLOOKUP(Tabla1[[#This Row],[Contenido]],Hoja2!$F$2:$G$105,2,0)</f>
        <v>08.03 Admisión Universitaria</v>
      </c>
      <c r="E1850" s="1" t="str">
        <f>+IFERROR(VLOOKUP(Tabla1[[#This Row],[Tema]],Temas[[Tema]:[Columna1]],2,0),"REVISAR")</f>
        <v>08.03.06 Comuna de Domicilio</v>
      </c>
      <c r="F1850" s="1" t="str">
        <f>+IFERROR(VLOOKUP(Tabla1[[#This Row],[Muestra]],Muestra[[Muestra]:[Columna1]],2,0),"REVISAR")</f>
        <v>08.03.06.163 Cabrero</v>
      </c>
      <c r="G1850" t="s">
        <v>62</v>
      </c>
      <c r="H1850" t="s">
        <v>3332</v>
      </c>
      <c r="I1850" t="s">
        <v>3368</v>
      </c>
      <c r="J1850" t="s">
        <v>3527</v>
      </c>
      <c r="K1850" t="s">
        <v>3336</v>
      </c>
      <c r="L1850" t="s">
        <v>2498</v>
      </c>
      <c r="O1850" t="s">
        <v>3867</v>
      </c>
      <c r="V1850" s="9"/>
      <c r="W1850" s="9"/>
      <c r="X1850" s="9"/>
      <c r="Y1850" s="9"/>
      <c r="Z1850" s="9"/>
      <c r="AA1850" s="9"/>
      <c r="AB1850">
        <v>378</v>
      </c>
      <c r="AC1850">
        <v>433</v>
      </c>
      <c r="AD1850">
        <v>367</v>
      </c>
      <c r="AE1850">
        <v>457</v>
      </c>
      <c r="AF1850">
        <v>486</v>
      </c>
      <c r="AG1850">
        <v>434</v>
      </c>
      <c r="AH1850">
        <v>496</v>
      </c>
      <c r="AI1850">
        <v>469</v>
      </c>
      <c r="AJ1850">
        <v>416</v>
      </c>
    </row>
    <row r="1851" spans="1:36" x14ac:dyDescent="0.25">
      <c r="A1851" s="19">
        <v>1850</v>
      </c>
      <c r="B1851" s="1" t="s">
        <v>9512</v>
      </c>
      <c r="C1851" s="1" t="str">
        <f>+VLOOKUP(Tabla1[[#This Row],[Sector]],Sectores[[Sector]:[Columna1]],2,0)</f>
        <v>08 Educación</v>
      </c>
      <c r="D1851" s="1" t="str">
        <f>+VLOOKUP(Tabla1[[#This Row],[Contenido]],Hoja2!$F$2:$G$105,2,0)</f>
        <v>08.03 Admisión Universitaria</v>
      </c>
      <c r="E1851" s="1" t="str">
        <f>+IFERROR(VLOOKUP(Tabla1[[#This Row],[Tema]],Temas[[Tema]:[Columna1]],2,0),"REVISAR")</f>
        <v>08.03.06 Comuna de Domicilio</v>
      </c>
      <c r="F1851" s="1" t="str">
        <f>+IFERROR(VLOOKUP(Tabla1[[#This Row],[Muestra]],Muestra[[Muestra]:[Columna1]],2,0),"REVISAR")</f>
        <v>08.03.06.164 Laja</v>
      </c>
      <c r="G1851" t="s">
        <v>62</v>
      </c>
      <c r="H1851" t="s">
        <v>3332</v>
      </c>
      <c r="I1851" t="s">
        <v>3368</v>
      </c>
      <c r="J1851" t="s">
        <v>3528</v>
      </c>
      <c r="K1851" t="s">
        <v>3336</v>
      </c>
      <c r="L1851" t="s">
        <v>2498</v>
      </c>
      <c r="O1851" t="s">
        <v>3867</v>
      </c>
      <c r="V1851" s="9"/>
      <c r="W1851" s="9"/>
      <c r="X1851" s="9"/>
      <c r="Y1851" s="9"/>
      <c r="Z1851" s="9"/>
      <c r="AA1851" s="9"/>
      <c r="AB1851">
        <v>396</v>
      </c>
      <c r="AC1851">
        <v>400</v>
      </c>
      <c r="AD1851">
        <v>396</v>
      </c>
      <c r="AE1851">
        <v>401</v>
      </c>
      <c r="AF1851">
        <v>437</v>
      </c>
      <c r="AG1851">
        <v>480</v>
      </c>
      <c r="AH1851">
        <v>438</v>
      </c>
      <c r="AI1851">
        <v>413</v>
      </c>
      <c r="AJ1851">
        <v>411</v>
      </c>
    </row>
    <row r="1852" spans="1:36" x14ac:dyDescent="0.25">
      <c r="A1852" s="19">
        <v>1851</v>
      </c>
      <c r="B1852" s="1" t="s">
        <v>9513</v>
      </c>
      <c r="C1852" s="1" t="str">
        <f>+VLOOKUP(Tabla1[[#This Row],[Sector]],Sectores[[Sector]:[Columna1]],2,0)</f>
        <v>08 Educación</v>
      </c>
      <c r="D1852" s="1" t="str">
        <f>+VLOOKUP(Tabla1[[#This Row],[Contenido]],Hoja2!$F$2:$G$105,2,0)</f>
        <v>08.03 Admisión Universitaria</v>
      </c>
      <c r="E1852" s="1" t="str">
        <f>+IFERROR(VLOOKUP(Tabla1[[#This Row],[Tema]],Temas[[Tema]:[Columna1]],2,0),"REVISAR")</f>
        <v>08.03.06 Comuna de Domicilio</v>
      </c>
      <c r="F1852" s="1" t="str">
        <f>+IFERROR(VLOOKUP(Tabla1[[#This Row],[Muestra]],Muestra[[Muestra]:[Columna1]],2,0),"REVISAR")</f>
        <v>08.03.06.165 Mulchén</v>
      </c>
      <c r="G1852" t="s">
        <v>62</v>
      </c>
      <c r="H1852" t="s">
        <v>3332</v>
      </c>
      <c r="I1852" t="s">
        <v>3368</v>
      </c>
      <c r="J1852" t="s">
        <v>3529</v>
      </c>
      <c r="K1852" t="s">
        <v>3336</v>
      </c>
      <c r="L1852" t="s">
        <v>2498</v>
      </c>
      <c r="O1852" t="s">
        <v>3867</v>
      </c>
      <c r="V1852" s="9"/>
      <c r="W1852" s="9"/>
      <c r="X1852" s="9"/>
      <c r="Y1852" s="9"/>
      <c r="Z1852" s="9"/>
      <c r="AA1852" s="9"/>
      <c r="AB1852">
        <v>469</v>
      </c>
      <c r="AC1852">
        <v>404</v>
      </c>
      <c r="AD1852">
        <v>376</v>
      </c>
      <c r="AE1852">
        <v>380</v>
      </c>
      <c r="AF1852">
        <v>394</v>
      </c>
      <c r="AG1852">
        <v>415</v>
      </c>
      <c r="AH1852">
        <v>422</v>
      </c>
      <c r="AI1852">
        <v>456</v>
      </c>
      <c r="AJ1852">
        <v>409</v>
      </c>
    </row>
    <row r="1853" spans="1:36" x14ac:dyDescent="0.25">
      <c r="A1853" s="19">
        <v>1852</v>
      </c>
      <c r="B1853" s="1" t="s">
        <v>9514</v>
      </c>
      <c r="C1853" s="1" t="str">
        <f>+VLOOKUP(Tabla1[[#This Row],[Sector]],Sectores[[Sector]:[Columna1]],2,0)</f>
        <v>08 Educación</v>
      </c>
      <c r="D1853" s="1" t="str">
        <f>+VLOOKUP(Tabla1[[#This Row],[Contenido]],Hoja2!$F$2:$G$105,2,0)</f>
        <v>08.03 Admisión Universitaria</v>
      </c>
      <c r="E1853" s="1" t="str">
        <f>+IFERROR(VLOOKUP(Tabla1[[#This Row],[Tema]],Temas[[Tema]:[Columna1]],2,0),"REVISAR")</f>
        <v>08.03.06 Comuna de Domicilio</v>
      </c>
      <c r="F1853" s="1" t="str">
        <f>+IFERROR(VLOOKUP(Tabla1[[#This Row],[Muestra]],Muestra[[Muestra]:[Columna1]],2,0),"REVISAR")</f>
        <v>08.03.06.166 Nacimiento</v>
      </c>
      <c r="G1853" t="s">
        <v>62</v>
      </c>
      <c r="H1853" t="s">
        <v>3332</v>
      </c>
      <c r="I1853" t="s">
        <v>3368</v>
      </c>
      <c r="J1853" t="s">
        <v>3530</v>
      </c>
      <c r="K1853" t="s">
        <v>3336</v>
      </c>
      <c r="L1853" t="s">
        <v>2498</v>
      </c>
      <c r="O1853" t="s">
        <v>3867</v>
      </c>
      <c r="V1853" s="9"/>
      <c r="W1853" s="9"/>
      <c r="X1853" s="9"/>
      <c r="Y1853" s="9"/>
      <c r="Z1853" s="9"/>
      <c r="AA1853" s="9"/>
      <c r="AB1853">
        <v>487</v>
      </c>
      <c r="AC1853">
        <v>457</v>
      </c>
      <c r="AD1853">
        <v>454</v>
      </c>
      <c r="AE1853">
        <v>527</v>
      </c>
      <c r="AF1853">
        <v>509</v>
      </c>
      <c r="AG1853">
        <v>506</v>
      </c>
      <c r="AH1853">
        <v>492</v>
      </c>
      <c r="AI1853">
        <v>460</v>
      </c>
      <c r="AJ1853">
        <v>485</v>
      </c>
    </row>
    <row r="1854" spans="1:36" x14ac:dyDescent="0.25">
      <c r="A1854" s="19">
        <v>1853</v>
      </c>
      <c r="B1854" s="1" t="s">
        <v>9515</v>
      </c>
      <c r="C1854" s="1" t="str">
        <f>+VLOOKUP(Tabla1[[#This Row],[Sector]],Sectores[[Sector]:[Columna1]],2,0)</f>
        <v>08 Educación</v>
      </c>
      <c r="D1854" s="1" t="str">
        <f>+VLOOKUP(Tabla1[[#This Row],[Contenido]],Hoja2!$F$2:$G$105,2,0)</f>
        <v>08.03 Admisión Universitaria</v>
      </c>
      <c r="E1854" s="1" t="str">
        <f>+IFERROR(VLOOKUP(Tabla1[[#This Row],[Tema]],Temas[[Tema]:[Columna1]],2,0),"REVISAR")</f>
        <v>08.03.06 Comuna de Domicilio</v>
      </c>
      <c r="F1854" s="1" t="str">
        <f>+IFERROR(VLOOKUP(Tabla1[[#This Row],[Muestra]],Muestra[[Muestra]:[Columna1]],2,0),"REVISAR")</f>
        <v>08.03.06.167 Negrete</v>
      </c>
      <c r="G1854" t="s">
        <v>62</v>
      </c>
      <c r="H1854" t="s">
        <v>3332</v>
      </c>
      <c r="I1854" t="s">
        <v>3368</v>
      </c>
      <c r="J1854" t="s">
        <v>3531</v>
      </c>
      <c r="K1854" t="s">
        <v>3336</v>
      </c>
      <c r="L1854" t="s">
        <v>2498</v>
      </c>
      <c r="O1854" t="s">
        <v>3867</v>
      </c>
      <c r="V1854" s="9"/>
      <c r="W1854" s="9"/>
      <c r="X1854" s="9"/>
      <c r="Y1854" s="9"/>
      <c r="Z1854" s="9"/>
      <c r="AA1854" s="9"/>
      <c r="AB1854">
        <v>128</v>
      </c>
      <c r="AC1854">
        <v>119</v>
      </c>
      <c r="AD1854">
        <v>107</v>
      </c>
      <c r="AE1854">
        <v>115</v>
      </c>
      <c r="AF1854">
        <v>123</v>
      </c>
      <c r="AG1854">
        <v>121</v>
      </c>
      <c r="AH1854">
        <v>136</v>
      </c>
      <c r="AI1854">
        <v>147</v>
      </c>
      <c r="AJ1854">
        <v>135</v>
      </c>
    </row>
    <row r="1855" spans="1:36" x14ac:dyDescent="0.25">
      <c r="A1855" s="19">
        <v>1854</v>
      </c>
      <c r="B1855" s="1" t="s">
        <v>9516</v>
      </c>
      <c r="C1855" s="1" t="str">
        <f>+VLOOKUP(Tabla1[[#This Row],[Sector]],Sectores[[Sector]:[Columna1]],2,0)</f>
        <v>08 Educación</v>
      </c>
      <c r="D1855" s="1" t="str">
        <f>+VLOOKUP(Tabla1[[#This Row],[Contenido]],Hoja2!$F$2:$G$105,2,0)</f>
        <v>08.03 Admisión Universitaria</v>
      </c>
      <c r="E1855" s="1" t="str">
        <f>+IFERROR(VLOOKUP(Tabla1[[#This Row],[Tema]],Temas[[Tema]:[Columna1]],2,0),"REVISAR")</f>
        <v>08.03.06 Comuna de Domicilio</v>
      </c>
      <c r="F1855" s="1" t="str">
        <f>+IFERROR(VLOOKUP(Tabla1[[#This Row],[Muestra]],Muestra[[Muestra]:[Columna1]],2,0),"REVISAR")</f>
        <v>08.03.06.168 Quilaco</v>
      </c>
      <c r="G1855" t="s">
        <v>62</v>
      </c>
      <c r="H1855" t="s">
        <v>3332</v>
      </c>
      <c r="I1855" t="s">
        <v>3368</v>
      </c>
      <c r="J1855" t="s">
        <v>3532</v>
      </c>
      <c r="K1855" t="s">
        <v>3336</v>
      </c>
      <c r="L1855" t="s">
        <v>2498</v>
      </c>
      <c r="O1855" t="s">
        <v>3867</v>
      </c>
      <c r="V1855" s="9"/>
      <c r="W1855" s="9"/>
      <c r="X1855" s="9"/>
      <c r="Y1855" s="9"/>
      <c r="Z1855" s="9"/>
      <c r="AA1855" s="9"/>
      <c r="AB1855">
        <v>38</v>
      </c>
      <c r="AC1855">
        <v>56</v>
      </c>
      <c r="AD1855">
        <v>38</v>
      </c>
      <c r="AE1855">
        <v>37</v>
      </c>
      <c r="AF1855">
        <v>46</v>
      </c>
      <c r="AG1855">
        <v>60</v>
      </c>
      <c r="AH1855">
        <v>52</v>
      </c>
      <c r="AI1855">
        <v>37</v>
      </c>
      <c r="AJ1855">
        <v>50</v>
      </c>
    </row>
    <row r="1856" spans="1:36" x14ac:dyDescent="0.25">
      <c r="A1856" s="19">
        <v>1855</v>
      </c>
      <c r="B1856" s="1" t="s">
        <v>9517</v>
      </c>
      <c r="C1856" s="1" t="str">
        <f>+VLOOKUP(Tabla1[[#This Row],[Sector]],Sectores[[Sector]:[Columna1]],2,0)</f>
        <v>08 Educación</v>
      </c>
      <c r="D1856" s="1" t="str">
        <f>+VLOOKUP(Tabla1[[#This Row],[Contenido]],Hoja2!$F$2:$G$105,2,0)</f>
        <v>08.03 Admisión Universitaria</v>
      </c>
      <c r="E1856" s="1" t="str">
        <f>+IFERROR(VLOOKUP(Tabla1[[#This Row],[Tema]],Temas[[Tema]:[Columna1]],2,0),"REVISAR")</f>
        <v>08.03.06 Comuna de Domicilio</v>
      </c>
      <c r="F1856" s="1" t="str">
        <f>+IFERROR(VLOOKUP(Tabla1[[#This Row],[Muestra]],Muestra[[Muestra]:[Columna1]],2,0),"REVISAR")</f>
        <v>08.03.06.169 Quilleco</v>
      </c>
      <c r="G1856" t="s">
        <v>62</v>
      </c>
      <c r="H1856" t="s">
        <v>3332</v>
      </c>
      <c r="I1856" t="s">
        <v>3368</v>
      </c>
      <c r="J1856" t="s">
        <v>3533</v>
      </c>
      <c r="K1856" t="s">
        <v>3336</v>
      </c>
      <c r="L1856" t="s">
        <v>2498</v>
      </c>
      <c r="O1856" t="s">
        <v>3867</v>
      </c>
      <c r="V1856" s="9"/>
      <c r="W1856" s="9"/>
      <c r="X1856" s="9"/>
      <c r="Y1856" s="9"/>
      <c r="Z1856" s="9"/>
      <c r="AA1856" s="9"/>
      <c r="AB1856">
        <v>144</v>
      </c>
      <c r="AC1856">
        <v>123</v>
      </c>
      <c r="AD1856">
        <v>132</v>
      </c>
      <c r="AE1856">
        <v>118</v>
      </c>
      <c r="AF1856">
        <v>128</v>
      </c>
      <c r="AG1856">
        <v>112</v>
      </c>
      <c r="AH1856">
        <v>128</v>
      </c>
      <c r="AI1856">
        <v>126</v>
      </c>
      <c r="AJ1856">
        <v>137</v>
      </c>
    </row>
    <row r="1857" spans="1:36" x14ac:dyDescent="0.25">
      <c r="A1857" s="19">
        <v>1856</v>
      </c>
      <c r="B1857" s="1" t="s">
        <v>9518</v>
      </c>
      <c r="C1857" s="1" t="str">
        <f>+VLOOKUP(Tabla1[[#This Row],[Sector]],Sectores[[Sector]:[Columna1]],2,0)</f>
        <v>08 Educación</v>
      </c>
      <c r="D1857" s="1" t="str">
        <f>+VLOOKUP(Tabla1[[#This Row],[Contenido]],Hoja2!$F$2:$G$105,2,0)</f>
        <v>08.03 Admisión Universitaria</v>
      </c>
      <c r="E1857" s="1" t="str">
        <f>+IFERROR(VLOOKUP(Tabla1[[#This Row],[Tema]],Temas[[Tema]:[Columna1]],2,0),"REVISAR")</f>
        <v>08.03.06 Comuna de Domicilio</v>
      </c>
      <c r="F1857" s="1" t="str">
        <f>+IFERROR(VLOOKUP(Tabla1[[#This Row],[Muestra]],Muestra[[Muestra]:[Columna1]],2,0),"REVISAR")</f>
        <v>08.03.06.170 San Rosendo</v>
      </c>
      <c r="G1857" t="s">
        <v>62</v>
      </c>
      <c r="H1857" t="s">
        <v>3332</v>
      </c>
      <c r="I1857" t="s">
        <v>3368</v>
      </c>
      <c r="J1857" t="s">
        <v>3534</v>
      </c>
      <c r="K1857" t="s">
        <v>3336</v>
      </c>
      <c r="L1857" t="s">
        <v>2498</v>
      </c>
      <c r="O1857" t="s">
        <v>3867</v>
      </c>
      <c r="V1857" s="9"/>
      <c r="W1857" s="9"/>
      <c r="X1857" s="9"/>
      <c r="Y1857" s="9"/>
      <c r="Z1857" s="9"/>
      <c r="AA1857" s="9"/>
      <c r="AB1857">
        <v>76</v>
      </c>
      <c r="AC1857">
        <v>55</v>
      </c>
      <c r="AD1857">
        <v>62</v>
      </c>
      <c r="AE1857">
        <v>57</v>
      </c>
      <c r="AF1857">
        <v>69</v>
      </c>
      <c r="AG1857">
        <v>55</v>
      </c>
      <c r="AH1857">
        <v>51</v>
      </c>
      <c r="AI1857">
        <v>64</v>
      </c>
      <c r="AJ1857">
        <v>46</v>
      </c>
    </row>
    <row r="1858" spans="1:36" x14ac:dyDescent="0.25">
      <c r="A1858" s="19">
        <v>1857</v>
      </c>
      <c r="B1858" s="1" t="s">
        <v>9519</v>
      </c>
      <c r="C1858" s="1" t="str">
        <f>+VLOOKUP(Tabla1[[#This Row],[Sector]],Sectores[[Sector]:[Columna1]],2,0)</f>
        <v>08 Educación</v>
      </c>
      <c r="D1858" s="1" t="str">
        <f>+VLOOKUP(Tabla1[[#This Row],[Contenido]],Hoja2!$F$2:$G$105,2,0)</f>
        <v>08.03 Admisión Universitaria</v>
      </c>
      <c r="E1858" s="1" t="str">
        <f>+IFERROR(VLOOKUP(Tabla1[[#This Row],[Tema]],Temas[[Tema]:[Columna1]],2,0),"REVISAR")</f>
        <v>08.03.06 Comuna de Domicilio</v>
      </c>
      <c r="F1858" s="1" t="str">
        <f>+IFERROR(VLOOKUP(Tabla1[[#This Row],[Muestra]],Muestra[[Muestra]:[Columna1]],2,0),"REVISAR")</f>
        <v>08.03.06.171 Santa Bárbara</v>
      </c>
      <c r="G1858" t="s">
        <v>62</v>
      </c>
      <c r="H1858" t="s">
        <v>3332</v>
      </c>
      <c r="I1858" t="s">
        <v>3368</v>
      </c>
      <c r="J1858" t="s">
        <v>3535</v>
      </c>
      <c r="K1858" t="s">
        <v>3336</v>
      </c>
      <c r="L1858" t="s">
        <v>2498</v>
      </c>
      <c r="O1858" t="s">
        <v>3867</v>
      </c>
      <c r="V1858" s="9"/>
      <c r="W1858" s="9"/>
      <c r="X1858" s="9"/>
      <c r="Y1858" s="9"/>
      <c r="Z1858" s="9"/>
      <c r="AA1858" s="9"/>
      <c r="AB1858">
        <v>204</v>
      </c>
      <c r="AC1858">
        <v>236</v>
      </c>
      <c r="AD1858">
        <v>188</v>
      </c>
      <c r="AE1858">
        <v>221</v>
      </c>
      <c r="AF1858">
        <v>212</v>
      </c>
      <c r="AG1858">
        <v>210</v>
      </c>
      <c r="AH1858">
        <v>210</v>
      </c>
      <c r="AI1858">
        <v>218</v>
      </c>
      <c r="AJ1858">
        <v>203</v>
      </c>
    </row>
    <row r="1859" spans="1:36" x14ac:dyDescent="0.25">
      <c r="A1859" s="19">
        <v>1858</v>
      </c>
      <c r="B1859" s="1" t="s">
        <v>9520</v>
      </c>
      <c r="C1859" s="1" t="str">
        <f>+VLOOKUP(Tabla1[[#This Row],[Sector]],Sectores[[Sector]:[Columna1]],2,0)</f>
        <v>08 Educación</v>
      </c>
      <c r="D1859" s="1" t="str">
        <f>+VLOOKUP(Tabla1[[#This Row],[Contenido]],Hoja2!$F$2:$G$105,2,0)</f>
        <v>08.03 Admisión Universitaria</v>
      </c>
      <c r="E1859" s="1" t="str">
        <f>+IFERROR(VLOOKUP(Tabla1[[#This Row],[Tema]],Temas[[Tema]:[Columna1]],2,0),"REVISAR")</f>
        <v>08.03.06 Comuna de Domicilio</v>
      </c>
      <c r="F1859" s="1" t="str">
        <f>+IFERROR(VLOOKUP(Tabla1[[#This Row],[Muestra]],Muestra[[Muestra]:[Columna1]],2,0),"REVISAR")</f>
        <v>08.03.06.172 Tucapel</v>
      </c>
      <c r="G1859" t="s">
        <v>62</v>
      </c>
      <c r="H1859" t="s">
        <v>3332</v>
      </c>
      <c r="I1859" t="s">
        <v>3368</v>
      </c>
      <c r="J1859" t="s">
        <v>3536</v>
      </c>
      <c r="K1859" t="s">
        <v>3336</v>
      </c>
      <c r="L1859" t="s">
        <v>2498</v>
      </c>
      <c r="O1859" t="s">
        <v>3867</v>
      </c>
      <c r="V1859" s="9"/>
      <c r="W1859" s="9"/>
      <c r="X1859" s="9"/>
      <c r="Y1859" s="9"/>
      <c r="Z1859" s="9"/>
      <c r="AA1859" s="9"/>
      <c r="AB1859">
        <v>179</v>
      </c>
      <c r="AC1859">
        <v>227</v>
      </c>
      <c r="AD1859">
        <v>223</v>
      </c>
      <c r="AE1859">
        <v>203</v>
      </c>
      <c r="AF1859">
        <v>253</v>
      </c>
      <c r="AG1859">
        <v>248</v>
      </c>
      <c r="AH1859">
        <v>234</v>
      </c>
      <c r="AI1859">
        <v>246</v>
      </c>
      <c r="AJ1859">
        <v>220</v>
      </c>
    </row>
    <row r="1860" spans="1:36" x14ac:dyDescent="0.25">
      <c r="A1860" s="19">
        <v>1859</v>
      </c>
      <c r="B1860" s="1" t="s">
        <v>9521</v>
      </c>
      <c r="C1860" s="1" t="str">
        <f>+VLOOKUP(Tabla1[[#This Row],[Sector]],Sectores[[Sector]:[Columna1]],2,0)</f>
        <v>08 Educación</v>
      </c>
      <c r="D1860" s="1" t="str">
        <f>+VLOOKUP(Tabla1[[#This Row],[Contenido]],Hoja2!$F$2:$G$105,2,0)</f>
        <v>08.03 Admisión Universitaria</v>
      </c>
      <c r="E1860" s="1" t="str">
        <f>+IFERROR(VLOOKUP(Tabla1[[#This Row],[Tema]],Temas[[Tema]:[Columna1]],2,0),"REVISAR")</f>
        <v>08.03.06 Comuna de Domicilio</v>
      </c>
      <c r="F1860" s="1" t="str">
        <f>+IFERROR(VLOOKUP(Tabla1[[#This Row],[Muestra]],Muestra[[Muestra]:[Columna1]],2,0),"REVISAR")</f>
        <v>08.03.06.173 Yumbel</v>
      </c>
      <c r="G1860" t="s">
        <v>62</v>
      </c>
      <c r="H1860" t="s">
        <v>3332</v>
      </c>
      <c r="I1860" t="s">
        <v>3368</v>
      </c>
      <c r="J1860" t="s">
        <v>3537</v>
      </c>
      <c r="K1860" t="s">
        <v>3336</v>
      </c>
      <c r="L1860" t="s">
        <v>2498</v>
      </c>
      <c r="O1860" t="s">
        <v>3867</v>
      </c>
      <c r="V1860" s="9"/>
      <c r="W1860" s="9"/>
      <c r="X1860" s="9"/>
      <c r="Y1860" s="9"/>
      <c r="Z1860" s="9"/>
      <c r="AA1860" s="9"/>
      <c r="AB1860">
        <v>321</v>
      </c>
      <c r="AC1860">
        <v>282</v>
      </c>
      <c r="AD1860">
        <v>280</v>
      </c>
      <c r="AE1860">
        <v>313</v>
      </c>
      <c r="AF1860">
        <v>327</v>
      </c>
      <c r="AG1860">
        <v>342</v>
      </c>
      <c r="AH1860">
        <v>344</v>
      </c>
      <c r="AI1860">
        <v>395</v>
      </c>
      <c r="AJ1860">
        <v>344</v>
      </c>
    </row>
    <row r="1861" spans="1:36" x14ac:dyDescent="0.25">
      <c r="A1861" s="19">
        <v>1860</v>
      </c>
      <c r="B1861" s="1" t="s">
        <v>9522</v>
      </c>
      <c r="C1861" s="1" t="str">
        <f>+VLOOKUP(Tabla1[[#This Row],[Sector]],Sectores[[Sector]:[Columna1]],2,0)</f>
        <v>08 Educación</v>
      </c>
      <c r="D1861" s="1" t="str">
        <f>+VLOOKUP(Tabla1[[#This Row],[Contenido]],Hoja2!$F$2:$G$105,2,0)</f>
        <v>08.03 Admisión Universitaria</v>
      </c>
      <c r="E1861" s="1" t="str">
        <f>+IFERROR(VLOOKUP(Tabla1[[#This Row],[Tema]],Temas[[Tema]:[Columna1]],2,0),"REVISAR")</f>
        <v>08.03.06 Comuna de Domicilio</v>
      </c>
      <c r="F1861" s="1" t="str">
        <f>+IFERROR(VLOOKUP(Tabla1[[#This Row],[Muestra]],Muestra[[Muestra]:[Columna1]],2,0),"REVISAR")</f>
        <v>08.03.06.174 Alto Biobío</v>
      </c>
      <c r="G1861" t="s">
        <v>62</v>
      </c>
      <c r="H1861" t="s">
        <v>3332</v>
      </c>
      <c r="I1861" t="s">
        <v>3368</v>
      </c>
      <c r="J1861" t="s">
        <v>3538</v>
      </c>
      <c r="K1861" t="s">
        <v>3336</v>
      </c>
      <c r="L1861" t="s">
        <v>2498</v>
      </c>
      <c r="O1861" t="s">
        <v>3867</v>
      </c>
      <c r="V1861" s="9"/>
      <c r="W1861" s="9"/>
      <c r="X1861" s="9"/>
      <c r="Y1861" s="9"/>
      <c r="Z1861" s="9"/>
      <c r="AA1861" s="9"/>
      <c r="AB1861">
        <v>191</v>
      </c>
      <c r="AC1861">
        <v>180</v>
      </c>
      <c r="AD1861">
        <v>172</v>
      </c>
      <c r="AE1861">
        <v>185</v>
      </c>
      <c r="AF1861">
        <v>197</v>
      </c>
      <c r="AG1861">
        <v>271</v>
      </c>
      <c r="AH1861">
        <v>244</v>
      </c>
      <c r="AI1861">
        <v>312</v>
      </c>
      <c r="AJ1861">
        <v>219</v>
      </c>
    </row>
    <row r="1862" spans="1:36" x14ac:dyDescent="0.25">
      <c r="A1862" s="19">
        <v>1861</v>
      </c>
      <c r="B1862" s="1" t="s">
        <v>9523</v>
      </c>
      <c r="C1862" s="1" t="str">
        <f>+VLOOKUP(Tabla1[[#This Row],[Sector]],Sectores[[Sector]:[Columna1]],2,0)</f>
        <v>08 Educación</v>
      </c>
      <c r="D1862" s="1" t="str">
        <f>+VLOOKUP(Tabla1[[#This Row],[Contenido]],Hoja2!$F$2:$G$105,2,0)</f>
        <v>08.03 Admisión Universitaria</v>
      </c>
      <c r="E1862" s="1" t="str">
        <f>+IFERROR(VLOOKUP(Tabla1[[#This Row],[Tema]],Temas[[Tema]:[Columna1]],2,0),"REVISAR")</f>
        <v>08.03.06 Comuna de Domicilio</v>
      </c>
      <c r="F1862" s="1" t="str">
        <f>+IFERROR(VLOOKUP(Tabla1[[#This Row],[Muestra]],Muestra[[Muestra]:[Columna1]],2,0),"REVISAR")</f>
        <v>08.03.06.175 Chillán</v>
      </c>
      <c r="G1862" t="s">
        <v>62</v>
      </c>
      <c r="H1862" t="s">
        <v>3332</v>
      </c>
      <c r="I1862" t="s">
        <v>3368</v>
      </c>
      <c r="J1862" t="s">
        <v>3539</v>
      </c>
      <c r="K1862" t="s">
        <v>3336</v>
      </c>
      <c r="L1862" t="s">
        <v>2498</v>
      </c>
      <c r="O1862" t="s">
        <v>3867</v>
      </c>
      <c r="V1862" s="9"/>
      <c r="W1862" s="9"/>
      <c r="X1862" s="9"/>
      <c r="Y1862" s="9"/>
      <c r="Z1862" s="9"/>
      <c r="AA1862" s="9"/>
      <c r="AB1862">
        <v>3672</v>
      </c>
      <c r="AC1862">
        <v>3914</v>
      </c>
      <c r="AD1862">
        <v>3760</v>
      </c>
      <c r="AE1862">
        <v>3730</v>
      </c>
      <c r="AF1862">
        <v>3944</v>
      </c>
      <c r="AG1862">
        <v>3968</v>
      </c>
      <c r="AH1862">
        <v>4114</v>
      </c>
      <c r="AI1862">
        <v>3950</v>
      </c>
      <c r="AJ1862">
        <v>3861</v>
      </c>
    </row>
    <row r="1863" spans="1:36" x14ac:dyDescent="0.25">
      <c r="A1863" s="19">
        <v>1862</v>
      </c>
      <c r="B1863" s="1" t="s">
        <v>9524</v>
      </c>
      <c r="C1863" s="1" t="str">
        <f>+VLOOKUP(Tabla1[[#This Row],[Sector]],Sectores[[Sector]:[Columna1]],2,0)</f>
        <v>08 Educación</v>
      </c>
      <c r="D1863" s="1" t="str">
        <f>+VLOOKUP(Tabla1[[#This Row],[Contenido]],Hoja2!$F$2:$G$105,2,0)</f>
        <v>08.03 Admisión Universitaria</v>
      </c>
      <c r="E1863" s="1" t="str">
        <f>+IFERROR(VLOOKUP(Tabla1[[#This Row],[Tema]],Temas[[Tema]:[Columna1]],2,0),"REVISAR")</f>
        <v>08.03.06 Comuna de Domicilio</v>
      </c>
      <c r="F1863" s="1" t="str">
        <f>+IFERROR(VLOOKUP(Tabla1[[#This Row],[Muestra]],Muestra[[Muestra]:[Columna1]],2,0),"REVISAR")</f>
        <v>08.03.06.176 Bulnes</v>
      </c>
      <c r="G1863" t="s">
        <v>62</v>
      </c>
      <c r="H1863" t="s">
        <v>3332</v>
      </c>
      <c r="I1863" t="s">
        <v>3368</v>
      </c>
      <c r="J1863" t="s">
        <v>3540</v>
      </c>
      <c r="K1863" t="s">
        <v>3336</v>
      </c>
      <c r="L1863" t="s">
        <v>2498</v>
      </c>
      <c r="O1863" t="s">
        <v>3867</v>
      </c>
      <c r="V1863" s="9"/>
      <c r="W1863" s="9"/>
      <c r="X1863" s="9"/>
      <c r="Y1863" s="9"/>
      <c r="Z1863" s="9"/>
      <c r="AA1863" s="9"/>
      <c r="AB1863">
        <v>316</v>
      </c>
      <c r="AC1863">
        <v>301</v>
      </c>
      <c r="AD1863">
        <v>317</v>
      </c>
      <c r="AE1863">
        <v>332</v>
      </c>
      <c r="AF1863">
        <v>339</v>
      </c>
      <c r="AG1863">
        <v>342</v>
      </c>
      <c r="AH1863">
        <v>317</v>
      </c>
      <c r="AI1863">
        <v>319</v>
      </c>
      <c r="AJ1863">
        <v>313</v>
      </c>
    </row>
    <row r="1864" spans="1:36" x14ac:dyDescent="0.25">
      <c r="A1864" s="19">
        <v>1863</v>
      </c>
      <c r="B1864" s="1" t="s">
        <v>9525</v>
      </c>
      <c r="C1864" s="1" t="str">
        <f>+VLOOKUP(Tabla1[[#This Row],[Sector]],Sectores[[Sector]:[Columna1]],2,0)</f>
        <v>08 Educación</v>
      </c>
      <c r="D1864" s="1" t="str">
        <f>+VLOOKUP(Tabla1[[#This Row],[Contenido]],Hoja2!$F$2:$G$105,2,0)</f>
        <v>08.03 Admisión Universitaria</v>
      </c>
      <c r="E1864" s="1" t="str">
        <f>+IFERROR(VLOOKUP(Tabla1[[#This Row],[Tema]],Temas[[Tema]:[Columna1]],2,0),"REVISAR")</f>
        <v>08.03.06 Comuna de Domicilio</v>
      </c>
      <c r="F1864" s="1" t="str">
        <f>+IFERROR(VLOOKUP(Tabla1[[#This Row],[Muestra]],Muestra[[Muestra]:[Columna1]],2,0),"REVISAR")</f>
        <v>08.03.06.177 Cobquecura</v>
      </c>
      <c r="G1864" t="s">
        <v>62</v>
      </c>
      <c r="H1864" t="s">
        <v>3332</v>
      </c>
      <c r="I1864" t="s">
        <v>3368</v>
      </c>
      <c r="J1864" t="s">
        <v>3541</v>
      </c>
      <c r="K1864" t="s">
        <v>3336</v>
      </c>
      <c r="L1864" t="s">
        <v>2498</v>
      </c>
      <c r="O1864" t="s">
        <v>3867</v>
      </c>
      <c r="V1864" s="9"/>
      <c r="W1864" s="9"/>
      <c r="X1864" s="9"/>
      <c r="Y1864" s="9"/>
      <c r="Z1864" s="9"/>
      <c r="AA1864" s="9"/>
      <c r="AB1864">
        <v>54</v>
      </c>
      <c r="AC1864">
        <v>58</v>
      </c>
      <c r="AD1864">
        <v>58</v>
      </c>
      <c r="AE1864">
        <v>59</v>
      </c>
      <c r="AF1864">
        <v>88</v>
      </c>
      <c r="AG1864">
        <v>75</v>
      </c>
      <c r="AH1864">
        <v>50</v>
      </c>
      <c r="AI1864">
        <v>59</v>
      </c>
      <c r="AJ1864">
        <v>67</v>
      </c>
    </row>
    <row r="1865" spans="1:36" x14ac:dyDescent="0.25">
      <c r="A1865" s="19">
        <v>1864</v>
      </c>
      <c r="B1865" s="1" t="s">
        <v>9526</v>
      </c>
      <c r="C1865" s="1" t="str">
        <f>+VLOOKUP(Tabla1[[#This Row],[Sector]],Sectores[[Sector]:[Columna1]],2,0)</f>
        <v>08 Educación</v>
      </c>
      <c r="D1865" s="1" t="str">
        <f>+VLOOKUP(Tabla1[[#This Row],[Contenido]],Hoja2!$F$2:$G$105,2,0)</f>
        <v>08.03 Admisión Universitaria</v>
      </c>
      <c r="E1865" s="1" t="str">
        <f>+IFERROR(VLOOKUP(Tabla1[[#This Row],[Tema]],Temas[[Tema]:[Columna1]],2,0),"REVISAR")</f>
        <v>08.03.06 Comuna de Domicilio</v>
      </c>
      <c r="F1865" s="1" t="str">
        <f>+IFERROR(VLOOKUP(Tabla1[[#This Row],[Muestra]],Muestra[[Muestra]:[Columna1]],2,0),"REVISAR")</f>
        <v>08.03.06.178 Coelemu</v>
      </c>
      <c r="G1865" t="s">
        <v>62</v>
      </c>
      <c r="H1865" t="s">
        <v>3332</v>
      </c>
      <c r="I1865" t="s">
        <v>3368</v>
      </c>
      <c r="J1865" t="s">
        <v>3542</v>
      </c>
      <c r="K1865" t="s">
        <v>3336</v>
      </c>
      <c r="L1865" t="s">
        <v>2498</v>
      </c>
      <c r="O1865" t="s">
        <v>3867</v>
      </c>
      <c r="V1865" s="9"/>
      <c r="W1865" s="9"/>
      <c r="X1865" s="9"/>
      <c r="Y1865" s="9"/>
      <c r="Z1865" s="9"/>
      <c r="AA1865" s="9"/>
      <c r="AB1865">
        <v>301</v>
      </c>
      <c r="AC1865">
        <v>277</v>
      </c>
      <c r="AD1865">
        <v>243</v>
      </c>
      <c r="AE1865">
        <v>252</v>
      </c>
      <c r="AF1865">
        <v>282</v>
      </c>
      <c r="AG1865">
        <v>297</v>
      </c>
      <c r="AH1865">
        <v>255</v>
      </c>
      <c r="AI1865">
        <v>246</v>
      </c>
      <c r="AJ1865">
        <v>281</v>
      </c>
    </row>
    <row r="1866" spans="1:36" x14ac:dyDescent="0.25">
      <c r="A1866" s="19">
        <v>1865</v>
      </c>
      <c r="B1866" s="1" t="s">
        <v>9527</v>
      </c>
      <c r="C1866" s="1" t="str">
        <f>+VLOOKUP(Tabla1[[#This Row],[Sector]],Sectores[[Sector]:[Columna1]],2,0)</f>
        <v>08 Educación</v>
      </c>
      <c r="D1866" s="1" t="str">
        <f>+VLOOKUP(Tabla1[[#This Row],[Contenido]],Hoja2!$F$2:$G$105,2,0)</f>
        <v>08.03 Admisión Universitaria</v>
      </c>
      <c r="E1866" s="1" t="str">
        <f>+IFERROR(VLOOKUP(Tabla1[[#This Row],[Tema]],Temas[[Tema]:[Columna1]],2,0),"REVISAR")</f>
        <v>08.03.06 Comuna de Domicilio</v>
      </c>
      <c r="F1866" s="1" t="str">
        <f>+IFERROR(VLOOKUP(Tabla1[[#This Row],[Muestra]],Muestra[[Muestra]:[Columna1]],2,0),"REVISAR")</f>
        <v>08.03.06.179 Coihueco</v>
      </c>
      <c r="G1866" t="s">
        <v>62</v>
      </c>
      <c r="H1866" t="s">
        <v>3332</v>
      </c>
      <c r="I1866" t="s">
        <v>3368</v>
      </c>
      <c r="J1866" t="s">
        <v>3543</v>
      </c>
      <c r="K1866" t="s">
        <v>3336</v>
      </c>
      <c r="L1866" t="s">
        <v>2498</v>
      </c>
      <c r="O1866" t="s">
        <v>3867</v>
      </c>
      <c r="V1866" s="9"/>
      <c r="W1866" s="9"/>
      <c r="X1866" s="9"/>
      <c r="Y1866" s="9"/>
      <c r="Z1866" s="9"/>
      <c r="AA1866" s="9"/>
      <c r="AB1866">
        <v>267</v>
      </c>
      <c r="AC1866">
        <v>278</v>
      </c>
      <c r="AD1866">
        <v>335</v>
      </c>
      <c r="AE1866">
        <v>310</v>
      </c>
      <c r="AF1866">
        <v>310</v>
      </c>
      <c r="AG1866">
        <v>321</v>
      </c>
      <c r="AH1866">
        <v>332</v>
      </c>
      <c r="AI1866">
        <v>285</v>
      </c>
      <c r="AJ1866">
        <v>348</v>
      </c>
    </row>
    <row r="1867" spans="1:36" x14ac:dyDescent="0.25">
      <c r="A1867" s="19">
        <v>1866</v>
      </c>
      <c r="B1867" s="1" t="s">
        <v>9528</v>
      </c>
      <c r="C1867" s="1" t="str">
        <f>+VLOOKUP(Tabla1[[#This Row],[Sector]],Sectores[[Sector]:[Columna1]],2,0)</f>
        <v>08 Educación</v>
      </c>
      <c r="D1867" s="1" t="str">
        <f>+VLOOKUP(Tabla1[[#This Row],[Contenido]],Hoja2!$F$2:$G$105,2,0)</f>
        <v>08.03 Admisión Universitaria</v>
      </c>
      <c r="E1867" s="1" t="str">
        <f>+IFERROR(VLOOKUP(Tabla1[[#This Row],[Tema]],Temas[[Tema]:[Columna1]],2,0),"REVISAR")</f>
        <v>08.03.06 Comuna de Domicilio</v>
      </c>
      <c r="F1867" s="1" t="str">
        <f>+IFERROR(VLOOKUP(Tabla1[[#This Row],[Muestra]],Muestra[[Muestra]:[Columna1]],2,0),"REVISAR")</f>
        <v>08.03.06.180 Chillán Viejo</v>
      </c>
      <c r="G1867" t="s">
        <v>62</v>
      </c>
      <c r="H1867" t="s">
        <v>3332</v>
      </c>
      <c r="I1867" t="s">
        <v>3368</v>
      </c>
      <c r="J1867" t="s">
        <v>3544</v>
      </c>
      <c r="K1867" t="s">
        <v>3336</v>
      </c>
      <c r="L1867" t="s">
        <v>2498</v>
      </c>
      <c r="O1867" t="s">
        <v>3867</v>
      </c>
      <c r="V1867" s="9"/>
      <c r="W1867" s="9"/>
      <c r="X1867" s="9"/>
      <c r="Y1867" s="9"/>
      <c r="Z1867" s="9"/>
      <c r="AA1867" s="9"/>
      <c r="AB1867">
        <v>464</v>
      </c>
      <c r="AC1867">
        <v>451</v>
      </c>
      <c r="AD1867">
        <v>484</v>
      </c>
      <c r="AE1867">
        <v>547</v>
      </c>
      <c r="AF1867">
        <v>531</v>
      </c>
      <c r="AG1867">
        <v>511</v>
      </c>
      <c r="AH1867">
        <v>508</v>
      </c>
      <c r="AI1867">
        <v>541</v>
      </c>
      <c r="AJ1867">
        <v>560</v>
      </c>
    </row>
    <row r="1868" spans="1:36" x14ac:dyDescent="0.25">
      <c r="A1868" s="19">
        <v>1867</v>
      </c>
      <c r="B1868" s="1" t="s">
        <v>9529</v>
      </c>
      <c r="C1868" s="1" t="str">
        <f>+VLOOKUP(Tabla1[[#This Row],[Sector]],Sectores[[Sector]:[Columna1]],2,0)</f>
        <v>08 Educación</v>
      </c>
      <c r="D1868" s="1" t="str">
        <f>+VLOOKUP(Tabla1[[#This Row],[Contenido]],Hoja2!$F$2:$G$105,2,0)</f>
        <v>08.03 Admisión Universitaria</v>
      </c>
      <c r="E1868" s="1" t="str">
        <f>+IFERROR(VLOOKUP(Tabla1[[#This Row],[Tema]],Temas[[Tema]:[Columna1]],2,0),"REVISAR")</f>
        <v>08.03.06 Comuna de Domicilio</v>
      </c>
      <c r="F1868" s="1" t="str">
        <f>+IFERROR(VLOOKUP(Tabla1[[#This Row],[Muestra]],Muestra[[Muestra]:[Columna1]],2,0),"REVISAR")</f>
        <v>08.03.06.181 El Carmen</v>
      </c>
      <c r="G1868" t="s">
        <v>62</v>
      </c>
      <c r="H1868" t="s">
        <v>3332</v>
      </c>
      <c r="I1868" t="s">
        <v>3368</v>
      </c>
      <c r="J1868" t="s">
        <v>3545</v>
      </c>
      <c r="K1868" t="s">
        <v>3336</v>
      </c>
      <c r="L1868" t="s">
        <v>2498</v>
      </c>
      <c r="O1868" t="s">
        <v>3867</v>
      </c>
      <c r="V1868" s="9"/>
      <c r="W1868" s="9"/>
      <c r="X1868" s="9"/>
      <c r="Y1868" s="9"/>
      <c r="Z1868" s="9"/>
      <c r="AA1868" s="9"/>
      <c r="AB1868">
        <v>153</v>
      </c>
      <c r="AC1868">
        <v>167</v>
      </c>
      <c r="AD1868">
        <v>158</v>
      </c>
      <c r="AE1868">
        <v>156</v>
      </c>
      <c r="AF1868">
        <v>149</v>
      </c>
      <c r="AG1868">
        <v>181</v>
      </c>
      <c r="AH1868">
        <v>144</v>
      </c>
      <c r="AI1868">
        <v>168</v>
      </c>
      <c r="AJ1868">
        <v>165</v>
      </c>
    </row>
    <row r="1869" spans="1:36" x14ac:dyDescent="0.25">
      <c r="A1869" s="19">
        <v>1868</v>
      </c>
      <c r="B1869" s="1" t="s">
        <v>9530</v>
      </c>
      <c r="C1869" s="1" t="str">
        <f>+VLOOKUP(Tabla1[[#This Row],[Sector]],Sectores[[Sector]:[Columna1]],2,0)</f>
        <v>08 Educación</v>
      </c>
      <c r="D1869" s="1" t="str">
        <f>+VLOOKUP(Tabla1[[#This Row],[Contenido]],Hoja2!$F$2:$G$105,2,0)</f>
        <v>08.03 Admisión Universitaria</v>
      </c>
      <c r="E1869" s="1" t="str">
        <f>+IFERROR(VLOOKUP(Tabla1[[#This Row],[Tema]],Temas[[Tema]:[Columna1]],2,0),"REVISAR")</f>
        <v>08.03.06 Comuna de Domicilio</v>
      </c>
      <c r="F1869" s="1" t="str">
        <f>+IFERROR(VLOOKUP(Tabla1[[#This Row],[Muestra]],Muestra[[Muestra]:[Columna1]],2,0),"REVISAR")</f>
        <v>08.03.06.182 Ninhue</v>
      </c>
      <c r="G1869" t="s">
        <v>62</v>
      </c>
      <c r="H1869" t="s">
        <v>3332</v>
      </c>
      <c r="I1869" t="s">
        <v>3368</v>
      </c>
      <c r="J1869" t="s">
        <v>3546</v>
      </c>
      <c r="K1869" t="s">
        <v>3336</v>
      </c>
      <c r="L1869" t="s">
        <v>2498</v>
      </c>
      <c r="O1869" t="s">
        <v>3867</v>
      </c>
      <c r="V1869" s="9"/>
      <c r="W1869" s="9"/>
      <c r="X1869" s="9"/>
      <c r="Y1869" s="9"/>
      <c r="Z1869" s="9"/>
      <c r="AA1869" s="9"/>
      <c r="AB1869">
        <v>42</v>
      </c>
      <c r="AC1869">
        <v>40</v>
      </c>
      <c r="AD1869">
        <v>37</v>
      </c>
      <c r="AE1869">
        <v>34</v>
      </c>
      <c r="AF1869">
        <v>42</v>
      </c>
      <c r="AG1869">
        <v>55</v>
      </c>
      <c r="AH1869">
        <v>44</v>
      </c>
      <c r="AI1869">
        <v>55</v>
      </c>
      <c r="AJ1869">
        <v>58</v>
      </c>
    </row>
    <row r="1870" spans="1:36" x14ac:dyDescent="0.25">
      <c r="A1870" s="19">
        <v>1869</v>
      </c>
      <c r="B1870" s="1" t="s">
        <v>9531</v>
      </c>
      <c r="C1870" s="1" t="str">
        <f>+VLOOKUP(Tabla1[[#This Row],[Sector]],Sectores[[Sector]:[Columna1]],2,0)</f>
        <v>08 Educación</v>
      </c>
      <c r="D1870" s="1" t="str">
        <f>+VLOOKUP(Tabla1[[#This Row],[Contenido]],Hoja2!$F$2:$G$105,2,0)</f>
        <v>08.03 Admisión Universitaria</v>
      </c>
      <c r="E1870" s="1" t="str">
        <f>+IFERROR(VLOOKUP(Tabla1[[#This Row],[Tema]],Temas[[Tema]:[Columna1]],2,0),"REVISAR")</f>
        <v>08.03.06 Comuna de Domicilio</v>
      </c>
      <c r="F1870" s="1" t="str">
        <f>+IFERROR(VLOOKUP(Tabla1[[#This Row],[Muestra]],Muestra[[Muestra]:[Columna1]],2,0),"REVISAR")</f>
        <v>08.03.06.183 Ñiquén</v>
      </c>
      <c r="G1870" t="s">
        <v>62</v>
      </c>
      <c r="H1870" t="s">
        <v>3332</v>
      </c>
      <c r="I1870" t="s">
        <v>3368</v>
      </c>
      <c r="J1870" t="s">
        <v>3547</v>
      </c>
      <c r="K1870" t="s">
        <v>3336</v>
      </c>
      <c r="L1870" t="s">
        <v>2498</v>
      </c>
      <c r="O1870" t="s">
        <v>3867</v>
      </c>
      <c r="V1870" s="9"/>
      <c r="W1870" s="9"/>
      <c r="X1870" s="9"/>
      <c r="Y1870" s="9"/>
      <c r="Z1870" s="9"/>
      <c r="AA1870" s="9"/>
      <c r="AB1870">
        <v>81</v>
      </c>
      <c r="AC1870">
        <v>116</v>
      </c>
      <c r="AD1870">
        <v>99</v>
      </c>
      <c r="AE1870">
        <v>97</v>
      </c>
      <c r="AF1870">
        <v>109</v>
      </c>
      <c r="AG1870">
        <v>110</v>
      </c>
      <c r="AH1870">
        <v>125</v>
      </c>
      <c r="AI1870">
        <v>124</v>
      </c>
      <c r="AJ1870">
        <v>128</v>
      </c>
    </row>
    <row r="1871" spans="1:36" x14ac:dyDescent="0.25">
      <c r="A1871" s="19">
        <v>1870</v>
      </c>
      <c r="B1871" s="1" t="s">
        <v>9532</v>
      </c>
      <c r="C1871" s="1" t="str">
        <f>+VLOOKUP(Tabla1[[#This Row],[Sector]],Sectores[[Sector]:[Columna1]],2,0)</f>
        <v>08 Educación</v>
      </c>
      <c r="D1871" s="1" t="str">
        <f>+VLOOKUP(Tabla1[[#This Row],[Contenido]],Hoja2!$F$2:$G$105,2,0)</f>
        <v>08.03 Admisión Universitaria</v>
      </c>
      <c r="E1871" s="1" t="str">
        <f>+IFERROR(VLOOKUP(Tabla1[[#This Row],[Tema]],Temas[[Tema]:[Columna1]],2,0),"REVISAR")</f>
        <v>08.03.06 Comuna de Domicilio</v>
      </c>
      <c r="F1871" s="1" t="str">
        <f>+IFERROR(VLOOKUP(Tabla1[[#This Row],[Muestra]],Muestra[[Muestra]:[Columna1]],2,0),"REVISAR")</f>
        <v>08.03.06.184 Pemuco</v>
      </c>
      <c r="G1871" t="s">
        <v>62</v>
      </c>
      <c r="H1871" t="s">
        <v>3332</v>
      </c>
      <c r="I1871" t="s">
        <v>3368</v>
      </c>
      <c r="J1871" t="s">
        <v>3548</v>
      </c>
      <c r="K1871" t="s">
        <v>3336</v>
      </c>
      <c r="L1871" t="s">
        <v>2498</v>
      </c>
      <c r="O1871" t="s">
        <v>3867</v>
      </c>
      <c r="V1871" s="9"/>
      <c r="W1871" s="9"/>
      <c r="X1871" s="9"/>
      <c r="Y1871" s="9"/>
      <c r="Z1871" s="9"/>
      <c r="AA1871" s="9"/>
      <c r="AB1871">
        <v>130</v>
      </c>
      <c r="AC1871">
        <v>121</v>
      </c>
      <c r="AD1871">
        <v>104</v>
      </c>
      <c r="AE1871">
        <v>113</v>
      </c>
      <c r="AF1871">
        <v>126</v>
      </c>
      <c r="AG1871">
        <v>141</v>
      </c>
      <c r="AH1871">
        <v>131</v>
      </c>
      <c r="AI1871">
        <v>140</v>
      </c>
      <c r="AJ1871">
        <v>107</v>
      </c>
    </row>
    <row r="1872" spans="1:36" x14ac:dyDescent="0.25">
      <c r="A1872" s="19">
        <v>1871</v>
      </c>
      <c r="B1872" s="1" t="s">
        <v>9533</v>
      </c>
      <c r="C1872" s="1" t="str">
        <f>+VLOOKUP(Tabla1[[#This Row],[Sector]],Sectores[[Sector]:[Columna1]],2,0)</f>
        <v>08 Educación</v>
      </c>
      <c r="D1872" s="1" t="str">
        <f>+VLOOKUP(Tabla1[[#This Row],[Contenido]],Hoja2!$F$2:$G$105,2,0)</f>
        <v>08.03 Admisión Universitaria</v>
      </c>
      <c r="E1872" s="1" t="str">
        <f>+IFERROR(VLOOKUP(Tabla1[[#This Row],[Tema]],Temas[[Tema]:[Columna1]],2,0),"REVISAR")</f>
        <v>08.03.06 Comuna de Domicilio</v>
      </c>
      <c r="F1872" s="1" t="str">
        <f>+IFERROR(VLOOKUP(Tabla1[[#This Row],[Muestra]],Muestra[[Muestra]:[Columna1]],2,0),"REVISAR")</f>
        <v>08.03.06.185 Pinto</v>
      </c>
      <c r="G1872" t="s">
        <v>62</v>
      </c>
      <c r="H1872" t="s">
        <v>3332</v>
      </c>
      <c r="I1872" t="s">
        <v>3368</v>
      </c>
      <c r="J1872" t="s">
        <v>3549</v>
      </c>
      <c r="K1872" t="s">
        <v>3336</v>
      </c>
      <c r="L1872" t="s">
        <v>2498</v>
      </c>
      <c r="O1872" t="s">
        <v>3867</v>
      </c>
      <c r="V1872" s="9"/>
      <c r="W1872" s="9"/>
      <c r="X1872" s="9"/>
      <c r="Y1872" s="9"/>
      <c r="Z1872" s="9"/>
      <c r="AA1872" s="9"/>
      <c r="AB1872">
        <v>134</v>
      </c>
      <c r="AC1872">
        <v>131</v>
      </c>
      <c r="AD1872">
        <v>107</v>
      </c>
      <c r="AE1872">
        <v>118</v>
      </c>
      <c r="AF1872">
        <v>121</v>
      </c>
      <c r="AG1872">
        <v>134</v>
      </c>
      <c r="AH1872">
        <v>149</v>
      </c>
      <c r="AI1872">
        <v>148</v>
      </c>
      <c r="AJ1872">
        <v>146</v>
      </c>
    </row>
    <row r="1873" spans="1:36" x14ac:dyDescent="0.25">
      <c r="A1873" s="19">
        <v>1872</v>
      </c>
      <c r="B1873" s="1" t="s">
        <v>9534</v>
      </c>
      <c r="C1873" s="1" t="str">
        <f>+VLOOKUP(Tabla1[[#This Row],[Sector]],Sectores[[Sector]:[Columna1]],2,0)</f>
        <v>08 Educación</v>
      </c>
      <c r="D1873" s="1" t="str">
        <f>+VLOOKUP(Tabla1[[#This Row],[Contenido]],Hoja2!$F$2:$G$105,2,0)</f>
        <v>08.03 Admisión Universitaria</v>
      </c>
      <c r="E1873" s="1" t="str">
        <f>+IFERROR(VLOOKUP(Tabla1[[#This Row],[Tema]],Temas[[Tema]:[Columna1]],2,0),"REVISAR")</f>
        <v>08.03.06 Comuna de Domicilio</v>
      </c>
      <c r="F1873" s="1" t="str">
        <f>+IFERROR(VLOOKUP(Tabla1[[#This Row],[Muestra]],Muestra[[Muestra]:[Columna1]],2,0),"REVISAR")</f>
        <v>08.03.06.186 Portezuelo</v>
      </c>
      <c r="G1873" t="s">
        <v>62</v>
      </c>
      <c r="H1873" t="s">
        <v>3332</v>
      </c>
      <c r="I1873" t="s">
        <v>3368</v>
      </c>
      <c r="J1873" t="s">
        <v>3550</v>
      </c>
      <c r="K1873" t="s">
        <v>3336</v>
      </c>
      <c r="L1873" t="s">
        <v>2498</v>
      </c>
      <c r="O1873" t="s">
        <v>3867</v>
      </c>
      <c r="V1873" s="9"/>
      <c r="W1873" s="9"/>
      <c r="X1873" s="9"/>
      <c r="Y1873" s="9"/>
      <c r="Z1873" s="9"/>
      <c r="AA1873" s="9"/>
      <c r="AB1873">
        <v>64</v>
      </c>
      <c r="AC1873">
        <v>64</v>
      </c>
      <c r="AD1873">
        <v>57</v>
      </c>
      <c r="AE1873">
        <v>69</v>
      </c>
      <c r="AF1873">
        <v>63</v>
      </c>
      <c r="AG1873">
        <v>96</v>
      </c>
      <c r="AH1873">
        <v>65</v>
      </c>
      <c r="AI1873">
        <v>78</v>
      </c>
      <c r="AJ1873">
        <v>59</v>
      </c>
    </row>
    <row r="1874" spans="1:36" x14ac:dyDescent="0.25">
      <c r="A1874" s="19">
        <v>1873</v>
      </c>
      <c r="B1874" s="1" t="s">
        <v>9535</v>
      </c>
      <c r="C1874" s="1" t="str">
        <f>+VLOOKUP(Tabla1[[#This Row],[Sector]],Sectores[[Sector]:[Columna1]],2,0)</f>
        <v>08 Educación</v>
      </c>
      <c r="D1874" s="1" t="str">
        <f>+VLOOKUP(Tabla1[[#This Row],[Contenido]],Hoja2!$F$2:$G$105,2,0)</f>
        <v>08.03 Admisión Universitaria</v>
      </c>
      <c r="E1874" s="1" t="str">
        <f>+IFERROR(VLOOKUP(Tabla1[[#This Row],[Tema]],Temas[[Tema]:[Columna1]],2,0),"REVISAR")</f>
        <v>08.03.06 Comuna de Domicilio</v>
      </c>
      <c r="F1874" s="1" t="str">
        <f>+IFERROR(VLOOKUP(Tabla1[[#This Row],[Muestra]],Muestra[[Muestra]:[Columna1]],2,0),"REVISAR")</f>
        <v>08.03.06.187 Quillón</v>
      </c>
      <c r="G1874" t="s">
        <v>62</v>
      </c>
      <c r="H1874" t="s">
        <v>3332</v>
      </c>
      <c r="I1874" t="s">
        <v>3368</v>
      </c>
      <c r="J1874" t="s">
        <v>3551</v>
      </c>
      <c r="K1874" t="s">
        <v>3336</v>
      </c>
      <c r="L1874" t="s">
        <v>2498</v>
      </c>
      <c r="O1874" t="s">
        <v>3867</v>
      </c>
      <c r="V1874" s="9"/>
      <c r="W1874" s="9"/>
      <c r="X1874" s="9"/>
      <c r="Y1874" s="9"/>
      <c r="Z1874" s="9"/>
      <c r="AA1874" s="9"/>
      <c r="AB1874">
        <v>202</v>
      </c>
      <c r="AC1874">
        <v>225</v>
      </c>
      <c r="AD1874">
        <v>231</v>
      </c>
      <c r="AE1874">
        <v>227</v>
      </c>
      <c r="AF1874">
        <v>222</v>
      </c>
      <c r="AG1874">
        <v>249</v>
      </c>
      <c r="AH1874">
        <v>252</v>
      </c>
      <c r="AI1874">
        <v>272</v>
      </c>
      <c r="AJ1874">
        <v>273</v>
      </c>
    </row>
    <row r="1875" spans="1:36" x14ac:dyDescent="0.25">
      <c r="A1875" s="19">
        <v>1874</v>
      </c>
      <c r="B1875" s="1" t="s">
        <v>9536</v>
      </c>
      <c r="C1875" s="1" t="str">
        <f>+VLOOKUP(Tabla1[[#This Row],[Sector]],Sectores[[Sector]:[Columna1]],2,0)</f>
        <v>08 Educación</v>
      </c>
      <c r="D1875" s="1" t="str">
        <f>+VLOOKUP(Tabla1[[#This Row],[Contenido]],Hoja2!$F$2:$G$105,2,0)</f>
        <v>08.03 Admisión Universitaria</v>
      </c>
      <c r="E1875" s="1" t="str">
        <f>+IFERROR(VLOOKUP(Tabla1[[#This Row],[Tema]],Temas[[Tema]:[Columna1]],2,0),"REVISAR")</f>
        <v>08.03.06 Comuna de Domicilio</v>
      </c>
      <c r="F1875" s="1" t="str">
        <f>+IFERROR(VLOOKUP(Tabla1[[#This Row],[Muestra]],Muestra[[Muestra]:[Columna1]],2,0),"REVISAR")</f>
        <v>08.03.06.188 Quirihue</v>
      </c>
      <c r="G1875" t="s">
        <v>62</v>
      </c>
      <c r="H1875" t="s">
        <v>3332</v>
      </c>
      <c r="I1875" t="s">
        <v>3368</v>
      </c>
      <c r="J1875" t="s">
        <v>3552</v>
      </c>
      <c r="K1875" t="s">
        <v>3336</v>
      </c>
      <c r="L1875" t="s">
        <v>2498</v>
      </c>
      <c r="O1875" t="s">
        <v>3867</v>
      </c>
      <c r="V1875" s="9"/>
      <c r="W1875" s="9"/>
      <c r="X1875" s="9"/>
      <c r="Y1875" s="9"/>
      <c r="Z1875" s="9"/>
      <c r="AA1875" s="9"/>
      <c r="AB1875">
        <v>173</v>
      </c>
      <c r="AC1875">
        <v>164</v>
      </c>
      <c r="AD1875">
        <v>143</v>
      </c>
      <c r="AE1875">
        <v>159</v>
      </c>
      <c r="AF1875">
        <v>142</v>
      </c>
      <c r="AG1875">
        <v>158</v>
      </c>
      <c r="AH1875">
        <v>155</v>
      </c>
      <c r="AI1875">
        <v>160</v>
      </c>
      <c r="AJ1875">
        <v>153</v>
      </c>
    </row>
    <row r="1876" spans="1:36" x14ac:dyDescent="0.25">
      <c r="A1876" s="19">
        <v>1875</v>
      </c>
      <c r="B1876" s="1" t="s">
        <v>9537</v>
      </c>
      <c r="C1876" s="1" t="str">
        <f>+VLOOKUP(Tabla1[[#This Row],[Sector]],Sectores[[Sector]:[Columna1]],2,0)</f>
        <v>08 Educación</v>
      </c>
      <c r="D1876" s="1" t="str">
        <f>+VLOOKUP(Tabla1[[#This Row],[Contenido]],Hoja2!$F$2:$G$105,2,0)</f>
        <v>08.03 Admisión Universitaria</v>
      </c>
      <c r="E1876" s="1" t="str">
        <f>+IFERROR(VLOOKUP(Tabla1[[#This Row],[Tema]],Temas[[Tema]:[Columna1]],2,0),"REVISAR")</f>
        <v>08.03.06 Comuna de Domicilio</v>
      </c>
      <c r="F1876" s="1" t="str">
        <f>+IFERROR(VLOOKUP(Tabla1[[#This Row],[Muestra]],Muestra[[Muestra]:[Columna1]],2,0),"REVISAR")</f>
        <v>08.03.06.189 Ránquil</v>
      </c>
      <c r="G1876" t="s">
        <v>62</v>
      </c>
      <c r="H1876" t="s">
        <v>3332</v>
      </c>
      <c r="I1876" t="s">
        <v>3368</v>
      </c>
      <c r="J1876" t="s">
        <v>3553</v>
      </c>
      <c r="K1876" t="s">
        <v>3336</v>
      </c>
      <c r="L1876" t="s">
        <v>2498</v>
      </c>
      <c r="O1876" t="s">
        <v>3867</v>
      </c>
      <c r="V1876" s="9"/>
      <c r="W1876" s="9"/>
      <c r="X1876" s="9"/>
      <c r="Y1876" s="9"/>
      <c r="Z1876" s="9"/>
      <c r="AA1876" s="9"/>
      <c r="AB1876">
        <v>76</v>
      </c>
      <c r="AC1876">
        <v>73</v>
      </c>
      <c r="AD1876">
        <v>64</v>
      </c>
      <c r="AE1876">
        <v>82</v>
      </c>
      <c r="AF1876">
        <v>70</v>
      </c>
      <c r="AG1876">
        <v>63</v>
      </c>
      <c r="AH1876">
        <v>75</v>
      </c>
      <c r="AI1876">
        <v>72</v>
      </c>
      <c r="AJ1876">
        <v>65</v>
      </c>
    </row>
    <row r="1877" spans="1:36" x14ac:dyDescent="0.25">
      <c r="A1877" s="19">
        <v>1876</v>
      </c>
      <c r="B1877" s="1" t="s">
        <v>9538</v>
      </c>
      <c r="C1877" s="1" t="str">
        <f>+VLOOKUP(Tabla1[[#This Row],[Sector]],Sectores[[Sector]:[Columna1]],2,0)</f>
        <v>08 Educación</v>
      </c>
      <c r="D1877" s="1" t="str">
        <f>+VLOOKUP(Tabla1[[#This Row],[Contenido]],Hoja2!$F$2:$G$105,2,0)</f>
        <v>08.03 Admisión Universitaria</v>
      </c>
      <c r="E1877" s="1" t="str">
        <f>+IFERROR(VLOOKUP(Tabla1[[#This Row],[Tema]],Temas[[Tema]:[Columna1]],2,0),"REVISAR")</f>
        <v>08.03.06 Comuna de Domicilio</v>
      </c>
      <c r="F1877" s="1" t="str">
        <f>+IFERROR(VLOOKUP(Tabla1[[#This Row],[Muestra]],Muestra[[Muestra]:[Columna1]],2,0),"REVISAR")</f>
        <v>08.03.06.190 San Carlos</v>
      </c>
      <c r="G1877" t="s">
        <v>62</v>
      </c>
      <c r="H1877" t="s">
        <v>3332</v>
      </c>
      <c r="I1877" t="s">
        <v>3368</v>
      </c>
      <c r="J1877" t="s">
        <v>3554</v>
      </c>
      <c r="K1877" t="s">
        <v>3336</v>
      </c>
      <c r="L1877" t="s">
        <v>2498</v>
      </c>
      <c r="O1877" t="s">
        <v>3867</v>
      </c>
      <c r="V1877" s="9"/>
      <c r="W1877" s="9"/>
      <c r="X1877" s="9"/>
      <c r="Y1877" s="9"/>
      <c r="Z1877" s="9"/>
      <c r="AA1877" s="9"/>
      <c r="AB1877">
        <v>822</v>
      </c>
      <c r="AC1877">
        <v>884</v>
      </c>
      <c r="AD1877">
        <v>773</v>
      </c>
      <c r="AE1877">
        <v>813</v>
      </c>
      <c r="AF1877">
        <v>824</v>
      </c>
      <c r="AG1877">
        <v>839</v>
      </c>
      <c r="AH1877">
        <v>870</v>
      </c>
      <c r="AI1877">
        <v>798</v>
      </c>
      <c r="AJ1877">
        <v>821</v>
      </c>
    </row>
    <row r="1878" spans="1:36" x14ac:dyDescent="0.25">
      <c r="A1878" s="19">
        <v>1877</v>
      </c>
      <c r="B1878" s="1" t="s">
        <v>9539</v>
      </c>
      <c r="C1878" s="1" t="str">
        <f>+VLOOKUP(Tabla1[[#This Row],[Sector]],Sectores[[Sector]:[Columna1]],2,0)</f>
        <v>08 Educación</v>
      </c>
      <c r="D1878" s="1" t="str">
        <f>+VLOOKUP(Tabla1[[#This Row],[Contenido]],Hoja2!$F$2:$G$105,2,0)</f>
        <v>08.03 Admisión Universitaria</v>
      </c>
      <c r="E1878" s="1" t="str">
        <f>+IFERROR(VLOOKUP(Tabla1[[#This Row],[Tema]],Temas[[Tema]:[Columna1]],2,0),"REVISAR")</f>
        <v>08.03.06 Comuna de Domicilio</v>
      </c>
      <c r="F1878" s="1" t="str">
        <f>+IFERROR(VLOOKUP(Tabla1[[#This Row],[Muestra]],Muestra[[Muestra]:[Columna1]],2,0),"REVISAR")</f>
        <v>08.03.06.191 San Fabián</v>
      </c>
      <c r="G1878" t="s">
        <v>62</v>
      </c>
      <c r="H1878" t="s">
        <v>3332</v>
      </c>
      <c r="I1878" t="s">
        <v>3368</v>
      </c>
      <c r="J1878" t="s">
        <v>3555</v>
      </c>
      <c r="K1878" t="s">
        <v>3336</v>
      </c>
      <c r="L1878" t="s">
        <v>2498</v>
      </c>
      <c r="O1878" t="s">
        <v>3867</v>
      </c>
      <c r="V1878" s="9"/>
      <c r="W1878" s="9"/>
      <c r="X1878" s="9"/>
      <c r="Y1878" s="9"/>
      <c r="Z1878" s="9"/>
      <c r="AA1878" s="9"/>
      <c r="AB1878">
        <v>62</v>
      </c>
      <c r="AC1878">
        <v>52</v>
      </c>
      <c r="AD1878">
        <v>49</v>
      </c>
      <c r="AE1878">
        <v>54</v>
      </c>
      <c r="AF1878">
        <v>46</v>
      </c>
      <c r="AG1878">
        <v>45</v>
      </c>
      <c r="AH1878">
        <v>46</v>
      </c>
      <c r="AI1878">
        <v>57</v>
      </c>
      <c r="AJ1878">
        <v>69</v>
      </c>
    </row>
    <row r="1879" spans="1:36" x14ac:dyDescent="0.25">
      <c r="A1879" s="19">
        <v>1878</v>
      </c>
      <c r="B1879" s="1" t="s">
        <v>9540</v>
      </c>
      <c r="C1879" s="1" t="str">
        <f>+VLOOKUP(Tabla1[[#This Row],[Sector]],Sectores[[Sector]:[Columna1]],2,0)</f>
        <v>08 Educación</v>
      </c>
      <c r="D1879" s="1" t="str">
        <f>+VLOOKUP(Tabla1[[#This Row],[Contenido]],Hoja2!$F$2:$G$105,2,0)</f>
        <v>08.03 Admisión Universitaria</v>
      </c>
      <c r="E1879" s="1" t="str">
        <f>+IFERROR(VLOOKUP(Tabla1[[#This Row],[Tema]],Temas[[Tema]:[Columna1]],2,0),"REVISAR")</f>
        <v>08.03.06 Comuna de Domicilio</v>
      </c>
      <c r="F1879" s="1" t="str">
        <f>+IFERROR(VLOOKUP(Tabla1[[#This Row],[Muestra]],Muestra[[Muestra]:[Columna1]],2,0),"REVISAR")</f>
        <v>08.03.06.192 San Ignacio</v>
      </c>
      <c r="G1879" t="s">
        <v>62</v>
      </c>
      <c r="H1879" t="s">
        <v>3332</v>
      </c>
      <c r="I1879" t="s">
        <v>3368</v>
      </c>
      <c r="J1879" t="s">
        <v>3556</v>
      </c>
      <c r="K1879" t="s">
        <v>3336</v>
      </c>
      <c r="L1879" t="s">
        <v>2498</v>
      </c>
      <c r="O1879" t="s">
        <v>3867</v>
      </c>
      <c r="V1879" s="9"/>
      <c r="W1879" s="9"/>
      <c r="X1879" s="9"/>
      <c r="Y1879" s="9"/>
      <c r="Z1879" s="9"/>
      <c r="AA1879" s="9"/>
      <c r="AB1879">
        <v>199</v>
      </c>
      <c r="AC1879">
        <v>232</v>
      </c>
      <c r="AD1879">
        <v>210</v>
      </c>
      <c r="AE1879">
        <v>189</v>
      </c>
      <c r="AF1879">
        <v>218</v>
      </c>
      <c r="AG1879">
        <v>191</v>
      </c>
      <c r="AH1879">
        <v>206</v>
      </c>
      <c r="AI1879">
        <v>228</v>
      </c>
      <c r="AJ1879">
        <v>231</v>
      </c>
    </row>
    <row r="1880" spans="1:36" x14ac:dyDescent="0.25">
      <c r="A1880" s="19">
        <v>1879</v>
      </c>
      <c r="B1880" s="1" t="s">
        <v>9541</v>
      </c>
      <c r="C1880" s="1" t="str">
        <f>+VLOOKUP(Tabla1[[#This Row],[Sector]],Sectores[[Sector]:[Columna1]],2,0)</f>
        <v>08 Educación</v>
      </c>
      <c r="D1880" s="1" t="str">
        <f>+VLOOKUP(Tabla1[[#This Row],[Contenido]],Hoja2!$F$2:$G$105,2,0)</f>
        <v>08.03 Admisión Universitaria</v>
      </c>
      <c r="E1880" s="1" t="str">
        <f>+IFERROR(VLOOKUP(Tabla1[[#This Row],[Tema]],Temas[[Tema]:[Columna1]],2,0),"REVISAR")</f>
        <v>08.03.06 Comuna de Domicilio</v>
      </c>
      <c r="F1880" s="1" t="str">
        <f>+IFERROR(VLOOKUP(Tabla1[[#This Row],[Muestra]],Muestra[[Muestra]:[Columna1]],2,0),"REVISAR")</f>
        <v>08.03.06.193 San Nicolás</v>
      </c>
      <c r="G1880" t="s">
        <v>62</v>
      </c>
      <c r="H1880" t="s">
        <v>3332</v>
      </c>
      <c r="I1880" t="s">
        <v>3368</v>
      </c>
      <c r="J1880" t="s">
        <v>3557</v>
      </c>
      <c r="K1880" t="s">
        <v>3336</v>
      </c>
      <c r="L1880" t="s">
        <v>2498</v>
      </c>
      <c r="O1880" t="s">
        <v>3867</v>
      </c>
      <c r="V1880" s="9"/>
      <c r="W1880" s="9"/>
      <c r="X1880" s="9"/>
      <c r="Y1880" s="9"/>
      <c r="Z1880" s="9"/>
      <c r="AA1880" s="9"/>
      <c r="AB1880">
        <v>102</v>
      </c>
      <c r="AC1880">
        <v>125</v>
      </c>
      <c r="AD1880">
        <v>109</v>
      </c>
      <c r="AE1880">
        <v>137</v>
      </c>
      <c r="AF1880">
        <v>156</v>
      </c>
      <c r="AG1880">
        <v>133</v>
      </c>
      <c r="AH1880">
        <v>153</v>
      </c>
      <c r="AI1880">
        <v>144</v>
      </c>
      <c r="AJ1880">
        <v>180</v>
      </c>
    </row>
    <row r="1881" spans="1:36" x14ac:dyDescent="0.25">
      <c r="A1881" s="19">
        <v>1880</v>
      </c>
      <c r="B1881" s="1" t="s">
        <v>9542</v>
      </c>
      <c r="C1881" s="1" t="str">
        <f>+VLOOKUP(Tabla1[[#This Row],[Sector]],Sectores[[Sector]:[Columna1]],2,0)</f>
        <v>08 Educación</v>
      </c>
      <c r="D1881" s="1" t="str">
        <f>+VLOOKUP(Tabla1[[#This Row],[Contenido]],Hoja2!$F$2:$G$105,2,0)</f>
        <v>08.03 Admisión Universitaria</v>
      </c>
      <c r="E1881" s="1" t="str">
        <f>+IFERROR(VLOOKUP(Tabla1[[#This Row],[Tema]],Temas[[Tema]:[Columna1]],2,0),"REVISAR")</f>
        <v>08.03.06 Comuna de Domicilio</v>
      </c>
      <c r="F1881" s="1" t="str">
        <f>+IFERROR(VLOOKUP(Tabla1[[#This Row],[Muestra]],Muestra[[Muestra]:[Columna1]],2,0),"REVISAR")</f>
        <v>08.03.06.194 Treguaco</v>
      </c>
      <c r="G1881" t="s">
        <v>62</v>
      </c>
      <c r="H1881" t="s">
        <v>3332</v>
      </c>
      <c r="I1881" t="s">
        <v>3368</v>
      </c>
      <c r="J1881" t="s">
        <v>3558</v>
      </c>
      <c r="K1881" t="s">
        <v>3336</v>
      </c>
      <c r="L1881" t="s">
        <v>2498</v>
      </c>
      <c r="O1881" t="s">
        <v>3867</v>
      </c>
      <c r="V1881" s="9"/>
      <c r="W1881" s="9"/>
      <c r="X1881" s="9"/>
      <c r="Y1881" s="9"/>
      <c r="Z1881" s="9"/>
      <c r="AA1881" s="9"/>
      <c r="AB1881">
        <v>84</v>
      </c>
      <c r="AC1881">
        <v>91</v>
      </c>
      <c r="AD1881">
        <v>80</v>
      </c>
      <c r="AE1881">
        <v>76</v>
      </c>
      <c r="AF1881">
        <v>68</v>
      </c>
      <c r="AG1881">
        <v>76</v>
      </c>
      <c r="AH1881">
        <v>89</v>
      </c>
      <c r="AI1881">
        <v>71</v>
      </c>
      <c r="AJ1881">
        <v>77</v>
      </c>
    </row>
    <row r="1882" spans="1:36" x14ac:dyDescent="0.25">
      <c r="A1882" s="19">
        <v>1881</v>
      </c>
      <c r="B1882" s="1" t="s">
        <v>9543</v>
      </c>
      <c r="C1882" s="1" t="str">
        <f>+VLOOKUP(Tabla1[[#This Row],[Sector]],Sectores[[Sector]:[Columna1]],2,0)</f>
        <v>08 Educación</v>
      </c>
      <c r="D1882" s="1" t="str">
        <f>+VLOOKUP(Tabla1[[#This Row],[Contenido]],Hoja2!$F$2:$G$105,2,0)</f>
        <v>08.03 Admisión Universitaria</v>
      </c>
      <c r="E1882" s="1" t="str">
        <f>+IFERROR(VLOOKUP(Tabla1[[#This Row],[Tema]],Temas[[Tema]:[Columna1]],2,0),"REVISAR")</f>
        <v>08.03.06 Comuna de Domicilio</v>
      </c>
      <c r="F1882" s="1" t="str">
        <f>+IFERROR(VLOOKUP(Tabla1[[#This Row],[Muestra]],Muestra[[Muestra]:[Columna1]],2,0),"REVISAR")</f>
        <v>08.03.06.195 Yungay</v>
      </c>
      <c r="G1882" t="s">
        <v>62</v>
      </c>
      <c r="H1882" t="s">
        <v>3332</v>
      </c>
      <c r="I1882" t="s">
        <v>3368</v>
      </c>
      <c r="J1882" t="s">
        <v>3559</v>
      </c>
      <c r="K1882" t="s">
        <v>3336</v>
      </c>
      <c r="L1882" t="s">
        <v>2498</v>
      </c>
      <c r="O1882" t="s">
        <v>3867</v>
      </c>
      <c r="V1882" s="9"/>
      <c r="W1882" s="9"/>
      <c r="X1882" s="9"/>
      <c r="Y1882" s="9"/>
      <c r="Z1882" s="9"/>
      <c r="AA1882" s="9"/>
      <c r="AB1882">
        <v>316</v>
      </c>
      <c r="AC1882">
        <v>317</v>
      </c>
      <c r="AD1882">
        <v>273</v>
      </c>
      <c r="AE1882">
        <v>292</v>
      </c>
      <c r="AF1882">
        <v>274</v>
      </c>
      <c r="AG1882">
        <v>294</v>
      </c>
      <c r="AH1882">
        <v>285</v>
      </c>
      <c r="AI1882">
        <v>316</v>
      </c>
      <c r="AJ1882">
        <v>330</v>
      </c>
    </row>
    <row r="1883" spans="1:36" x14ac:dyDescent="0.25">
      <c r="A1883" s="19">
        <v>1882</v>
      </c>
      <c r="B1883" s="1" t="s">
        <v>9544</v>
      </c>
      <c r="C1883" s="1" t="str">
        <f>+VLOOKUP(Tabla1[[#This Row],[Sector]],Sectores[[Sector]:[Columna1]],2,0)</f>
        <v>08 Educación</v>
      </c>
      <c r="D1883" s="1" t="str">
        <f>+VLOOKUP(Tabla1[[#This Row],[Contenido]],Hoja2!$F$2:$G$105,2,0)</f>
        <v>08.03 Admisión Universitaria</v>
      </c>
      <c r="E1883" s="1" t="str">
        <f>+IFERROR(VLOOKUP(Tabla1[[#This Row],[Tema]],Temas[[Tema]:[Columna1]],2,0),"REVISAR")</f>
        <v>08.03.06 Comuna de Domicilio</v>
      </c>
      <c r="F1883" s="1" t="str">
        <f>+IFERROR(VLOOKUP(Tabla1[[#This Row],[Muestra]],Muestra[[Muestra]:[Columna1]],2,0),"REVISAR")</f>
        <v>08.03.06.196 Temuco</v>
      </c>
      <c r="G1883" t="s">
        <v>62</v>
      </c>
      <c r="H1883" t="s">
        <v>3332</v>
      </c>
      <c r="I1883" t="s">
        <v>3368</v>
      </c>
      <c r="J1883" t="s">
        <v>3560</v>
      </c>
      <c r="K1883" t="s">
        <v>3336</v>
      </c>
      <c r="L1883" t="s">
        <v>2498</v>
      </c>
      <c r="O1883" t="s">
        <v>3867</v>
      </c>
      <c r="V1883" s="9"/>
      <c r="W1883" s="9"/>
      <c r="X1883" s="9"/>
      <c r="Y1883" s="9"/>
      <c r="Z1883" s="9"/>
      <c r="AA1883" s="9"/>
      <c r="AB1883">
        <v>5784</v>
      </c>
      <c r="AC1883">
        <v>5606</v>
      </c>
      <c r="AD1883">
        <v>5378</v>
      </c>
      <c r="AE1883">
        <v>5635</v>
      </c>
      <c r="AF1883">
        <v>5764</v>
      </c>
      <c r="AG1883">
        <v>5726</v>
      </c>
      <c r="AH1883">
        <v>5959</v>
      </c>
      <c r="AI1883">
        <v>5786</v>
      </c>
      <c r="AJ1883">
        <v>5850</v>
      </c>
    </row>
    <row r="1884" spans="1:36" x14ac:dyDescent="0.25">
      <c r="A1884" s="19">
        <v>1883</v>
      </c>
      <c r="B1884" s="1" t="s">
        <v>9545</v>
      </c>
      <c r="C1884" s="1" t="str">
        <f>+VLOOKUP(Tabla1[[#This Row],[Sector]],Sectores[[Sector]:[Columna1]],2,0)</f>
        <v>08 Educación</v>
      </c>
      <c r="D1884" s="1" t="str">
        <f>+VLOOKUP(Tabla1[[#This Row],[Contenido]],Hoja2!$F$2:$G$105,2,0)</f>
        <v>08.03 Admisión Universitaria</v>
      </c>
      <c r="E1884" s="1" t="str">
        <f>+IFERROR(VLOOKUP(Tabla1[[#This Row],[Tema]],Temas[[Tema]:[Columna1]],2,0),"REVISAR")</f>
        <v>08.03.06 Comuna de Domicilio</v>
      </c>
      <c r="F1884" s="1" t="str">
        <f>+IFERROR(VLOOKUP(Tabla1[[#This Row],[Muestra]],Muestra[[Muestra]:[Columna1]],2,0),"REVISAR")</f>
        <v>08.03.06.197 Carahue</v>
      </c>
      <c r="G1884" t="s">
        <v>62</v>
      </c>
      <c r="H1884" t="s">
        <v>3332</v>
      </c>
      <c r="I1884" t="s">
        <v>3368</v>
      </c>
      <c r="J1884" t="s">
        <v>3561</v>
      </c>
      <c r="K1884" t="s">
        <v>3336</v>
      </c>
      <c r="L1884" t="s">
        <v>2498</v>
      </c>
      <c r="O1884" t="s">
        <v>3867</v>
      </c>
      <c r="V1884" s="9"/>
      <c r="W1884" s="9"/>
      <c r="X1884" s="9"/>
      <c r="Y1884" s="9"/>
      <c r="Z1884" s="9"/>
      <c r="AA1884" s="9"/>
      <c r="AB1884">
        <v>333</v>
      </c>
      <c r="AC1884">
        <v>286</v>
      </c>
      <c r="AD1884">
        <v>315</v>
      </c>
      <c r="AE1884">
        <v>325</v>
      </c>
      <c r="AF1884">
        <v>322</v>
      </c>
      <c r="AG1884">
        <v>321</v>
      </c>
      <c r="AH1884">
        <v>369</v>
      </c>
      <c r="AI1884">
        <v>380</v>
      </c>
      <c r="AJ1884">
        <v>395</v>
      </c>
    </row>
    <row r="1885" spans="1:36" x14ac:dyDescent="0.25">
      <c r="A1885" s="19">
        <v>1884</v>
      </c>
      <c r="B1885" s="1" t="s">
        <v>9546</v>
      </c>
      <c r="C1885" s="1" t="str">
        <f>+VLOOKUP(Tabla1[[#This Row],[Sector]],Sectores[[Sector]:[Columna1]],2,0)</f>
        <v>08 Educación</v>
      </c>
      <c r="D1885" s="1" t="str">
        <f>+VLOOKUP(Tabla1[[#This Row],[Contenido]],Hoja2!$F$2:$G$105,2,0)</f>
        <v>08.03 Admisión Universitaria</v>
      </c>
      <c r="E1885" s="1" t="str">
        <f>+IFERROR(VLOOKUP(Tabla1[[#This Row],[Tema]],Temas[[Tema]:[Columna1]],2,0),"REVISAR")</f>
        <v>08.03.06 Comuna de Domicilio</v>
      </c>
      <c r="F1885" s="1" t="str">
        <f>+IFERROR(VLOOKUP(Tabla1[[#This Row],[Muestra]],Muestra[[Muestra]:[Columna1]],2,0),"REVISAR")</f>
        <v>08.03.06.198 Cunco</v>
      </c>
      <c r="G1885" t="s">
        <v>62</v>
      </c>
      <c r="H1885" t="s">
        <v>3332</v>
      </c>
      <c r="I1885" t="s">
        <v>3368</v>
      </c>
      <c r="J1885" t="s">
        <v>3562</v>
      </c>
      <c r="K1885" t="s">
        <v>3336</v>
      </c>
      <c r="L1885" t="s">
        <v>2498</v>
      </c>
      <c r="O1885" t="s">
        <v>3867</v>
      </c>
      <c r="V1885" s="9"/>
      <c r="W1885" s="9"/>
      <c r="X1885" s="9"/>
      <c r="Y1885" s="9"/>
      <c r="Z1885" s="9"/>
      <c r="AA1885" s="9"/>
      <c r="AB1885">
        <v>247</v>
      </c>
      <c r="AC1885">
        <v>243</v>
      </c>
      <c r="AD1885">
        <v>221</v>
      </c>
      <c r="AE1885">
        <v>245</v>
      </c>
      <c r="AF1885">
        <v>246</v>
      </c>
      <c r="AG1885">
        <v>245</v>
      </c>
      <c r="AH1885">
        <v>256</v>
      </c>
      <c r="AI1885">
        <v>247</v>
      </c>
      <c r="AJ1885">
        <v>250</v>
      </c>
    </row>
    <row r="1886" spans="1:36" x14ac:dyDescent="0.25">
      <c r="A1886" s="19">
        <v>1885</v>
      </c>
      <c r="B1886" s="1" t="s">
        <v>9547</v>
      </c>
      <c r="C1886" s="1" t="str">
        <f>+VLOOKUP(Tabla1[[#This Row],[Sector]],Sectores[[Sector]:[Columna1]],2,0)</f>
        <v>08 Educación</v>
      </c>
      <c r="D1886" s="1" t="str">
        <f>+VLOOKUP(Tabla1[[#This Row],[Contenido]],Hoja2!$F$2:$G$105,2,0)</f>
        <v>08.03 Admisión Universitaria</v>
      </c>
      <c r="E1886" s="1" t="str">
        <f>+IFERROR(VLOOKUP(Tabla1[[#This Row],[Tema]],Temas[[Tema]:[Columna1]],2,0),"REVISAR")</f>
        <v>08.03.06 Comuna de Domicilio</v>
      </c>
      <c r="F1886" s="1" t="str">
        <f>+IFERROR(VLOOKUP(Tabla1[[#This Row],[Muestra]],Muestra[[Muestra]:[Columna1]],2,0),"REVISAR")</f>
        <v>08.03.06.199 Curarrehue</v>
      </c>
      <c r="G1886" t="s">
        <v>62</v>
      </c>
      <c r="H1886" t="s">
        <v>3332</v>
      </c>
      <c r="I1886" t="s">
        <v>3368</v>
      </c>
      <c r="J1886" t="s">
        <v>3563</v>
      </c>
      <c r="K1886" t="s">
        <v>3336</v>
      </c>
      <c r="L1886" t="s">
        <v>2498</v>
      </c>
      <c r="O1886" t="s">
        <v>3867</v>
      </c>
      <c r="V1886" s="9"/>
      <c r="W1886" s="9"/>
      <c r="X1886" s="9"/>
      <c r="Y1886" s="9"/>
      <c r="Z1886" s="9"/>
      <c r="AA1886" s="9"/>
      <c r="AB1886">
        <v>92</v>
      </c>
      <c r="AC1886">
        <v>72</v>
      </c>
      <c r="AD1886">
        <v>72</v>
      </c>
      <c r="AE1886">
        <v>83</v>
      </c>
      <c r="AF1886">
        <v>117</v>
      </c>
      <c r="AG1886">
        <v>128</v>
      </c>
      <c r="AH1886">
        <v>91</v>
      </c>
      <c r="AI1886">
        <v>96</v>
      </c>
      <c r="AJ1886">
        <v>100</v>
      </c>
    </row>
    <row r="1887" spans="1:36" x14ac:dyDescent="0.25">
      <c r="A1887" s="19">
        <v>1886</v>
      </c>
      <c r="B1887" s="1" t="s">
        <v>9548</v>
      </c>
      <c r="C1887" s="1" t="str">
        <f>+VLOOKUP(Tabla1[[#This Row],[Sector]],Sectores[[Sector]:[Columna1]],2,0)</f>
        <v>08 Educación</v>
      </c>
      <c r="D1887" s="1" t="str">
        <f>+VLOOKUP(Tabla1[[#This Row],[Contenido]],Hoja2!$F$2:$G$105,2,0)</f>
        <v>08.03 Admisión Universitaria</v>
      </c>
      <c r="E1887" s="1" t="str">
        <f>+IFERROR(VLOOKUP(Tabla1[[#This Row],[Tema]],Temas[[Tema]:[Columna1]],2,0),"REVISAR")</f>
        <v>08.03.06 Comuna de Domicilio</v>
      </c>
      <c r="F1887" s="1" t="str">
        <f>+IFERROR(VLOOKUP(Tabla1[[#This Row],[Muestra]],Muestra[[Muestra]:[Columna1]],2,0),"REVISAR")</f>
        <v>08.03.06.200 Freire</v>
      </c>
      <c r="G1887" t="s">
        <v>62</v>
      </c>
      <c r="H1887" t="s">
        <v>3332</v>
      </c>
      <c r="I1887" t="s">
        <v>3368</v>
      </c>
      <c r="J1887" t="s">
        <v>3564</v>
      </c>
      <c r="K1887" t="s">
        <v>3336</v>
      </c>
      <c r="L1887" t="s">
        <v>2498</v>
      </c>
      <c r="O1887" t="s">
        <v>3867</v>
      </c>
      <c r="V1887" s="9"/>
      <c r="W1887" s="9"/>
      <c r="X1887" s="9"/>
      <c r="Y1887" s="9"/>
      <c r="Z1887" s="9"/>
      <c r="AA1887" s="9"/>
      <c r="AB1887">
        <v>315</v>
      </c>
      <c r="AC1887">
        <v>306</v>
      </c>
      <c r="AD1887">
        <v>312</v>
      </c>
      <c r="AE1887">
        <v>324</v>
      </c>
      <c r="AF1887">
        <v>331</v>
      </c>
      <c r="AG1887">
        <v>322</v>
      </c>
      <c r="AH1887">
        <v>308</v>
      </c>
      <c r="AI1887">
        <v>351</v>
      </c>
      <c r="AJ1887">
        <v>385</v>
      </c>
    </row>
    <row r="1888" spans="1:36" x14ac:dyDescent="0.25">
      <c r="A1888" s="19">
        <v>1887</v>
      </c>
      <c r="B1888" s="1" t="s">
        <v>9549</v>
      </c>
      <c r="C1888" s="1" t="str">
        <f>+VLOOKUP(Tabla1[[#This Row],[Sector]],Sectores[[Sector]:[Columna1]],2,0)</f>
        <v>08 Educación</v>
      </c>
      <c r="D1888" s="1" t="str">
        <f>+VLOOKUP(Tabla1[[#This Row],[Contenido]],Hoja2!$F$2:$G$105,2,0)</f>
        <v>08.03 Admisión Universitaria</v>
      </c>
      <c r="E1888" s="1" t="str">
        <f>+IFERROR(VLOOKUP(Tabla1[[#This Row],[Tema]],Temas[[Tema]:[Columna1]],2,0),"REVISAR")</f>
        <v>08.03.06 Comuna de Domicilio</v>
      </c>
      <c r="F1888" s="1" t="str">
        <f>+IFERROR(VLOOKUP(Tabla1[[#This Row],[Muestra]],Muestra[[Muestra]:[Columna1]],2,0),"REVISAR")</f>
        <v>08.03.06.201 Galvarino</v>
      </c>
      <c r="G1888" t="s">
        <v>62</v>
      </c>
      <c r="H1888" t="s">
        <v>3332</v>
      </c>
      <c r="I1888" t="s">
        <v>3368</v>
      </c>
      <c r="J1888" t="s">
        <v>3565</v>
      </c>
      <c r="K1888" t="s">
        <v>3336</v>
      </c>
      <c r="L1888" t="s">
        <v>2498</v>
      </c>
      <c r="O1888" t="s">
        <v>3867</v>
      </c>
      <c r="V1888" s="9"/>
      <c r="W1888" s="9"/>
      <c r="X1888" s="9"/>
      <c r="Y1888" s="9"/>
      <c r="Z1888" s="9"/>
      <c r="AA1888" s="9"/>
      <c r="AB1888">
        <v>150</v>
      </c>
      <c r="AC1888">
        <v>127</v>
      </c>
      <c r="AD1888">
        <v>133</v>
      </c>
      <c r="AE1888">
        <v>151</v>
      </c>
      <c r="AF1888">
        <v>175</v>
      </c>
      <c r="AG1888">
        <v>159</v>
      </c>
      <c r="AH1888">
        <v>180</v>
      </c>
      <c r="AI1888">
        <v>163</v>
      </c>
      <c r="AJ1888">
        <v>162</v>
      </c>
    </row>
    <row r="1889" spans="1:36" x14ac:dyDescent="0.25">
      <c r="A1889" s="19">
        <v>1888</v>
      </c>
      <c r="B1889" s="1" t="s">
        <v>9550</v>
      </c>
      <c r="C1889" s="1" t="str">
        <f>+VLOOKUP(Tabla1[[#This Row],[Sector]],Sectores[[Sector]:[Columna1]],2,0)</f>
        <v>08 Educación</v>
      </c>
      <c r="D1889" s="1" t="str">
        <f>+VLOOKUP(Tabla1[[#This Row],[Contenido]],Hoja2!$F$2:$G$105,2,0)</f>
        <v>08.03 Admisión Universitaria</v>
      </c>
      <c r="E1889" s="1" t="str">
        <f>+IFERROR(VLOOKUP(Tabla1[[#This Row],[Tema]],Temas[[Tema]:[Columna1]],2,0),"REVISAR")</f>
        <v>08.03.06 Comuna de Domicilio</v>
      </c>
      <c r="F1889" s="1" t="str">
        <f>+IFERROR(VLOOKUP(Tabla1[[#This Row],[Muestra]],Muestra[[Muestra]:[Columna1]],2,0),"REVISAR")</f>
        <v>08.03.06.202 Gorbea</v>
      </c>
      <c r="G1889" t="s">
        <v>62</v>
      </c>
      <c r="H1889" t="s">
        <v>3332</v>
      </c>
      <c r="I1889" t="s">
        <v>3368</v>
      </c>
      <c r="J1889" t="s">
        <v>3566</v>
      </c>
      <c r="K1889" t="s">
        <v>3336</v>
      </c>
      <c r="L1889" t="s">
        <v>2498</v>
      </c>
      <c r="O1889" t="s">
        <v>3867</v>
      </c>
      <c r="V1889" s="9"/>
      <c r="W1889" s="9"/>
      <c r="X1889" s="9"/>
      <c r="Y1889" s="9"/>
      <c r="Z1889" s="9"/>
      <c r="AA1889" s="9"/>
      <c r="AB1889">
        <v>182</v>
      </c>
      <c r="AC1889">
        <v>194</v>
      </c>
      <c r="AD1889">
        <v>209</v>
      </c>
      <c r="AE1889">
        <v>205</v>
      </c>
      <c r="AF1889">
        <v>228</v>
      </c>
      <c r="AG1889">
        <v>185</v>
      </c>
      <c r="AH1889">
        <v>244</v>
      </c>
      <c r="AI1889">
        <v>226</v>
      </c>
      <c r="AJ1889">
        <v>198</v>
      </c>
    </row>
    <row r="1890" spans="1:36" x14ac:dyDescent="0.25">
      <c r="A1890" s="19">
        <v>1889</v>
      </c>
      <c r="B1890" s="1" t="s">
        <v>9551</v>
      </c>
      <c r="C1890" s="1" t="str">
        <f>+VLOOKUP(Tabla1[[#This Row],[Sector]],Sectores[[Sector]:[Columna1]],2,0)</f>
        <v>08 Educación</v>
      </c>
      <c r="D1890" s="1" t="str">
        <f>+VLOOKUP(Tabla1[[#This Row],[Contenido]],Hoja2!$F$2:$G$105,2,0)</f>
        <v>08.03 Admisión Universitaria</v>
      </c>
      <c r="E1890" s="1" t="str">
        <f>+IFERROR(VLOOKUP(Tabla1[[#This Row],[Tema]],Temas[[Tema]:[Columna1]],2,0),"REVISAR")</f>
        <v>08.03.06 Comuna de Domicilio</v>
      </c>
      <c r="F1890" s="1" t="str">
        <f>+IFERROR(VLOOKUP(Tabla1[[#This Row],[Muestra]],Muestra[[Muestra]:[Columna1]],2,0),"REVISAR")</f>
        <v>08.03.06.203 Lautaro</v>
      </c>
      <c r="G1890" t="s">
        <v>62</v>
      </c>
      <c r="H1890" t="s">
        <v>3332</v>
      </c>
      <c r="I1890" t="s">
        <v>3368</v>
      </c>
      <c r="J1890" t="s">
        <v>3567</v>
      </c>
      <c r="K1890" t="s">
        <v>3336</v>
      </c>
      <c r="L1890" t="s">
        <v>2498</v>
      </c>
      <c r="O1890" t="s">
        <v>3867</v>
      </c>
      <c r="V1890" s="9"/>
      <c r="W1890" s="9"/>
      <c r="X1890" s="9"/>
      <c r="Y1890" s="9"/>
      <c r="Z1890" s="9"/>
      <c r="AA1890" s="9"/>
      <c r="AB1890">
        <v>490</v>
      </c>
      <c r="AC1890">
        <v>460</v>
      </c>
      <c r="AD1890">
        <v>455</v>
      </c>
      <c r="AE1890">
        <v>537</v>
      </c>
      <c r="AF1890">
        <v>561</v>
      </c>
      <c r="AG1890">
        <v>553</v>
      </c>
      <c r="AH1890">
        <v>570</v>
      </c>
      <c r="AI1890">
        <v>586</v>
      </c>
      <c r="AJ1890">
        <v>636</v>
      </c>
    </row>
    <row r="1891" spans="1:36" x14ac:dyDescent="0.25">
      <c r="A1891" s="19">
        <v>1890</v>
      </c>
      <c r="B1891" s="1" t="s">
        <v>9552</v>
      </c>
      <c r="C1891" s="1" t="str">
        <f>+VLOOKUP(Tabla1[[#This Row],[Sector]],Sectores[[Sector]:[Columna1]],2,0)</f>
        <v>08 Educación</v>
      </c>
      <c r="D1891" s="1" t="str">
        <f>+VLOOKUP(Tabla1[[#This Row],[Contenido]],Hoja2!$F$2:$G$105,2,0)</f>
        <v>08.03 Admisión Universitaria</v>
      </c>
      <c r="E1891" s="1" t="str">
        <f>+IFERROR(VLOOKUP(Tabla1[[#This Row],[Tema]],Temas[[Tema]:[Columna1]],2,0),"REVISAR")</f>
        <v>08.03.06 Comuna de Domicilio</v>
      </c>
      <c r="F1891" s="1" t="str">
        <f>+IFERROR(VLOOKUP(Tabla1[[#This Row],[Muestra]],Muestra[[Muestra]:[Columna1]],2,0),"REVISAR")</f>
        <v>08.03.06.204 Loncoche</v>
      </c>
      <c r="G1891" t="s">
        <v>62</v>
      </c>
      <c r="H1891" t="s">
        <v>3332</v>
      </c>
      <c r="I1891" t="s">
        <v>3368</v>
      </c>
      <c r="J1891" t="s">
        <v>3568</v>
      </c>
      <c r="K1891" t="s">
        <v>3336</v>
      </c>
      <c r="L1891" t="s">
        <v>2498</v>
      </c>
      <c r="O1891" t="s">
        <v>3867</v>
      </c>
      <c r="V1891" s="9"/>
      <c r="W1891" s="9"/>
      <c r="X1891" s="9"/>
      <c r="Y1891" s="9"/>
      <c r="Z1891" s="9"/>
      <c r="AA1891" s="9"/>
      <c r="AB1891">
        <v>338</v>
      </c>
      <c r="AC1891">
        <v>322</v>
      </c>
      <c r="AD1891">
        <v>339</v>
      </c>
      <c r="AE1891">
        <v>343</v>
      </c>
      <c r="AF1891">
        <v>353</v>
      </c>
      <c r="AG1891">
        <v>350</v>
      </c>
      <c r="AH1891">
        <v>330</v>
      </c>
      <c r="AI1891">
        <v>356</v>
      </c>
      <c r="AJ1891">
        <v>356</v>
      </c>
    </row>
    <row r="1892" spans="1:36" x14ac:dyDescent="0.25">
      <c r="A1892" s="19">
        <v>1891</v>
      </c>
      <c r="B1892" s="1" t="s">
        <v>9553</v>
      </c>
      <c r="C1892" s="1" t="str">
        <f>+VLOOKUP(Tabla1[[#This Row],[Sector]],Sectores[[Sector]:[Columna1]],2,0)</f>
        <v>08 Educación</v>
      </c>
      <c r="D1892" s="1" t="str">
        <f>+VLOOKUP(Tabla1[[#This Row],[Contenido]],Hoja2!$F$2:$G$105,2,0)</f>
        <v>08.03 Admisión Universitaria</v>
      </c>
      <c r="E1892" s="1" t="str">
        <f>+IFERROR(VLOOKUP(Tabla1[[#This Row],[Tema]],Temas[[Tema]:[Columna1]],2,0),"REVISAR")</f>
        <v>08.03.06 Comuna de Domicilio</v>
      </c>
      <c r="F1892" s="1" t="str">
        <f>+IFERROR(VLOOKUP(Tabla1[[#This Row],[Muestra]],Muestra[[Muestra]:[Columna1]],2,0),"REVISAR")</f>
        <v>08.03.06.205 Melipeuco</v>
      </c>
      <c r="G1892" t="s">
        <v>62</v>
      </c>
      <c r="H1892" t="s">
        <v>3332</v>
      </c>
      <c r="I1892" t="s">
        <v>3368</v>
      </c>
      <c r="J1892" t="s">
        <v>3569</v>
      </c>
      <c r="K1892" t="s">
        <v>3336</v>
      </c>
      <c r="L1892" t="s">
        <v>2498</v>
      </c>
      <c r="O1892" t="s">
        <v>3867</v>
      </c>
      <c r="V1892" s="9"/>
      <c r="W1892" s="9"/>
      <c r="X1892" s="9"/>
      <c r="Y1892" s="9"/>
      <c r="Z1892" s="9"/>
      <c r="AA1892" s="9"/>
      <c r="AB1892">
        <v>72</v>
      </c>
      <c r="AC1892">
        <v>70</v>
      </c>
      <c r="AD1892">
        <v>89</v>
      </c>
      <c r="AE1892">
        <v>88</v>
      </c>
      <c r="AF1892">
        <v>86</v>
      </c>
      <c r="AG1892">
        <v>96</v>
      </c>
      <c r="AH1892">
        <v>85</v>
      </c>
      <c r="AI1892">
        <v>89</v>
      </c>
      <c r="AJ1892">
        <v>92</v>
      </c>
    </row>
    <row r="1893" spans="1:36" x14ac:dyDescent="0.25">
      <c r="A1893" s="19">
        <v>1892</v>
      </c>
      <c r="B1893" s="1" t="s">
        <v>9554</v>
      </c>
      <c r="C1893" s="1" t="str">
        <f>+VLOOKUP(Tabla1[[#This Row],[Sector]],Sectores[[Sector]:[Columna1]],2,0)</f>
        <v>08 Educación</v>
      </c>
      <c r="D1893" s="1" t="str">
        <f>+VLOOKUP(Tabla1[[#This Row],[Contenido]],Hoja2!$F$2:$G$105,2,0)</f>
        <v>08.03 Admisión Universitaria</v>
      </c>
      <c r="E1893" s="1" t="str">
        <f>+IFERROR(VLOOKUP(Tabla1[[#This Row],[Tema]],Temas[[Tema]:[Columna1]],2,0),"REVISAR")</f>
        <v>08.03.06 Comuna de Domicilio</v>
      </c>
      <c r="F1893" s="1" t="str">
        <f>+IFERROR(VLOOKUP(Tabla1[[#This Row],[Muestra]],Muestra[[Muestra]:[Columna1]],2,0),"REVISAR")</f>
        <v>08.03.06.206 Nueva Imperial</v>
      </c>
      <c r="G1893" t="s">
        <v>62</v>
      </c>
      <c r="H1893" t="s">
        <v>3332</v>
      </c>
      <c r="I1893" t="s">
        <v>3368</v>
      </c>
      <c r="J1893" t="s">
        <v>3570</v>
      </c>
      <c r="K1893" t="s">
        <v>3336</v>
      </c>
      <c r="L1893" t="s">
        <v>2498</v>
      </c>
      <c r="O1893" t="s">
        <v>3867</v>
      </c>
      <c r="V1893" s="9"/>
      <c r="W1893" s="9"/>
      <c r="X1893" s="9"/>
      <c r="Y1893" s="9"/>
      <c r="Z1893" s="9"/>
      <c r="AA1893" s="9"/>
      <c r="AB1893">
        <v>541</v>
      </c>
      <c r="AC1893">
        <v>495</v>
      </c>
      <c r="AD1893">
        <v>488</v>
      </c>
      <c r="AE1893">
        <v>499</v>
      </c>
      <c r="AF1893">
        <v>551</v>
      </c>
      <c r="AG1893">
        <v>477</v>
      </c>
      <c r="AH1893">
        <v>500</v>
      </c>
      <c r="AI1893">
        <v>520</v>
      </c>
      <c r="AJ1893">
        <v>551</v>
      </c>
    </row>
    <row r="1894" spans="1:36" x14ac:dyDescent="0.25">
      <c r="A1894" s="19">
        <v>1893</v>
      </c>
      <c r="B1894" s="1" t="s">
        <v>9555</v>
      </c>
      <c r="C1894" s="1" t="str">
        <f>+VLOOKUP(Tabla1[[#This Row],[Sector]],Sectores[[Sector]:[Columna1]],2,0)</f>
        <v>08 Educación</v>
      </c>
      <c r="D1894" s="1" t="str">
        <f>+VLOOKUP(Tabla1[[#This Row],[Contenido]],Hoja2!$F$2:$G$105,2,0)</f>
        <v>08.03 Admisión Universitaria</v>
      </c>
      <c r="E1894" s="1" t="str">
        <f>+IFERROR(VLOOKUP(Tabla1[[#This Row],[Tema]],Temas[[Tema]:[Columna1]],2,0),"REVISAR")</f>
        <v>08.03.06 Comuna de Domicilio</v>
      </c>
      <c r="F1894" s="1" t="str">
        <f>+IFERROR(VLOOKUP(Tabla1[[#This Row],[Muestra]],Muestra[[Muestra]:[Columna1]],2,0),"REVISAR")</f>
        <v>08.03.06.207 Padre Las Casas</v>
      </c>
      <c r="G1894" t="s">
        <v>62</v>
      </c>
      <c r="H1894" t="s">
        <v>3332</v>
      </c>
      <c r="I1894" t="s">
        <v>3368</v>
      </c>
      <c r="J1894" t="s">
        <v>3571</v>
      </c>
      <c r="K1894" t="s">
        <v>3336</v>
      </c>
      <c r="L1894" t="s">
        <v>2498</v>
      </c>
      <c r="O1894" t="s">
        <v>3867</v>
      </c>
      <c r="V1894" s="9"/>
      <c r="W1894" s="9"/>
      <c r="X1894" s="9"/>
      <c r="Y1894" s="9"/>
      <c r="Z1894" s="9"/>
      <c r="AA1894" s="9"/>
      <c r="AB1894">
        <v>1059</v>
      </c>
      <c r="AC1894">
        <v>1155</v>
      </c>
      <c r="AD1894">
        <v>1098</v>
      </c>
      <c r="AE1894">
        <v>1122</v>
      </c>
      <c r="AF1894">
        <v>1144</v>
      </c>
      <c r="AG1894">
        <v>1154</v>
      </c>
      <c r="AH1894">
        <v>1192</v>
      </c>
      <c r="AI1894">
        <v>1278</v>
      </c>
      <c r="AJ1894">
        <v>1295</v>
      </c>
    </row>
    <row r="1895" spans="1:36" x14ac:dyDescent="0.25">
      <c r="A1895" s="19">
        <v>1894</v>
      </c>
      <c r="B1895" s="1" t="s">
        <v>9556</v>
      </c>
      <c r="C1895" s="1" t="str">
        <f>+VLOOKUP(Tabla1[[#This Row],[Sector]],Sectores[[Sector]:[Columna1]],2,0)</f>
        <v>08 Educación</v>
      </c>
      <c r="D1895" s="1" t="str">
        <f>+VLOOKUP(Tabla1[[#This Row],[Contenido]],Hoja2!$F$2:$G$105,2,0)</f>
        <v>08.03 Admisión Universitaria</v>
      </c>
      <c r="E1895" s="1" t="str">
        <f>+IFERROR(VLOOKUP(Tabla1[[#This Row],[Tema]],Temas[[Tema]:[Columna1]],2,0),"REVISAR")</f>
        <v>08.03.06 Comuna de Domicilio</v>
      </c>
      <c r="F1895" s="1" t="str">
        <f>+IFERROR(VLOOKUP(Tabla1[[#This Row],[Muestra]],Muestra[[Muestra]:[Columna1]],2,0),"REVISAR")</f>
        <v>08.03.06.208 Perquenco</v>
      </c>
      <c r="G1895" t="s">
        <v>62</v>
      </c>
      <c r="H1895" t="s">
        <v>3332</v>
      </c>
      <c r="I1895" t="s">
        <v>3368</v>
      </c>
      <c r="J1895" t="s">
        <v>3572</v>
      </c>
      <c r="K1895" t="s">
        <v>3336</v>
      </c>
      <c r="L1895" t="s">
        <v>2498</v>
      </c>
      <c r="O1895" t="s">
        <v>3867</v>
      </c>
      <c r="V1895" s="9"/>
      <c r="W1895" s="9"/>
      <c r="X1895" s="9"/>
      <c r="Y1895" s="9"/>
      <c r="Z1895" s="9"/>
      <c r="AA1895" s="9"/>
      <c r="AB1895">
        <v>119</v>
      </c>
      <c r="AC1895">
        <v>133</v>
      </c>
      <c r="AD1895">
        <v>105</v>
      </c>
      <c r="AE1895">
        <v>120</v>
      </c>
      <c r="AF1895">
        <v>109</v>
      </c>
      <c r="AG1895">
        <v>108</v>
      </c>
      <c r="AH1895">
        <v>106</v>
      </c>
      <c r="AI1895">
        <v>123</v>
      </c>
      <c r="AJ1895">
        <v>113</v>
      </c>
    </row>
    <row r="1896" spans="1:36" x14ac:dyDescent="0.25">
      <c r="A1896" s="19">
        <v>1895</v>
      </c>
      <c r="B1896" s="1" t="s">
        <v>9557</v>
      </c>
      <c r="C1896" s="1" t="str">
        <f>+VLOOKUP(Tabla1[[#This Row],[Sector]],Sectores[[Sector]:[Columna1]],2,0)</f>
        <v>08 Educación</v>
      </c>
      <c r="D1896" s="1" t="str">
        <f>+VLOOKUP(Tabla1[[#This Row],[Contenido]],Hoja2!$F$2:$G$105,2,0)</f>
        <v>08.03 Admisión Universitaria</v>
      </c>
      <c r="E1896" s="1" t="str">
        <f>+IFERROR(VLOOKUP(Tabla1[[#This Row],[Tema]],Temas[[Tema]:[Columna1]],2,0),"REVISAR")</f>
        <v>08.03.06 Comuna de Domicilio</v>
      </c>
      <c r="F1896" s="1" t="str">
        <f>+IFERROR(VLOOKUP(Tabla1[[#This Row],[Muestra]],Muestra[[Muestra]:[Columna1]],2,0),"REVISAR")</f>
        <v>08.03.06.209 Pitrufquen</v>
      </c>
      <c r="G1896" t="s">
        <v>62</v>
      </c>
      <c r="H1896" t="s">
        <v>3332</v>
      </c>
      <c r="I1896" t="s">
        <v>3368</v>
      </c>
      <c r="J1896" t="s">
        <v>3573</v>
      </c>
      <c r="K1896" t="s">
        <v>3336</v>
      </c>
      <c r="L1896" t="s">
        <v>2498</v>
      </c>
      <c r="O1896" t="s">
        <v>3867</v>
      </c>
      <c r="V1896" s="9"/>
      <c r="W1896" s="9"/>
      <c r="X1896" s="9"/>
      <c r="Y1896" s="9"/>
      <c r="Z1896" s="9"/>
      <c r="AA1896" s="9"/>
      <c r="AB1896">
        <v>373</v>
      </c>
      <c r="AC1896">
        <v>367</v>
      </c>
      <c r="AD1896">
        <v>373</v>
      </c>
      <c r="AE1896">
        <v>358</v>
      </c>
      <c r="AF1896">
        <v>369</v>
      </c>
      <c r="AG1896">
        <v>412</v>
      </c>
      <c r="AH1896">
        <v>435</v>
      </c>
      <c r="AI1896">
        <v>429</v>
      </c>
      <c r="AJ1896">
        <v>395</v>
      </c>
    </row>
    <row r="1897" spans="1:36" x14ac:dyDescent="0.25">
      <c r="A1897" s="19">
        <v>1896</v>
      </c>
      <c r="B1897" s="1" t="s">
        <v>9558</v>
      </c>
      <c r="C1897" s="1" t="str">
        <f>+VLOOKUP(Tabla1[[#This Row],[Sector]],Sectores[[Sector]:[Columna1]],2,0)</f>
        <v>08 Educación</v>
      </c>
      <c r="D1897" s="1" t="str">
        <f>+VLOOKUP(Tabla1[[#This Row],[Contenido]],Hoja2!$F$2:$G$105,2,0)</f>
        <v>08.03 Admisión Universitaria</v>
      </c>
      <c r="E1897" s="1" t="str">
        <f>+IFERROR(VLOOKUP(Tabla1[[#This Row],[Tema]],Temas[[Tema]:[Columna1]],2,0),"REVISAR")</f>
        <v>08.03.06 Comuna de Domicilio</v>
      </c>
      <c r="F1897" s="1" t="str">
        <f>+IFERROR(VLOOKUP(Tabla1[[#This Row],[Muestra]],Muestra[[Muestra]:[Columna1]],2,0),"REVISAR")</f>
        <v>08.03.06.210 Pucón</v>
      </c>
      <c r="G1897" t="s">
        <v>62</v>
      </c>
      <c r="H1897" t="s">
        <v>3332</v>
      </c>
      <c r="I1897" t="s">
        <v>3368</v>
      </c>
      <c r="J1897" t="s">
        <v>3574</v>
      </c>
      <c r="K1897" t="s">
        <v>3336</v>
      </c>
      <c r="L1897" t="s">
        <v>2498</v>
      </c>
      <c r="O1897" t="s">
        <v>3867</v>
      </c>
      <c r="V1897" s="9"/>
      <c r="W1897" s="9"/>
      <c r="X1897" s="9"/>
      <c r="Y1897" s="9"/>
      <c r="Z1897" s="9"/>
      <c r="AA1897" s="9"/>
      <c r="AB1897">
        <v>505</v>
      </c>
      <c r="AC1897">
        <v>488</v>
      </c>
      <c r="AD1897">
        <v>449</v>
      </c>
      <c r="AE1897">
        <v>455</v>
      </c>
      <c r="AF1897">
        <v>464</v>
      </c>
      <c r="AG1897">
        <v>470</v>
      </c>
      <c r="AH1897">
        <v>543</v>
      </c>
      <c r="AI1897">
        <v>550</v>
      </c>
      <c r="AJ1897">
        <v>498</v>
      </c>
    </row>
    <row r="1898" spans="1:36" x14ac:dyDescent="0.25">
      <c r="A1898" s="19">
        <v>1897</v>
      </c>
      <c r="B1898" s="1" t="s">
        <v>9559</v>
      </c>
      <c r="C1898" s="1" t="str">
        <f>+VLOOKUP(Tabla1[[#This Row],[Sector]],Sectores[[Sector]:[Columna1]],2,0)</f>
        <v>08 Educación</v>
      </c>
      <c r="D1898" s="1" t="str">
        <f>+VLOOKUP(Tabla1[[#This Row],[Contenido]],Hoja2!$F$2:$G$105,2,0)</f>
        <v>08.03 Admisión Universitaria</v>
      </c>
      <c r="E1898" s="1" t="str">
        <f>+IFERROR(VLOOKUP(Tabla1[[#This Row],[Tema]],Temas[[Tema]:[Columna1]],2,0),"REVISAR")</f>
        <v>08.03.06 Comuna de Domicilio</v>
      </c>
      <c r="F1898" s="1" t="str">
        <f>+IFERROR(VLOOKUP(Tabla1[[#This Row],[Muestra]],Muestra[[Muestra]:[Columna1]],2,0),"REVISAR")</f>
        <v>08.03.06.211 Saavedra</v>
      </c>
      <c r="G1898" t="s">
        <v>62</v>
      </c>
      <c r="H1898" t="s">
        <v>3332</v>
      </c>
      <c r="I1898" t="s">
        <v>3368</v>
      </c>
      <c r="J1898" t="s">
        <v>3575</v>
      </c>
      <c r="K1898" t="s">
        <v>3336</v>
      </c>
      <c r="L1898" t="s">
        <v>2498</v>
      </c>
      <c r="O1898" t="s">
        <v>3867</v>
      </c>
      <c r="V1898" s="9"/>
      <c r="W1898" s="9"/>
      <c r="X1898" s="9"/>
      <c r="Y1898" s="9"/>
      <c r="Z1898" s="9"/>
      <c r="AA1898" s="9"/>
      <c r="AB1898">
        <v>136</v>
      </c>
      <c r="AC1898">
        <v>156</v>
      </c>
      <c r="AD1898">
        <v>117</v>
      </c>
      <c r="AE1898">
        <v>116</v>
      </c>
      <c r="AF1898">
        <v>155</v>
      </c>
      <c r="AG1898">
        <v>142</v>
      </c>
      <c r="AH1898">
        <v>145</v>
      </c>
      <c r="AI1898">
        <v>119</v>
      </c>
      <c r="AJ1898">
        <v>151</v>
      </c>
    </row>
    <row r="1899" spans="1:36" x14ac:dyDescent="0.25">
      <c r="A1899" s="19">
        <v>1898</v>
      </c>
      <c r="B1899" s="1" t="s">
        <v>9560</v>
      </c>
      <c r="C1899" s="1" t="str">
        <f>+VLOOKUP(Tabla1[[#This Row],[Sector]],Sectores[[Sector]:[Columna1]],2,0)</f>
        <v>08 Educación</v>
      </c>
      <c r="D1899" s="1" t="str">
        <f>+VLOOKUP(Tabla1[[#This Row],[Contenido]],Hoja2!$F$2:$G$105,2,0)</f>
        <v>08.03 Admisión Universitaria</v>
      </c>
      <c r="E1899" s="1" t="str">
        <f>+IFERROR(VLOOKUP(Tabla1[[#This Row],[Tema]],Temas[[Tema]:[Columna1]],2,0),"REVISAR")</f>
        <v>08.03.06 Comuna de Domicilio</v>
      </c>
      <c r="F1899" s="1" t="str">
        <f>+IFERROR(VLOOKUP(Tabla1[[#This Row],[Muestra]],Muestra[[Muestra]:[Columna1]],2,0),"REVISAR")</f>
        <v>08.03.06.212 Teodoro Schmidt</v>
      </c>
      <c r="G1899" t="s">
        <v>62</v>
      </c>
      <c r="H1899" t="s">
        <v>3332</v>
      </c>
      <c r="I1899" t="s">
        <v>3368</v>
      </c>
      <c r="J1899" t="s">
        <v>3576</v>
      </c>
      <c r="K1899" t="s">
        <v>3336</v>
      </c>
      <c r="L1899" t="s">
        <v>2498</v>
      </c>
      <c r="O1899" t="s">
        <v>3867</v>
      </c>
      <c r="V1899" s="9"/>
      <c r="W1899" s="9"/>
      <c r="X1899" s="9"/>
      <c r="Y1899" s="9"/>
      <c r="Z1899" s="9"/>
      <c r="AA1899" s="9"/>
      <c r="AB1899">
        <v>153</v>
      </c>
      <c r="AC1899">
        <v>144</v>
      </c>
      <c r="AD1899">
        <v>125</v>
      </c>
      <c r="AE1899">
        <v>153</v>
      </c>
      <c r="AF1899">
        <v>171</v>
      </c>
      <c r="AG1899">
        <v>197</v>
      </c>
      <c r="AH1899">
        <v>158</v>
      </c>
      <c r="AI1899">
        <v>165</v>
      </c>
      <c r="AJ1899">
        <v>161</v>
      </c>
    </row>
    <row r="1900" spans="1:36" x14ac:dyDescent="0.25">
      <c r="A1900" s="19">
        <v>1899</v>
      </c>
      <c r="B1900" s="1" t="s">
        <v>9561</v>
      </c>
      <c r="C1900" s="1" t="str">
        <f>+VLOOKUP(Tabla1[[#This Row],[Sector]],Sectores[[Sector]:[Columna1]],2,0)</f>
        <v>08 Educación</v>
      </c>
      <c r="D1900" s="1" t="str">
        <f>+VLOOKUP(Tabla1[[#This Row],[Contenido]],Hoja2!$F$2:$G$105,2,0)</f>
        <v>08.03 Admisión Universitaria</v>
      </c>
      <c r="E1900" s="1" t="str">
        <f>+IFERROR(VLOOKUP(Tabla1[[#This Row],[Tema]],Temas[[Tema]:[Columna1]],2,0),"REVISAR")</f>
        <v>08.03.06 Comuna de Domicilio</v>
      </c>
      <c r="F1900" s="1" t="str">
        <f>+IFERROR(VLOOKUP(Tabla1[[#This Row],[Muestra]],Muestra[[Muestra]:[Columna1]],2,0),"REVISAR")</f>
        <v>08.03.06.213 Toltén</v>
      </c>
      <c r="G1900" t="s">
        <v>62</v>
      </c>
      <c r="H1900" t="s">
        <v>3332</v>
      </c>
      <c r="I1900" t="s">
        <v>3368</v>
      </c>
      <c r="J1900" t="s">
        <v>3577</v>
      </c>
      <c r="K1900" t="s">
        <v>3336</v>
      </c>
      <c r="L1900" t="s">
        <v>2498</v>
      </c>
      <c r="O1900" t="s">
        <v>3867</v>
      </c>
      <c r="V1900" s="9"/>
      <c r="W1900" s="9"/>
      <c r="X1900" s="9"/>
      <c r="Y1900" s="9"/>
      <c r="Z1900" s="9"/>
      <c r="AA1900" s="9"/>
      <c r="AB1900">
        <v>87</v>
      </c>
      <c r="AC1900">
        <v>89</v>
      </c>
      <c r="AD1900">
        <v>96</v>
      </c>
      <c r="AE1900">
        <v>114</v>
      </c>
      <c r="AF1900">
        <v>133</v>
      </c>
      <c r="AG1900">
        <v>134</v>
      </c>
      <c r="AH1900">
        <v>121</v>
      </c>
      <c r="AI1900">
        <v>129</v>
      </c>
      <c r="AJ1900">
        <v>156</v>
      </c>
    </row>
    <row r="1901" spans="1:36" x14ac:dyDescent="0.25">
      <c r="A1901" s="19">
        <v>1900</v>
      </c>
      <c r="B1901" s="1" t="s">
        <v>9562</v>
      </c>
      <c r="C1901" s="1" t="str">
        <f>+VLOOKUP(Tabla1[[#This Row],[Sector]],Sectores[[Sector]:[Columna1]],2,0)</f>
        <v>08 Educación</v>
      </c>
      <c r="D1901" s="1" t="str">
        <f>+VLOOKUP(Tabla1[[#This Row],[Contenido]],Hoja2!$F$2:$G$105,2,0)</f>
        <v>08.03 Admisión Universitaria</v>
      </c>
      <c r="E1901" s="1" t="str">
        <f>+IFERROR(VLOOKUP(Tabla1[[#This Row],[Tema]],Temas[[Tema]:[Columna1]],2,0),"REVISAR")</f>
        <v>08.03.06 Comuna de Domicilio</v>
      </c>
      <c r="F1901" s="1" t="str">
        <f>+IFERROR(VLOOKUP(Tabla1[[#This Row],[Muestra]],Muestra[[Muestra]:[Columna1]],2,0),"REVISAR")</f>
        <v>08.03.06.214 Vilcún</v>
      </c>
      <c r="G1901" t="s">
        <v>62</v>
      </c>
      <c r="H1901" t="s">
        <v>3332</v>
      </c>
      <c r="I1901" t="s">
        <v>3368</v>
      </c>
      <c r="J1901" t="s">
        <v>3578</v>
      </c>
      <c r="K1901" t="s">
        <v>3336</v>
      </c>
      <c r="L1901" t="s">
        <v>2498</v>
      </c>
      <c r="O1901" t="s">
        <v>3867</v>
      </c>
      <c r="V1901" s="9"/>
      <c r="W1901" s="9"/>
      <c r="X1901" s="9"/>
      <c r="Y1901" s="9"/>
      <c r="Z1901" s="9"/>
      <c r="AA1901" s="9"/>
      <c r="AB1901">
        <v>298</v>
      </c>
      <c r="AC1901">
        <v>299</v>
      </c>
      <c r="AD1901">
        <v>346</v>
      </c>
      <c r="AE1901">
        <v>347</v>
      </c>
      <c r="AF1901">
        <v>331</v>
      </c>
      <c r="AG1901">
        <v>377</v>
      </c>
      <c r="AH1901">
        <v>347</v>
      </c>
      <c r="AI1901">
        <v>403</v>
      </c>
      <c r="AJ1901">
        <v>424</v>
      </c>
    </row>
    <row r="1902" spans="1:36" x14ac:dyDescent="0.25">
      <c r="A1902" s="19">
        <v>1901</v>
      </c>
      <c r="B1902" s="1" t="s">
        <v>9563</v>
      </c>
      <c r="C1902" s="1" t="str">
        <f>+VLOOKUP(Tabla1[[#This Row],[Sector]],Sectores[[Sector]:[Columna1]],2,0)</f>
        <v>08 Educación</v>
      </c>
      <c r="D1902" s="1" t="str">
        <f>+VLOOKUP(Tabla1[[#This Row],[Contenido]],Hoja2!$F$2:$G$105,2,0)</f>
        <v>08.03 Admisión Universitaria</v>
      </c>
      <c r="E1902" s="1" t="str">
        <f>+IFERROR(VLOOKUP(Tabla1[[#This Row],[Tema]],Temas[[Tema]:[Columna1]],2,0),"REVISAR")</f>
        <v>08.03.06 Comuna de Domicilio</v>
      </c>
      <c r="F1902" s="1" t="str">
        <f>+IFERROR(VLOOKUP(Tabla1[[#This Row],[Muestra]],Muestra[[Muestra]:[Columna1]],2,0),"REVISAR")</f>
        <v>08.03.06.215 Villarrica</v>
      </c>
      <c r="G1902" t="s">
        <v>62</v>
      </c>
      <c r="H1902" t="s">
        <v>3332</v>
      </c>
      <c r="I1902" t="s">
        <v>3368</v>
      </c>
      <c r="J1902" t="s">
        <v>3579</v>
      </c>
      <c r="K1902" t="s">
        <v>3336</v>
      </c>
      <c r="L1902" t="s">
        <v>2498</v>
      </c>
      <c r="O1902" t="s">
        <v>3867</v>
      </c>
      <c r="V1902" s="9"/>
      <c r="W1902" s="9"/>
      <c r="X1902" s="9"/>
      <c r="Y1902" s="9"/>
      <c r="Z1902" s="9"/>
      <c r="AA1902" s="9"/>
      <c r="AB1902">
        <v>1024</v>
      </c>
      <c r="AC1902">
        <v>930</v>
      </c>
      <c r="AD1902">
        <v>910</v>
      </c>
      <c r="AE1902">
        <v>1008</v>
      </c>
      <c r="AF1902">
        <v>1047</v>
      </c>
      <c r="AG1902">
        <v>988</v>
      </c>
      <c r="AH1902">
        <v>1118</v>
      </c>
      <c r="AI1902">
        <v>1130</v>
      </c>
      <c r="AJ1902">
        <v>1125</v>
      </c>
    </row>
    <row r="1903" spans="1:36" x14ac:dyDescent="0.25">
      <c r="A1903" s="19">
        <v>1902</v>
      </c>
      <c r="B1903" s="1" t="s">
        <v>9564</v>
      </c>
      <c r="C1903" s="1" t="str">
        <f>+VLOOKUP(Tabla1[[#This Row],[Sector]],Sectores[[Sector]:[Columna1]],2,0)</f>
        <v>08 Educación</v>
      </c>
      <c r="D1903" s="1" t="str">
        <f>+VLOOKUP(Tabla1[[#This Row],[Contenido]],Hoja2!$F$2:$G$105,2,0)</f>
        <v>08.03 Admisión Universitaria</v>
      </c>
      <c r="E1903" s="1" t="str">
        <f>+IFERROR(VLOOKUP(Tabla1[[#This Row],[Tema]],Temas[[Tema]:[Columna1]],2,0),"REVISAR")</f>
        <v>08.03.06 Comuna de Domicilio</v>
      </c>
      <c r="F1903" s="1" t="str">
        <f>+IFERROR(VLOOKUP(Tabla1[[#This Row],[Muestra]],Muestra[[Muestra]:[Columna1]],2,0),"REVISAR")</f>
        <v>08.03.06.216 Cholchol</v>
      </c>
      <c r="G1903" t="s">
        <v>62</v>
      </c>
      <c r="H1903" t="s">
        <v>3332</v>
      </c>
      <c r="I1903" t="s">
        <v>3368</v>
      </c>
      <c r="J1903" t="s">
        <v>3580</v>
      </c>
      <c r="K1903" t="s">
        <v>3336</v>
      </c>
      <c r="L1903" t="s">
        <v>2498</v>
      </c>
      <c r="O1903" t="s">
        <v>3867</v>
      </c>
      <c r="V1903" s="9"/>
      <c r="W1903" s="9"/>
      <c r="X1903" s="9"/>
      <c r="Y1903" s="9"/>
      <c r="Z1903" s="9"/>
      <c r="AA1903" s="9"/>
      <c r="AB1903">
        <v>140</v>
      </c>
      <c r="AC1903">
        <v>151</v>
      </c>
      <c r="AD1903">
        <v>137</v>
      </c>
      <c r="AE1903">
        <v>153</v>
      </c>
      <c r="AF1903">
        <v>162</v>
      </c>
      <c r="AG1903">
        <v>154</v>
      </c>
      <c r="AH1903">
        <v>173</v>
      </c>
      <c r="AI1903">
        <v>180</v>
      </c>
      <c r="AJ1903">
        <v>197</v>
      </c>
    </row>
    <row r="1904" spans="1:36" x14ac:dyDescent="0.25">
      <c r="A1904" s="19">
        <v>1903</v>
      </c>
      <c r="B1904" s="1" t="s">
        <v>9565</v>
      </c>
      <c r="C1904" s="1" t="str">
        <f>+VLOOKUP(Tabla1[[#This Row],[Sector]],Sectores[[Sector]:[Columna1]],2,0)</f>
        <v>08 Educación</v>
      </c>
      <c r="D1904" s="1" t="str">
        <f>+VLOOKUP(Tabla1[[#This Row],[Contenido]],Hoja2!$F$2:$G$105,2,0)</f>
        <v>08.03 Admisión Universitaria</v>
      </c>
      <c r="E1904" s="1" t="str">
        <f>+IFERROR(VLOOKUP(Tabla1[[#This Row],[Tema]],Temas[[Tema]:[Columna1]],2,0),"REVISAR")</f>
        <v>08.03.06 Comuna de Domicilio</v>
      </c>
      <c r="F1904" s="1" t="str">
        <f>+IFERROR(VLOOKUP(Tabla1[[#This Row],[Muestra]],Muestra[[Muestra]:[Columna1]],2,0),"REVISAR")</f>
        <v>08.03.06.217 Angol</v>
      </c>
      <c r="G1904" t="s">
        <v>62</v>
      </c>
      <c r="H1904" t="s">
        <v>3332</v>
      </c>
      <c r="I1904" t="s">
        <v>3368</v>
      </c>
      <c r="J1904" t="s">
        <v>3581</v>
      </c>
      <c r="K1904" t="s">
        <v>3336</v>
      </c>
      <c r="L1904" t="s">
        <v>2498</v>
      </c>
      <c r="O1904" t="s">
        <v>3867</v>
      </c>
      <c r="V1904" s="9"/>
      <c r="W1904" s="9"/>
      <c r="X1904" s="9"/>
      <c r="Y1904" s="9"/>
      <c r="Z1904" s="9"/>
      <c r="AA1904" s="9"/>
      <c r="AB1904">
        <v>1000</v>
      </c>
      <c r="AC1904">
        <v>924</v>
      </c>
      <c r="AD1904">
        <v>874</v>
      </c>
      <c r="AE1904">
        <v>853</v>
      </c>
      <c r="AF1904">
        <v>902</v>
      </c>
      <c r="AG1904">
        <v>942</v>
      </c>
      <c r="AH1904">
        <v>942</v>
      </c>
      <c r="AI1904">
        <v>916</v>
      </c>
      <c r="AJ1904">
        <v>1000</v>
      </c>
    </row>
    <row r="1905" spans="1:36" x14ac:dyDescent="0.25">
      <c r="A1905" s="19">
        <v>1904</v>
      </c>
      <c r="B1905" s="1" t="s">
        <v>9566</v>
      </c>
      <c r="C1905" s="1" t="str">
        <f>+VLOOKUP(Tabla1[[#This Row],[Sector]],Sectores[[Sector]:[Columna1]],2,0)</f>
        <v>08 Educación</v>
      </c>
      <c r="D1905" s="1" t="str">
        <f>+VLOOKUP(Tabla1[[#This Row],[Contenido]],Hoja2!$F$2:$G$105,2,0)</f>
        <v>08.03 Admisión Universitaria</v>
      </c>
      <c r="E1905" s="1" t="str">
        <f>+IFERROR(VLOOKUP(Tabla1[[#This Row],[Tema]],Temas[[Tema]:[Columna1]],2,0),"REVISAR")</f>
        <v>08.03.06 Comuna de Domicilio</v>
      </c>
      <c r="F1905" s="1" t="str">
        <f>+IFERROR(VLOOKUP(Tabla1[[#This Row],[Muestra]],Muestra[[Muestra]:[Columna1]],2,0),"REVISAR")</f>
        <v>08.03.06.218 Collipulli</v>
      </c>
      <c r="G1905" t="s">
        <v>62</v>
      </c>
      <c r="H1905" t="s">
        <v>3332</v>
      </c>
      <c r="I1905" t="s">
        <v>3368</v>
      </c>
      <c r="J1905" t="s">
        <v>3582</v>
      </c>
      <c r="K1905" t="s">
        <v>3336</v>
      </c>
      <c r="L1905" t="s">
        <v>2498</v>
      </c>
      <c r="O1905" t="s">
        <v>3867</v>
      </c>
      <c r="V1905" s="9"/>
      <c r="W1905" s="9"/>
      <c r="X1905" s="9"/>
      <c r="Y1905" s="9"/>
      <c r="Z1905" s="9"/>
      <c r="AA1905" s="9"/>
      <c r="AB1905">
        <v>304</v>
      </c>
      <c r="AC1905">
        <v>282</v>
      </c>
      <c r="AD1905">
        <v>292</v>
      </c>
      <c r="AE1905">
        <v>302</v>
      </c>
      <c r="AF1905">
        <v>278</v>
      </c>
      <c r="AG1905">
        <v>344</v>
      </c>
      <c r="AH1905">
        <v>343</v>
      </c>
      <c r="AI1905">
        <v>330</v>
      </c>
      <c r="AJ1905">
        <v>383</v>
      </c>
    </row>
    <row r="1906" spans="1:36" x14ac:dyDescent="0.25">
      <c r="A1906" s="19">
        <v>1905</v>
      </c>
      <c r="B1906" s="1" t="s">
        <v>9567</v>
      </c>
      <c r="C1906" s="1" t="str">
        <f>+VLOOKUP(Tabla1[[#This Row],[Sector]],Sectores[[Sector]:[Columna1]],2,0)</f>
        <v>08 Educación</v>
      </c>
      <c r="D1906" s="1" t="str">
        <f>+VLOOKUP(Tabla1[[#This Row],[Contenido]],Hoja2!$F$2:$G$105,2,0)</f>
        <v>08.03 Admisión Universitaria</v>
      </c>
      <c r="E1906" s="1" t="str">
        <f>+IFERROR(VLOOKUP(Tabla1[[#This Row],[Tema]],Temas[[Tema]:[Columna1]],2,0),"REVISAR")</f>
        <v>08.03.06 Comuna de Domicilio</v>
      </c>
      <c r="F1906" s="1" t="str">
        <f>+IFERROR(VLOOKUP(Tabla1[[#This Row],[Muestra]],Muestra[[Muestra]:[Columna1]],2,0),"REVISAR")</f>
        <v>08.03.06.219 Curacautín</v>
      </c>
      <c r="G1906" t="s">
        <v>62</v>
      </c>
      <c r="H1906" t="s">
        <v>3332</v>
      </c>
      <c r="I1906" t="s">
        <v>3368</v>
      </c>
      <c r="J1906" t="s">
        <v>3583</v>
      </c>
      <c r="K1906" t="s">
        <v>3336</v>
      </c>
      <c r="L1906" t="s">
        <v>2498</v>
      </c>
      <c r="O1906" t="s">
        <v>3867</v>
      </c>
      <c r="V1906" s="9"/>
      <c r="W1906" s="9"/>
      <c r="X1906" s="9"/>
      <c r="Y1906" s="9"/>
      <c r="Z1906" s="9"/>
      <c r="AA1906" s="9"/>
      <c r="AB1906">
        <v>242</v>
      </c>
      <c r="AC1906">
        <v>231</v>
      </c>
      <c r="AD1906">
        <v>241</v>
      </c>
      <c r="AE1906">
        <v>221</v>
      </c>
      <c r="AF1906">
        <v>208</v>
      </c>
      <c r="AG1906">
        <v>233</v>
      </c>
      <c r="AH1906">
        <v>240</v>
      </c>
      <c r="AI1906">
        <v>277</v>
      </c>
      <c r="AJ1906">
        <v>239</v>
      </c>
    </row>
    <row r="1907" spans="1:36" x14ac:dyDescent="0.25">
      <c r="A1907" s="19">
        <v>1906</v>
      </c>
      <c r="B1907" s="1" t="s">
        <v>9568</v>
      </c>
      <c r="C1907" s="1" t="str">
        <f>+VLOOKUP(Tabla1[[#This Row],[Sector]],Sectores[[Sector]:[Columna1]],2,0)</f>
        <v>08 Educación</v>
      </c>
      <c r="D1907" s="1" t="str">
        <f>+VLOOKUP(Tabla1[[#This Row],[Contenido]],Hoja2!$F$2:$G$105,2,0)</f>
        <v>08.03 Admisión Universitaria</v>
      </c>
      <c r="E1907" s="1" t="str">
        <f>+IFERROR(VLOOKUP(Tabla1[[#This Row],[Tema]],Temas[[Tema]:[Columna1]],2,0),"REVISAR")</f>
        <v>08.03.06 Comuna de Domicilio</v>
      </c>
      <c r="F1907" s="1" t="str">
        <f>+IFERROR(VLOOKUP(Tabla1[[#This Row],[Muestra]],Muestra[[Muestra]:[Columna1]],2,0),"REVISAR")</f>
        <v>08.03.06.220 Ercilla</v>
      </c>
      <c r="G1907" t="s">
        <v>62</v>
      </c>
      <c r="H1907" t="s">
        <v>3332</v>
      </c>
      <c r="I1907" t="s">
        <v>3368</v>
      </c>
      <c r="J1907" t="s">
        <v>3584</v>
      </c>
      <c r="K1907" t="s">
        <v>3336</v>
      </c>
      <c r="L1907" t="s">
        <v>2498</v>
      </c>
      <c r="O1907" t="s">
        <v>3867</v>
      </c>
      <c r="V1907" s="9"/>
      <c r="W1907" s="9"/>
      <c r="X1907" s="9"/>
      <c r="Y1907" s="9"/>
      <c r="Z1907" s="9"/>
      <c r="AA1907" s="9"/>
      <c r="AB1907">
        <v>123</v>
      </c>
      <c r="AC1907">
        <v>87</v>
      </c>
      <c r="AD1907">
        <v>92</v>
      </c>
      <c r="AE1907">
        <v>113</v>
      </c>
      <c r="AF1907">
        <v>82</v>
      </c>
      <c r="AG1907">
        <v>98</v>
      </c>
      <c r="AH1907">
        <v>108</v>
      </c>
      <c r="AI1907">
        <v>93</v>
      </c>
      <c r="AJ1907">
        <v>111</v>
      </c>
    </row>
    <row r="1908" spans="1:36" x14ac:dyDescent="0.25">
      <c r="A1908" s="19">
        <v>1907</v>
      </c>
      <c r="B1908" s="1" t="s">
        <v>9569</v>
      </c>
      <c r="C1908" s="1" t="str">
        <f>+VLOOKUP(Tabla1[[#This Row],[Sector]],Sectores[[Sector]:[Columna1]],2,0)</f>
        <v>08 Educación</v>
      </c>
      <c r="D1908" s="1" t="str">
        <f>+VLOOKUP(Tabla1[[#This Row],[Contenido]],Hoja2!$F$2:$G$105,2,0)</f>
        <v>08.03 Admisión Universitaria</v>
      </c>
      <c r="E1908" s="1" t="str">
        <f>+IFERROR(VLOOKUP(Tabla1[[#This Row],[Tema]],Temas[[Tema]:[Columna1]],2,0),"REVISAR")</f>
        <v>08.03.06 Comuna de Domicilio</v>
      </c>
      <c r="F1908" s="1" t="str">
        <f>+IFERROR(VLOOKUP(Tabla1[[#This Row],[Muestra]],Muestra[[Muestra]:[Columna1]],2,0),"REVISAR")</f>
        <v>08.03.06.221 Lonquimay</v>
      </c>
      <c r="G1908" t="s">
        <v>62</v>
      </c>
      <c r="H1908" t="s">
        <v>3332</v>
      </c>
      <c r="I1908" t="s">
        <v>3368</v>
      </c>
      <c r="J1908" t="s">
        <v>3585</v>
      </c>
      <c r="K1908" t="s">
        <v>3336</v>
      </c>
      <c r="L1908" t="s">
        <v>2498</v>
      </c>
      <c r="O1908" t="s">
        <v>3867</v>
      </c>
      <c r="V1908" s="9"/>
      <c r="W1908" s="9"/>
      <c r="X1908" s="9"/>
      <c r="Y1908" s="9"/>
      <c r="Z1908" s="9"/>
      <c r="AA1908" s="9"/>
      <c r="AB1908">
        <v>121</v>
      </c>
      <c r="AC1908">
        <v>119</v>
      </c>
      <c r="AD1908">
        <v>115</v>
      </c>
      <c r="AE1908">
        <v>107</v>
      </c>
      <c r="AF1908">
        <v>130</v>
      </c>
      <c r="AG1908">
        <v>160</v>
      </c>
      <c r="AH1908">
        <v>128</v>
      </c>
      <c r="AI1908">
        <v>154</v>
      </c>
      <c r="AJ1908">
        <v>139</v>
      </c>
    </row>
    <row r="1909" spans="1:36" x14ac:dyDescent="0.25">
      <c r="A1909" s="19">
        <v>1908</v>
      </c>
      <c r="B1909" s="1" t="s">
        <v>9570</v>
      </c>
      <c r="C1909" s="1" t="str">
        <f>+VLOOKUP(Tabla1[[#This Row],[Sector]],Sectores[[Sector]:[Columna1]],2,0)</f>
        <v>08 Educación</v>
      </c>
      <c r="D1909" s="1" t="str">
        <f>+VLOOKUP(Tabla1[[#This Row],[Contenido]],Hoja2!$F$2:$G$105,2,0)</f>
        <v>08.03 Admisión Universitaria</v>
      </c>
      <c r="E1909" s="1" t="str">
        <f>+IFERROR(VLOOKUP(Tabla1[[#This Row],[Tema]],Temas[[Tema]:[Columna1]],2,0),"REVISAR")</f>
        <v>08.03.06 Comuna de Domicilio</v>
      </c>
      <c r="F1909" s="1" t="str">
        <f>+IFERROR(VLOOKUP(Tabla1[[#This Row],[Muestra]],Muestra[[Muestra]:[Columna1]],2,0),"REVISAR")</f>
        <v>08.03.06.222 Los Sauces</v>
      </c>
      <c r="G1909" t="s">
        <v>62</v>
      </c>
      <c r="H1909" t="s">
        <v>3332</v>
      </c>
      <c r="I1909" t="s">
        <v>3368</v>
      </c>
      <c r="J1909" t="s">
        <v>3586</v>
      </c>
      <c r="K1909" t="s">
        <v>3336</v>
      </c>
      <c r="L1909" t="s">
        <v>2498</v>
      </c>
      <c r="O1909" t="s">
        <v>3867</v>
      </c>
      <c r="V1909" s="9"/>
      <c r="W1909" s="9"/>
      <c r="X1909" s="9"/>
      <c r="Y1909" s="9"/>
      <c r="Z1909" s="9"/>
      <c r="AA1909" s="9"/>
      <c r="AB1909">
        <v>93</v>
      </c>
      <c r="AC1909">
        <v>107</v>
      </c>
      <c r="AD1909">
        <v>85</v>
      </c>
      <c r="AE1909">
        <v>75</v>
      </c>
      <c r="AF1909">
        <v>96</v>
      </c>
      <c r="AG1909">
        <v>93</v>
      </c>
      <c r="AH1909">
        <v>88</v>
      </c>
      <c r="AI1909">
        <v>101</v>
      </c>
      <c r="AJ1909">
        <v>86</v>
      </c>
    </row>
    <row r="1910" spans="1:36" x14ac:dyDescent="0.25">
      <c r="A1910" s="19">
        <v>1909</v>
      </c>
      <c r="B1910" s="1" t="s">
        <v>9571</v>
      </c>
      <c r="C1910" s="1" t="str">
        <f>+VLOOKUP(Tabla1[[#This Row],[Sector]],Sectores[[Sector]:[Columna1]],2,0)</f>
        <v>08 Educación</v>
      </c>
      <c r="D1910" s="1" t="str">
        <f>+VLOOKUP(Tabla1[[#This Row],[Contenido]],Hoja2!$F$2:$G$105,2,0)</f>
        <v>08.03 Admisión Universitaria</v>
      </c>
      <c r="E1910" s="1" t="str">
        <f>+IFERROR(VLOOKUP(Tabla1[[#This Row],[Tema]],Temas[[Tema]:[Columna1]],2,0),"REVISAR")</f>
        <v>08.03.06 Comuna de Domicilio</v>
      </c>
      <c r="F1910" s="1" t="str">
        <f>+IFERROR(VLOOKUP(Tabla1[[#This Row],[Muestra]],Muestra[[Muestra]:[Columna1]],2,0),"REVISAR")</f>
        <v>08.03.06.223 Lumaco</v>
      </c>
      <c r="G1910" t="s">
        <v>62</v>
      </c>
      <c r="H1910" t="s">
        <v>3332</v>
      </c>
      <c r="I1910" t="s">
        <v>3368</v>
      </c>
      <c r="J1910" t="s">
        <v>3587</v>
      </c>
      <c r="K1910" t="s">
        <v>3336</v>
      </c>
      <c r="L1910" t="s">
        <v>2498</v>
      </c>
      <c r="O1910" t="s">
        <v>3867</v>
      </c>
      <c r="V1910" s="9"/>
      <c r="W1910" s="9"/>
      <c r="X1910" s="9"/>
      <c r="Y1910" s="9"/>
      <c r="Z1910" s="9"/>
      <c r="AA1910" s="9"/>
      <c r="AB1910">
        <v>137</v>
      </c>
      <c r="AC1910">
        <v>109</v>
      </c>
      <c r="AD1910">
        <v>126</v>
      </c>
      <c r="AE1910">
        <v>133</v>
      </c>
      <c r="AF1910">
        <v>125</v>
      </c>
      <c r="AG1910">
        <v>105</v>
      </c>
      <c r="AH1910">
        <v>119</v>
      </c>
      <c r="AI1910">
        <v>119</v>
      </c>
      <c r="AJ1910">
        <v>108</v>
      </c>
    </row>
    <row r="1911" spans="1:36" x14ac:dyDescent="0.25">
      <c r="A1911" s="19">
        <v>1910</v>
      </c>
      <c r="B1911" s="1" t="s">
        <v>9572</v>
      </c>
      <c r="C1911" s="1" t="str">
        <f>+VLOOKUP(Tabla1[[#This Row],[Sector]],Sectores[[Sector]:[Columna1]],2,0)</f>
        <v>08 Educación</v>
      </c>
      <c r="D1911" s="1" t="str">
        <f>+VLOOKUP(Tabla1[[#This Row],[Contenido]],Hoja2!$F$2:$G$105,2,0)</f>
        <v>08.03 Admisión Universitaria</v>
      </c>
      <c r="E1911" s="1" t="str">
        <f>+IFERROR(VLOOKUP(Tabla1[[#This Row],[Tema]],Temas[[Tema]:[Columna1]],2,0),"REVISAR")</f>
        <v>08.03.06 Comuna de Domicilio</v>
      </c>
      <c r="F1911" s="1" t="str">
        <f>+IFERROR(VLOOKUP(Tabla1[[#This Row],[Muestra]],Muestra[[Muestra]:[Columna1]],2,0),"REVISAR")</f>
        <v>08.03.06.224 Purén</v>
      </c>
      <c r="G1911" t="s">
        <v>62</v>
      </c>
      <c r="H1911" t="s">
        <v>3332</v>
      </c>
      <c r="I1911" t="s">
        <v>3368</v>
      </c>
      <c r="J1911" t="s">
        <v>3588</v>
      </c>
      <c r="K1911" t="s">
        <v>3336</v>
      </c>
      <c r="L1911" t="s">
        <v>2498</v>
      </c>
      <c r="O1911" t="s">
        <v>3867</v>
      </c>
      <c r="V1911" s="9"/>
      <c r="W1911" s="9"/>
      <c r="X1911" s="9"/>
      <c r="Y1911" s="9"/>
      <c r="Z1911" s="9"/>
      <c r="AA1911" s="9"/>
      <c r="AB1911">
        <v>177</v>
      </c>
      <c r="AC1911">
        <v>175</v>
      </c>
      <c r="AD1911">
        <v>189</v>
      </c>
      <c r="AE1911">
        <v>169</v>
      </c>
      <c r="AF1911">
        <v>204</v>
      </c>
      <c r="AG1911">
        <v>203</v>
      </c>
      <c r="AH1911">
        <v>186</v>
      </c>
      <c r="AI1911">
        <v>162</v>
      </c>
      <c r="AJ1911">
        <v>162</v>
      </c>
    </row>
    <row r="1912" spans="1:36" x14ac:dyDescent="0.25">
      <c r="A1912" s="19">
        <v>1911</v>
      </c>
      <c r="B1912" s="1" t="s">
        <v>9573</v>
      </c>
      <c r="C1912" s="1" t="str">
        <f>+VLOOKUP(Tabla1[[#This Row],[Sector]],Sectores[[Sector]:[Columna1]],2,0)</f>
        <v>08 Educación</v>
      </c>
      <c r="D1912" s="1" t="str">
        <f>+VLOOKUP(Tabla1[[#This Row],[Contenido]],Hoja2!$F$2:$G$105,2,0)</f>
        <v>08.03 Admisión Universitaria</v>
      </c>
      <c r="E1912" s="1" t="str">
        <f>+IFERROR(VLOOKUP(Tabla1[[#This Row],[Tema]],Temas[[Tema]:[Columna1]],2,0),"REVISAR")</f>
        <v>08.03.06 Comuna de Domicilio</v>
      </c>
      <c r="F1912" s="1" t="str">
        <f>+IFERROR(VLOOKUP(Tabla1[[#This Row],[Muestra]],Muestra[[Muestra]:[Columna1]],2,0),"REVISAR")</f>
        <v>08.03.06.225 Renaico</v>
      </c>
      <c r="G1912" t="s">
        <v>62</v>
      </c>
      <c r="H1912" t="s">
        <v>3332</v>
      </c>
      <c r="I1912" t="s">
        <v>3368</v>
      </c>
      <c r="J1912" t="s">
        <v>3589</v>
      </c>
      <c r="K1912" t="s">
        <v>3336</v>
      </c>
      <c r="L1912" t="s">
        <v>2498</v>
      </c>
      <c r="O1912" t="s">
        <v>3867</v>
      </c>
      <c r="V1912" s="9"/>
      <c r="W1912" s="9"/>
      <c r="X1912" s="9"/>
      <c r="Y1912" s="9"/>
      <c r="Z1912" s="9"/>
      <c r="AA1912" s="9"/>
      <c r="AB1912">
        <v>110</v>
      </c>
      <c r="AC1912">
        <v>123</v>
      </c>
      <c r="AD1912">
        <v>123</v>
      </c>
      <c r="AE1912">
        <v>145</v>
      </c>
      <c r="AF1912">
        <v>123</v>
      </c>
      <c r="AG1912">
        <v>128</v>
      </c>
      <c r="AH1912">
        <v>165</v>
      </c>
      <c r="AI1912">
        <v>140</v>
      </c>
      <c r="AJ1912">
        <v>152</v>
      </c>
    </row>
    <row r="1913" spans="1:36" x14ac:dyDescent="0.25">
      <c r="A1913" s="19">
        <v>1912</v>
      </c>
      <c r="B1913" s="1" t="s">
        <v>9574</v>
      </c>
      <c r="C1913" s="1" t="str">
        <f>+VLOOKUP(Tabla1[[#This Row],[Sector]],Sectores[[Sector]:[Columna1]],2,0)</f>
        <v>08 Educación</v>
      </c>
      <c r="D1913" s="1" t="str">
        <f>+VLOOKUP(Tabla1[[#This Row],[Contenido]],Hoja2!$F$2:$G$105,2,0)</f>
        <v>08.03 Admisión Universitaria</v>
      </c>
      <c r="E1913" s="1" t="str">
        <f>+IFERROR(VLOOKUP(Tabla1[[#This Row],[Tema]],Temas[[Tema]:[Columna1]],2,0),"REVISAR")</f>
        <v>08.03.06 Comuna de Domicilio</v>
      </c>
      <c r="F1913" s="1" t="str">
        <f>+IFERROR(VLOOKUP(Tabla1[[#This Row],[Muestra]],Muestra[[Muestra]:[Columna1]],2,0),"REVISAR")</f>
        <v>08.03.06.226 Traiguén</v>
      </c>
      <c r="G1913" t="s">
        <v>62</v>
      </c>
      <c r="H1913" t="s">
        <v>3332</v>
      </c>
      <c r="I1913" t="s">
        <v>3368</v>
      </c>
      <c r="J1913" t="s">
        <v>3590</v>
      </c>
      <c r="K1913" t="s">
        <v>3336</v>
      </c>
      <c r="L1913" t="s">
        <v>2498</v>
      </c>
      <c r="O1913" t="s">
        <v>3867</v>
      </c>
      <c r="V1913" s="9"/>
      <c r="W1913" s="9"/>
      <c r="X1913" s="9"/>
      <c r="Y1913" s="9"/>
      <c r="Z1913" s="9"/>
      <c r="AA1913" s="9"/>
      <c r="AB1913">
        <v>284</v>
      </c>
      <c r="AC1913">
        <v>328</v>
      </c>
      <c r="AD1913">
        <v>286</v>
      </c>
      <c r="AE1913">
        <v>313</v>
      </c>
      <c r="AF1913">
        <v>291</v>
      </c>
      <c r="AG1913">
        <v>298</v>
      </c>
      <c r="AH1913">
        <v>298</v>
      </c>
      <c r="AI1913">
        <v>303</v>
      </c>
      <c r="AJ1913">
        <v>303</v>
      </c>
    </row>
    <row r="1914" spans="1:36" x14ac:dyDescent="0.25">
      <c r="A1914" s="19">
        <v>1913</v>
      </c>
      <c r="B1914" s="1" t="s">
        <v>9575</v>
      </c>
      <c r="C1914" s="1" t="str">
        <f>+VLOOKUP(Tabla1[[#This Row],[Sector]],Sectores[[Sector]:[Columna1]],2,0)</f>
        <v>08 Educación</v>
      </c>
      <c r="D1914" s="1" t="str">
        <f>+VLOOKUP(Tabla1[[#This Row],[Contenido]],Hoja2!$F$2:$G$105,2,0)</f>
        <v>08.03 Admisión Universitaria</v>
      </c>
      <c r="E1914" s="1" t="str">
        <f>+IFERROR(VLOOKUP(Tabla1[[#This Row],[Tema]],Temas[[Tema]:[Columna1]],2,0),"REVISAR")</f>
        <v>08.03.06 Comuna de Domicilio</v>
      </c>
      <c r="F1914" s="1" t="str">
        <f>+IFERROR(VLOOKUP(Tabla1[[#This Row],[Muestra]],Muestra[[Muestra]:[Columna1]],2,0),"REVISAR")</f>
        <v>08.03.06.227 Victoria</v>
      </c>
      <c r="G1914" t="s">
        <v>62</v>
      </c>
      <c r="H1914" t="s">
        <v>3332</v>
      </c>
      <c r="I1914" t="s">
        <v>3368</v>
      </c>
      <c r="J1914" t="s">
        <v>3591</v>
      </c>
      <c r="K1914" t="s">
        <v>3336</v>
      </c>
      <c r="L1914" t="s">
        <v>2498</v>
      </c>
      <c r="O1914" t="s">
        <v>3867</v>
      </c>
      <c r="V1914" s="9"/>
      <c r="W1914" s="9"/>
      <c r="X1914" s="9"/>
      <c r="Y1914" s="9"/>
      <c r="Z1914" s="9"/>
      <c r="AA1914" s="9"/>
      <c r="AB1914">
        <v>670</v>
      </c>
      <c r="AC1914">
        <v>600</v>
      </c>
      <c r="AD1914">
        <v>586</v>
      </c>
      <c r="AE1914">
        <v>642</v>
      </c>
      <c r="AF1914">
        <v>651</v>
      </c>
      <c r="AG1914">
        <v>509</v>
      </c>
      <c r="AH1914">
        <v>581</v>
      </c>
      <c r="AI1914">
        <v>551</v>
      </c>
      <c r="AJ1914">
        <v>636</v>
      </c>
    </row>
    <row r="1915" spans="1:36" x14ac:dyDescent="0.25">
      <c r="A1915" s="19">
        <v>1914</v>
      </c>
      <c r="B1915" s="1" t="s">
        <v>9576</v>
      </c>
      <c r="C1915" s="1" t="str">
        <f>+VLOOKUP(Tabla1[[#This Row],[Sector]],Sectores[[Sector]:[Columna1]],2,0)</f>
        <v>08 Educación</v>
      </c>
      <c r="D1915" s="1" t="str">
        <f>+VLOOKUP(Tabla1[[#This Row],[Contenido]],Hoja2!$F$2:$G$105,2,0)</f>
        <v>08.03 Admisión Universitaria</v>
      </c>
      <c r="E1915" s="1" t="str">
        <f>+IFERROR(VLOOKUP(Tabla1[[#This Row],[Tema]],Temas[[Tema]:[Columna1]],2,0),"REVISAR")</f>
        <v>08.03.06 Comuna de Domicilio</v>
      </c>
      <c r="F1915" s="1" t="str">
        <f>+IFERROR(VLOOKUP(Tabla1[[#This Row],[Muestra]],Muestra[[Muestra]:[Columna1]],2,0),"REVISAR")</f>
        <v>08.03.06.228 Puerto Montt</v>
      </c>
      <c r="G1915" t="s">
        <v>62</v>
      </c>
      <c r="H1915" t="s">
        <v>3332</v>
      </c>
      <c r="I1915" t="s">
        <v>3368</v>
      </c>
      <c r="J1915" t="s">
        <v>3592</v>
      </c>
      <c r="K1915" t="s">
        <v>3336</v>
      </c>
      <c r="L1915" t="s">
        <v>2498</v>
      </c>
      <c r="O1915" t="s">
        <v>3867</v>
      </c>
      <c r="V1915" s="9"/>
      <c r="W1915" s="9"/>
      <c r="X1915" s="9"/>
      <c r="Y1915" s="9"/>
      <c r="Z1915" s="9"/>
      <c r="AA1915" s="9"/>
      <c r="AB1915">
        <v>3653</v>
      </c>
      <c r="AC1915">
        <v>3843</v>
      </c>
      <c r="AD1915">
        <v>3861</v>
      </c>
      <c r="AE1915">
        <v>4114</v>
      </c>
      <c r="AF1915">
        <v>4267</v>
      </c>
      <c r="AG1915">
        <v>4210</v>
      </c>
      <c r="AH1915">
        <v>4464</v>
      </c>
      <c r="AI1915">
        <v>4439</v>
      </c>
      <c r="AJ1915">
        <v>4523</v>
      </c>
    </row>
    <row r="1916" spans="1:36" x14ac:dyDescent="0.25">
      <c r="A1916" s="19">
        <v>1915</v>
      </c>
      <c r="B1916" s="1" t="s">
        <v>9577</v>
      </c>
      <c r="C1916" s="1" t="str">
        <f>+VLOOKUP(Tabla1[[#This Row],[Sector]],Sectores[[Sector]:[Columna1]],2,0)</f>
        <v>08 Educación</v>
      </c>
      <c r="D1916" s="1" t="str">
        <f>+VLOOKUP(Tabla1[[#This Row],[Contenido]],Hoja2!$F$2:$G$105,2,0)</f>
        <v>08.03 Admisión Universitaria</v>
      </c>
      <c r="E1916" s="1" t="str">
        <f>+IFERROR(VLOOKUP(Tabla1[[#This Row],[Tema]],Temas[[Tema]:[Columna1]],2,0),"REVISAR")</f>
        <v>08.03.06 Comuna de Domicilio</v>
      </c>
      <c r="F1916" s="1" t="str">
        <f>+IFERROR(VLOOKUP(Tabla1[[#This Row],[Muestra]],Muestra[[Muestra]:[Columna1]],2,0),"REVISAR")</f>
        <v>08.03.06.229 Calbuco</v>
      </c>
      <c r="G1916" t="s">
        <v>62</v>
      </c>
      <c r="H1916" t="s">
        <v>3332</v>
      </c>
      <c r="I1916" t="s">
        <v>3368</v>
      </c>
      <c r="J1916" t="s">
        <v>3593</v>
      </c>
      <c r="K1916" t="s">
        <v>3336</v>
      </c>
      <c r="L1916" t="s">
        <v>2498</v>
      </c>
      <c r="O1916" t="s">
        <v>3867</v>
      </c>
      <c r="V1916" s="9"/>
      <c r="W1916" s="9"/>
      <c r="X1916" s="9"/>
      <c r="Y1916" s="9"/>
      <c r="Z1916" s="9"/>
      <c r="AA1916" s="9"/>
      <c r="AB1916">
        <v>377</v>
      </c>
      <c r="AC1916">
        <v>378</v>
      </c>
      <c r="AD1916">
        <v>426</v>
      </c>
      <c r="AE1916">
        <v>461</v>
      </c>
      <c r="AF1916">
        <v>443</v>
      </c>
      <c r="AG1916">
        <v>465</v>
      </c>
      <c r="AH1916">
        <v>448</v>
      </c>
      <c r="AI1916">
        <v>442</v>
      </c>
      <c r="AJ1916">
        <v>501</v>
      </c>
    </row>
    <row r="1917" spans="1:36" x14ac:dyDescent="0.25">
      <c r="A1917" s="19">
        <v>1916</v>
      </c>
      <c r="B1917" s="1" t="s">
        <v>9578</v>
      </c>
      <c r="C1917" s="1" t="str">
        <f>+VLOOKUP(Tabla1[[#This Row],[Sector]],Sectores[[Sector]:[Columna1]],2,0)</f>
        <v>08 Educación</v>
      </c>
      <c r="D1917" s="1" t="str">
        <f>+VLOOKUP(Tabla1[[#This Row],[Contenido]],Hoja2!$F$2:$G$105,2,0)</f>
        <v>08.03 Admisión Universitaria</v>
      </c>
      <c r="E1917" s="1" t="str">
        <f>+IFERROR(VLOOKUP(Tabla1[[#This Row],[Tema]],Temas[[Tema]:[Columna1]],2,0),"REVISAR")</f>
        <v>08.03.06 Comuna de Domicilio</v>
      </c>
      <c r="F1917" s="1" t="str">
        <f>+IFERROR(VLOOKUP(Tabla1[[#This Row],[Muestra]],Muestra[[Muestra]:[Columna1]],2,0),"REVISAR")</f>
        <v>08.03.06.230 Cochamó</v>
      </c>
      <c r="G1917" t="s">
        <v>62</v>
      </c>
      <c r="H1917" t="s">
        <v>3332</v>
      </c>
      <c r="I1917" t="s">
        <v>3368</v>
      </c>
      <c r="J1917" t="s">
        <v>3594</v>
      </c>
      <c r="K1917" t="s">
        <v>3336</v>
      </c>
      <c r="L1917" t="s">
        <v>2498</v>
      </c>
      <c r="O1917" t="s">
        <v>3867</v>
      </c>
      <c r="V1917" s="9"/>
      <c r="W1917" s="9"/>
      <c r="X1917" s="9"/>
      <c r="Y1917" s="9"/>
      <c r="Z1917" s="9"/>
      <c r="AA1917" s="9"/>
      <c r="AB1917">
        <v>27</v>
      </c>
      <c r="AC1917">
        <v>30</v>
      </c>
      <c r="AD1917">
        <v>21</v>
      </c>
      <c r="AE1917">
        <v>25</v>
      </c>
      <c r="AF1917">
        <v>22</v>
      </c>
      <c r="AG1917">
        <v>20</v>
      </c>
      <c r="AH1917">
        <v>18</v>
      </c>
      <c r="AI1917">
        <v>32</v>
      </c>
      <c r="AJ1917">
        <v>35</v>
      </c>
    </row>
    <row r="1918" spans="1:36" x14ac:dyDescent="0.25">
      <c r="A1918" s="19">
        <v>1917</v>
      </c>
      <c r="B1918" s="1" t="s">
        <v>9579</v>
      </c>
      <c r="C1918" s="1" t="str">
        <f>+VLOOKUP(Tabla1[[#This Row],[Sector]],Sectores[[Sector]:[Columna1]],2,0)</f>
        <v>08 Educación</v>
      </c>
      <c r="D1918" s="1" t="str">
        <f>+VLOOKUP(Tabla1[[#This Row],[Contenido]],Hoja2!$F$2:$G$105,2,0)</f>
        <v>08.03 Admisión Universitaria</v>
      </c>
      <c r="E1918" s="1" t="str">
        <f>+IFERROR(VLOOKUP(Tabla1[[#This Row],[Tema]],Temas[[Tema]:[Columna1]],2,0),"REVISAR")</f>
        <v>08.03.06 Comuna de Domicilio</v>
      </c>
      <c r="F1918" s="1" t="str">
        <f>+IFERROR(VLOOKUP(Tabla1[[#This Row],[Muestra]],Muestra[[Muestra]:[Columna1]],2,0),"REVISAR")</f>
        <v>08.03.06.231 Fresia</v>
      </c>
      <c r="G1918" t="s">
        <v>62</v>
      </c>
      <c r="H1918" t="s">
        <v>3332</v>
      </c>
      <c r="I1918" t="s">
        <v>3368</v>
      </c>
      <c r="J1918" t="s">
        <v>3595</v>
      </c>
      <c r="K1918" t="s">
        <v>3336</v>
      </c>
      <c r="L1918" t="s">
        <v>2498</v>
      </c>
      <c r="O1918" t="s">
        <v>3867</v>
      </c>
      <c r="V1918" s="9"/>
      <c r="W1918" s="9"/>
      <c r="X1918" s="9"/>
      <c r="Y1918" s="9"/>
      <c r="Z1918" s="9"/>
      <c r="AA1918" s="9"/>
      <c r="AB1918">
        <v>124</v>
      </c>
      <c r="AC1918">
        <v>169</v>
      </c>
      <c r="AD1918">
        <v>151</v>
      </c>
      <c r="AE1918">
        <v>190</v>
      </c>
      <c r="AF1918">
        <v>179</v>
      </c>
      <c r="AG1918">
        <v>151</v>
      </c>
      <c r="AH1918">
        <v>176</v>
      </c>
      <c r="AI1918">
        <v>160</v>
      </c>
      <c r="AJ1918">
        <v>165</v>
      </c>
    </row>
    <row r="1919" spans="1:36" x14ac:dyDescent="0.25">
      <c r="A1919" s="19">
        <v>1918</v>
      </c>
      <c r="B1919" s="1" t="s">
        <v>9580</v>
      </c>
      <c r="C1919" s="1" t="str">
        <f>+VLOOKUP(Tabla1[[#This Row],[Sector]],Sectores[[Sector]:[Columna1]],2,0)</f>
        <v>08 Educación</v>
      </c>
      <c r="D1919" s="1" t="str">
        <f>+VLOOKUP(Tabla1[[#This Row],[Contenido]],Hoja2!$F$2:$G$105,2,0)</f>
        <v>08.03 Admisión Universitaria</v>
      </c>
      <c r="E1919" s="1" t="str">
        <f>+IFERROR(VLOOKUP(Tabla1[[#This Row],[Tema]],Temas[[Tema]:[Columna1]],2,0),"REVISAR")</f>
        <v>08.03.06 Comuna de Domicilio</v>
      </c>
      <c r="F1919" s="1" t="str">
        <f>+IFERROR(VLOOKUP(Tabla1[[#This Row],[Muestra]],Muestra[[Muestra]:[Columna1]],2,0),"REVISAR")</f>
        <v>08.03.06.232 Frutillar</v>
      </c>
      <c r="G1919" t="s">
        <v>62</v>
      </c>
      <c r="H1919" t="s">
        <v>3332</v>
      </c>
      <c r="I1919" t="s">
        <v>3368</v>
      </c>
      <c r="J1919" t="s">
        <v>3596</v>
      </c>
      <c r="K1919" t="s">
        <v>3336</v>
      </c>
      <c r="L1919" t="s">
        <v>2498</v>
      </c>
      <c r="O1919" t="s">
        <v>3867</v>
      </c>
      <c r="V1919" s="9"/>
      <c r="W1919" s="9"/>
      <c r="X1919" s="9"/>
      <c r="Y1919" s="9"/>
      <c r="Z1919" s="9"/>
      <c r="AA1919" s="9"/>
      <c r="AB1919">
        <v>208</v>
      </c>
      <c r="AC1919">
        <v>220</v>
      </c>
      <c r="AD1919">
        <v>235</v>
      </c>
      <c r="AE1919">
        <v>223</v>
      </c>
      <c r="AF1919">
        <v>255</v>
      </c>
      <c r="AG1919">
        <v>243</v>
      </c>
      <c r="AH1919">
        <v>288</v>
      </c>
      <c r="AI1919">
        <v>299</v>
      </c>
      <c r="AJ1919">
        <v>305</v>
      </c>
    </row>
    <row r="1920" spans="1:36" x14ac:dyDescent="0.25">
      <c r="A1920" s="19">
        <v>1919</v>
      </c>
      <c r="B1920" s="1" t="s">
        <v>9581</v>
      </c>
      <c r="C1920" s="1" t="str">
        <f>+VLOOKUP(Tabla1[[#This Row],[Sector]],Sectores[[Sector]:[Columna1]],2,0)</f>
        <v>08 Educación</v>
      </c>
      <c r="D1920" s="1" t="str">
        <f>+VLOOKUP(Tabla1[[#This Row],[Contenido]],Hoja2!$F$2:$G$105,2,0)</f>
        <v>08.03 Admisión Universitaria</v>
      </c>
      <c r="E1920" s="1" t="str">
        <f>+IFERROR(VLOOKUP(Tabla1[[#This Row],[Tema]],Temas[[Tema]:[Columna1]],2,0),"REVISAR")</f>
        <v>08.03.06 Comuna de Domicilio</v>
      </c>
      <c r="F1920" s="1" t="str">
        <f>+IFERROR(VLOOKUP(Tabla1[[#This Row],[Muestra]],Muestra[[Muestra]:[Columna1]],2,0),"REVISAR")</f>
        <v>08.03.06.233 Los Muermos</v>
      </c>
      <c r="G1920" t="s">
        <v>62</v>
      </c>
      <c r="H1920" t="s">
        <v>3332</v>
      </c>
      <c r="I1920" t="s">
        <v>3368</v>
      </c>
      <c r="J1920" t="s">
        <v>3597</v>
      </c>
      <c r="K1920" t="s">
        <v>3336</v>
      </c>
      <c r="L1920" t="s">
        <v>2498</v>
      </c>
      <c r="O1920" t="s">
        <v>3867</v>
      </c>
      <c r="V1920" s="9"/>
      <c r="W1920" s="9"/>
      <c r="X1920" s="9"/>
      <c r="Y1920" s="9"/>
      <c r="Z1920" s="9"/>
      <c r="AA1920" s="9"/>
      <c r="AB1920">
        <v>150</v>
      </c>
      <c r="AC1920">
        <v>154</v>
      </c>
      <c r="AD1920">
        <v>204</v>
      </c>
      <c r="AE1920">
        <v>234</v>
      </c>
      <c r="AF1920">
        <v>221</v>
      </c>
      <c r="AG1920">
        <v>233</v>
      </c>
      <c r="AH1920">
        <v>228</v>
      </c>
      <c r="AI1920">
        <v>237</v>
      </c>
      <c r="AJ1920">
        <v>263</v>
      </c>
    </row>
    <row r="1921" spans="1:36" x14ac:dyDescent="0.25">
      <c r="A1921" s="19">
        <v>1920</v>
      </c>
      <c r="B1921" s="1" t="s">
        <v>9582</v>
      </c>
      <c r="C1921" s="1" t="str">
        <f>+VLOOKUP(Tabla1[[#This Row],[Sector]],Sectores[[Sector]:[Columna1]],2,0)</f>
        <v>08 Educación</v>
      </c>
      <c r="D1921" s="1" t="str">
        <f>+VLOOKUP(Tabla1[[#This Row],[Contenido]],Hoja2!$F$2:$G$105,2,0)</f>
        <v>08.03 Admisión Universitaria</v>
      </c>
      <c r="E1921" s="1" t="str">
        <f>+IFERROR(VLOOKUP(Tabla1[[#This Row],[Tema]],Temas[[Tema]:[Columna1]],2,0),"REVISAR")</f>
        <v>08.03.06 Comuna de Domicilio</v>
      </c>
      <c r="F1921" s="1" t="str">
        <f>+IFERROR(VLOOKUP(Tabla1[[#This Row],[Muestra]],Muestra[[Muestra]:[Columna1]],2,0),"REVISAR")</f>
        <v>08.03.06.234 Llanquihue</v>
      </c>
      <c r="G1921" t="s">
        <v>62</v>
      </c>
      <c r="H1921" t="s">
        <v>3332</v>
      </c>
      <c r="I1921" t="s">
        <v>3368</v>
      </c>
      <c r="J1921" t="s">
        <v>3598</v>
      </c>
      <c r="K1921" t="s">
        <v>3336</v>
      </c>
      <c r="L1921" t="s">
        <v>2498</v>
      </c>
      <c r="O1921" t="s">
        <v>3867</v>
      </c>
      <c r="V1921" s="9"/>
      <c r="W1921" s="9"/>
      <c r="X1921" s="9"/>
      <c r="Y1921" s="9"/>
      <c r="Z1921" s="9"/>
      <c r="AA1921" s="9"/>
      <c r="AB1921">
        <v>247</v>
      </c>
      <c r="AC1921">
        <v>237</v>
      </c>
      <c r="AD1921">
        <v>224</v>
      </c>
      <c r="AE1921">
        <v>259</v>
      </c>
      <c r="AF1921">
        <v>287</v>
      </c>
      <c r="AG1921">
        <v>268</v>
      </c>
      <c r="AH1921">
        <v>260</v>
      </c>
      <c r="AI1921">
        <v>318</v>
      </c>
      <c r="AJ1921">
        <v>294</v>
      </c>
    </row>
    <row r="1922" spans="1:36" x14ac:dyDescent="0.25">
      <c r="A1922" s="19">
        <v>1921</v>
      </c>
      <c r="B1922" s="1" t="s">
        <v>9583</v>
      </c>
      <c r="C1922" s="1" t="str">
        <f>+VLOOKUP(Tabla1[[#This Row],[Sector]],Sectores[[Sector]:[Columna1]],2,0)</f>
        <v>08 Educación</v>
      </c>
      <c r="D1922" s="1" t="str">
        <f>+VLOOKUP(Tabla1[[#This Row],[Contenido]],Hoja2!$F$2:$G$105,2,0)</f>
        <v>08.03 Admisión Universitaria</v>
      </c>
      <c r="E1922" s="1" t="str">
        <f>+IFERROR(VLOOKUP(Tabla1[[#This Row],[Tema]],Temas[[Tema]:[Columna1]],2,0),"REVISAR")</f>
        <v>08.03.06 Comuna de Domicilio</v>
      </c>
      <c r="F1922" s="1" t="str">
        <f>+IFERROR(VLOOKUP(Tabla1[[#This Row],[Muestra]],Muestra[[Muestra]:[Columna1]],2,0),"REVISAR")</f>
        <v>08.03.06.235 Maullín</v>
      </c>
      <c r="G1922" t="s">
        <v>62</v>
      </c>
      <c r="H1922" t="s">
        <v>3332</v>
      </c>
      <c r="I1922" t="s">
        <v>3368</v>
      </c>
      <c r="J1922" t="s">
        <v>3599</v>
      </c>
      <c r="K1922" t="s">
        <v>3336</v>
      </c>
      <c r="L1922" t="s">
        <v>2498</v>
      </c>
      <c r="O1922" t="s">
        <v>3867</v>
      </c>
      <c r="V1922" s="9"/>
      <c r="W1922" s="9"/>
      <c r="X1922" s="9"/>
      <c r="Y1922" s="9"/>
      <c r="Z1922" s="9"/>
      <c r="AA1922" s="9"/>
      <c r="AB1922">
        <v>181</v>
      </c>
      <c r="AC1922">
        <v>162</v>
      </c>
      <c r="AD1922">
        <v>157</v>
      </c>
      <c r="AE1922">
        <v>160</v>
      </c>
      <c r="AF1922">
        <v>177</v>
      </c>
      <c r="AG1922">
        <v>189</v>
      </c>
      <c r="AH1922">
        <v>193</v>
      </c>
      <c r="AI1922">
        <v>182</v>
      </c>
      <c r="AJ1922">
        <v>161</v>
      </c>
    </row>
    <row r="1923" spans="1:36" x14ac:dyDescent="0.25">
      <c r="A1923" s="19">
        <v>1922</v>
      </c>
      <c r="B1923" s="1" t="s">
        <v>9584</v>
      </c>
      <c r="C1923" s="1" t="str">
        <f>+VLOOKUP(Tabla1[[#This Row],[Sector]],Sectores[[Sector]:[Columna1]],2,0)</f>
        <v>08 Educación</v>
      </c>
      <c r="D1923" s="1" t="str">
        <f>+VLOOKUP(Tabla1[[#This Row],[Contenido]],Hoja2!$F$2:$G$105,2,0)</f>
        <v>08.03 Admisión Universitaria</v>
      </c>
      <c r="E1923" s="1" t="str">
        <f>+IFERROR(VLOOKUP(Tabla1[[#This Row],[Tema]],Temas[[Tema]:[Columna1]],2,0),"REVISAR")</f>
        <v>08.03.06 Comuna de Domicilio</v>
      </c>
      <c r="F1923" s="1" t="str">
        <f>+IFERROR(VLOOKUP(Tabla1[[#This Row],[Muestra]],Muestra[[Muestra]:[Columna1]],2,0),"REVISAR")</f>
        <v>08.03.06.236 Puerto Varas</v>
      </c>
      <c r="G1923" t="s">
        <v>62</v>
      </c>
      <c r="H1923" t="s">
        <v>3332</v>
      </c>
      <c r="I1923" t="s">
        <v>3368</v>
      </c>
      <c r="J1923" t="s">
        <v>3600</v>
      </c>
      <c r="K1923" t="s">
        <v>3336</v>
      </c>
      <c r="L1923" t="s">
        <v>2498</v>
      </c>
      <c r="O1923" t="s">
        <v>3867</v>
      </c>
      <c r="V1923" s="9"/>
      <c r="W1923" s="9"/>
      <c r="X1923" s="9"/>
      <c r="Y1923" s="9"/>
      <c r="Z1923" s="9"/>
      <c r="AA1923" s="9"/>
      <c r="AB1923">
        <v>689</v>
      </c>
      <c r="AC1923">
        <v>660</v>
      </c>
      <c r="AD1923">
        <v>600</v>
      </c>
      <c r="AE1923">
        <v>662</v>
      </c>
      <c r="AF1923">
        <v>746</v>
      </c>
      <c r="AG1923">
        <v>757</v>
      </c>
      <c r="AH1923">
        <v>744</v>
      </c>
      <c r="AI1923">
        <v>708</v>
      </c>
      <c r="AJ1923">
        <v>752</v>
      </c>
    </row>
    <row r="1924" spans="1:36" x14ac:dyDescent="0.25">
      <c r="A1924" s="19">
        <v>1923</v>
      </c>
      <c r="B1924" s="1" t="s">
        <v>9585</v>
      </c>
      <c r="C1924" s="1" t="str">
        <f>+VLOOKUP(Tabla1[[#This Row],[Sector]],Sectores[[Sector]:[Columna1]],2,0)</f>
        <v>08 Educación</v>
      </c>
      <c r="D1924" s="1" t="str">
        <f>+VLOOKUP(Tabla1[[#This Row],[Contenido]],Hoja2!$F$2:$G$105,2,0)</f>
        <v>08.03 Admisión Universitaria</v>
      </c>
      <c r="E1924" s="1" t="str">
        <f>+IFERROR(VLOOKUP(Tabla1[[#This Row],[Tema]],Temas[[Tema]:[Columna1]],2,0),"REVISAR")</f>
        <v>08.03.06 Comuna de Domicilio</v>
      </c>
      <c r="F1924" s="1" t="str">
        <f>+IFERROR(VLOOKUP(Tabla1[[#This Row],[Muestra]],Muestra[[Muestra]:[Columna1]],2,0),"REVISAR")</f>
        <v>08.03.06.237 Castro</v>
      </c>
      <c r="G1924" t="s">
        <v>62</v>
      </c>
      <c r="H1924" t="s">
        <v>3332</v>
      </c>
      <c r="I1924" t="s">
        <v>3368</v>
      </c>
      <c r="J1924" t="s">
        <v>3601</v>
      </c>
      <c r="K1924" t="s">
        <v>3336</v>
      </c>
      <c r="L1924" t="s">
        <v>2498</v>
      </c>
      <c r="O1924" t="s">
        <v>3867</v>
      </c>
      <c r="V1924" s="9"/>
      <c r="W1924" s="9"/>
      <c r="X1924" s="9"/>
      <c r="Y1924" s="9"/>
      <c r="Z1924" s="9"/>
      <c r="AA1924" s="9"/>
      <c r="AB1924">
        <v>597</v>
      </c>
      <c r="AC1924">
        <v>558</v>
      </c>
      <c r="AD1924">
        <v>676</v>
      </c>
      <c r="AE1924">
        <v>776</v>
      </c>
      <c r="AF1924">
        <v>914</v>
      </c>
      <c r="AG1924">
        <v>925</v>
      </c>
      <c r="AH1924">
        <v>857</v>
      </c>
      <c r="AI1924">
        <v>905</v>
      </c>
      <c r="AJ1924">
        <v>875</v>
      </c>
    </row>
    <row r="1925" spans="1:36" x14ac:dyDescent="0.25">
      <c r="A1925" s="19">
        <v>1924</v>
      </c>
      <c r="B1925" s="1" t="s">
        <v>9586</v>
      </c>
      <c r="C1925" s="1" t="str">
        <f>+VLOOKUP(Tabla1[[#This Row],[Sector]],Sectores[[Sector]:[Columna1]],2,0)</f>
        <v>08 Educación</v>
      </c>
      <c r="D1925" s="1" t="str">
        <f>+VLOOKUP(Tabla1[[#This Row],[Contenido]],Hoja2!$F$2:$G$105,2,0)</f>
        <v>08.03 Admisión Universitaria</v>
      </c>
      <c r="E1925" s="1" t="str">
        <f>+IFERROR(VLOOKUP(Tabla1[[#This Row],[Tema]],Temas[[Tema]:[Columna1]],2,0),"REVISAR")</f>
        <v>08.03.06 Comuna de Domicilio</v>
      </c>
      <c r="F1925" s="1" t="str">
        <f>+IFERROR(VLOOKUP(Tabla1[[#This Row],[Muestra]],Muestra[[Muestra]:[Columna1]],2,0),"REVISAR")</f>
        <v>08.03.06.238 Ancud</v>
      </c>
      <c r="G1925" t="s">
        <v>62</v>
      </c>
      <c r="H1925" t="s">
        <v>3332</v>
      </c>
      <c r="I1925" t="s">
        <v>3368</v>
      </c>
      <c r="J1925" t="s">
        <v>3602</v>
      </c>
      <c r="K1925" t="s">
        <v>3336</v>
      </c>
      <c r="L1925" t="s">
        <v>2498</v>
      </c>
      <c r="O1925" t="s">
        <v>3867</v>
      </c>
      <c r="V1925" s="9"/>
      <c r="W1925" s="9"/>
      <c r="X1925" s="9"/>
      <c r="Y1925" s="9"/>
      <c r="Z1925" s="9"/>
      <c r="AA1925" s="9"/>
      <c r="AB1925">
        <v>581</v>
      </c>
      <c r="AC1925">
        <v>477</v>
      </c>
      <c r="AD1925">
        <v>607</v>
      </c>
      <c r="AE1925">
        <v>570</v>
      </c>
      <c r="AF1925">
        <v>612</v>
      </c>
      <c r="AG1925">
        <v>690</v>
      </c>
      <c r="AH1925">
        <v>731</v>
      </c>
      <c r="AI1925">
        <v>697</v>
      </c>
      <c r="AJ1925">
        <v>702</v>
      </c>
    </row>
    <row r="1926" spans="1:36" x14ac:dyDescent="0.25">
      <c r="A1926" s="19">
        <v>1925</v>
      </c>
      <c r="B1926" s="1" t="s">
        <v>9587</v>
      </c>
      <c r="C1926" s="1" t="str">
        <f>+VLOOKUP(Tabla1[[#This Row],[Sector]],Sectores[[Sector]:[Columna1]],2,0)</f>
        <v>08 Educación</v>
      </c>
      <c r="D1926" s="1" t="str">
        <f>+VLOOKUP(Tabla1[[#This Row],[Contenido]],Hoja2!$F$2:$G$105,2,0)</f>
        <v>08.03 Admisión Universitaria</v>
      </c>
      <c r="E1926" s="1" t="str">
        <f>+IFERROR(VLOOKUP(Tabla1[[#This Row],[Tema]],Temas[[Tema]:[Columna1]],2,0),"REVISAR")</f>
        <v>08.03.06 Comuna de Domicilio</v>
      </c>
      <c r="F1926" s="1" t="str">
        <f>+IFERROR(VLOOKUP(Tabla1[[#This Row],[Muestra]],Muestra[[Muestra]:[Columna1]],2,0),"REVISAR")</f>
        <v>08.03.06.239 Chonchi</v>
      </c>
      <c r="G1926" t="s">
        <v>62</v>
      </c>
      <c r="H1926" t="s">
        <v>3332</v>
      </c>
      <c r="I1926" t="s">
        <v>3368</v>
      </c>
      <c r="J1926" t="s">
        <v>3603</v>
      </c>
      <c r="K1926" t="s">
        <v>3336</v>
      </c>
      <c r="L1926" t="s">
        <v>2498</v>
      </c>
      <c r="O1926" t="s">
        <v>3867</v>
      </c>
      <c r="V1926" s="9"/>
      <c r="W1926" s="9"/>
      <c r="X1926" s="9"/>
      <c r="Y1926" s="9"/>
      <c r="Z1926" s="9"/>
      <c r="AA1926" s="9"/>
      <c r="AB1926">
        <v>141</v>
      </c>
      <c r="AC1926">
        <v>154</v>
      </c>
      <c r="AD1926">
        <v>134</v>
      </c>
      <c r="AE1926">
        <v>173</v>
      </c>
      <c r="AF1926">
        <v>198</v>
      </c>
      <c r="AG1926">
        <v>163</v>
      </c>
      <c r="AH1926">
        <v>198</v>
      </c>
      <c r="AI1926">
        <v>174</v>
      </c>
      <c r="AJ1926">
        <v>194</v>
      </c>
    </row>
    <row r="1927" spans="1:36" x14ac:dyDescent="0.25">
      <c r="A1927" s="19">
        <v>1926</v>
      </c>
      <c r="B1927" s="1" t="s">
        <v>9588</v>
      </c>
      <c r="C1927" s="1" t="str">
        <f>+VLOOKUP(Tabla1[[#This Row],[Sector]],Sectores[[Sector]:[Columna1]],2,0)</f>
        <v>08 Educación</v>
      </c>
      <c r="D1927" s="1" t="str">
        <f>+VLOOKUP(Tabla1[[#This Row],[Contenido]],Hoja2!$F$2:$G$105,2,0)</f>
        <v>08.03 Admisión Universitaria</v>
      </c>
      <c r="E1927" s="1" t="str">
        <f>+IFERROR(VLOOKUP(Tabla1[[#This Row],[Tema]],Temas[[Tema]:[Columna1]],2,0),"REVISAR")</f>
        <v>08.03.06 Comuna de Domicilio</v>
      </c>
      <c r="F1927" s="1" t="str">
        <f>+IFERROR(VLOOKUP(Tabla1[[#This Row],[Muestra]],Muestra[[Muestra]:[Columna1]],2,0),"REVISAR")</f>
        <v>08.03.06.240 Curaco de Vélez</v>
      </c>
      <c r="G1927" t="s">
        <v>62</v>
      </c>
      <c r="H1927" t="s">
        <v>3332</v>
      </c>
      <c r="I1927" t="s">
        <v>3368</v>
      </c>
      <c r="J1927" t="s">
        <v>3604</v>
      </c>
      <c r="K1927" t="s">
        <v>3336</v>
      </c>
      <c r="L1927" t="s">
        <v>2498</v>
      </c>
      <c r="O1927" t="s">
        <v>3867</v>
      </c>
      <c r="V1927" s="9"/>
      <c r="W1927" s="9"/>
      <c r="X1927" s="9"/>
      <c r="Y1927" s="9"/>
      <c r="Z1927" s="9"/>
      <c r="AA1927" s="9"/>
      <c r="AB1927">
        <v>37</v>
      </c>
      <c r="AC1927">
        <v>37</v>
      </c>
      <c r="AD1927">
        <v>43</v>
      </c>
      <c r="AE1927">
        <v>32</v>
      </c>
      <c r="AF1927">
        <v>52</v>
      </c>
      <c r="AG1927">
        <v>56</v>
      </c>
      <c r="AH1927">
        <v>61</v>
      </c>
      <c r="AI1927">
        <v>49</v>
      </c>
      <c r="AJ1927">
        <v>59</v>
      </c>
    </row>
    <row r="1928" spans="1:36" x14ac:dyDescent="0.25">
      <c r="A1928" s="19">
        <v>1927</v>
      </c>
      <c r="B1928" s="1" t="s">
        <v>9589</v>
      </c>
      <c r="C1928" s="1" t="str">
        <f>+VLOOKUP(Tabla1[[#This Row],[Sector]],Sectores[[Sector]:[Columna1]],2,0)</f>
        <v>08 Educación</v>
      </c>
      <c r="D1928" s="1" t="str">
        <f>+VLOOKUP(Tabla1[[#This Row],[Contenido]],Hoja2!$F$2:$G$105,2,0)</f>
        <v>08.03 Admisión Universitaria</v>
      </c>
      <c r="E1928" s="1" t="str">
        <f>+IFERROR(VLOOKUP(Tabla1[[#This Row],[Tema]],Temas[[Tema]:[Columna1]],2,0),"REVISAR")</f>
        <v>08.03.06 Comuna de Domicilio</v>
      </c>
      <c r="F1928" s="1" t="str">
        <f>+IFERROR(VLOOKUP(Tabla1[[#This Row],[Muestra]],Muestra[[Muestra]:[Columna1]],2,0),"REVISAR")</f>
        <v>08.03.06.241 Dalcahue</v>
      </c>
      <c r="G1928" t="s">
        <v>62</v>
      </c>
      <c r="H1928" t="s">
        <v>3332</v>
      </c>
      <c r="I1928" t="s">
        <v>3368</v>
      </c>
      <c r="J1928" t="s">
        <v>3605</v>
      </c>
      <c r="K1928" t="s">
        <v>3336</v>
      </c>
      <c r="L1928" t="s">
        <v>2498</v>
      </c>
      <c r="O1928" t="s">
        <v>3867</v>
      </c>
      <c r="V1928" s="9"/>
      <c r="W1928" s="9"/>
      <c r="X1928" s="9"/>
      <c r="Y1928" s="9"/>
      <c r="Z1928" s="9"/>
      <c r="AA1928" s="9"/>
      <c r="AB1928">
        <v>117</v>
      </c>
      <c r="AC1928">
        <v>114</v>
      </c>
      <c r="AD1928">
        <v>133</v>
      </c>
      <c r="AE1928">
        <v>154</v>
      </c>
      <c r="AF1928">
        <v>191</v>
      </c>
      <c r="AG1928">
        <v>190</v>
      </c>
      <c r="AH1928">
        <v>192</v>
      </c>
      <c r="AI1928">
        <v>225</v>
      </c>
      <c r="AJ1928">
        <v>201</v>
      </c>
    </row>
    <row r="1929" spans="1:36" x14ac:dyDescent="0.25">
      <c r="A1929" s="19">
        <v>1928</v>
      </c>
      <c r="B1929" s="1" t="s">
        <v>9590</v>
      </c>
      <c r="C1929" s="1" t="str">
        <f>+VLOOKUP(Tabla1[[#This Row],[Sector]],Sectores[[Sector]:[Columna1]],2,0)</f>
        <v>08 Educación</v>
      </c>
      <c r="D1929" s="1" t="str">
        <f>+VLOOKUP(Tabla1[[#This Row],[Contenido]],Hoja2!$F$2:$G$105,2,0)</f>
        <v>08.03 Admisión Universitaria</v>
      </c>
      <c r="E1929" s="1" t="str">
        <f>+IFERROR(VLOOKUP(Tabla1[[#This Row],[Tema]],Temas[[Tema]:[Columna1]],2,0),"REVISAR")</f>
        <v>08.03.06 Comuna de Domicilio</v>
      </c>
      <c r="F1929" s="1" t="str">
        <f>+IFERROR(VLOOKUP(Tabla1[[#This Row],[Muestra]],Muestra[[Muestra]:[Columna1]],2,0),"REVISAR")</f>
        <v>08.03.06.242 Puqueldón</v>
      </c>
      <c r="G1929" t="s">
        <v>62</v>
      </c>
      <c r="H1929" t="s">
        <v>3332</v>
      </c>
      <c r="I1929" t="s">
        <v>3368</v>
      </c>
      <c r="J1929" t="s">
        <v>3606</v>
      </c>
      <c r="K1929" t="s">
        <v>3336</v>
      </c>
      <c r="L1929" t="s">
        <v>2498</v>
      </c>
      <c r="O1929" t="s">
        <v>3867</v>
      </c>
      <c r="V1929" s="9"/>
      <c r="W1929" s="9"/>
      <c r="X1929" s="9"/>
      <c r="Y1929" s="9"/>
      <c r="Z1929" s="9"/>
      <c r="AA1929" s="9"/>
      <c r="AB1929">
        <v>15</v>
      </c>
      <c r="AC1929">
        <v>18</v>
      </c>
      <c r="AD1929">
        <v>12</v>
      </c>
      <c r="AE1929">
        <v>35</v>
      </c>
      <c r="AF1929">
        <v>52</v>
      </c>
      <c r="AG1929">
        <v>42</v>
      </c>
      <c r="AH1929">
        <v>47</v>
      </c>
      <c r="AI1929">
        <v>39</v>
      </c>
      <c r="AJ1929">
        <v>44</v>
      </c>
    </row>
    <row r="1930" spans="1:36" x14ac:dyDescent="0.25">
      <c r="A1930" s="19">
        <v>1929</v>
      </c>
      <c r="B1930" s="1" t="s">
        <v>9591</v>
      </c>
      <c r="C1930" s="1" t="str">
        <f>+VLOOKUP(Tabla1[[#This Row],[Sector]],Sectores[[Sector]:[Columna1]],2,0)</f>
        <v>08 Educación</v>
      </c>
      <c r="D1930" s="1" t="str">
        <f>+VLOOKUP(Tabla1[[#This Row],[Contenido]],Hoja2!$F$2:$G$105,2,0)</f>
        <v>08.03 Admisión Universitaria</v>
      </c>
      <c r="E1930" s="1" t="str">
        <f>+IFERROR(VLOOKUP(Tabla1[[#This Row],[Tema]],Temas[[Tema]:[Columna1]],2,0),"REVISAR")</f>
        <v>08.03.06 Comuna de Domicilio</v>
      </c>
      <c r="F1930" s="1" t="str">
        <f>+IFERROR(VLOOKUP(Tabla1[[#This Row],[Muestra]],Muestra[[Muestra]:[Columna1]],2,0),"REVISAR")</f>
        <v>08.03.06.243 Queilén</v>
      </c>
      <c r="G1930" t="s">
        <v>62</v>
      </c>
      <c r="H1930" t="s">
        <v>3332</v>
      </c>
      <c r="I1930" t="s">
        <v>3368</v>
      </c>
      <c r="J1930" t="s">
        <v>3607</v>
      </c>
      <c r="K1930" t="s">
        <v>3336</v>
      </c>
      <c r="L1930" t="s">
        <v>2498</v>
      </c>
      <c r="O1930" t="s">
        <v>3867</v>
      </c>
      <c r="V1930" s="9"/>
      <c r="W1930" s="9"/>
      <c r="X1930" s="9"/>
      <c r="Y1930" s="9"/>
      <c r="Z1930" s="9"/>
      <c r="AA1930" s="9"/>
      <c r="AB1930">
        <v>46</v>
      </c>
      <c r="AC1930">
        <v>45</v>
      </c>
      <c r="AD1930">
        <v>47</v>
      </c>
      <c r="AE1930">
        <v>79</v>
      </c>
      <c r="AF1930">
        <v>63</v>
      </c>
      <c r="AG1930">
        <v>72</v>
      </c>
      <c r="AH1930">
        <v>73</v>
      </c>
      <c r="AI1930">
        <v>76</v>
      </c>
      <c r="AJ1930">
        <v>66</v>
      </c>
    </row>
    <row r="1931" spans="1:36" x14ac:dyDescent="0.25">
      <c r="A1931" s="19">
        <v>1930</v>
      </c>
      <c r="B1931" s="1" t="s">
        <v>9592</v>
      </c>
      <c r="C1931" s="1" t="str">
        <f>+VLOOKUP(Tabla1[[#This Row],[Sector]],Sectores[[Sector]:[Columna1]],2,0)</f>
        <v>08 Educación</v>
      </c>
      <c r="D1931" s="1" t="str">
        <f>+VLOOKUP(Tabla1[[#This Row],[Contenido]],Hoja2!$F$2:$G$105,2,0)</f>
        <v>08.03 Admisión Universitaria</v>
      </c>
      <c r="E1931" s="1" t="str">
        <f>+IFERROR(VLOOKUP(Tabla1[[#This Row],[Tema]],Temas[[Tema]:[Columna1]],2,0),"REVISAR")</f>
        <v>08.03.06 Comuna de Domicilio</v>
      </c>
      <c r="F1931" s="1" t="str">
        <f>+IFERROR(VLOOKUP(Tabla1[[#This Row],[Muestra]],Muestra[[Muestra]:[Columna1]],2,0),"REVISAR")</f>
        <v>08.03.06.244 Quellón</v>
      </c>
      <c r="G1931" t="s">
        <v>62</v>
      </c>
      <c r="H1931" t="s">
        <v>3332</v>
      </c>
      <c r="I1931" t="s">
        <v>3368</v>
      </c>
      <c r="J1931" t="s">
        <v>3608</v>
      </c>
      <c r="K1931" t="s">
        <v>3336</v>
      </c>
      <c r="L1931" t="s">
        <v>2498</v>
      </c>
      <c r="O1931" t="s">
        <v>3867</v>
      </c>
      <c r="V1931" s="9"/>
      <c r="W1931" s="9"/>
      <c r="X1931" s="9"/>
      <c r="Y1931" s="9"/>
      <c r="Z1931" s="9"/>
      <c r="AA1931" s="9"/>
      <c r="AB1931">
        <v>247</v>
      </c>
      <c r="AC1931">
        <v>297</v>
      </c>
      <c r="AD1931">
        <v>332</v>
      </c>
      <c r="AE1931">
        <v>335</v>
      </c>
      <c r="AF1931">
        <v>386</v>
      </c>
      <c r="AG1931">
        <v>467</v>
      </c>
      <c r="AH1931">
        <v>416</v>
      </c>
      <c r="AI1931">
        <v>407</v>
      </c>
      <c r="AJ1931">
        <v>354</v>
      </c>
    </row>
    <row r="1932" spans="1:36" x14ac:dyDescent="0.25">
      <c r="A1932" s="19">
        <v>1931</v>
      </c>
      <c r="B1932" s="1" t="s">
        <v>9593</v>
      </c>
      <c r="C1932" s="1" t="str">
        <f>+VLOOKUP(Tabla1[[#This Row],[Sector]],Sectores[[Sector]:[Columna1]],2,0)</f>
        <v>08 Educación</v>
      </c>
      <c r="D1932" s="1" t="str">
        <f>+VLOOKUP(Tabla1[[#This Row],[Contenido]],Hoja2!$F$2:$G$105,2,0)</f>
        <v>08.03 Admisión Universitaria</v>
      </c>
      <c r="E1932" s="1" t="str">
        <f>+IFERROR(VLOOKUP(Tabla1[[#This Row],[Tema]],Temas[[Tema]:[Columna1]],2,0),"REVISAR")</f>
        <v>08.03.06 Comuna de Domicilio</v>
      </c>
      <c r="F1932" s="1" t="str">
        <f>+IFERROR(VLOOKUP(Tabla1[[#This Row],[Muestra]],Muestra[[Muestra]:[Columna1]],2,0),"REVISAR")</f>
        <v>08.03.06.245 Quemchi</v>
      </c>
      <c r="G1932" t="s">
        <v>62</v>
      </c>
      <c r="H1932" t="s">
        <v>3332</v>
      </c>
      <c r="I1932" t="s">
        <v>3368</v>
      </c>
      <c r="J1932" t="s">
        <v>3609</v>
      </c>
      <c r="K1932" t="s">
        <v>3336</v>
      </c>
      <c r="L1932" t="s">
        <v>2498</v>
      </c>
      <c r="O1932" t="s">
        <v>3867</v>
      </c>
      <c r="V1932" s="9"/>
      <c r="W1932" s="9"/>
      <c r="X1932" s="9"/>
      <c r="Y1932" s="9"/>
      <c r="Z1932" s="9"/>
      <c r="AA1932" s="9"/>
      <c r="AB1932">
        <v>47</v>
      </c>
      <c r="AC1932">
        <v>62</v>
      </c>
      <c r="AD1932">
        <v>54</v>
      </c>
      <c r="AE1932">
        <v>66</v>
      </c>
      <c r="AF1932">
        <v>85</v>
      </c>
      <c r="AG1932">
        <v>102</v>
      </c>
      <c r="AH1932">
        <v>106</v>
      </c>
      <c r="AI1932">
        <v>98</v>
      </c>
      <c r="AJ1932">
        <v>102</v>
      </c>
    </row>
    <row r="1933" spans="1:36" x14ac:dyDescent="0.25">
      <c r="A1933" s="19">
        <v>1932</v>
      </c>
      <c r="B1933" s="1" t="s">
        <v>9594</v>
      </c>
      <c r="C1933" s="1" t="str">
        <f>+VLOOKUP(Tabla1[[#This Row],[Sector]],Sectores[[Sector]:[Columna1]],2,0)</f>
        <v>08 Educación</v>
      </c>
      <c r="D1933" s="1" t="str">
        <f>+VLOOKUP(Tabla1[[#This Row],[Contenido]],Hoja2!$F$2:$G$105,2,0)</f>
        <v>08.03 Admisión Universitaria</v>
      </c>
      <c r="E1933" s="1" t="str">
        <f>+IFERROR(VLOOKUP(Tabla1[[#This Row],[Tema]],Temas[[Tema]:[Columna1]],2,0),"REVISAR")</f>
        <v>08.03.06 Comuna de Domicilio</v>
      </c>
      <c r="F1933" s="1" t="str">
        <f>+IFERROR(VLOOKUP(Tabla1[[#This Row],[Muestra]],Muestra[[Muestra]:[Columna1]],2,0),"REVISAR")</f>
        <v>08.03.06.246 Quinchao</v>
      </c>
      <c r="G1933" t="s">
        <v>62</v>
      </c>
      <c r="H1933" t="s">
        <v>3332</v>
      </c>
      <c r="I1933" t="s">
        <v>3368</v>
      </c>
      <c r="J1933" t="s">
        <v>3610</v>
      </c>
      <c r="K1933" t="s">
        <v>3336</v>
      </c>
      <c r="L1933" t="s">
        <v>2498</v>
      </c>
      <c r="O1933" t="s">
        <v>3867</v>
      </c>
      <c r="V1933" s="9"/>
      <c r="W1933" s="9"/>
      <c r="X1933" s="9"/>
      <c r="Y1933" s="9"/>
      <c r="Z1933" s="9"/>
      <c r="AA1933" s="9"/>
      <c r="AB1933">
        <v>105</v>
      </c>
      <c r="AC1933">
        <v>110</v>
      </c>
      <c r="AD1933">
        <v>100</v>
      </c>
      <c r="AE1933">
        <v>109</v>
      </c>
      <c r="AF1933">
        <v>110</v>
      </c>
      <c r="AG1933">
        <v>103</v>
      </c>
      <c r="AH1933">
        <v>110</v>
      </c>
      <c r="AI1933">
        <v>108</v>
      </c>
      <c r="AJ1933">
        <v>96</v>
      </c>
    </row>
    <row r="1934" spans="1:36" x14ac:dyDescent="0.25">
      <c r="A1934" s="19">
        <v>1933</v>
      </c>
      <c r="B1934" s="1" t="s">
        <v>9595</v>
      </c>
      <c r="C1934" s="1" t="str">
        <f>+VLOOKUP(Tabla1[[#This Row],[Sector]],Sectores[[Sector]:[Columna1]],2,0)</f>
        <v>08 Educación</v>
      </c>
      <c r="D1934" s="1" t="str">
        <f>+VLOOKUP(Tabla1[[#This Row],[Contenido]],Hoja2!$F$2:$G$105,2,0)</f>
        <v>08.03 Admisión Universitaria</v>
      </c>
      <c r="E1934" s="1" t="str">
        <f>+IFERROR(VLOOKUP(Tabla1[[#This Row],[Tema]],Temas[[Tema]:[Columna1]],2,0),"REVISAR")</f>
        <v>08.03.06 Comuna de Domicilio</v>
      </c>
      <c r="F1934" s="1" t="str">
        <f>+IFERROR(VLOOKUP(Tabla1[[#This Row],[Muestra]],Muestra[[Muestra]:[Columna1]],2,0),"REVISAR")</f>
        <v>08.03.06.247 Osorno</v>
      </c>
      <c r="G1934" t="s">
        <v>62</v>
      </c>
      <c r="H1934" t="s">
        <v>3332</v>
      </c>
      <c r="I1934" t="s">
        <v>3368</v>
      </c>
      <c r="J1934" t="s">
        <v>3611</v>
      </c>
      <c r="K1934" t="s">
        <v>3336</v>
      </c>
      <c r="L1934" t="s">
        <v>2498</v>
      </c>
      <c r="O1934" t="s">
        <v>3867</v>
      </c>
      <c r="V1934" s="9"/>
      <c r="W1934" s="9"/>
      <c r="X1934" s="9"/>
      <c r="Y1934" s="9"/>
      <c r="Z1934" s="9"/>
      <c r="AA1934" s="9"/>
      <c r="AB1934">
        <v>2547</v>
      </c>
      <c r="AC1934">
        <v>2549</v>
      </c>
      <c r="AD1934">
        <v>2540</v>
      </c>
      <c r="AE1934">
        <v>2685</v>
      </c>
      <c r="AF1934">
        <v>2679</v>
      </c>
      <c r="AG1934">
        <v>2699</v>
      </c>
      <c r="AH1934">
        <v>2808</v>
      </c>
      <c r="AI1934">
        <v>2747</v>
      </c>
      <c r="AJ1934">
        <v>2826</v>
      </c>
    </row>
    <row r="1935" spans="1:36" x14ac:dyDescent="0.25">
      <c r="A1935" s="19">
        <v>1934</v>
      </c>
      <c r="B1935" s="1" t="s">
        <v>9596</v>
      </c>
      <c r="C1935" s="1" t="str">
        <f>+VLOOKUP(Tabla1[[#This Row],[Sector]],Sectores[[Sector]:[Columna1]],2,0)</f>
        <v>08 Educación</v>
      </c>
      <c r="D1935" s="1" t="str">
        <f>+VLOOKUP(Tabla1[[#This Row],[Contenido]],Hoja2!$F$2:$G$105,2,0)</f>
        <v>08.03 Admisión Universitaria</v>
      </c>
      <c r="E1935" s="1" t="str">
        <f>+IFERROR(VLOOKUP(Tabla1[[#This Row],[Tema]],Temas[[Tema]:[Columna1]],2,0),"REVISAR")</f>
        <v>08.03.06 Comuna de Domicilio</v>
      </c>
      <c r="F1935" s="1" t="str">
        <f>+IFERROR(VLOOKUP(Tabla1[[#This Row],[Muestra]],Muestra[[Muestra]:[Columna1]],2,0),"REVISAR")</f>
        <v>08.03.06.248 Puerto Octay</v>
      </c>
      <c r="G1935" t="s">
        <v>62</v>
      </c>
      <c r="H1935" t="s">
        <v>3332</v>
      </c>
      <c r="I1935" t="s">
        <v>3368</v>
      </c>
      <c r="J1935" t="s">
        <v>3612</v>
      </c>
      <c r="K1935" t="s">
        <v>3336</v>
      </c>
      <c r="L1935" t="s">
        <v>2498</v>
      </c>
      <c r="O1935" t="s">
        <v>3867</v>
      </c>
      <c r="V1935" s="9"/>
      <c r="W1935" s="9"/>
      <c r="X1935" s="9"/>
      <c r="Y1935" s="9"/>
      <c r="Z1935" s="9"/>
      <c r="AA1935" s="9"/>
      <c r="AB1935">
        <v>61</v>
      </c>
      <c r="AC1935">
        <v>77</v>
      </c>
      <c r="AD1935">
        <v>84</v>
      </c>
      <c r="AE1935">
        <v>84</v>
      </c>
      <c r="AF1935">
        <v>101</v>
      </c>
      <c r="AG1935">
        <v>109</v>
      </c>
      <c r="AH1935">
        <v>84</v>
      </c>
      <c r="AI1935">
        <v>79</v>
      </c>
      <c r="AJ1935">
        <v>100</v>
      </c>
    </row>
    <row r="1936" spans="1:36" x14ac:dyDescent="0.25">
      <c r="A1936" s="19">
        <v>1935</v>
      </c>
      <c r="B1936" s="1" t="s">
        <v>9597</v>
      </c>
      <c r="C1936" s="1" t="str">
        <f>+VLOOKUP(Tabla1[[#This Row],[Sector]],Sectores[[Sector]:[Columna1]],2,0)</f>
        <v>08 Educación</v>
      </c>
      <c r="D1936" s="1" t="str">
        <f>+VLOOKUP(Tabla1[[#This Row],[Contenido]],Hoja2!$F$2:$G$105,2,0)</f>
        <v>08.03 Admisión Universitaria</v>
      </c>
      <c r="E1936" s="1" t="str">
        <f>+IFERROR(VLOOKUP(Tabla1[[#This Row],[Tema]],Temas[[Tema]:[Columna1]],2,0),"REVISAR")</f>
        <v>08.03.06 Comuna de Domicilio</v>
      </c>
      <c r="F1936" s="1" t="str">
        <f>+IFERROR(VLOOKUP(Tabla1[[#This Row],[Muestra]],Muestra[[Muestra]:[Columna1]],2,0),"REVISAR")</f>
        <v>08.03.06.249 Purranque</v>
      </c>
      <c r="G1936" t="s">
        <v>62</v>
      </c>
      <c r="H1936" t="s">
        <v>3332</v>
      </c>
      <c r="I1936" t="s">
        <v>3368</v>
      </c>
      <c r="J1936" t="s">
        <v>3613</v>
      </c>
      <c r="K1936" t="s">
        <v>3336</v>
      </c>
      <c r="L1936" t="s">
        <v>2498</v>
      </c>
      <c r="O1936" t="s">
        <v>3867</v>
      </c>
      <c r="V1936" s="9"/>
      <c r="W1936" s="9"/>
      <c r="X1936" s="9"/>
      <c r="Y1936" s="9"/>
      <c r="Z1936" s="9"/>
      <c r="AA1936" s="9"/>
      <c r="AB1936">
        <v>268</v>
      </c>
      <c r="AC1936">
        <v>245</v>
      </c>
      <c r="AD1936">
        <v>247</v>
      </c>
      <c r="AE1936">
        <v>270</v>
      </c>
      <c r="AF1936">
        <v>309</v>
      </c>
      <c r="AG1936">
        <v>257</v>
      </c>
      <c r="AH1936">
        <v>313</v>
      </c>
      <c r="AI1936">
        <v>301</v>
      </c>
      <c r="AJ1936">
        <v>329</v>
      </c>
    </row>
    <row r="1937" spans="1:36" x14ac:dyDescent="0.25">
      <c r="A1937" s="19">
        <v>1936</v>
      </c>
      <c r="B1937" s="1" t="s">
        <v>9598</v>
      </c>
      <c r="C1937" s="1" t="str">
        <f>+VLOOKUP(Tabla1[[#This Row],[Sector]],Sectores[[Sector]:[Columna1]],2,0)</f>
        <v>08 Educación</v>
      </c>
      <c r="D1937" s="1" t="str">
        <f>+VLOOKUP(Tabla1[[#This Row],[Contenido]],Hoja2!$F$2:$G$105,2,0)</f>
        <v>08.03 Admisión Universitaria</v>
      </c>
      <c r="E1937" s="1" t="str">
        <f>+IFERROR(VLOOKUP(Tabla1[[#This Row],[Tema]],Temas[[Tema]:[Columna1]],2,0),"REVISAR")</f>
        <v>08.03.06 Comuna de Domicilio</v>
      </c>
      <c r="F1937" s="1" t="str">
        <f>+IFERROR(VLOOKUP(Tabla1[[#This Row],[Muestra]],Muestra[[Muestra]:[Columna1]],2,0),"REVISAR")</f>
        <v>08.03.06.250 Puyehue</v>
      </c>
      <c r="G1937" t="s">
        <v>62</v>
      </c>
      <c r="H1937" t="s">
        <v>3332</v>
      </c>
      <c r="I1937" t="s">
        <v>3368</v>
      </c>
      <c r="J1937" t="s">
        <v>3614</v>
      </c>
      <c r="K1937" t="s">
        <v>3336</v>
      </c>
      <c r="L1937" t="s">
        <v>2498</v>
      </c>
      <c r="O1937" t="s">
        <v>3867</v>
      </c>
      <c r="V1937" s="9"/>
      <c r="W1937" s="9"/>
      <c r="X1937" s="9"/>
      <c r="Y1937" s="9"/>
      <c r="Z1937" s="9"/>
      <c r="AA1937" s="9"/>
      <c r="AB1937">
        <v>78</v>
      </c>
      <c r="AC1937">
        <v>86</v>
      </c>
      <c r="AD1937">
        <v>68</v>
      </c>
      <c r="AE1937">
        <v>82</v>
      </c>
      <c r="AF1937">
        <v>80</v>
      </c>
      <c r="AG1937">
        <v>121</v>
      </c>
      <c r="AH1937">
        <v>116</v>
      </c>
      <c r="AI1937">
        <v>110</v>
      </c>
      <c r="AJ1937">
        <v>109</v>
      </c>
    </row>
    <row r="1938" spans="1:36" x14ac:dyDescent="0.25">
      <c r="A1938" s="19">
        <v>1937</v>
      </c>
      <c r="B1938" s="1" t="s">
        <v>9599</v>
      </c>
      <c r="C1938" s="1" t="str">
        <f>+VLOOKUP(Tabla1[[#This Row],[Sector]],Sectores[[Sector]:[Columna1]],2,0)</f>
        <v>08 Educación</v>
      </c>
      <c r="D1938" s="1" t="str">
        <f>+VLOOKUP(Tabla1[[#This Row],[Contenido]],Hoja2!$F$2:$G$105,2,0)</f>
        <v>08.03 Admisión Universitaria</v>
      </c>
      <c r="E1938" s="1" t="str">
        <f>+IFERROR(VLOOKUP(Tabla1[[#This Row],[Tema]],Temas[[Tema]:[Columna1]],2,0),"REVISAR")</f>
        <v>08.03.06 Comuna de Domicilio</v>
      </c>
      <c r="F1938" s="1" t="str">
        <f>+IFERROR(VLOOKUP(Tabla1[[#This Row],[Muestra]],Muestra[[Muestra]:[Columna1]],2,0),"REVISAR")</f>
        <v>08.03.06.251 Río Negro</v>
      </c>
      <c r="G1938" t="s">
        <v>62</v>
      </c>
      <c r="H1938" t="s">
        <v>3332</v>
      </c>
      <c r="I1938" t="s">
        <v>3368</v>
      </c>
      <c r="J1938" t="s">
        <v>3615</v>
      </c>
      <c r="K1938" t="s">
        <v>3336</v>
      </c>
      <c r="L1938" t="s">
        <v>2498</v>
      </c>
      <c r="O1938" t="s">
        <v>3867</v>
      </c>
      <c r="V1938" s="9"/>
      <c r="W1938" s="9"/>
      <c r="X1938" s="9"/>
      <c r="Y1938" s="9"/>
      <c r="Z1938" s="9"/>
      <c r="AA1938" s="9"/>
      <c r="AB1938">
        <v>108</v>
      </c>
      <c r="AC1938">
        <v>123</v>
      </c>
      <c r="AD1938">
        <v>117</v>
      </c>
      <c r="AE1938">
        <v>167</v>
      </c>
      <c r="AF1938">
        <v>149</v>
      </c>
      <c r="AG1938">
        <v>167</v>
      </c>
      <c r="AH1938">
        <v>160</v>
      </c>
      <c r="AI1938">
        <v>149</v>
      </c>
      <c r="AJ1938">
        <v>159</v>
      </c>
    </row>
    <row r="1939" spans="1:36" x14ac:dyDescent="0.25">
      <c r="A1939" s="19">
        <v>1938</v>
      </c>
      <c r="B1939" s="1" t="s">
        <v>9600</v>
      </c>
      <c r="C1939" s="1" t="str">
        <f>+VLOOKUP(Tabla1[[#This Row],[Sector]],Sectores[[Sector]:[Columna1]],2,0)</f>
        <v>08 Educación</v>
      </c>
      <c r="D1939" s="1" t="str">
        <f>+VLOOKUP(Tabla1[[#This Row],[Contenido]],Hoja2!$F$2:$G$105,2,0)</f>
        <v>08.03 Admisión Universitaria</v>
      </c>
      <c r="E1939" s="1" t="str">
        <f>+IFERROR(VLOOKUP(Tabla1[[#This Row],[Tema]],Temas[[Tema]:[Columna1]],2,0),"REVISAR")</f>
        <v>08.03.06 Comuna de Domicilio</v>
      </c>
      <c r="F1939" s="1" t="str">
        <f>+IFERROR(VLOOKUP(Tabla1[[#This Row],[Muestra]],Muestra[[Muestra]:[Columna1]],2,0),"REVISAR")</f>
        <v>08.03.06.252 San Juan de la Costa</v>
      </c>
      <c r="G1939" t="s">
        <v>62</v>
      </c>
      <c r="H1939" t="s">
        <v>3332</v>
      </c>
      <c r="I1939" t="s">
        <v>3368</v>
      </c>
      <c r="J1939" t="s">
        <v>3616</v>
      </c>
      <c r="K1939" t="s">
        <v>3336</v>
      </c>
      <c r="L1939" t="s">
        <v>2498</v>
      </c>
      <c r="O1939" t="s">
        <v>3867</v>
      </c>
      <c r="V1939" s="9"/>
      <c r="W1939" s="9"/>
      <c r="X1939" s="9"/>
      <c r="Y1939" s="9"/>
      <c r="Z1939" s="9"/>
      <c r="AA1939" s="9"/>
      <c r="AB1939">
        <v>39</v>
      </c>
      <c r="AC1939">
        <v>38</v>
      </c>
      <c r="AD1939">
        <v>47</v>
      </c>
      <c r="AE1939">
        <v>52</v>
      </c>
      <c r="AF1939">
        <v>57</v>
      </c>
      <c r="AG1939">
        <v>67</v>
      </c>
      <c r="AH1939">
        <v>53</v>
      </c>
      <c r="AI1939">
        <v>38</v>
      </c>
      <c r="AJ1939">
        <v>71</v>
      </c>
    </row>
    <row r="1940" spans="1:36" x14ac:dyDescent="0.25">
      <c r="A1940" s="19">
        <v>1939</v>
      </c>
      <c r="B1940" s="1" t="s">
        <v>9601</v>
      </c>
      <c r="C1940" s="1" t="str">
        <f>+VLOOKUP(Tabla1[[#This Row],[Sector]],Sectores[[Sector]:[Columna1]],2,0)</f>
        <v>08 Educación</v>
      </c>
      <c r="D1940" s="1" t="str">
        <f>+VLOOKUP(Tabla1[[#This Row],[Contenido]],Hoja2!$F$2:$G$105,2,0)</f>
        <v>08.03 Admisión Universitaria</v>
      </c>
      <c r="E1940" s="1" t="str">
        <f>+IFERROR(VLOOKUP(Tabla1[[#This Row],[Tema]],Temas[[Tema]:[Columna1]],2,0),"REVISAR")</f>
        <v>08.03.06 Comuna de Domicilio</v>
      </c>
      <c r="F1940" s="1" t="str">
        <f>+IFERROR(VLOOKUP(Tabla1[[#This Row],[Muestra]],Muestra[[Muestra]:[Columna1]],2,0),"REVISAR")</f>
        <v>08.03.06.253 San Pablo</v>
      </c>
      <c r="G1940" t="s">
        <v>62</v>
      </c>
      <c r="H1940" t="s">
        <v>3332</v>
      </c>
      <c r="I1940" t="s">
        <v>3368</v>
      </c>
      <c r="J1940" t="s">
        <v>3617</v>
      </c>
      <c r="K1940" t="s">
        <v>3336</v>
      </c>
      <c r="L1940" t="s">
        <v>2498</v>
      </c>
      <c r="O1940" t="s">
        <v>3867</v>
      </c>
      <c r="V1940" s="9"/>
      <c r="W1940" s="9"/>
      <c r="X1940" s="9"/>
      <c r="Y1940" s="9"/>
      <c r="Z1940" s="9"/>
      <c r="AA1940" s="9"/>
      <c r="AB1940">
        <v>82</v>
      </c>
      <c r="AC1940">
        <v>79</v>
      </c>
      <c r="AD1940">
        <v>98</v>
      </c>
      <c r="AE1940">
        <v>101</v>
      </c>
      <c r="AF1940">
        <v>94</v>
      </c>
      <c r="AG1940">
        <v>83</v>
      </c>
      <c r="AH1940">
        <v>104</v>
      </c>
      <c r="AI1940">
        <v>128</v>
      </c>
      <c r="AJ1940">
        <v>111</v>
      </c>
    </row>
    <row r="1941" spans="1:36" x14ac:dyDescent="0.25">
      <c r="A1941" s="19">
        <v>1940</v>
      </c>
      <c r="B1941" s="1" t="s">
        <v>9602</v>
      </c>
      <c r="C1941" s="1" t="str">
        <f>+VLOOKUP(Tabla1[[#This Row],[Sector]],Sectores[[Sector]:[Columna1]],2,0)</f>
        <v>08 Educación</v>
      </c>
      <c r="D1941" s="1" t="str">
        <f>+VLOOKUP(Tabla1[[#This Row],[Contenido]],Hoja2!$F$2:$G$105,2,0)</f>
        <v>08.03 Admisión Universitaria</v>
      </c>
      <c r="E1941" s="1" t="str">
        <f>+IFERROR(VLOOKUP(Tabla1[[#This Row],[Tema]],Temas[[Tema]:[Columna1]],2,0),"REVISAR")</f>
        <v>08.03.06 Comuna de Domicilio</v>
      </c>
      <c r="F1941" s="1" t="str">
        <f>+IFERROR(VLOOKUP(Tabla1[[#This Row],[Muestra]],Muestra[[Muestra]:[Columna1]],2,0),"REVISAR")</f>
        <v>08.03.06.254 Chaitén</v>
      </c>
      <c r="G1941" t="s">
        <v>62</v>
      </c>
      <c r="H1941" t="s">
        <v>3332</v>
      </c>
      <c r="I1941" t="s">
        <v>3368</v>
      </c>
      <c r="J1941" t="s">
        <v>3618</v>
      </c>
      <c r="K1941" t="s">
        <v>3336</v>
      </c>
      <c r="L1941" t="s">
        <v>2498</v>
      </c>
      <c r="O1941" t="s">
        <v>3867</v>
      </c>
      <c r="V1941" s="9"/>
      <c r="W1941" s="9"/>
      <c r="X1941" s="9"/>
      <c r="Y1941" s="9"/>
      <c r="Z1941" s="9"/>
      <c r="AA1941" s="9"/>
      <c r="AB1941">
        <v>13</v>
      </c>
      <c r="AC1941">
        <v>35</v>
      </c>
      <c r="AD1941">
        <v>39</v>
      </c>
      <c r="AE1941">
        <v>48</v>
      </c>
      <c r="AF1941">
        <v>35</v>
      </c>
      <c r="AG1941">
        <v>46</v>
      </c>
      <c r="AH1941">
        <v>45</v>
      </c>
      <c r="AI1941">
        <v>61</v>
      </c>
      <c r="AJ1941">
        <v>61</v>
      </c>
    </row>
    <row r="1942" spans="1:36" x14ac:dyDescent="0.25">
      <c r="A1942" s="19">
        <v>1941</v>
      </c>
      <c r="B1942" s="1" t="s">
        <v>9603</v>
      </c>
      <c r="C1942" s="1" t="str">
        <f>+VLOOKUP(Tabla1[[#This Row],[Sector]],Sectores[[Sector]:[Columna1]],2,0)</f>
        <v>08 Educación</v>
      </c>
      <c r="D1942" s="1" t="str">
        <f>+VLOOKUP(Tabla1[[#This Row],[Contenido]],Hoja2!$F$2:$G$105,2,0)</f>
        <v>08.03 Admisión Universitaria</v>
      </c>
      <c r="E1942" s="1" t="str">
        <f>+IFERROR(VLOOKUP(Tabla1[[#This Row],[Tema]],Temas[[Tema]:[Columna1]],2,0),"REVISAR")</f>
        <v>08.03.06 Comuna de Domicilio</v>
      </c>
      <c r="F1942" s="1" t="str">
        <f>+IFERROR(VLOOKUP(Tabla1[[#This Row],[Muestra]],Muestra[[Muestra]:[Columna1]],2,0),"REVISAR")</f>
        <v>08.03.06.255 Futaleufú</v>
      </c>
      <c r="G1942" t="s">
        <v>62</v>
      </c>
      <c r="H1942" t="s">
        <v>3332</v>
      </c>
      <c r="I1942" t="s">
        <v>3368</v>
      </c>
      <c r="J1942" t="s">
        <v>3619</v>
      </c>
      <c r="K1942" t="s">
        <v>3336</v>
      </c>
      <c r="L1942" t="s">
        <v>2498</v>
      </c>
      <c r="O1942" t="s">
        <v>3867</v>
      </c>
      <c r="V1942" s="9"/>
      <c r="W1942" s="9"/>
      <c r="X1942" s="9"/>
      <c r="Y1942" s="9"/>
      <c r="Z1942" s="9"/>
      <c r="AA1942" s="9"/>
      <c r="AB1942">
        <v>24</v>
      </c>
      <c r="AC1942">
        <v>43</v>
      </c>
      <c r="AD1942">
        <v>44</v>
      </c>
      <c r="AE1942">
        <v>38</v>
      </c>
      <c r="AF1942">
        <v>42</v>
      </c>
      <c r="AG1942">
        <v>47</v>
      </c>
      <c r="AH1942">
        <v>46</v>
      </c>
      <c r="AI1942">
        <v>52</v>
      </c>
      <c r="AJ1942">
        <v>52</v>
      </c>
    </row>
    <row r="1943" spans="1:36" x14ac:dyDescent="0.25">
      <c r="A1943" s="19">
        <v>1942</v>
      </c>
      <c r="B1943" s="1" t="s">
        <v>9604</v>
      </c>
      <c r="C1943" s="1" t="str">
        <f>+VLOOKUP(Tabla1[[#This Row],[Sector]],Sectores[[Sector]:[Columna1]],2,0)</f>
        <v>08 Educación</v>
      </c>
      <c r="D1943" s="1" t="str">
        <f>+VLOOKUP(Tabla1[[#This Row],[Contenido]],Hoja2!$F$2:$G$105,2,0)</f>
        <v>08.03 Admisión Universitaria</v>
      </c>
      <c r="E1943" s="1" t="str">
        <f>+IFERROR(VLOOKUP(Tabla1[[#This Row],[Tema]],Temas[[Tema]:[Columna1]],2,0),"REVISAR")</f>
        <v>08.03.06 Comuna de Domicilio</v>
      </c>
      <c r="F1943" s="1" t="str">
        <f>+IFERROR(VLOOKUP(Tabla1[[#This Row],[Muestra]],Muestra[[Muestra]:[Columna1]],2,0),"REVISAR")</f>
        <v>08.03.06.256 Hualaihué</v>
      </c>
      <c r="G1943" t="s">
        <v>62</v>
      </c>
      <c r="H1943" t="s">
        <v>3332</v>
      </c>
      <c r="I1943" t="s">
        <v>3368</v>
      </c>
      <c r="J1943" t="s">
        <v>3620</v>
      </c>
      <c r="K1943" t="s">
        <v>3336</v>
      </c>
      <c r="L1943" t="s">
        <v>2498</v>
      </c>
      <c r="O1943" t="s">
        <v>3867</v>
      </c>
      <c r="V1943" s="9"/>
      <c r="W1943" s="9"/>
      <c r="X1943" s="9"/>
      <c r="Y1943" s="9"/>
      <c r="Z1943" s="9"/>
      <c r="AA1943" s="9"/>
      <c r="AB1943">
        <v>90</v>
      </c>
      <c r="AC1943">
        <v>100</v>
      </c>
      <c r="AD1943">
        <v>96</v>
      </c>
      <c r="AE1943">
        <v>86</v>
      </c>
      <c r="AF1943">
        <v>80</v>
      </c>
      <c r="AG1943">
        <v>99</v>
      </c>
      <c r="AH1943">
        <v>103</v>
      </c>
      <c r="AI1943">
        <v>104</v>
      </c>
      <c r="AJ1943">
        <v>107</v>
      </c>
    </row>
    <row r="1944" spans="1:36" x14ac:dyDescent="0.25">
      <c r="A1944" s="19">
        <v>1943</v>
      </c>
      <c r="B1944" s="1" t="s">
        <v>9605</v>
      </c>
      <c r="C1944" s="1" t="str">
        <f>+VLOOKUP(Tabla1[[#This Row],[Sector]],Sectores[[Sector]:[Columna1]],2,0)</f>
        <v>08 Educación</v>
      </c>
      <c r="D1944" s="1" t="str">
        <f>+VLOOKUP(Tabla1[[#This Row],[Contenido]],Hoja2!$F$2:$G$105,2,0)</f>
        <v>08.03 Admisión Universitaria</v>
      </c>
      <c r="E1944" s="1" t="str">
        <f>+IFERROR(VLOOKUP(Tabla1[[#This Row],[Tema]],Temas[[Tema]:[Columna1]],2,0),"REVISAR")</f>
        <v>08.03.06 Comuna de Domicilio</v>
      </c>
      <c r="F1944" s="1" t="str">
        <f>+IFERROR(VLOOKUP(Tabla1[[#This Row],[Muestra]],Muestra[[Muestra]:[Columna1]],2,0),"REVISAR")</f>
        <v>08.03.06.257 Palena</v>
      </c>
      <c r="G1944" t="s">
        <v>62</v>
      </c>
      <c r="H1944" t="s">
        <v>3332</v>
      </c>
      <c r="I1944" t="s">
        <v>3368</v>
      </c>
      <c r="J1944" t="s">
        <v>3621</v>
      </c>
      <c r="K1944" t="s">
        <v>3336</v>
      </c>
      <c r="L1944" t="s">
        <v>2498</v>
      </c>
      <c r="O1944" t="s">
        <v>3867</v>
      </c>
      <c r="V1944" s="9"/>
      <c r="W1944" s="9"/>
      <c r="X1944" s="9"/>
      <c r="Y1944" s="9"/>
      <c r="Z1944" s="9"/>
      <c r="AA1944" s="9"/>
      <c r="AB1944">
        <v>19</v>
      </c>
      <c r="AC1944">
        <v>20</v>
      </c>
      <c r="AD1944">
        <v>17</v>
      </c>
      <c r="AE1944">
        <v>42</v>
      </c>
      <c r="AF1944">
        <v>27</v>
      </c>
      <c r="AG1944">
        <v>18</v>
      </c>
      <c r="AH1944">
        <v>23</v>
      </c>
      <c r="AI1944">
        <v>29</v>
      </c>
      <c r="AJ1944">
        <v>33</v>
      </c>
    </row>
    <row r="1945" spans="1:36" x14ac:dyDescent="0.25">
      <c r="A1945" s="19">
        <v>1944</v>
      </c>
      <c r="B1945" s="1" t="s">
        <v>9606</v>
      </c>
      <c r="C1945" s="1" t="str">
        <f>+VLOOKUP(Tabla1[[#This Row],[Sector]],Sectores[[Sector]:[Columna1]],2,0)</f>
        <v>08 Educación</v>
      </c>
      <c r="D1945" s="1" t="str">
        <f>+VLOOKUP(Tabla1[[#This Row],[Contenido]],Hoja2!$F$2:$G$105,2,0)</f>
        <v>08.03 Admisión Universitaria</v>
      </c>
      <c r="E1945" s="1" t="str">
        <f>+IFERROR(VLOOKUP(Tabla1[[#This Row],[Tema]],Temas[[Tema]:[Columna1]],2,0),"REVISAR")</f>
        <v>08.03.06 Comuna de Domicilio</v>
      </c>
      <c r="F1945" s="1" t="str">
        <f>+IFERROR(VLOOKUP(Tabla1[[#This Row],[Muestra]],Muestra[[Muestra]:[Columna1]],2,0),"REVISAR")</f>
        <v>08.03.06.258 Coyhaique</v>
      </c>
      <c r="G1945" t="s">
        <v>62</v>
      </c>
      <c r="H1945" t="s">
        <v>3332</v>
      </c>
      <c r="I1945" t="s">
        <v>3368</v>
      </c>
      <c r="J1945" t="s">
        <v>3622</v>
      </c>
      <c r="K1945" t="s">
        <v>3336</v>
      </c>
      <c r="L1945" t="s">
        <v>2498</v>
      </c>
      <c r="O1945" t="s">
        <v>3867</v>
      </c>
      <c r="V1945" s="9"/>
      <c r="W1945" s="9"/>
      <c r="X1945" s="9"/>
      <c r="Y1945" s="9"/>
      <c r="Z1945" s="9"/>
      <c r="AA1945" s="9"/>
      <c r="AB1945">
        <v>925</v>
      </c>
      <c r="AC1945">
        <v>1060</v>
      </c>
      <c r="AD1945">
        <v>1090</v>
      </c>
      <c r="AE1945">
        <v>1223</v>
      </c>
      <c r="AF1945">
        <v>1101</v>
      </c>
      <c r="AG1945">
        <v>1182</v>
      </c>
      <c r="AH1945">
        <v>1139</v>
      </c>
      <c r="AI1945">
        <v>1401</v>
      </c>
      <c r="AJ1945">
        <v>1307</v>
      </c>
    </row>
    <row r="1946" spans="1:36" x14ac:dyDescent="0.25">
      <c r="A1946" s="19">
        <v>1945</v>
      </c>
      <c r="B1946" s="1" t="s">
        <v>9607</v>
      </c>
      <c r="C1946" s="1" t="str">
        <f>+VLOOKUP(Tabla1[[#This Row],[Sector]],Sectores[[Sector]:[Columna1]],2,0)</f>
        <v>08 Educación</v>
      </c>
      <c r="D1946" s="1" t="str">
        <f>+VLOOKUP(Tabla1[[#This Row],[Contenido]],Hoja2!$F$2:$G$105,2,0)</f>
        <v>08.03 Admisión Universitaria</v>
      </c>
      <c r="E1946" s="1" t="str">
        <f>+IFERROR(VLOOKUP(Tabla1[[#This Row],[Tema]],Temas[[Tema]:[Columna1]],2,0),"REVISAR")</f>
        <v>08.03.06 Comuna de Domicilio</v>
      </c>
      <c r="F1946" s="1" t="str">
        <f>+IFERROR(VLOOKUP(Tabla1[[#This Row],[Muestra]],Muestra[[Muestra]:[Columna1]],2,0),"REVISAR")</f>
        <v>08.03.06.259 Lago Verde</v>
      </c>
      <c r="G1946" t="s">
        <v>62</v>
      </c>
      <c r="H1946" t="s">
        <v>3332</v>
      </c>
      <c r="I1946" t="s">
        <v>3368</v>
      </c>
      <c r="J1946" t="s">
        <v>3623</v>
      </c>
      <c r="K1946" t="s">
        <v>3336</v>
      </c>
      <c r="L1946" t="s">
        <v>2498</v>
      </c>
      <c r="O1946" t="s">
        <v>3867</v>
      </c>
      <c r="V1946" s="9"/>
      <c r="W1946" s="9"/>
      <c r="X1946" s="9"/>
      <c r="Y1946" s="9"/>
      <c r="Z1946" s="9"/>
      <c r="AA1946" s="9"/>
      <c r="AB1946">
        <v>5</v>
      </c>
      <c r="AC1946">
        <v>2</v>
      </c>
      <c r="AD1946">
        <v>1</v>
      </c>
      <c r="AE1946">
        <v>3</v>
      </c>
      <c r="AF1946">
        <v>8</v>
      </c>
      <c r="AG1946">
        <v>6</v>
      </c>
      <c r="AH1946">
        <v>4</v>
      </c>
      <c r="AI1946">
        <v>3</v>
      </c>
      <c r="AJ1946">
        <v>6</v>
      </c>
    </row>
    <row r="1947" spans="1:36" x14ac:dyDescent="0.25">
      <c r="A1947" s="19">
        <v>1946</v>
      </c>
      <c r="B1947" s="1" t="s">
        <v>9608</v>
      </c>
      <c r="C1947" s="1" t="str">
        <f>+VLOOKUP(Tabla1[[#This Row],[Sector]],Sectores[[Sector]:[Columna1]],2,0)</f>
        <v>08 Educación</v>
      </c>
      <c r="D1947" s="1" t="str">
        <f>+VLOOKUP(Tabla1[[#This Row],[Contenido]],Hoja2!$F$2:$G$105,2,0)</f>
        <v>08.03 Admisión Universitaria</v>
      </c>
      <c r="E1947" s="1" t="str">
        <f>+IFERROR(VLOOKUP(Tabla1[[#This Row],[Tema]],Temas[[Tema]:[Columna1]],2,0),"REVISAR")</f>
        <v>08.03.06 Comuna de Domicilio</v>
      </c>
      <c r="F1947" s="1" t="str">
        <f>+IFERROR(VLOOKUP(Tabla1[[#This Row],[Muestra]],Muestra[[Muestra]:[Columna1]],2,0),"REVISAR")</f>
        <v>08.03.05.11 Aysén</v>
      </c>
      <c r="G1947" t="s">
        <v>62</v>
      </c>
      <c r="H1947" t="s">
        <v>3332</v>
      </c>
      <c r="I1947" t="s">
        <v>3368</v>
      </c>
      <c r="J1947" t="s">
        <v>3356</v>
      </c>
      <c r="K1947" t="s">
        <v>3336</v>
      </c>
      <c r="L1947" t="s">
        <v>2498</v>
      </c>
      <c r="O1947" t="s">
        <v>3867</v>
      </c>
      <c r="V1947" s="9"/>
      <c r="W1947" s="9"/>
      <c r="X1947" s="9"/>
      <c r="Y1947" s="9"/>
      <c r="Z1947" s="9"/>
      <c r="AA1947" s="9"/>
      <c r="AB1947">
        <v>320</v>
      </c>
      <c r="AC1947">
        <v>377</v>
      </c>
      <c r="AD1947">
        <v>350</v>
      </c>
      <c r="AE1947">
        <v>405</v>
      </c>
      <c r="AF1947">
        <v>403</v>
      </c>
      <c r="AG1947">
        <v>434</v>
      </c>
      <c r="AH1947">
        <v>448</v>
      </c>
      <c r="AI1947">
        <v>395</v>
      </c>
      <c r="AJ1947">
        <v>496</v>
      </c>
    </row>
    <row r="1948" spans="1:36" x14ac:dyDescent="0.25">
      <c r="A1948" s="19">
        <v>1947</v>
      </c>
      <c r="B1948" s="1" t="s">
        <v>9609</v>
      </c>
      <c r="C1948" s="1" t="str">
        <f>+VLOOKUP(Tabla1[[#This Row],[Sector]],Sectores[[Sector]:[Columna1]],2,0)</f>
        <v>08 Educación</v>
      </c>
      <c r="D1948" s="1" t="str">
        <f>+VLOOKUP(Tabla1[[#This Row],[Contenido]],Hoja2!$F$2:$G$105,2,0)</f>
        <v>08.03 Admisión Universitaria</v>
      </c>
      <c r="E1948" s="1" t="str">
        <f>+IFERROR(VLOOKUP(Tabla1[[#This Row],[Tema]],Temas[[Tema]:[Columna1]],2,0),"REVISAR")</f>
        <v>08.03.06 Comuna de Domicilio</v>
      </c>
      <c r="F1948" s="1" t="str">
        <f>+IFERROR(VLOOKUP(Tabla1[[#This Row],[Muestra]],Muestra[[Muestra]:[Columna1]],2,0),"REVISAR")</f>
        <v>08.03.06.261 Cisnes</v>
      </c>
      <c r="G1948" t="s">
        <v>62</v>
      </c>
      <c r="H1948" t="s">
        <v>3332</v>
      </c>
      <c r="I1948" t="s">
        <v>3368</v>
      </c>
      <c r="J1948" t="s">
        <v>3624</v>
      </c>
      <c r="K1948" t="s">
        <v>3336</v>
      </c>
      <c r="L1948" t="s">
        <v>2498</v>
      </c>
      <c r="O1948" t="s">
        <v>3867</v>
      </c>
      <c r="V1948" s="9"/>
      <c r="W1948" s="9"/>
      <c r="X1948" s="9"/>
      <c r="Y1948" s="9"/>
      <c r="Z1948" s="9"/>
      <c r="AA1948" s="9"/>
      <c r="AB1948">
        <v>25</v>
      </c>
      <c r="AC1948">
        <v>37</v>
      </c>
      <c r="AD1948">
        <v>33</v>
      </c>
      <c r="AE1948">
        <v>40</v>
      </c>
      <c r="AF1948">
        <v>49</v>
      </c>
      <c r="AG1948">
        <v>55</v>
      </c>
      <c r="AH1948">
        <v>50</v>
      </c>
      <c r="AI1948">
        <v>63</v>
      </c>
      <c r="AJ1948">
        <v>110</v>
      </c>
    </row>
    <row r="1949" spans="1:36" x14ac:dyDescent="0.25">
      <c r="A1949" s="19">
        <v>1948</v>
      </c>
      <c r="B1949" s="1" t="s">
        <v>9610</v>
      </c>
      <c r="C1949" s="1" t="str">
        <f>+VLOOKUP(Tabla1[[#This Row],[Sector]],Sectores[[Sector]:[Columna1]],2,0)</f>
        <v>08 Educación</v>
      </c>
      <c r="D1949" s="1" t="str">
        <f>+VLOOKUP(Tabla1[[#This Row],[Contenido]],Hoja2!$F$2:$G$105,2,0)</f>
        <v>08.03 Admisión Universitaria</v>
      </c>
      <c r="E1949" s="1" t="str">
        <f>+IFERROR(VLOOKUP(Tabla1[[#This Row],[Tema]],Temas[[Tema]:[Columna1]],2,0),"REVISAR")</f>
        <v>08.03.06 Comuna de Domicilio</v>
      </c>
      <c r="F1949" s="1" t="str">
        <f>+IFERROR(VLOOKUP(Tabla1[[#This Row],[Muestra]],Muestra[[Muestra]:[Columna1]],2,0),"REVISAR")</f>
        <v>08.03.06.262 Guaitecas</v>
      </c>
      <c r="G1949" t="s">
        <v>62</v>
      </c>
      <c r="H1949" t="s">
        <v>3332</v>
      </c>
      <c r="I1949" t="s">
        <v>3368</v>
      </c>
      <c r="J1949" t="s">
        <v>3625</v>
      </c>
      <c r="K1949" t="s">
        <v>3336</v>
      </c>
      <c r="L1949" t="s">
        <v>2498</v>
      </c>
      <c r="O1949" t="s">
        <v>3867</v>
      </c>
      <c r="V1949" s="9"/>
      <c r="W1949" s="9"/>
      <c r="X1949" s="9"/>
      <c r="Y1949" s="9"/>
      <c r="Z1949" s="9"/>
      <c r="AA1949" s="9"/>
      <c r="AB1949">
        <v>7</v>
      </c>
      <c r="AC1949">
        <v>5</v>
      </c>
      <c r="AD1949">
        <v>6</v>
      </c>
      <c r="AE1949">
        <v>11</v>
      </c>
      <c r="AF1949">
        <v>6</v>
      </c>
      <c r="AG1949">
        <v>34</v>
      </c>
      <c r="AH1949">
        <v>22</v>
      </c>
      <c r="AI1949">
        <v>26</v>
      </c>
      <c r="AJ1949">
        <v>25</v>
      </c>
    </row>
    <row r="1950" spans="1:36" x14ac:dyDescent="0.25">
      <c r="A1950" s="19">
        <v>1949</v>
      </c>
      <c r="B1950" s="1" t="s">
        <v>9611</v>
      </c>
      <c r="C1950" s="1" t="str">
        <f>+VLOOKUP(Tabla1[[#This Row],[Sector]],Sectores[[Sector]:[Columna1]],2,0)</f>
        <v>08 Educación</v>
      </c>
      <c r="D1950" s="1" t="str">
        <f>+VLOOKUP(Tabla1[[#This Row],[Contenido]],Hoja2!$F$2:$G$105,2,0)</f>
        <v>08.03 Admisión Universitaria</v>
      </c>
      <c r="E1950" s="1" t="str">
        <f>+IFERROR(VLOOKUP(Tabla1[[#This Row],[Tema]],Temas[[Tema]:[Columna1]],2,0),"REVISAR")</f>
        <v>08.03.06 Comuna de Domicilio</v>
      </c>
      <c r="F1950" s="1" t="str">
        <f>+IFERROR(VLOOKUP(Tabla1[[#This Row],[Muestra]],Muestra[[Muestra]:[Columna1]],2,0),"REVISAR")</f>
        <v>08.03.06.263 Cochrane</v>
      </c>
      <c r="G1950" t="s">
        <v>62</v>
      </c>
      <c r="H1950" t="s">
        <v>3332</v>
      </c>
      <c r="I1950" t="s">
        <v>3368</v>
      </c>
      <c r="J1950" t="s">
        <v>3626</v>
      </c>
      <c r="K1950" t="s">
        <v>3336</v>
      </c>
      <c r="L1950" t="s">
        <v>2498</v>
      </c>
      <c r="O1950" t="s">
        <v>3867</v>
      </c>
      <c r="V1950" s="9"/>
      <c r="W1950" s="9"/>
      <c r="X1950" s="9"/>
      <c r="Y1950" s="9"/>
      <c r="Z1950" s="9"/>
      <c r="AA1950" s="9"/>
      <c r="AB1950">
        <v>85</v>
      </c>
      <c r="AC1950">
        <v>54</v>
      </c>
      <c r="AD1950">
        <v>49</v>
      </c>
      <c r="AE1950">
        <v>51</v>
      </c>
      <c r="AF1950">
        <v>43</v>
      </c>
      <c r="AG1950">
        <v>74</v>
      </c>
      <c r="AH1950">
        <v>45</v>
      </c>
      <c r="AI1950">
        <v>60</v>
      </c>
      <c r="AJ1950">
        <v>62</v>
      </c>
    </row>
    <row r="1951" spans="1:36" x14ac:dyDescent="0.25">
      <c r="A1951" s="19">
        <v>1950</v>
      </c>
      <c r="B1951" s="1" t="s">
        <v>9612</v>
      </c>
      <c r="C1951" s="1" t="str">
        <f>+VLOOKUP(Tabla1[[#This Row],[Sector]],Sectores[[Sector]:[Columna1]],2,0)</f>
        <v>08 Educación</v>
      </c>
      <c r="D1951" s="1" t="str">
        <f>+VLOOKUP(Tabla1[[#This Row],[Contenido]],Hoja2!$F$2:$G$105,2,0)</f>
        <v>08.03 Admisión Universitaria</v>
      </c>
      <c r="E1951" s="1" t="str">
        <f>+IFERROR(VLOOKUP(Tabla1[[#This Row],[Tema]],Temas[[Tema]:[Columna1]],2,0),"REVISAR")</f>
        <v>08.03.06 Comuna de Domicilio</v>
      </c>
      <c r="F1951" s="1" t="str">
        <f>+IFERROR(VLOOKUP(Tabla1[[#This Row],[Muestra]],Muestra[[Muestra]:[Columna1]],2,0),"REVISAR")</f>
        <v>08.03.05.06 O'Higgins</v>
      </c>
      <c r="G1951" t="s">
        <v>62</v>
      </c>
      <c r="H1951" t="s">
        <v>3332</v>
      </c>
      <c r="I1951" t="s">
        <v>3368</v>
      </c>
      <c r="J1951" t="s">
        <v>3351</v>
      </c>
      <c r="K1951" t="s">
        <v>3336</v>
      </c>
      <c r="L1951" t="s">
        <v>2498</v>
      </c>
      <c r="O1951" t="s">
        <v>3867</v>
      </c>
      <c r="V1951" s="9"/>
      <c r="W1951" s="9"/>
      <c r="X1951" s="9"/>
      <c r="Y1951" s="9"/>
      <c r="Z1951" s="9"/>
      <c r="AA1951" s="9"/>
      <c r="AB1951">
        <v>1</v>
      </c>
      <c r="AC1951">
        <v>3</v>
      </c>
      <c r="AD1951">
        <v>3</v>
      </c>
      <c r="AE1951">
        <v>3</v>
      </c>
      <c r="AF1951">
        <v>1</v>
      </c>
      <c r="AG1951">
        <v>2</v>
      </c>
      <c r="AH1951">
        <v>2</v>
      </c>
      <c r="AI1951">
        <v>3</v>
      </c>
      <c r="AJ1951">
        <v>2</v>
      </c>
    </row>
    <row r="1952" spans="1:36" x14ac:dyDescent="0.25">
      <c r="A1952" s="19">
        <v>1951</v>
      </c>
      <c r="B1952" s="1" t="s">
        <v>9613</v>
      </c>
      <c r="C1952" s="1" t="str">
        <f>+VLOOKUP(Tabla1[[#This Row],[Sector]],Sectores[[Sector]:[Columna1]],2,0)</f>
        <v>08 Educación</v>
      </c>
      <c r="D1952" s="1" t="str">
        <f>+VLOOKUP(Tabla1[[#This Row],[Contenido]],Hoja2!$F$2:$G$105,2,0)</f>
        <v>08.03 Admisión Universitaria</v>
      </c>
      <c r="E1952" s="1" t="str">
        <f>+IFERROR(VLOOKUP(Tabla1[[#This Row],[Tema]],Temas[[Tema]:[Columna1]],2,0),"REVISAR")</f>
        <v>08.03.06 Comuna de Domicilio</v>
      </c>
      <c r="F1952" s="1" t="str">
        <f>+IFERROR(VLOOKUP(Tabla1[[#This Row],[Muestra]],Muestra[[Muestra]:[Columna1]],2,0),"REVISAR")</f>
        <v>08.03.06.265 Tortel</v>
      </c>
      <c r="G1952" t="s">
        <v>62</v>
      </c>
      <c r="H1952" t="s">
        <v>3332</v>
      </c>
      <c r="I1952" t="s">
        <v>3368</v>
      </c>
      <c r="J1952" t="s">
        <v>3627</v>
      </c>
      <c r="K1952" t="s">
        <v>3336</v>
      </c>
      <c r="L1952" t="s">
        <v>2498</v>
      </c>
      <c r="O1952" t="s">
        <v>3867</v>
      </c>
      <c r="V1952" s="9"/>
      <c r="W1952" s="9"/>
      <c r="X1952" s="9"/>
      <c r="Y1952" s="9"/>
      <c r="Z1952" s="9"/>
      <c r="AA1952" s="9"/>
      <c r="AB1952">
        <v>2</v>
      </c>
      <c r="AC1952">
        <v>3</v>
      </c>
      <c r="AD1952">
        <v>1</v>
      </c>
      <c r="AE1952">
        <v>2</v>
      </c>
      <c r="AF1952">
        <v>7</v>
      </c>
      <c r="AG1952">
        <v>4</v>
      </c>
      <c r="AH1952">
        <v>6</v>
      </c>
      <c r="AI1952">
        <v>3</v>
      </c>
      <c r="AJ1952">
        <v>3</v>
      </c>
    </row>
    <row r="1953" spans="1:36" x14ac:dyDescent="0.25">
      <c r="A1953" s="19">
        <v>1952</v>
      </c>
      <c r="B1953" s="1" t="s">
        <v>9614</v>
      </c>
      <c r="C1953" s="1" t="str">
        <f>+VLOOKUP(Tabla1[[#This Row],[Sector]],Sectores[[Sector]:[Columna1]],2,0)</f>
        <v>08 Educación</v>
      </c>
      <c r="D1953" s="1" t="str">
        <f>+VLOOKUP(Tabla1[[#This Row],[Contenido]],Hoja2!$F$2:$G$105,2,0)</f>
        <v>08.03 Admisión Universitaria</v>
      </c>
      <c r="E1953" s="1" t="str">
        <f>+IFERROR(VLOOKUP(Tabla1[[#This Row],[Tema]],Temas[[Tema]:[Columna1]],2,0),"REVISAR")</f>
        <v>08.03.06 Comuna de Domicilio</v>
      </c>
      <c r="F1953" s="1" t="str">
        <f>+IFERROR(VLOOKUP(Tabla1[[#This Row],[Muestra]],Muestra[[Muestra]:[Columna1]],2,0),"REVISAR")</f>
        <v>08.03.06.266 Chile Chico</v>
      </c>
      <c r="G1953" t="s">
        <v>62</v>
      </c>
      <c r="H1953" t="s">
        <v>3332</v>
      </c>
      <c r="I1953" t="s">
        <v>3368</v>
      </c>
      <c r="J1953" t="s">
        <v>3628</v>
      </c>
      <c r="K1953" t="s">
        <v>3336</v>
      </c>
      <c r="L1953" t="s">
        <v>2498</v>
      </c>
      <c r="O1953" t="s">
        <v>3867</v>
      </c>
      <c r="V1953" s="9"/>
      <c r="W1953" s="9"/>
      <c r="X1953" s="9"/>
      <c r="Y1953" s="9"/>
      <c r="Z1953" s="9"/>
      <c r="AA1953" s="9"/>
      <c r="AB1953">
        <v>59</v>
      </c>
      <c r="AC1953">
        <v>51</v>
      </c>
      <c r="AD1953">
        <v>53</v>
      </c>
      <c r="AE1953">
        <v>58</v>
      </c>
      <c r="AF1953">
        <v>62</v>
      </c>
      <c r="AG1953">
        <v>46</v>
      </c>
      <c r="AH1953">
        <v>50</v>
      </c>
      <c r="AI1953">
        <v>67</v>
      </c>
      <c r="AJ1953">
        <v>67</v>
      </c>
    </row>
    <row r="1954" spans="1:36" x14ac:dyDescent="0.25">
      <c r="A1954" s="19">
        <v>1953</v>
      </c>
      <c r="B1954" s="1" t="s">
        <v>9615</v>
      </c>
      <c r="C1954" s="1" t="str">
        <f>+VLOOKUP(Tabla1[[#This Row],[Sector]],Sectores[[Sector]:[Columna1]],2,0)</f>
        <v>08 Educación</v>
      </c>
      <c r="D1954" s="1" t="str">
        <f>+VLOOKUP(Tabla1[[#This Row],[Contenido]],Hoja2!$F$2:$G$105,2,0)</f>
        <v>08.03 Admisión Universitaria</v>
      </c>
      <c r="E1954" s="1" t="str">
        <f>+IFERROR(VLOOKUP(Tabla1[[#This Row],[Tema]],Temas[[Tema]:[Columna1]],2,0),"REVISAR")</f>
        <v>08.03.06 Comuna de Domicilio</v>
      </c>
      <c r="F1954" s="1" t="str">
        <f>+IFERROR(VLOOKUP(Tabla1[[#This Row],[Muestra]],Muestra[[Muestra]:[Columna1]],2,0),"REVISAR")</f>
        <v>08.03.06.267 Río Ibáñez</v>
      </c>
      <c r="G1954" t="s">
        <v>62</v>
      </c>
      <c r="H1954" t="s">
        <v>3332</v>
      </c>
      <c r="I1954" t="s">
        <v>3368</v>
      </c>
      <c r="J1954" t="s">
        <v>3629</v>
      </c>
      <c r="K1954" t="s">
        <v>3336</v>
      </c>
      <c r="L1954" t="s">
        <v>2498</v>
      </c>
      <c r="O1954" t="s">
        <v>3867</v>
      </c>
      <c r="V1954" s="9"/>
      <c r="W1954" s="9"/>
      <c r="X1954" s="9"/>
      <c r="Y1954" s="9"/>
      <c r="Z1954" s="9"/>
      <c r="AA1954" s="9"/>
      <c r="AB1954">
        <v>2</v>
      </c>
      <c r="AC1954">
        <v>6</v>
      </c>
      <c r="AD1954">
        <v>5</v>
      </c>
      <c r="AE1954">
        <v>10</v>
      </c>
      <c r="AF1954">
        <v>6</v>
      </c>
      <c r="AG1954">
        <v>9</v>
      </c>
      <c r="AH1954">
        <v>19</v>
      </c>
      <c r="AI1954">
        <v>22</v>
      </c>
      <c r="AJ1954">
        <v>15</v>
      </c>
    </row>
    <row r="1955" spans="1:36" x14ac:dyDescent="0.25">
      <c r="A1955" s="19">
        <v>1954</v>
      </c>
      <c r="B1955" s="1" t="s">
        <v>9616</v>
      </c>
      <c r="C1955" s="1" t="str">
        <f>+VLOOKUP(Tabla1[[#This Row],[Sector]],Sectores[[Sector]:[Columna1]],2,0)</f>
        <v>08 Educación</v>
      </c>
      <c r="D1955" s="1" t="str">
        <f>+VLOOKUP(Tabla1[[#This Row],[Contenido]],Hoja2!$F$2:$G$105,2,0)</f>
        <v>08.03 Admisión Universitaria</v>
      </c>
      <c r="E1955" s="1" t="str">
        <f>+IFERROR(VLOOKUP(Tabla1[[#This Row],[Tema]],Temas[[Tema]:[Columna1]],2,0),"REVISAR")</f>
        <v>08.03.06 Comuna de Domicilio</v>
      </c>
      <c r="F1955" s="1" t="str">
        <f>+IFERROR(VLOOKUP(Tabla1[[#This Row],[Muestra]],Muestra[[Muestra]:[Columna1]],2,0),"REVISAR")</f>
        <v>08.03.06.268 Punta Arenas</v>
      </c>
      <c r="G1955" t="s">
        <v>62</v>
      </c>
      <c r="H1955" t="s">
        <v>3332</v>
      </c>
      <c r="I1955" t="s">
        <v>3368</v>
      </c>
      <c r="J1955" t="s">
        <v>3630</v>
      </c>
      <c r="K1955" t="s">
        <v>3336</v>
      </c>
      <c r="L1955" t="s">
        <v>2498</v>
      </c>
      <c r="O1955" t="s">
        <v>3867</v>
      </c>
      <c r="V1955" s="9"/>
      <c r="W1955" s="9"/>
      <c r="X1955" s="9"/>
      <c r="Y1955" s="9"/>
      <c r="Z1955" s="9"/>
      <c r="AA1955" s="9"/>
      <c r="AB1955">
        <v>1820</v>
      </c>
      <c r="AC1955">
        <v>1994</v>
      </c>
      <c r="AD1955">
        <v>1895</v>
      </c>
      <c r="AE1955">
        <v>2017</v>
      </c>
      <c r="AF1955">
        <v>2021</v>
      </c>
      <c r="AG1955">
        <v>2016</v>
      </c>
      <c r="AH1955">
        <v>2078</v>
      </c>
      <c r="AI1955">
        <v>2248</v>
      </c>
      <c r="AJ1955">
        <v>2087</v>
      </c>
    </row>
    <row r="1956" spans="1:36" x14ac:dyDescent="0.25">
      <c r="A1956" s="19">
        <v>1955</v>
      </c>
      <c r="B1956" s="1" t="s">
        <v>9617</v>
      </c>
      <c r="C1956" s="1" t="str">
        <f>+VLOOKUP(Tabla1[[#This Row],[Sector]],Sectores[[Sector]:[Columna1]],2,0)</f>
        <v>08 Educación</v>
      </c>
      <c r="D1956" s="1" t="str">
        <f>+VLOOKUP(Tabla1[[#This Row],[Contenido]],Hoja2!$F$2:$G$105,2,0)</f>
        <v>08.03 Admisión Universitaria</v>
      </c>
      <c r="E1956" s="1" t="str">
        <f>+IFERROR(VLOOKUP(Tabla1[[#This Row],[Tema]],Temas[[Tema]:[Columna1]],2,0),"REVISAR")</f>
        <v>08.03.06 Comuna de Domicilio</v>
      </c>
      <c r="F1956" s="1" t="str">
        <f>+IFERROR(VLOOKUP(Tabla1[[#This Row],[Muestra]],Muestra[[Muestra]:[Columna1]],2,0),"REVISAR")</f>
        <v>08.03.06.269 Laguna Blanca</v>
      </c>
      <c r="G1956" t="s">
        <v>62</v>
      </c>
      <c r="H1956" t="s">
        <v>3332</v>
      </c>
      <c r="I1956" t="s">
        <v>3368</v>
      </c>
      <c r="J1956" t="s">
        <v>3631</v>
      </c>
      <c r="K1956" t="s">
        <v>3336</v>
      </c>
      <c r="L1956" t="s">
        <v>2498</v>
      </c>
      <c r="O1956" t="s">
        <v>3867</v>
      </c>
      <c r="V1956" s="9"/>
      <c r="W1956" s="9"/>
      <c r="X1956" s="9"/>
      <c r="Y1956" s="9"/>
      <c r="Z1956" s="9"/>
      <c r="AA1956" s="9"/>
      <c r="AB1956">
        <v>0</v>
      </c>
      <c r="AC1956">
        <v>0</v>
      </c>
      <c r="AD1956">
        <v>0</v>
      </c>
      <c r="AE1956">
        <v>0</v>
      </c>
      <c r="AF1956">
        <v>0</v>
      </c>
      <c r="AG1956">
        <v>1</v>
      </c>
      <c r="AH1956">
        <v>1</v>
      </c>
      <c r="AI1956">
        <v>1</v>
      </c>
      <c r="AJ1956">
        <v>0</v>
      </c>
    </row>
    <row r="1957" spans="1:36" x14ac:dyDescent="0.25">
      <c r="A1957" s="19">
        <v>1956</v>
      </c>
      <c r="B1957" s="1" t="s">
        <v>9618</v>
      </c>
      <c r="C1957" s="1" t="str">
        <f>+VLOOKUP(Tabla1[[#This Row],[Sector]],Sectores[[Sector]:[Columna1]],2,0)</f>
        <v>08 Educación</v>
      </c>
      <c r="D1957" s="1" t="str">
        <f>+VLOOKUP(Tabla1[[#This Row],[Contenido]],Hoja2!$F$2:$G$105,2,0)</f>
        <v>08.03 Admisión Universitaria</v>
      </c>
      <c r="E1957" s="1" t="str">
        <f>+IFERROR(VLOOKUP(Tabla1[[#This Row],[Tema]],Temas[[Tema]:[Columna1]],2,0),"REVISAR")</f>
        <v>08.03.06 Comuna de Domicilio</v>
      </c>
      <c r="F1957" s="1" t="str">
        <f>+IFERROR(VLOOKUP(Tabla1[[#This Row],[Muestra]],Muestra[[Muestra]:[Columna1]],2,0),"REVISAR")</f>
        <v>08.03.06.270 Río Verde</v>
      </c>
      <c r="G1957" t="s">
        <v>62</v>
      </c>
      <c r="H1957" t="s">
        <v>3332</v>
      </c>
      <c r="I1957" t="s">
        <v>3368</v>
      </c>
      <c r="J1957" t="s">
        <v>3632</v>
      </c>
      <c r="K1957" t="s">
        <v>3336</v>
      </c>
      <c r="L1957" t="s">
        <v>2498</v>
      </c>
      <c r="O1957" t="s">
        <v>3867</v>
      </c>
      <c r="V1957" s="9"/>
      <c r="W1957" s="9"/>
      <c r="X1957" s="9"/>
      <c r="Y1957" s="9"/>
      <c r="Z1957" s="9"/>
      <c r="AA1957" s="9"/>
      <c r="AB1957">
        <v>0</v>
      </c>
      <c r="AC1957">
        <v>0</v>
      </c>
      <c r="AD1957">
        <v>0</v>
      </c>
      <c r="AE1957">
        <v>0</v>
      </c>
      <c r="AF1957">
        <v>0</v>
      </c>
      <c r="AG1957">
        <v>4</v>
      </c>
      <c r="AH1957">
        <v>2</v>
      </c>
      <c r="AI1957">
        <v>0</v>
      </c>
      <c r="AJ1957">
        <v>2</v>
      </c>
    </row>
    <row r="1958" spans="1:36" x14ac:dyDescent="0.25">
      <c r="A1958" s="19">
        <v>1957</v>
      </c>
      <c r="B1958" s="1" t="s">
        <v>9619</v>
      </c>
      <c r="C1958" s="1" t="str">
        <f>+VLOOKUP(Tabla1[[#This Row],[Sector]],Sectores[[Sector]:[Columna1]],2,0)</f>
        <v>08 Educación</v>
      </c>
      <c r="D1958" s="1" t="str">
        <f>+VLOOKUP(Tabla1[[#This Row],[Contenido]],Hoja2!$F$2:$G$105,2,0)</f>
        <v>08.03 Admisión Universitaria</v>
      </c>
      <c r="E1958" s="1" t="str">
        <f>+IFERROR(VLOOKUP(Tabla1[[#This Row],[Tema]],Temas[[Tema]:[Columna1]],2,0),"REVISAR")</f>
        <v>08.03.06 Comuna de Domicilio</v>
      </c>
      <c r="F1958" s="1" t="str">
        <f>+IFERROR(VLOOKUP(Tabla1[[#This Row],[Muestra]],Muestra[[Muestra]:[Columna1]],2,0),"REVISAR")</f>
        <v>08.03.06.271 San Gregorio</v>
      </c>
      <c r="G1958" t="s">
        <v>62</v>
      </c>
      <c r="H1958" t="s">
        <v>3332</v>
      </c>
      <c r="I1958" t="s">
        <v>3368</v>
      </c>
      <c r="J1958" t="s">
        <v>3633</v>
      </c>
      <c r="K1958" t="s">
        <v>3336</v>
      </c>
      <c r="L1958" t="s">
        <v>2498</v>
      </c>
      <c r="O1958" t="s">
        <v>3867</v>
      </c>
      <c r="V1958" s="9"/>
      <c r="W1958" s="9"/>
      <c r="X1958" s="9"/>
      <c r="Y1958" s="9"/>
      <c r="Z1958" s="9"/>
      <c r="AA1958" s="9"/>
      <c r="AB1958">
        <v>0</v>
      </c>
      <c r="AC1958">
        <v>0</v>
      </c>
      <c r="AD1958">
        <v>0</v>
      </c>
      <c r="AE1958">
        <v>0</v>
      </c>
      <c r="AF1958">
        <v>0</v>
      </c>
      <c r="AG1958">
        <v>1</v>
      </c>
      <c r="AH1958">
        <v>2</v>
      </c>
      <c r="AI1958">
        <v>2</v>
      </c>
      <c r="AJ1958">
        <v>0</v>
      </c>
    </row>
    <row r="1959" spans="1:36" x14ac:dyDescent="0.25">
      <c r="A1959" s="19">
        <v>1958</v>
      </c>
      <c r="B1959" s="1" t="s">
        <v>9620</v>
      </c>
      <c r="C1959" s="1" t="str">
        <f>+VLOOKUP(Tabla1[[#This Row],[Sector]],Sectores[[Sector]:[Columna1]],2,0)</f>
        <v>08 Educación</v>
      </c>
      <c r="D1959" s="1" t="str">
        <f>+VLOOKUP(Tabla1[[#This Row],[Contenido]],Hoja2!$F$2:$G$105,2,0)</f>
        <v>08.03 Admisión Universitaria</v>
      </c>
      <c r="E1959" s="1" t="str">
        <f>+IFERROR(VLOOKUP(Tabla1[[#This Row],[Tema]],Temas[[Tema]:[Columna1]],2,0),"REVISAR")</f>
        <v>08.03.06 Comuna de Domicilio</v>
      </c>
      <c r="F1959" s="1" t="str">
        <f>+IFERROR(VLOOKUP(Tabla1[[#This Row],[Muestra]],Muestra[[Muestra]:[Columna1]],2,0),"REVISAR")</f>
        <v>08.03.06.272 Cabo de Hornos</v>
      </c>
      <c r="G1959" t="s">
        <v>62</v>
      </c>
      <c r="H1959" t="s">
        <v>3332</v>
      </c>
      <c r="I1959" t="s">
        <v>3368</v>
      </c>
      <c r="J1959" t="s">
        <v>3634</v>
      </c>
      <c r="K1959" t="s">
        <v>3336</v>
      </c>
      <c r="L1959" t="s">
        <v>2498</v>
      </c>
      <c r="O1959" t="s">
        <v>3867</v>
      </c>
      <c r="V1959" s="9"/>
      <c r="W1959" s="9"/>
      <c r="X1959" s="9"/>
      <c r="Y1959" s="9"/>
      <c r="Z1959" s="9"/>
      <c r="AA1959" s="9"/>
      <c r="AB1959">
        <v>15</v>
      </c>
      <c r="AC1959">
        <v>14</v>
      </c>
      <c r="AD1959">
        <v>23</v>
      </c>
      <c r="AE1959">
        <v>22</v>
      </c>
      <c r="AF1959">
        <v>22</v>
      </c>
      <c r="AG1959">
        <v>21</v>
      </c>
      <c r="AH1959">
        <v>27</v>
      </c>
      <c r="AI1959">
        <v>21</v>
      </c>
      <c r="AJ1959">
        <v>27</v>
      </c>
    </row>
    <row r="1960" spans="1:36" x14ac:dyDescent="0.25">
      <c r="A1960" s="19">
        <v>1959</v>
      </c>
      <c r="B1960" s="1" t="s">
        <v>9621</v>
      </c>
      <c r="C1960" s="1" t="str">
        <f>+VLOOKUP(Tabla1[[#This Row],[Sector]],Sectores[[Sector]:[Columna1]],2,0)</f>
        <v>08 Educación</v>
      </c>
      <c r="D1960" s="1" t="str">
        <f>+VLOOKUP(Tabla1[[#This Row],[Contenido]],Hoja2!$F$2:$G$105,2,0)</f>
        <v>08.03 Admisión Universitaria</v>
      </c>
      <c r="E1960" s="1" t="str">
        <f>+IFERROR(VLOOKUP(Tabla1[[#This Row],[Tema]],Temas[[Tema]:[Columna1]],2,0),"REVISAR")</f>
        <v>08.03.06 Comuna de Domicilio</v>
      </c>
      <c r="F1960" s="1" t="str">
        <f>+IFERROR(VLOOKUP(Tabla1[[#This Row],[Muestra]],Muestra[[Muestra]:[Columna1]],2,0),"REVISAR")</f>
        <v>08.03.06.273 Antártica</v>
      </c>
      <c r="G1960" t="s">
        <v>62</v>
      </c>
      <c r="H1960" t="s">
        <v>3332</v>
      </c>
      <c r="I1960" t="s">
        <v>3368</v>
      </c>
      <c r="J1960" t="s">
        <v>3635</v>
      </c>
      <c r="K1960" t="s">
        <v>3336</v>
      </c>
      <c r="L1960" t="s">
        <v>2498</v>
      </c>
      <c r="O1960" t="s">
        <v>3867</v>
      </c>
      <c r="V1960" s="9"/>
      <c r="W1960" s="9"/>
      <c r="X1960" s="9"/>
      <c r="Y1960" s="9"/>
      <c r="Z1960" s="9"/>
      <c r="AA1960" s="9"/>
      <c r="AB1960">
        <v>12</v>
      </c>
      <c r="AC1960">
        <v>10</v>
      </c>
      <c r="AD1960">
        <v>10</v>
      </c>
      <c r="AE1960">
        <v>13</v>
      </c>
      <c r="AF1960">
        <v>10</v>
      </c>
      <c r="AG1960">
        <v>17</v>
      </c>
      <c r="AH1960">
        <v>11</v>
      </c>
      <c r="AI1960">
        <v>9</v>
      </c>
      <c r="AJ1960">
        <v>18</v>
      </c>
    </row>
    <row r="1961" spans="1:36" x14ac:dyDescent="0.25">
      <c r="A1961" s="19">
        <v>1960</v>
      </c>
      <c r="B1961" s="1" t="s">
        <v>9622</v>
      </c>
      <c r="C1961" s="1" t="str">
        <f>+VLOOKUP(Tabla1[[#This Row],[Sector]],Sectores[[Sector]:[Columna1]],2,0)</f>
        <v>08 Educación</v>
      </c>
      <c r="D1961" s="1" t="str">
        <f>+VLOOKUP(Tabla1[[#This Row],[Contenido]],Hoja2!$F$2:$G$105,2,0)</f>
        <v>08.03 Admisión Universitaria</v>
      </c>
      <c r="E1961" s="1" t="str">
        <f>+IFERROR(VLOOKUP(Tabla1[[#This Row],[Tema]],Temas[[Tema]:[Columna1]],2,0),"REVISAR")</f>
        <v>08.03.06 Comuna de Domicilio</v>
      </c>
      <c r="F1961" s="1" t="str">
        <f>+IFERROR(VLOOKUP(Tabla1[[#This Row],[Muestra]],Muestra[[Muestra]:[Columna1]],2,0),"REVISAR")</f>
        <v>08.03.06.274 Porvenir</v>
      </c>
      <c r="G1961" t="s">
        <v>62</v>
      </c>
      <c r="H1961" t="s">
        <v>3332</v>
      </c>
      <c r="I1961" t="s">
        <v>3368</v>
      </c>
      <c r="J1961" t="s">
        <v>3636</v>
      </c>
      <c r="K1961" t="s">
        <v>3336</v>
      </c>
      <c r="L1961" t="s">
        <v>2498</v>
      </c>
      <c r="O1961" t="s">
        <v>3867</v>
      </c>
      <c r="V1961" s="9"/>
      <c r="W1961" s="9"/>
      <c r="X1961" s="9"/>
      <c r="Y1961" s="9"/>
      <c r="Z1961" s="9"/>
      <c r="AA1961" s="9"/>
      <c r="AB1961">
        <v>85</v>
      </c>
      <c r="AC1961">
        <v>68</v>
      </c>
      <c r="AD1961">
        <v>64</v>
      </c>
      <c r="AE1961">
        <v>80</v>
      </c>
      <c r="AF1961">
        <v>87</v>
      </c>
      <c r="AG1961">
        <v>88</v>
      </c>
      <c r="AH1961">
        <v>139</v>
      </c>
      <c r="AI1961">
        <v>78</v>
      </c>
      <c r="AJ1961">
        <v>149</v>
      </c>
    </row>
    <row r="1962" spans="1:36" x14ac:dyDescent="0.25">
      <c r="A1962" s="19">
        <v>1961</v>
      </c>
      <c r="B1962" s="1" t="s">
        <v>9623</v>
      </c>
      <c r="C1962" s="1" t="str">
        <f>+VLOOKUP(Tabla1[[#This Row],[Sector]],Sectores[[Sector]:[Columna1]],2,0)</f>
        <v>08 Educación</v>
      </c>
      <c r="D1962" s="1" t="str">
        <f>+VLOOKUP(Tabla1[[#This Row],[Contenido]],Hoja2!$F$2:$G$105,2,0)</f>
        <v>08.03 Admisión Universitaria</v>
      </c>
      <c r="E1962" s="1" t="str">
        <f>+IFERROR(VLOOKUP(Tabla1[[#This Row],[Tema]],Temas[[Tema]:[Columna1]],2,0),"REVISAR")</f>
        <v>08.03.06 Comuna de Domicilio</v>
      </c>
      <c r="F1962" s="1" t="str">
        <f>+IFERROR(VLOOKUP(Tabla1[[#This Row],[Muestra]],Muestra[[Muestra]:[Columna1]],2,0),"REVISAR")</f>
        <v>08.03.06.275 Natales</v>
      </c>
      <c r="G1962" t="s">
        <v>62</v>
      </c>
      <c r="H1962" t="s">
        <v>3332</v>
      </c>
      <c r="I1962" t="s">
        <v>3368</v>
      </c>
      <c r="J1962" t="s">
        <v>3637</v>
      </c>
      <c r="K1962" t="s">
        <v>3336</v>
      </c>
      <c r="L1962" t="s">
        <v>2498</v>
      </c>
      <c r="O1962" t="s">
        <v>3867</v>
      </c>
      <c r="V1962" s="9"/>
      <c r="W1962" s="9"/>
      <c r="X1962" s="9"/>
      <c r="Y1962" s="9"/>
      <c r="Z1962" s="9"/>
      <c r="AA1962" s="9"/>
      <c r="AB1962">
        <v>321</v>
      </c>
      <c r="AC1962">
        <v>339</v>
      </c>
      <c r="AD1962">
        <v>320</v>
      </c>
      <c r="AE1962">
        <v>323</v>
      </c>
      <c r="AF1962">
        <v>313</v>
      </c>
      <c r="AG1962">
        <v>256</v>
      </c>
      <c r="AH1962">
        <v>276</v>
      </c>
      <c r="AI1962">
        <v>344</v>
      </c>
      <c r="AJ1962">
        <v>355</v>
      </c>
    </row>
    <row r="1963" spans="1:36" x14ac:dyDescent="0.25">
      <c r="A1963" s="19">
        <v>1962</v>
      </c>
      <c r="B1963" s="1" t="s">
        <v>9624</v>
      </c>
      <c r="C1963" s="1" t="str">
        <f>+VLOOKUP(Tabla1[[#This Row],[Sector]],Sectores[[Sector]:[Columna1]],2,0)</f>
        <v>08 Educación</v>
      </c>
      <c r="D1963" s="1" t="str">
        <f>+VLOOKUP(Tabla1[[#This Row],[Contenido]],Hoja2!$F$2:$G$105,2,0)</f>
        <v>08.03 Admisión Universitaria</v>
      </c>
      <c r="E1963" s="1" t="str">
        <f>+IFERROR(VLOOKUP(Tabla1[[#This Row],[Tema]],Temas[[Tema]:[Columna1]],2,0),"REVISAR")</f>
        <v>08.03.06 Comuna de Domicilio</v>
      </c>
      <c r="F1963" s="1" t="str">
        <f>+IFERROR(VLOOKUP(Tabla1[[#This Row],[Muestra]],Muestra[[Muestra]:[Columna1]],2,0),"REVISAR")</f>
        <v>08.03.06.276 Torres del Paine</v>
      </c>
      <c r="G1963" t="s">
        <v>62</v>
      </c>
      <c r="H1963" t="s">
        <v>3332</v>
      </c>
      <c r="I1963" t="s">
        <v>3368</v>
      </c>
      <c r="J1963" t="s">
        <v>3638</v>
      </c>
      <c r="K1963" t="s">
        <v>3336</v>
      </c>
      <c r="L1963" t="s">
        <v>2498</v>
      </c>
      <c r="O1963" t="s">
        <v>3867</v>
      </c>
      <c r="V1963" s="9"/>
      <c r="W1963" s="9"/>
      <c r="X1963" s="9"/>
      <c r="Y1963" s="9"/>
      <c r="Z1963" s="9"/>
      <c r="AA1963" s="9"/>
      <c r="AB1963">
        <v>1</v>
      </c>
      <c r="AC1963">
        <v>0</v>
      </c>
      <c r="AD1963">
        <v>1</v>
      </c>
      <c r="AE1963">
        <v>2</v>
      </c>
      <c r="AF1963">
        <v>1</v>
      </c>
      <c r="AG1963">
        <v>2</v>
      </c>
      <c r="AH1963">
        <v>2</v>
      </c>
      <c r="AI1963">
        <v>0</v>
      </c>
      <c r="AJ1963">
        <v>0</v>
      </c>
    </row>
    <row r="1964" spans="1:36" x14ac:dyDescent="0.25">
      <c r="A1964" s="19">
        <v>1963</v>
      </c>
      <c r="B1964" s="1" t="s">
        <v>9625</v>
      </c>
      <c r="C1964" s="1" t="str">
        <f>+VLOOKUP(Tabla1[[#This Row],[Sector]],Sectores[[Sector]:[Columna1]],2,0)</f>
        <v>08 Educación</v>
      </c>
      <c r="D1964" s="1" t="str">
        <f>+VLOOKUP(Tabla1[[#This Row],[Contenido]],Hoja2!$F$2:$G$105,2,0)</f>
        <v>08.03 Admisión Universitaria</v>
      </c>
      <c r="E1964" s="1" t="str">
        <f>+IFERROR(VLOOKUP(Tabla1[[#This Row],[Tema]],Temas[[Tema]:[Columna1]],2,0),"REVISAR")</f>
        <v>08.03.06 Comuna de Domicilio</v>
      </c>
      <c r="F1964" s="1" t="str">
        <f>+IFERROR(VLOOKUP(Tabla1[[#This Row],[Muestra]],Muestra[[Muestra]:[Columna1]],2,0),"REVISAR")</f>
        <v>08.03.06.277 Santiago</v>
      </c>
      <c r="G1964" t="s">
        <v>62</v>
      </c>
      <c r="H1964" t="s">
        <v>3332</v>
      </c>
      <c r="I1964" t="s">
        <v>3368</v>
      </c>
      <c r="J1964" t="s">
        <v>3639</v>
      </c>
      <c r="K1964" t="s">
        <v>3336</v>
      </c>
      <c r="L1964" t="s">
        <v>2498</v>
      </c>
      <c r="O1964" t="s">
        <v>3867</v>
      </c>
      <c r="V1964" s="9"/>
      <c r="W1964" s="9"/>
      <c r="X1964" s="9"/>
      <c r="Y1964" s="9"/>
      <c r="Z1964" s="9"/>
      <c r="AA1964" s="9"/>
      <c r="AB1964">
        <v>4003</v>
      </c>
      <c r="AC1964">
        <v>4019</v>
      </c>
      <c r="AD1964">
        <v>4272</v>
      </c>
      <c r="AE1964">
        <v>4386</v>
      </c>
      <c r="AF1964">
        <v>4984</v>
      </c>
      <c r="AG1964">
        <v>5029</v>
      </c>
      <c r="AH1964">
        <v>5309</v>
      </c>
      <c r="AI1964">
        <v>5149</v>
      </c>
      <c r="AJ1964">
        <v>5256</v>
      </c>
    </row>
    <row r="1965" spans="1:36" x14ac:dyDescent="0.25">
      <c r="A1965" s="19">
        <v>1964</v>
      </c>
      <c r="B1965" s="1" t="s">
        <v>9626</v>
      </c>
      <c r="C1965" s="1" t="str">
        <f>+VLOOKUP(Tabla1[[#This Row],[Sector]],Sectores[[Sector]:[Columna1]],2,0)</f>
        <v>08 Educación</v>
      </c>
      <c r="D1965" s="1" t="str">
        <f>+VLOOKUP(Tabla1[[#This Row],[Contenido]],Hoja2!$F$2:$G$105,2,0)</f>
        <v>08.03 Admisión Universitaria</v>
      </c>
      <c r="E1965" s="1" t="str">
        <f>+IFERROR(VLOOKUP(Tabla1[[#This Row],[Tema]],Temas[[Tema]:[Columna1]],2,0),"REVISAR")</f>
        <v>08.03.06 Comuna de Domicilio</v>
      </c>
      <c r="F1965" s="1" t="str">
        <f>+IFERROR(VLOOKUP(Tabla1[[#This Row],[Muestra]],Muestra[[Muestra]:[Columna1]],2,0),"REVISAR")</f>
        <v>08.03.06.278 Cerrillos</v>
      </c>
      <c r="G1965" t="s">
        <v>62</v>
      </c>
      <c r="H1965" t="s">
        <v>3332</v>
      </c>
      <c r="I1965" t="s">
        <v>3368</v>
      </c>
      <c r="J1965" t="s">
        <v>3640</v>
      </c>
      <c r="K1965" t="s">
        <v>3336</v>
      </c>
      <c r="L1965" t="s">
        <v>2498</v>
      </c>
      <c r="O1965" t="s">
        <v>3867</v>
      </c>
      <c r="V1965" s="9"/>
      <c r="W1965" s="9"/>
      <c r="X1965" s="9"/>
      <c r="Y1965" s="9"/>
      <c r="Z1965" s="9"/>
      <c r="AA1965" s="9"/>
      <c r="AB1965">
        <v>1181</v>
      </c>
      <c r="AC1965">
        <v>1189</v>
      </c>
      <c r="AD1965">
        <v>1185</v>
      </c>
      <c r="AE1965">
        <v>1195</v>
      </c>
      <c r="AF1965">
        <v>1300</v>
      </c>
      <c r="AG1965">
        <v>1291</v>
      </c>
      <c r="AH1965">
        <v>1316</v>
      </c>
      <c r="AI1965">
        <v>1290</v>
      </c>
      <c r="AJ1965">
        <v>1341</v>
      </c>
    </row>
    <row r="1966" spans="1:36" x14ac:dyDescent="0.25">
      <c r="A1966" s="19">
        <v>1965</v>
      </c>
      <c r="B1966" s="1" t="s">
        <v>9627</v>
      </c>
      <c r="C1966" s="1" t="str">
        <f>+VLOOKUP(Tabla1[[#This Row],[Sector]],Sectores[[Sector]:[Columna1]],2,0)</f>
        <v>08 Educación</v>
      </c>
      <c r="D1966" s="1" t="str">
        <f>+VLOOKUP(Tabla1[[#This Row],[Contenido]],Hoja2!$F$2:$G$105,2,0)</f>
        <v>08.03 Admisión Universitaria</v>
      </c>
      <c r="E1966" s="1" t="str">
        <f>+IFERROR(VLOOKUP(Tabla1[[#This Row],[Tema]],Temas[[Tema]:[Columna1]],2,0),"REVISAR")</f>
        <v>08.03.06 Comuna de Domicilio</v>
      </c>
      <c r="F1966" s="1" t="str">
        <f>+IFERROR(VLOOKUP(Tabla1[[#This Row],[Muestra]],Muestra[[Muestra]:[Columna1]],2,0),"REVISAR")</f>
        <v>08.03.06.279 Cerro Navia</v>
      </c>
      <c r="G1966" t="s">
        <v>62</v>
      </c>
      <c r="H1966" t="s">
        <v>3332</v>
      </c>
      <c r="I1966" t="s">
        <v>3368</v>
      </c>
      <c r="J1966" t="s">
        <v>3641</v>
      </c>
      <c r="K1966" t="s">
        <v>3336</v>
      </c>
      <c r="L1966" t="s">
        <v>2498</v>
      </c>
      <c r="O1966" t="s">
        <v>3867</v>
      </c>
      <c r="V1966" s="9"/>
      <c r="W1966" s="9"/>
      <c r="X1966" s="9"/>
      <c r="Y1966" s="9"/>
      <c r="Z1966" s="9"/>
      <c r="AA1966" s="9"/>
      <c r="AB1966">
        <v>1767</v>
      </c>
      <c r="AC1966">
        <v>1875</v>
      </c>
      <c r="AD1966">
        <v>1925</v>
      </c>
      <c r="AE1966">
        <v>2062</v>
      </c>
      <c r="AF1966">
        <v>2006</v>
      </c>
      <c r="AG1966">
        <v>2024</v>
      </c>
      <c r="AH1966">
        <v>2013</v>
      </c>
      <c r="AI1966">
        <v>2122</v>
      </c>
      <c r="AJ1966">
        <v>2171</v>
      </c>
    </row>
    <row r="1967" spans="1:36" x14ac:dyDescent="0.25">
      <c r="A1967" s="19">
        <v>1966</v>
      </c>
      <c r="B1967" s="1" t="s">
        <v>9628</v>
      </c>
      <c r="C1967" s="1" t="str">
        <f>+VLOOKUP(Tabla1[[#This Row],[Sector]],Sectores[[Sector]:[Columna1]],2,0)</f>
        <v>08 Educación</v>
      </c>
      <c r="D1967" s="1" t="str">
        <f>+VLOOKUP(Tabla1[[#This Row],[Contenido]],Hoja2!$F$2:$G$105,2,0)</f>
        <v>08.03 Admisión Universitaria</v>
      </c>
      <c r="E1967" s="1" t="str">
        <f>+IFERROR(VLOOKUP(Tabla1[[#This Row],[Tema]],Temas[[Tema]:[Columna1]],2,0),"REVISAR")</f>
        <v>08.03.06 Comuna de Domicilio</v>
      </c>
      <c r="F1967" s="1" t="str">
        <f>+IFERROR(VLOOKUP(Tabla1[[#This Row],[Muestra]],Muestra[[Muestra]:[Columna1]],2,0),"REVISAR")</f>
        <v>08.03.06.280 Conchalí</v>
      </c>
      <c r="G1967" t="s">
        <v>62</v>
      </c>
      <c r="H1967" t="s">
        <v>3332</v>
      </c>
      <c r="I1967" t="s">
        <v>3368</v>
      </c>
      <c r="J1967" t="s">
        <v>3642</v>
      </c>
      <c r="K1967" t="s">
        <v>3336</v>
      </c>
      <c r="L1967" t="s">
        <v>2498</v>
      </c>
      <c r="O1967" t="s">
        <v>3867</v>
      </c>
      <c r="V1967" s="9"/>
      <c r="W1967" s="9"/>
      <c r="X1967" s="9"/>
      <c r="Y1967" s="9"/>
      <c r="Z1967" s="9"/>
      <c r="AA1967" s="9"/>
      <c r="AB1967">
        <v>1963</v>
      </c>
      <c r="AC1967">
        <v>1874</v>
      </c>
      <c r="AD1967">
        <v>1939</v>
      </c>
      <c r="AE1967">
        <v>2003</v>
      </c>
      <c r="AF1967">
        <v>2082</v>
      </c>
      <c r="AG1967">
        <v>2081</v>
      </c>
      <c r="AH1967">
        <v>2100</v>
      </c>
      <c r="AI1967">
        <v>1991</v>
      </c>
      <c r="AJ1967">
        <v>2075</v>
      </c>
    </row>
    <row r="1968" spans="1:36" x14ac:dyDescent="0.25">
      <c r="A1968" s="19">
        <v>1967</v>
      </c>
      <c r="B1968" s="1" t="s">
        <v>9629</v>
      </c>
      <c r="C1968" s="1" t="str">
        <f>+VLOOKUP(Tabla1[[#This Row],[Sector]],Sectores[[Sector]:[Columna1]],2,0)</f>
        <v>08 Educación</v>
      </c>
      <c r="D1968" s="1" t="str">
        <f>+VLOOKUP(Tabla1[[#This Row],[Contenido]],Hoja2!$F$2:$G$105,2,0)</f>
        <v>08.03 Admisión Universitaria</v>
      </c>
      <c r="E1968" s="1" t="str">
        <f>+IFERROR(VLOOKUP(Tabla1[[#This Row],[Tema]],Temas[[Tema]:[Columna1]],2,0),"REVISAR")</f>
        <v>08.03.06 Comuna de Domicilio</v>
      </c>
      <c r="F1968" s="1" t="str">
        <f>+IFERROR(VLOOKUP(Tabla1[[#This Row],[Muestra]],Muestra[[Muestra]:[Columna1]],2,0),"REVISAR")</f>
        <v>08.03.06.281 El Bosque</v>
      </c>
      <c r="G1968" t="s">
        <v>62</v>
      </c>
      <c r="H1968" t="s">
        <v>3332</v>
      </c>
      <c r="I1968" t="s">
        <v>3368</v>
      </c>
      <c r="J1968" t="s">
        <v>3643</v>
      </c>
      <c r="K1968" t="s">
        <v>3336</v>
      </c>
      <c r="L1968" t="s">
        <v>2498</v>
      </c>
      <c r="O1968" t="s">
        <v>3867</v>
      </c>
      <c r="V1968" s="9"/>
      <c r="W1968" s="9"/>
      <c r="X1968" s="9"/>
      <c r="Y1968" s="9"/>
      <c r="Z1968" s="9"/>
      <c r="AA1968" s="9"/>
      <c r="AB1968">
        <v>2659</v>
      </c>
      <c r="AC1968">
        <v>2630</v>
      </c>
      <c r="AD1968">
        <v>2651</v>
      </c>
      <c r="AE1968">
        <v>2766</v>
      </c>
      <c r="AF1968">
        <v>2818</v>
      </c>
      <c r="AG1968">
        <v>2790</v>
      </c>
      <c r="AH1968">
        <v>2850</v>
      </c>
      <c r="AI1968">
        <v>2911</v>
      </c>
      <c r="AJ1968">
        <v>2764</v>
      </c>
    </row>
    <row r="1969" spans="1:36" x14ac:dyDescent="0.25">
      <c r="A1969" s="19">
        <v>1968</v>
      </c>
      <c r="B1969" s="1" t="s">
        <v>9630</v>
      </c>
      <c r="C1969" s="1" t="str">
        <f>+VLOOKUP(Tabla1[[#This Row],[Sector]],Sectores[[Sector]:[Columna1]],2,0)</f>
        <v>08 Educación</v>
      </c>
      <c r="D1969" s="1" t="str">
        <f>+VLOOKUP(Tabla1[[#This Row],[Contenido]],Hoja2!$F$2:$G$105,2,0)</f>
        <v>08.03 Admisión Universitaria</v>
      </c>
      <c r="E1969" s="1" t="str">
        <f>+IFERROR(VLOOKUP(Tabla1[[#This Row],[Tema]],Temas[[Tema]:[Columna1]],2,0),"REVISAR")</f>
        <v>08.03.06 Comuna de Domicilio</v>
      </c>
      <c r="F1969" s="1" t="str">
        <f>+IFERROR(VLOOKUP(Tabla1[[#This Row],[Muestra]],Muestra[[Muestra]:[Columna1]],2,0),"REVISAR")</f>
        <v>08.03.06.282 Estación Central</v>
      </c>
      <c r="G1969" t="s">
        <v>62</v>
      </c>
      <c r="H1969" t="s">
        <v>3332</v>
      </c>
      <c r="I1969" t="s">
        <v>3368</v>
      </c>
      <c r="J1969" t="s">
        <v>3644</v>
      </c>
      <c r="K1969" t="s">
        <v>3336</v>
      </c>
      <c r="L1969" t="s">
        <v>2498</v>
      </c>
      <c r="O1969" t="s">
        <v>3867</v>
      </c>
      <c r="V1969" s="9"/>
      <c r="W1969" s="9"/>
      <c r="X1969" s="9"/>
      <c r="Y1969" s="9"/>
      <c r="Z1969" s="9"/>
      <c r="AA1969" s="9"/>
      <c r="AB1969">
        <v>1869</v>
      </c>
      <c r="AC1969">
        <v>1890</v>
      </c>
      <c r="AD1969">
        <v>1882</v>
      </c>
      <c r="AE1969">
        <v>1893</v>
      </c>
      <c r="AF1969">
        <v>2014</v>
      </c>
      <c r="AG1969">
        <v>2079</v>
      </c>
      <c r="AH1969">
        <v>2099</v>
      </c>
      <c r="AI1969">
        <v>2102</v>
      </c>
      <c r="AJ1969">
        <v>2126</v>
      </c>
    </row>
    <row r="1970" spans="1:36" x14ac:dyDescent="0.25">
      <c r="A1970" s="19">
        <v>1969</v>
      </c>
      <c r="B1970" s="1" t="s">
        <v>9631</v>
      </c>
      <c r="C1970" s="1" t="str">
        <f>+VLOOKUP(Tabla1[[#This Row],[Sector]],Sectores[[Sector]:[Columna1]],2,0)</f>
        <v>08 Educación</v>
      </c>
      <c r="D1970" s="1" t="str">
        <f>+VLOOKUP(Tabla1[[#This Row],[Contenido]],Hoja2!$F$2:$G$105,2,0)</f>
        <v>08.03 Admisión Universitaria</v>
      </c>
      <c r="E1970" s="1" t="str">
        <f>+IFERROR(VLOOKUP(Tabla1[[#This Row],[Tema]],Temas[[Tema]:[Columna1]],2,0),"REVISAR")</f>
        <v>08.03.06 Comuna de Domicilio</v>
      </c>
      <c r="F1970" s="1" t="str">
        <f>+IFERROR(VLOOKUP(Tabla1[[#This Row],[Muestra]],Muestra[[Muestra]:[Columna1]],2,0),"REVISAR")</f>
        <v>08.03.06.283 Huechuraba</v>
      </c>
      <c r="G1970" t="s">
        <v>62</v>
      </c>
      <c r="H1970" t="s">
        <v>3332</v>
      </c>
      <c r="I1970" t="s">
        <v>3368</v>
      </c>
      <c r="J1970" t="s">
        <v>3645</v>
      </c>
      <c r="K1970" t="s">
        <v>3336</v>
      </c>
      <c r="L1970" t="s">
        <v>2498</v>
      </c>
      <c r="O1970" t="s">
        <v>3867</v>
      </c>
      <c r="V1970" s="9"/>
      <c r="W1970" s="9"/>
      <c r="X1970" s="9"/>
      <c r="Y1970" s="9"/>
      <c r="Z1970" s="9"/>
      <c r="AA1970" s="9"/>
      <c r="AB1970">
        <v>1383</v>
      </c>
      <c r="AC1970">
        <v>1388</v>
      </c>
      <c r="AD1970">
        <v>1481</v>
      </c>
      <c r="AE1970">
        <v>1544</v>
      </c>
      <c r="AF1970">
        <v>1717</v>
      </c>
      <c r="AG1970">
        <v>1733</v>
      </c>
      <c r="AH1970">
        <v>1841</v>
      </c>
      <c r="AI1970">
        <v>1879</v>
      </c>
      <c r="AJ1970">
        <v>1922</v>
      </c>
    </row>
    <row r="1971" spans="1:36" x14ac:dyDescent="0.25">
      <c r="A1971" s="19">
        <v>1970</v>
      </c>
      <c r="B1971" s="1" t="s">
        <v>9632</v>
      </c>
      <c r="C1971" s="1" t="str">
        <f>+VLOOKUP(Tabla1[[#This Row],[Sector]],Sectores[[Sector]:[Columna1]],2,0)</f>
        <v>08 Educación</v>
      </c>
      <c r="D1971" s="1" t="str">
        <f>+VLOOKUP(Tabla1[[#This Row],[Contenido]],Hoja2!$F$2:$G$105,2,0)</f>
        <v>08.03 Admisión Universitaria</v>
      </c>
      <c r="E1971" s="1" t="str">
        <f>+IFERROR(VLOOKUP(Tabla1[[#This Row],[Tema]],Temas[[Tema]:[Columna1]],2,0),"REVISAR")</f>
        <v>08.03.06 Comuna de Domicilio</v>
      </c>
      <c r="F1971" s="1" t="str">
        <f>+IFERROR(VLOOKUP(Tabla1[[#This Row],[Muestra]],Muestra[[Muestra]:[Columna1]],2,0),"REVISAR")</f>
        <v>08.03.06.284 Independencia</v>
      </c>
      <c r="G1971" t="s">
        <v>62</v>
      </c>
      <c r="H1971" t="s">
        <v>3332</v>
      </c>
      <c r="I1971" t="s">
        <v>3368</v>
      </c>
      <c r="J1971" t="s">
        <v>3646</v>
      </c>
      <c r="K1971" t="s">
        <v>3336</v>
      </c>
      <c r="L1971" t="s">
        <v>2498</v>
      </c>
      <c r="O1971" t="s">
        <v>3867</v>
      </c>
      <c r="V1971" s="9"/>
      <c r="W1971" s="9"/>
      <c r="X1971" s="9"/>
      <c r="Y1971" s="9"/>
      <c r="Z1971" s="9"/>
      <c r="AA1971" s="9"/>
      <c r="AB1971">
        <v>1078</v>
      </c>
      <c r="AC1971">
        <v>1164</v>
      </c>
      <c r="AD1971">
        <v>1104</v>
      </c>
      <c r="AE1971">
        <v>1199</v>
      </c>
      <c r="AF1971">
        <v>1141</v>
      </c>
      <c r="AG1971">
        <v>1264</v>
      </c>
      <c r="AH1971">
        <v>1251</v>
      </c>
      <c r="AI1971">
        <v>1294</v>
      </c>
      <c r="AJ1971">
        <v>1316</v>
      </c>
    </row>
    <row r="1972" spans="1:36" x14ac:dyDescent="0.25">
      <c r="A1972" s="19">
        <v>1971</v>
      </c>
      <c r="B1972" s="1" t="s">
        <v>9633</v>
      </c>
      <c r="C1972" s="1" t="str">
        <f>+VLOOKUP(Tabla1[[#This Row],[Sector]],Sectores[[Sector]:[Columna1]],2,0)</f>
        <v>08 Educación</v>
      </c>
      <c r="D1972" s="1" t="str">
        <f>+VLOOKUP(Tabla1[[#This Row],[Contenido]],Hoja2!$F$2:$G$105,2,0)</f>
        <v>08.03 Admisión Universitaria</v>
      </c>
      <c r="E1972" s="1" t="str">
        <f>+IFERROR(VLOOKUP(Tabla1[[#This Row],[Tema]],Temas[[Tema]:[Columna1]],2,0),"REVISAR")</f>
        <v>08.03.06 Comuna de Domicilio</v>
      </c>
      <c r="F1972" s="1" t="str">
        <f>+IFERROR(VLOOKUP(Tabla1[[#This Row],[Muestra]],Muestra[[Muestra]:[Columna1]],2,0),"REVISAR")</f>
        <v>08.03.06.285 La Cisterna</v>
      </c>
      <c r="G1972" t="s">
        <v>62</v>
      </c>
      <c r="H1972" t="s">
        <v>3332</v>
      </c>
      <c r="I1972" t="s">
        <v>3368</v>
      </c>
      <c r="J1972" t="s">
        <v>3647</v>
      </c>
      <c r="K1972" t="s">
        <v>3336</v>
      </c>
      <c r="L1972" t="s">
        <v>2498</v>
      </c>
      <c r="O1972" t="s">
        <v>3867</v>
      </c>
      <c r="V1972" s="9"/>
      <c r="W1972" s="9"/>
      <c r="X1972" s="9"/>
      <c r="Y1972" s="9"/>
      <c r="Z1972" s="9"/>
      <c r="AA1972" s="9"/>
      <c r="AB1972">
        <v>1550</v>
      </c>
      <c r="AC1972">
        <v>1472</v>
      </c>
      <c r="AD1972">
        <v>1567</v>
      </c>
      <c r="AE1972">
        <v>1576</v>
      </c>
      <c r="AF1972">
        <v>1712</v>
      </c>
      <c r="AG1972">
        <v>1630</v>
      </c>
      <c r="AH1972">
        <v>1558</v>
      </c>
      <c r="AI1972">
        <v>1614</v>
      </c>
      <c r="AJ1972">
        <v>1594</v>
      </c>
    </row>
    <row r="1973" spans="1:36" x14ac:dyDescent="0.25">
      <c r="A1973" s="19">
        <v>1972</v>
      </c>
      <c r="B1973" s="1" t="s">
        <v>9634</v>
      </c>
      <c r="C1973" s="1" t="str">
        <f>+VLOOKUP(Tabla1[[#This Row],[Sector]],Sectores[[Sector]:[Columna1]],2,0)</f>
        <v>08 Educación</v>
      </c>
      <c r="D1973" s="1" t="str">
        <f>+VLOOKUP(Tabla1[[#This Row],[Contenido]],Hoja2!$F$2:$G$105,2,0)</f>
        <v>08.03 Admisión Universitaria</v>
      </c>
      <c r="E1973" s="1" t="str">
        <f>+IFERROR(VLOOKUP(Tabla1[[#This Row],[Tema]],Temas[[Tema]:[Columna1]],2,0),"REVISAR")</f>
        <v>08.03.06 Comuna de Domicilio</v>
      </c>
      <c r="F1973" s="1" t="str">
        <f>+IFERROR(VLOOKUP(Tabla1[[#This Row],[Muestra]],Muestra[[Muestra]:[Columna1]],2,0),"REVISAR")</f>
        <v>08.03.06.286 La Florida</v>
      </c>
      <c r="G1973" t="s">
        <v>62</v>
      </c>
      <c r="H1973" t="s">
        <v>3332</v>
      </c>
      <c r="I1973" t="s">
        <v>3368</v>
      </c>
      <c r="J1973" t="s">
        <v>3648</v>
      </c>
      <c r="K1973" t="s">
        <v>3336</v>
      </c>
      <c r="L1973" t="s">
        <v>2498</v>
      </c>
      <c r="O1973" t="s">
        <v>3867</v>
      </c>
      <c r="V1973" s="9"/>
      <c r="W1973" s="9"/>
      <c r="X1973" s="9"/>
      <c r="Y1973" s="9"/>
      <c r="Z1973" s="9"/>
      <c r="AA1973" s="9"/>
      <c r="AB1973">
        <v>7551</v>
      </c>
      <c r="AC1973">
        <v>7308</v>
      </c>
      <c r="AD1973">
        <v>7205</v>
      </c>
      <c r="AE1973">
        <v>7152</v>
      </c>
      <c r="AF1973">
        <v>7513</v>
      </c>
      <c r="AG1973">
        <v>7385</v>
      </c>
      <c r="AH1973">
        <v>7541</v>
      </c>
      <c r="AI1973">
        <v>7378</v>
      </c>
      <c r="AJ1973">
        <v>7370</v>
      </c>
    </row>
    <row r="1974" spans="1:36" x14ac:dyDescent="0.25">
      <c r="A1974" s="19">
        <v>1973</v>
      </c>
      <c r="B1974" s="1" t="s">
        <v>9635</v>
      </c>
      <c r="C1974" s="1" t="str">
        <f>+VLOOKUP(Tabla1[[#This Row],[Sector]],Sectores[[Sector]:[Columna1]],2,0)</f>
        <v>08 Educación</v>
      </c>
      <c r="D1974" s="1" t="str">
        <f>+VLOOKUP(Tabla1[[#This Row],[Contenido]],Hoja2!$F$2:$G$105,2,0)</f>
        <v>08.03 Admisión Universitaria</v>
      </c>
      <c r="E1974" s="1" t="str">
        <f>+IFERROR(VLOOKUP(Tabla1[[#This Row],[Tema]],Temas[[Tema]:[Columna1]],2,0),"REVISAR")</f>
        <v>08.03.06 Comuna de Domicilio</v>
      </c>
      <c r="F1974" s="1" t="str">
        <f>+IFERROR(VLOOKUP(Tabla1[[#This Row],[Muestra]],Muestra[[Muestra]:[Columna1]],2,0),"REVISAR")</f>
        <v>08.03.06.287 La Granja</v>
      </c>
      <c r="G1974" t="s">
        <v>62</v>
      </c>
      <c r="H1974" t="s">
        <v>3332</v>
      </c>
      <c r="I1974" t="s">
        <v>3368</v>
      </c>
      <c r="J1974" t="s">
        <v>3649</v>
      </c>
      <c r="K1974" t="s">
        <v>3336</v>
      </c>
      <c r="L1974" t="s">
        <v>2498</v>
      </c>
      <c r="O1974" t="s">
        <v>3867</v>
      </c>
      <c r="V1974" s="9"/>
      <c r="W1974" s="9"/>
      <c r="X1974" s="9"/>
      <c r="Y1974" s="9"/>
      <c r="Z1974" s="9"/>
      <c r="AA1974" s="9"/>
      <c r="AB1974">
        <v>2009</v>
      </c>
      <c r="AC1974">
        <v>1937</v>
      </c>
      <c r="AD1974">
        <v>1963</v>
      </c>
      <c r="AE1974">
        <v>1930</v>
      </c>
      <c r="AF1974">
        <v>2057</v>
      </c>
      <c r="AG1974">
        <v>2008</v>
      </c>
      <c r="AH1974">
        <v>2072</v>
      </c>
      <c r="AI1974">
        <v>1934</v>
      </c>
      <c r="AJ1974">
        <v>1887</v>
      </c>
    </row>
    <row r="1975" spans="1:36" x14ac:dyDescent="0.25">
      <c r="A1975" s="19">
        <v>1974</v>
      </c>
      <c r="B1975" s="1" t="s">
        <v>9636</v>
      </c>
      <c r="C1975" s="1" t="str">
        <f>+VLOOKUP(Tabla1[[#This Row],[Sector]],Sectores[[Sector]:[Columna1]],2,0)</f>
        <v>08 Educación</v>
      </c>
      <c r="D1975" s="1" t="str">
        <f>+VLOOKUP(Tabla1[[#This Row],[Contenido]],Hoja2!$F$2:$G$105,2,0)</f>
        <v>08.03 Admisión Universitaria</v>
      </c>
      <c r="E1975" s="1" t="str">
        <f>+IFERROR(VLOOKUP(Tabla1[[#This Row],[Tema]],Temas[[Tema]:[Columna1]],2,0),"REVISAR")</f>
        <v>08.03.06 Comuna de Domicilio</v>
      </c>
      <c r="F1975" s="1" t="str">
        <f>+IFERROR(VLOOKUP(Tabla1[[#This Row],[Muestra]],Muestra[[Muestra]:[Columna1]],2,0),"REVISAR")</f>
        <v>08.03.06.288 La Pintana</v>
      </c>
      <c r="G1975" t="s">
        <v>62</v>
      </c>
      <c r="H1975" t="s">
        <v>3332</v>
      </c>
      <c r="I1975" t="s">
        <v>3368</v>
      </c>
      <c r="J1975" t="s">
        <v>3650</v>
      </c>
      <c r="K1975" t="s">
        <v>3336</v>
      </c>
      <c r="L1975" t="s">
        <v>2498</v>
      </c>
      <c r="O1975" t="s">
        <v>3867</v>
      </c>
      <c r="V1975" s="9"/>
      <c r="W1975" s="9"/>
      <c r="X1975" s="9"/>
      <c r="Y1975" s="9"/>
      <c r="Z1975" s="9"/>
      <c r="AA1975" s="9"/>
      <c r="AB1975">
        <v>2629</v>
      </c>
      <c r="AC1975">
        <v>2583</v>
      </c>
      <c r="AD1975">
        <v>2633</v>
      </c>
      <c r="AE1975">
        <v>2732</v>
      </c>
      <c r="AF1975">
        <v>2893</v>
      </c>
      <c r="AG1975">
        <v>2890</v>
      </c>
      <c r="AH1975">
        <v>3046</v>
      </c>
      <c r="AI1975">
        <v>2936</v>
      </c>
      <c r="AJ1975">
        <v>2999</v>
      </c>
    </row>
    <row r="1976" spans="1:36" x14ac:dyDescent="0.25">
      <c r="A1976" s="19">
        <v>1975</v>
      </c>
      <c r="B1976" s="1" t="s">
        <v>9637</v>
      </c>
      <c r="C1976" s="1" t="str">
        <f>+VLOOKUP(Tabla1[[#This Row],[Sector]],Sectores[[Sector]:[Columna1]],2,0)</f>
        <v>08 Educación</v>
      </c>
      <c r="D1976" s="1" t="str">
        <f>+VLOOKUP(Tabla1[[#This Row],[Contenido]],Hoja2!$F$2:$G$105,2,0)</f>
        <v>08.03 Admisión Universitaria</v>
      </c>
      <c r="E1976" s="1" t="str">
        <f>+IFERROR(VLOOKUP(Tabla1[[#This Row],[Tema]],Temas[[Tema]:[Columna1]],2,0),"REVISAR")</f>
        <v>08.03.06 Comuna de Domicilio</v>
      </c>
      <c r="F1976" s="1" t="str">
        <f>+IFERROR(VLOOKUP(Tabla1[[#This Row],[Muestra]],Muestra[[Muestra]:[Columna1]],2,0),"REVISAR")</f>
        <v>08.03.06.289 La Reina</v>
      </c>
      <c r="G1976" t="s">
        <v>62</v>
      </c>
      <c r="H1976" t="s">
        <v>3332</v>
      </c>
      <c r="I1976" t="s">
        <v>3368</v>
      </c>
      <c r="J1976" t="s">
        <v>3651</v>
      </c>
      <c r="K1976" t="s">
        <v>3336</v>
      </c>
      <c r="L1976" t="s">
        <v>2498</v>
      </c>
      <c r="O1976" t="s">
        <v>3867</v>
      </c>
      <c r="V1976" s="9"/>
      <c r="W1976" s="9"/>
      <c r="X1976" s="9"/>
      <c r="Y1976" s="9"/>
      <c r="Z1976" s="9"/>
      <c r="AA1976" s="9"/>
      <c r="AB1976">
        <v>1985</v>
      </c>
      <c r="AC1976">
        <v>2012</v>
      </c>
      <c r="AD1976">
        <v>1910</v>
      </c>
      <c r="AE1976">
        <v>2004</v>
      </c>
      <c r="AF1976">
        <v>1977</v>
      </c>
      <c r="AG1976">
        <v>1900</v>
      </c>
      <c r="AH1976">
        <v>1959</v>
      </c>
      <c r="AI1976">
        <v>1886</v>
      </c>
      <c r="AJ1976">
        <v>1905</v>
      </c>
    </row>
    <row r="1977" spans="1:36" x14ac:dyDescent="0.25">
      <c r="A1977" s="19">
        <v>1976</v>
      </c>
      <c r="B1977" s="1" t="s">
        <v>9638</v>
      </c>
      <c r="C1977" s="1" t="str">
        <f>+VLOOKUP(Tabla1[[#This Row],[Sector]],Sectores[[Sector]:[Columna1]],2,0)</f>
        <v>08 Educación</v>
      </c>
      <c r="D1977" s="1" t="str">
        <f>+VLOOKUP(Tabla1[[#This Row],[Contenido]],Hoja2!$F$2:$G$105,2,0)</f>
        <v>08.03 Admisión Universitaria</v>
      </c>
      <c r="E1977" s="1" t="str">
        <f>+IFERROR(VLOOKUP(Tabla1[[#This Row],[Tema]],Temas[[Tema]:[Columna1]],2,0),"REVISAR")</f>
        <v>08.03.06 Comuna de Domicilio</v>
      </c>
      <c r="F1977" s="1" t="str">
        <f>+IFERROR(VLOOKUP(Tabla1[[#This Row],[Muestra]],Muestra[[Muestra]:[Columna1]],2,0),"REVISAR")</f>
        <v>08.03.06.290 Las Condes</v>
      </c>
      <c r="G1977" t="s">
        <v>62</v>
      </c>
      <c r="H1977" t="s">
        <v>3332</v>
      </c>
      <c r="I1977" t="s">
        <v>3368</v>
      </c>
      <c r="J1977" t="s">
        <v>3652</v>
      </c>
      <c r="K1977" t="s">
        <v>3336</v>
      </c>
      <c r="L1977" t="s">
        <v>2498</v>
      </c>
      <c r="O1977" t="s">
        <v>3867</v>
      </c>
      <c r="V1977" s="9"/>
      <c r="W1977" s="9"/>
      <c r="X1977" s="9"/>
      <c r="Y1977" s="9"/>
      <c r="Z1977" s="9"/>
      <c r="AA1977" s="9"/>
      <c r="AB1977">
        <v>5237</v>
      </c>
      <c r="AC1977">
        <v>4950</v>
      </c>
      <c r="AD1977">
        <v>4770</v>
      </c>
      <c r="AE1977">
        <v>4893</v>
      </c>
      <c r="AF1977">
        <v>4966</v>
      </c>
      <c r="AG1977">
        <v>4749</v>
      </c>
      <c r="AH1977">
        <v>4664</v>
      </c>
      <c r="AI1977">
        <v>4596</v>
      </c>
      <c r="AJ1977">
        <v>4589</v>
      </c>
    </row>
    <row r="1978" spans="1:36" x14ac:dyDescent="0.25">
      <c r="A1978" s="19">
        <v>1977</v>
      </c>
      <c r="B1978" s="1" t="s">
        <v>9639</v>
      </c>
      <c r="C1978" s="1" t="str">
        <f>+VLOOKUP(Tabla1[[#This Row],[Sector]],Sectores[[Sector]:[Columna1]],2,0)</f>
        <v>08 Educación</v>
      </c>
      <c r="D1978" s="1" t="str">
        <f>+VLOOKUP(Tabla1[[#This Row],[Contenido]],Hoja2!$F$2:$G$105,2,0)</f>
        <v>08.03 Admisión Universitaria</v>
      </c>
      <c r="E1978" s="1" t="str">
        <f>+IFERROR(VLOOKUP(Tabla1[[#This Row],[Tema]],Temas[[Tema]:[Columna1]],2,0),"REVISAR")</f>
        <v>08.03.06 Comuna de Domicilio</v>
      </c>
      <c r="F1978" s="1" t="str">
        <f>+IFERROR(VLOOKUP(Tabla1[[#This Row],[Muestra]],Muestra[[Muestra]:[Columna1]],2,0),"REVISAR")</f>
        <v>08.03.06.291 Lo Barnechea</v>
      </c>
      <c r="G1978" t="s">
        <v>62</v>
      </c>
      <c r="H1978" t="s">
        <v>3332</v>
      </c>
      <c r="I1978" t="s">
        <v>3368</v>
      </c>
      <c r="J1978" t="s">
        <v>3653</v>
      </c>
      <c r="K1978" t="s">
        <v>3336</v>
      </c>
      <c r="L1978" t="s">
        <v>2498</v>
      </c>
      <c r="O1978" t="s">
        <v>3867</v>
      </c>
      <c r="V1978" s="9"/>
      <c r="W1978" s="9"/>
      <c r="X1978" s="9"/>
      <c r="Y1978" s="9"/>
      <c r="Z1978" s="9"/>
      <c r="AA1978" s="9"/>
      <c r="AB1978">
        <v>2127</v>
      </c>
      <c r="AC1978">
        <v>2193</v>
      </c>
      <c r="AD1978">
        <v>2132</v>
      </c>
      <c r="AE1978">
        <v>2387</v>
      </c>
      <c r="AF1978">
        <v>2385</v>
      </c>
      <c r="AG1978">
        <v>2276</v>
      </c>
      <c r="AH1978">
        <v>2323</v>
      </c>
      <c r="AI1978">
        <v>2326</v>
      </c>
      <c r="AJ1978">
        <v>2362</v>
      </c>
    </row>
    <row r="1979" spans="1:36" x14ac:dyDescent="0.25">
      <c r="A1979" s="19">
        <v>1978</v>
      </c>
      <c r="B1979" s="1" t="s">
        <v>9640</v>
      </c>
      <c r="C1979" s="1" t="str">
        <f>+VLOOKUP(Tabla1[[#This Row],[Sector]],Sectores[[Sector]:[Columna1]],2,0)</f>
        <v>08 Educación</v>
      </c>
      <c r="D1979" s="1" t="str">
        <f>+VLOOKUP(Tabla1[[#This Row],[Contenido]],Hoja2!$F$2:$G$105,2,0)</f>
        <v>08.03 Admisión Universitaria</v>
      </c>
      <c r="E1979" s="1" t="str">
        <f>+IFERROR(VLOOKUP(Tabla1[[#This Row],[Tema]],Temas[[Tema]:[Columna1]],2,0),"REVISAR")</f>
        <v>08.03.06 Comuna de Domicilio</v>
      </c>
      <c r="F1979" s="1" t="str">
        <f>+IFERROR(VLOOKUP(Tabla1[[#This Row],[Muestra]],Muestra[[Muestra]:[Columna1]],2,0),"REVISAR")</f>
        <v>08.03.06.292 Lo Espejo</v>
      </c>
      <c r="G1979" t="s">
        <v>62</v>
      </c>
      <c r="H1979" t="s">
        <v>3332</v>
      </c>
      <c r="I1979" t="s">
        <v>3368</v>
      </c>
      <c r="J1979" t="s">
        <v>3654</v>
      </c>
      <c r="K1979" t="s">
        <v>3336</v>
      </c>
      <c r="L1979" t="s">
        <v>2498</v>
      </c>
      <c r="O1979" t="s">
        <v>3867</v>
      </c>
      <c r="V1979" s="9"/>
      <c r="W1979" s="9"/>
      <c r="X1979" s="9"/>
      <c r="Y1979" s="9"/>
      <c r="Z1979" s="9"/>
      <c r="AA1979" s="9"/>
      <c r="AB1979">
        <v>1501</v>
      </c>
      <c r="AC1979">
        <v>1570</v>
      </c>
      <c r="AD1979">
        <v>1453</v>
      </c>
      <c r="AE1979">
        <v>1615</v>
      </c>
      <c r="AF1979">
        <v>1660</v>
      </c>
      <c r="AG1979">
        <v>1543</v>
      </c>
      <c r="AH1979">
        <v>1586</v>
      </c>
      <c r="AI1979">
        <v>1596</v>
      </c>
      <c r="AJ1979">
        <v>1586</v>
      </c>
    </row>
    <row r="1980" spans="1:36" x14ac:dyDescent="0.25">
      <c r="A1980" s="19">
        <v>1979</v>
      </c>
      <c r="B1980" s="1" t="s">
        <v>9641</v>
      </c>
      <c r="C1980" s="1" t="str">
        <f>+VLOOKUP(Tabla1[[#This Row],[Sector]],Sectores[[Sector]:[Columna1]],2,0)</f>
        <v>08 Educación</v>
      </c>
      <c r="D1980" s="1" t="str">
        <f>+VLOOKUP(Tabla1[[#This Row],[Contenido]],Hoja2!$F$2:$G$105,2,0)</f>
        <v>08.03 Admisión Universitaria</v>
      </c>
      <c r="E1980" s="1" t="str">
        <f>+IFERROR(VLOOKUP(Tabla1[[#This Row],[Tema]],Temas[[Tema]:[Columna1]],2,0),"REVISAR")</f>
        <v>08.03.06 Comuna de Domicilio</v>
      </c>
      <c r="F1980" s="1" t="str">
        <f>+IFERROR(VLOOKUP(Tabla1[[#This Row],[Muestra]],Muestra[[Muestra]:[Columna1]],2,0),"REVISAR")</f>
        <v>08.03.06.293 Lo Prado</v>
      </c>
      <c r="G1980" t="s">
        <v>62</v>
      </c>
      <c r="H1980" t="s">
        <v>3332</v>
      </c>
      <c r="I1980" t="s">
        <v>3368</v>
      </c>
      <c r="J1980" t="s">
        <v>3655</v>
      </c>
      <c r="K1980" t="s">
        <v>3336</v>
      </c>
      <c r="L1980" t="s">
        <v>2498</v>
      </c>
      <c r="O1980" t="s">
        <v>3867</v>
      </c>
      <c r="V1980" s="9"/>
      <c r="W1980" s="9"/>
      <c r="X1980" s="9"/>
      <c r="Y1980" s="9"/>
      <c r="Z1980" s="9"/>
      <c r="AA1980" s="9"/>
      <c r="AB1980">
        <v>1302</v>
      </c>
      <c r="AC1980">
        <v>1429</v>
      </c>
      <c r="AD1980">
        <v>1444</v>
      </c>
      <c r="AE1980">
        <v>1436</v>
      </c>
      <c r="AF1980">
        <v>1555</v>
      </c>
      <c r="AG1980">
        <v>1502</v>
      </c>
      <c r="AH1980">
        <v>1626</v>
      </c>
      <c r="AI1980">
        <v>1573</v>
      </c>
      <c r="AJ1980">
        <v>1497</v>
      </c>
    </row>
    <row r="1981" spans="1:36" x14ac:dyDescent="0.25">
      <c r="A1981" s="19">
        <v>1980</v>
      </c>
      <c r="B1981" s="1" t="s">
        <v>9642</v>
      </c>
      <c r="C1981" s="1" t="str">
        <f>+VLOOKUP(Tabla1[[#This Row],[Sector]],Sectores[[Sector]:[Columna1]],2,0)</f>
        <v>08 Educación</v>
      </c>
      <c r="D1981" s="1" t="str">
        <f>+VLOOKUP(Tabla1[[#This Row],[Contenido]],Hoja2!$F$2:$G$105,2,0)</f>
        <v>08.03 Admisión Universitaria</v>
      </c>
      <c r="E1981" s="1" t="str">
        <f>+IFERROR(VLOOKUP(Tabla1[[#This Row],[Tema]],Temas[[Tema]:[Columna1]],2,0),"REVISAR")</f>
        <v>08.03.06 Comuna de Domicilio</v>
      </c>
      <c r="F1981" s="1" t="str">
        <f>+IFERROR(VLOOKUP(Tabla1[[#This Row],[Muestra]],Muestra[[Muestra]:[Columna1]],2,0),"REVISAR")</f>
        <v>08.03.06.294 Macul</v>
      </c>
      <c r="G1981" t="s">
        <v>62</v>
      </c>
      <c r="H1981" t="s">
        <v>3332</v>
      </c>
      <c r="I1981" t="s">
        <v>3368</v>
      </c>
      <c r="J1981" t="s">
        <v>3656</v>
      </c>
      <c r="K1981" t="s">
        <v>3336</v>
      </c>
      <c r="L1981" t="s">
        <v>2498</v>
      </c>
      <c r="O1981" t="s">
        <v>3867</v>
      </c>
      <c r="V1981" s="9"/>
      <c r="W1981" s="9"/>
      <c r="X1981" s="9"/>
      <c r="Y1981" s="9"/>
      <c r="Z1981" s="9"/>
      <c r="AA1981" s="9"/>
      <c r="AB1981">
        <v>1901</v>
      </c>
      <c r="AC1981">
        <v>1717</v>
      </c>
      <c r="AD1981">
        <v>1722</v>
      </c>
      <c r="AE1981">
        <v>1851</v>
      </c>
      <c r="AF1981">
        <v>1931</v>
      </c>
      <c r="AG1981">
        <v>1840</v>
      </c>
      <c r="AH1981">
        <v>1857</v>
      </c>
      <c r="AI1981">
        <v>1900</v>
      </c>
      <c r="AJ1981">
        <v>1900</v>
      </c>
    </row>
    <row r="1982" spans="1:36" x14ac:dyDescent="0.25">
      <c r="A1982" s="19">
        <v>1981</v>
      </c>
      <c r="B1982" s="1" t="s">
        <v>9643</v>
      </c>
      <c r="C1982" s="1" t="str">
        <f>+VLOOKUP(Tabla1[[#This Row],[Sector]],Sectores[[Sector]:[Columna1]],2,0)</f>
        <v>08 Educación</v>
      </c>
      <c r="D1982" s="1" t="str">
        <f>+VLOOKUP(Tabla1[[#This Row],[Contenido]],Hoja2!$F$2:$G$105,2,0)</f>
        <v>08.03 Admisión Universitaria</v>
      </c>
      <c r="E1982" s="1" t="str">
        <f>+IFERROR(VLOOKUP(Tabla1[[#This Row],[Tema]],Temas[[Tema]:[Columna1]],2,0),"REVISAR")</f>
        <v>08.03.06 Comuna de Domicilio</v>
      </c>
      <c r="F1982" s="1" t="str">
        <f>+IFERROR(VLOOKUP(Tabla1[[#This Row],[Muestra]],Muestra[[Muestra]:[Columna1]],2,0),"REVISAR")</f>
        <v>08.03.06.295 Maipú</v>
      </c>
      <c r="G1982" t="s">
        <v>62</v>
      </c>
      <c r="H1982" t="s">
        <v>3332</v>
      </c>
      <c r="I1982" t="s">
        <v>3368</v>
      </c>
      <c r="J1982" t="s">
        <v>3657</v>
      </c>
      <c r="K1982" t="s">
        <v>3336</v>
      </c>
      <c r="L1982" t="s">
        <v>2498</v>
      </c>
      <c r="O1982" t="s">
        <v>3867</v>
      </c>
      <c r="V1982" s="9"/>
      <c r="W1982" s="9"/>
      <c r="X1982" s="9"/>
      <c r="Y1982" s="9"/>
      <c r="Z1982" s="9"/>
      <c r="AA1982" s="9"/>
      <c r="AB1982">
        <v>11145</v>
      </c>
      <c r="AC1982">
        <v>11008</v>
      </c>
      <c r="AD1982">
        <v>10771</v>
      </c>
      <c r="AE1982">
        <v>10574</v>
      </c>
      <c r="AF1982">
        <v>11151</v>
      </c>
      <c r="AG1982">
        <v>11135</v>
      </c>
      <c r="AH1982">
        <v>10890</v>
      </c>
      <c r="AI1982">
        <v>10387</v>
      </c>
      <c r="AJ1982">
        <v>10139</v>
      </c>
    </row>
    <row r="1983" spans="1:36" x14ac:dyDescent="0.25">
      <c r="A1983" s="19">
        <v>1982</v>
      </c>
      <c r="B1983" s="1" t="s">
        <v>9644</v>
      </c>
      <c r="C1983" s="1" t="str">
        <f>+VLOOKUP(Tabla1[[#This Row],[Sector]],Sectores[[Sector]:[Columna1]],2,0)</f>
        <v>08 Educación</v>
      </c>
      <c r="D1983" s="1" t="str">
        <f>+VLOOKUP(Tabla1[[#This Row],[Contenido]],Hoja2!$F$2:$G$105,2,0)</f>
        <v>08.03 Admisión Universitaria</v>
      </c>
      <c r="E1983" s="1" t="str">
        <f>+IFERROR(VLOOKUP(Tabla1[[#This Row],[Tema]],Temas[[Tema]:[Columna1]],2,0),"REVISAR")</f>
        <v>08.03.06 Comuna de Domicilio</v>
      </c>
      <c r="F1983" s="1" t="str">
        <f>+IFERROR(VLOOKUP(Tabla1[[#This Row],[Muestra]],Muestra[[Muestra]:[Columna1]],2,0),"REVISAR")</f>
        <v>08.03.06.296 Ñuñoa</v>
      </c>
      <c r="G1983" t="s">
        <v>62</v>
      </c>
      <c r="H1983" t="s">
        <v>3332</v>
      </c>
      <c r="I1983" t="s">
        <v>3368</v>
      </c>
      <c r="J1983" t="s">
        <v>3658</v>
      </c>
      <c r="K1983" t="s">
        <v>3336</v>
      </c>
      <c r="L1983" t="s">
        <v>2498</v>
      </c>
      <c r="O1983" t="s">
        <v>3867</v>
      </c>
      <c r="V1983" s="9"/>
      <c r="W1983" s="9"/>
      <c r="X1983" s="9"/>
      <c r="Y1983" s="9"/>
      <c r="Z1983" s="9"/>
      <c r="AA1983" s="9"/>
      <c r="AB1983">
        <v>3188</v>
      </c>
      <c r="AC1983">
        <v>3115</v>
      </c>
      <c r="AD1983">
        <v>3118</v>
      </c>
      <c r="AE1983">
        <v>3154</v>
      </c>
      <c r="AF1983">
        <v>3215</v>
      </c>
      <c r="AG1983">
        <v>3141</v>
      </c>
      <c r="AH1983">
        <v>3150</v>
      </c>
      <c r="AI1983">
        <v>3140</v>
      </c>
      <c r="AJ1983">
        <v>3175</v>
      </c>
    </row>
    <row r="1984" spans="1:36" x14ac:dyDescent="0.25">
      <c r="A1984" s="19">
        <v>1983</v>
      </c>
      <c r="B1984" s="1" t="s">
        <v>9645</v>
      </c>
      <c r="C1984" s="1" t="str">
        <f>+VLOOKUP(Tabla1[[#This Row],[Sector]],Sectores[[Sector]:[Columna1]],2,0)</f>
        <v>08 Educación</v>
      </c>
      <c r="D1984" s="1" t="str">
        <f>+VLOOKUP(Tabla1[[#This Row],[Contenido]],Hoja2!$F$2:$G$105,2,0)</f>
        <v>08.03 Admisión Universitaria</v>
      </c>
      <c r="E1984" s="1" t="str">
        <f>+IFERROR(VLOOKUP(Tabla1[[#This Row],[Tema]],Temas[[Tema]:[Columna1]],2,0),"REVISAR")</f>
        <v>08.03.06 Comuna de Domicilio</v>
      </c>
      <c r="F1984" s="1" t="str">
        <f>+IFERROR(VLOOKUP(Tabla1[[#This Row],[Muestra]],Muestra[[Muestra]:[Columna1]],2,0),"REVISAR")</f>
        <v>08.03.06.297 Pedro Aguirre Cerda</v>
      </c>
      <c r="G1984" t="s">
        <v>62</v>
      </c>
      <c r="H1984" t="s">
        <v>3332</v>
      </c>
      <c r="I1984" t="s">
        <v>3368</v>
      </c>
      <c r="J1984" t="s">
        <v>3659</v>
      </c>
      <c r="K1984" t="s">
        <v>3336</v>
      </c>
      <c r="L1984" t="s">
        <v>2498</v>
      </c>
      <c r="O1984" t="s">
        <v>3867</v>
      </c>
      <c r="V1984" s="9"/>
      <c r="W1984" s="9"/>
      <c r="X1984" s="9"/>
      <c r="Y1984" s="9"/>
      <c r="Z1984" s="9"/>
      <c r="AA1984" s="9"/>
      <c r="AB1984">
        <v>1810</v>
      </c>
      <c r="AC1984">
        <v>1695</v>
      </c>
      <c r="AD1984">
        <v>1676</v>
      </c>
      <c r="AE1984">
        <v>1721</v>
      </c>
      <c r="AF1984">
        <v>1750</v>
      </c>
      <c r="AG1984">
        <v>1752</v>
      </c>
      <c r="AH1984">
        <v>1698</v>
      </c>
      <c r="AI1984">
        <v>1639</v>
      </c>
      <c r="AJ1984">
        <v>1806</v>
      </c>
    </row>
    <row r="1985" spans="1:36" x14ac:dyDescent="0.25">
      <c r="A1985" s="19">
        <v>1984</v>
      </c>
      <c r="B1985" s="1" t="s">
        <v>9646</v>
      </c>
      <c r="C1985" s="1" t="str">
        <f>+VLOOKUP(Tabla1[[#This Row],[Sector]],Sectores[[Sector]:[Columna1]],2,0)</f>
        <v>08 Educación</v>
      </c>
      <c r="D1985" s="1" t="str">
        <f>+VLOOKUP(Tabla1[[#This Row],[Contenido]],Hoja2!$F$2:$G$105,2,0)</f>
        <v>08.03 Admisión Universitaria</v>
      </c>
      <c r="E1985" s="1" t="str">
        <f>+IFERROR(VLOOKUP(Tabla1[[#This Row],[Tema]],Temas[[Tema]:[Columna1]],2,0),"REVISAR")</f>
        <v>08.03.06 Comuna de Domicilio</v>
      </c>
      <c r="F1985" s="1" t="str">
        <f>+IFERROR(VLOOKUP(Tabla1[[#This Row],[Muestra]],Muestra[[Muestra]:[Columna1]],2,0),"REVISAR")</f>
        <v>08.03.06.298 Peñalolén</v>
      </c>
      <c r="G1985" t="s">
        <v>62</v>
      </c>
      <c r="H1985" t="s">
        <v>3332</v>
      </c>
      <c r="I1985" t="s">
        <v>3368</v>
      </c>
      <c r="J1985" t="s">
        <v>3660</v>
      </c>
      <c r="K1985" t="s">
        <v>3336</v>
      </c>
      <c r="L1985" t="s">
        <v>2498</v>
      </c>
      <c r="O1985" t="s">
        <v>3867</v>
      </c>
      <c r="V1985" s="9"/>
      <c r="W1985" s="9"/>
      <c r="X1985" s="9"/>
      <c r="Y1985" s="9"/>
      <c r="Z1985" s="9"/>
      <c r="AA1985" s="9"/>
      <c r="AB1985">
        <v>4323</v>
      </c>
      <c r="AC1985">
        <v>4294</v>
      </c>
      <c r="AD1985">
        <v>4166</v>
      </c>
      <c r="AE1985">
        <v>4534</v>
      </c>
      <c r="AF1985">
        <v>4823</v>
      </c>
      <c r="AG1985">
        <v>4588</v>
      </c>
      <c r="AH1985">
        <v>4735</v>
      </c>
      <c r="AI1985">
        <v>4723</v>
      </c>
      <c r="AJ1985">
        <v>4567</v>
      </c>
    </row>
    <row r="1986" spans="1:36" x14ac:dyDescent="0.25">
      <c r="A1986" s="19">
        <v>1985</v>
      </c>
      <c r="B1986" s="1" t="s">
        <v>9647</v>
      </c>
      <c r="C1986" s="1" t="str">
        <f>+VLOOKUP(Tabla1[[#This Row],[Sector]],Sectores[[Sector]:[Columna1]],2,0)</f>
        <v>08 Educación</v>
      </c>
      <c r="D1986" s="1" t="str">
        <f>+VLOOKUP(Tabla1[[#This Row],[Contenido]],Hoja2!$F$2:$G$105,2,0)</f>
        <v>08.03 Admisión Universitaria</v>
      </c>
      <c r="E1986" s="1" t="str">
        <f>+IFERROR(VLOOKUP(Tabla1[[#This Row],[Tema]],Temas[[Tema]:[Columna1]],2,0),"REVISAR")</f>
        <v>08.03.06 Comuna de Domicilio</v>
      </c>
      <c r="F1986" s="1" t="str">
        <f>+IFERROR(VLOOKUP(Tabla1[[#This Row],[Muestra]],Muestra[[Muestra]:[Columna1]],2,0),"REVISAR")</f>
        <v>08.03.06.299 Providencia</v>
      </c>
      <c r="G1986" t="s">
        <v>62</v>
      </c>
      <c r="H1986" t="s">
        <v>3332</v>
      </c>
      <c r="I1986" t="s">
        <v>3368</v>
      </c>
      <c r="J1986" t="s">
        <v>3661</v>
      </c>
      <c r="K1986" t="s">
        <v>3336</v>
      </c>
      <c r="L1986" t="s">
        <v>2498</v>
      </c>
      <c r="O1986" t="s">
        <v>3867</v>
      </c>
      <c r="V1986" s="9"/>
      <c r="W1986" s="9"/>
      <c r="X1986" s="9"/>
      <c r="Y1986" s="9"/>
      <c r="Z1986" s="9"/>
      <c r="AA1986" s="9"/>
      <c r="AB1986">
        <v>1685</v>
      </c>
      <c r="AC1986">
        <v>1641</v>
      </c>
      <c r="AD1986">
        <v>1664</v>
      </c>
      <c r="AE1986">
        <v>1613</v>
      </c>
      <c r="AF1986">
        <v>1646</v>
      </c>
      <c r="AG1986">
        <v>1629</v>
      </c>
      <c r="AH1986">
        <v>1599</v>
      </c>
      <c r="AI1986">
        <v>1637</v>
      </c>
      <c r="AJ1986">
        <v>1575</v>
      </c>
    </row>
    <row r="1987" spans="1:36" x14ac:dyDescent="0.25">
      <c r="A1987" s="19">
        <v>1986</v>
      </c>
      <c r="B1987" s="1" t="s">
        <v>9648</v>
      </c>
      <c r="C1987" s="1" t="str">
        <f>+VLOOKUP(Tabla1[[#This Row],[Sector]],Sectores[[Sector]:[Columna1]],2,0)</f>
        <v>08 Educación</v>
      </c>
      <c r="D1987" s="1" t="str">
        <f>+VLOOKUP(Tabla1[[#This Row],[Contenido]],Hoja2!$F$2:$G$105,2,0)</f>
        <v>08.03 Admisión Universitaria</v>
      </c>
      <c r="E1987" s="1" t="str">
        <f>+IFERROR(VLOOKUP(Tabla1[[#This Row],[Tema]],Temas[[Tema]:[Columna1]],2,0),"REVISAR")</f>
        <v>08.03.06 Comuna de Domicilio</v>
      </c>
      <c r="F1987" s="1" t="str">
        <f>+IFERROR(VLOOKUP(Tabla1[[#This Row],[Muestra]],Muestra[[Muestra]:[Columna1]],2,0),"REVISAR")</f>
        <v>08.03.06.300 Pudahuel</v>
      </c>
      <c r="G1987" t="s">
        <v>62</v>
      </c>
      <c r="H1987" t="s">
        <v>3332</v>
      </c>
      <c r="I1987" t="s">
        <v>3368</v>
      </c>
      <c r="J1987" t="s">
        <v>3662</v>
      </c>
      <c r="K1987" t="s">
        <v>3336</v>
      </c>
      <c r="L1987" t="s">
        <v>2498</v>
      </c>
      <c r="O1987" t="s">
        <v>3867</v>
      </c>
      <c r="V1987" s="9"/>
      <c r="W1987" s="9"/>
      <c r="X1987" s="9"/>
      <c r="Y1987" s="9"/>
      <c r="Z1987" s="9"/>
      <c r="AA1987" s="9"/>
      <c r="AB1987">
        <v>3669</v>
      </c>
      <c r="AC1987">
        <v>3899</v>
      </c>
      <c r="AD1987">
        <v>3846</v>
      </c>
      <c r="AE1987">
        <v>3903</v>
      </c>
      <c r="AF1987">
        <v>4078</v>
      </c>
      <c r="AG1987">
        <v>4004</v>
      </c>
      <c r="AH1987">
        <v>4044</v>
      </c>
      <c r="AI1987">
        <v>3992</v>
      </c>
      <c r="AJ1987">
        <v>3950</v>
      </c>
    </row>
    <row r="1988" spans="1:36" x14ac:dyDescent="0.25">
      <c r="A1988" s="19">
        <v>1987</v>
      </c>
      <c r="B1988" s="1" t="s">
        <v>9649</v>
      </c>
      <c r="C1988" s="1" t="str">
        <f>+VLOOKUP(Tabla1[[#This Row],[Sector]],Sectores[[Sector]:[Columna1]],2,0)</f>
        <v>08 Educación</v>
      </c>
      <c r="D1988" s="1" t="str">
        <f>+VLOOKUP(Tabla1[[#This Row],[Contenido]],Hoja2!$F$2:$G$105,2,0)</f>
        <v>08.03 Admisión Universitaria</v>
      </c>
      <c r="E1988" s="1" t="str">
        <f>+IFERROR(VLOOKUP(Tabla1[[#This Row],[Tema]],Temas[[Tema]:[Columna1]],2,0),"REVISAR")</f>
        <v>08.03.06 Comuna de Domicilio</v>
      </c>
      <c r="F1988" s="1" t="str">
        <f>+IFERROR(VLOOKUP(Tabla1[[#This Row],[Muestra]],Muestra[[Muestra]:[Columna1]],2,0),"REVISAR")</f>
        <v>08.03.06.301 Quilicura</v>
      </c>
      <c r="G1988" t="s">
        <v>62</v>
      </c>
      <c r="H1988" t="s">
        <v>3332</v>
      </c>
      <c r="I1988" t="s">
        <v>3368</v>
      </c>
      <c r="J1988" t="s">
        <v>3663</v>
      </c>
      <c r="K1988" t="s">
        <v>3336</v>
      </c>
      <c r="L1988" t="s">
        <v>2498</v>
      </c>
      <c r="O1988" t="s">
        <v>3867</v>
      </c>
      <c r="V1988" s="9"/>
      <c r="W1988" s="9"/>
      <c r="X1988" s="9"/>
      <c r="Y1988" s="9"/>
      <c r="Z1988" s="9"/>
      <c r="AA1988" s="9"/>
      <c r="AB1988">
        <v>3444</v>
      </c>
      <c r="AC1988">
        <v>3521</v>
      </c>
      <c r="AD1988">
        <v>3612</v>
      </c>
      <c r="AE1988">
        <v>3751</v>
      </c>
      <c r="AF1988">
        <v>3909</v>
      </c>
      <c r="AG1988">
        <v>3893</v>
      </c>
      <c r="AH1988">
        <v>4032</v>
      </c>
      <c r="AI1988">
        <v>4134</v>
      </c>
      <c r="AJ1988">
        <v>4187</v>
      </c>
    </row>
    <row r="1989" spans="1:36" x14ac:dyDescent="0.25">
      <c r="A1989" s="19">
        <v>1988</v>
      </c>
      <c r="B1989" s="1" t="s">
        <v>9650</v>
      </c>
      <c r="C1989" s="1" t="str">
        <f>+VLOOKUP(Tabla1[[#This Row],[Sector]],Sectores[[Sector]:[Columna1]],2,0)</f>
        <v>08 Educación</v>
      </c>
      <c r="D1989" s="1" t="str">
        <f>+VLOOKUP(Tabla1[[#This Row],[Contenido]],Hoja2!$F$2:$G$105,2,0)</f>
        <v>08.03 Admisión Universitaria</v>
      </c>
      <c r="E1989" s="1" t="str">
        <f>+IFERROR(VLOOKUP(Tabla1[[#This Row],[Tema]],Temas[[Tema]:[Columna1]],2,0),"REVISAR")</f>
        <v>08.03.06 Comuna de Domicilio</v>
      </c>
      <c r="F1989" s="1" t="str">
        <f>+IFERROR(VLOOKUP(Tabla1[[#This Row],[Muestra]],Muestra[[Muestra]:[Columna1]],2,0),"REVISAR")</f>
        <v>08.03.06.302 Quinta Normal</v>
      </c>
      <c r="G1989" t="s">
        <v>62</v>
      </c>
      <c r="H1989" t="s">
        <v>3332</v>
      </c>
      <c r="I1989" t="s">
        <v>3368</v>
      </c>
      <c r="J1989" t="s">
        <v>3664</v>
      </c>
      <c r="K1989" t="s">
        <v>3336</v>
      </c>
      <c r="L1989" t="s">
        <v>2498</v>
      </c>
      <c r="O1989" t="s">
        <v>3867</v>
      </c>
      <c r="V1989" s="9"/>
      <c r="W1989" s="9"/>
      <c r="X1989" s="9"/>
      <c r="Y1989" s="9"/>
      <c r="Z1989" s="9"/>
      <c r="AA1989" s="9"/>
      <c r="AB1989">
        <v>1682</v>
      </c>
      <c r="AC1989">
        <v>1623</v>
      </c>
      <c r="AD1989">
        <v>1714</v>
      </c>
      <c r="AE1989">
        <v>1764</v>
      </c>
      <c r="AF1989">
        <v>1861</v>
      </c>
      <c r="AG1989">
        <v>1794</v>
      </c>
      <c r="AH1989">
        <v>1885</v>
      </c>
      <c r="AI1989">
        <v>1849</v>
      </c>
      <c r="AJ1989">
        <v>1802</v>
      </c>
    </row>
    <row r="1990" spans="1:36" x14ac:dyDescent="0.25">
      <c r="A1990" s="19">
        <v>1989</v>
      </c>
      <c r="B1990" s="1" t="s">
        <v>9651</v>
      </c>
      <c r="C1990" s="1" t="str">
        <f>+VLOOKUP(Tabla1[[#This Row],[Sector]],Sectores[[Sector]:[Columna1]],2,0)</f>
        <v>08 Educación</v>
      </c>
      <c r="D1990" s="1" t="str">
        <f>+VLOOKUP(Tabla1[[#This Row],[Contenido]],Hoja2!$F$2:$G$105,2,0)</f>
        <v>08.03 Admisión Universitaria</v>
      </c>
      <c r="E1990" s="1" t="str">
        <f>+IFERROR(VLOOKUP(Tabla1[[#This Row],[Tema]],Temas[[Tema]:[Columna1]],2,0),"REVISAR")</f>
        <v>08.03.06 Comuna de Domicilio</v>
      </c>
      <c r="F1990" s="1" t="str">
        <f>+IFERROR(VLOOKUP(Tabla1[[#This Row],[Muestra]],Muestra[[Muestra]:[Columna1]],2,0),"REVISAR")</f>
        <v>08.03.06.303 Recoleta</v>
      </c>
      <c r="G1990" t="s">
        <v>62</v>
      </c>
      <c r="H1990" t="s">
        <v>3332</v>
      </c>
      <c r="I1990" t="s">
        <v>3368</v>
      </c>
      <c r="J1990" t="s">
        <v>3665</v>
      </c>
      <c r="K1990" t="s">
        <v>3336</v>
      </c>
      <c r="L1990" t="s">
        <v>2498</v>
      </c>
      <c r="O1990" t="s">
        <v>3867</v>
      </c>
      <c r="V1990" s="9"/>
      <c r="W1990" s="9"/>
      <c r="X1990" s="9"/>
      <c r="Y1990" s="9"/>
      <c r="Z1990" s="9"/>
      <c r="AA1990" s="9"/>
      <c r="AB1990">
        <v>2109</v>
      </c>
      <c r="AC1990">
        <v>2094</v>
      </c>
      <c r="AD1990">
        <v>2172</v>
      </c>
      <c r="AE1990">
        <v>2175</v>
      </c>
      <c r="AF1990">
        <v>2178</v>
      </c>
      <c r="AG1990">
        <v>2290</v>
      </c>
      <c r="AH1990">
        <v>2428</v>
      </c>
      <c r="AI1990">
        <v>2407</v>
      </c>
      <c r="AJ1990">
        <v>2457</v>
      </c>
    </row>
    <row r="1991" spans="1:36" x14ac:dyDescent="0.25">
      <c r="A1991" s="19">
        <v>1990</v>
      </c>
      <c r="B1991" s="1" t="s">
        <v>9652</v>
      </c>
      <c r="C1991" s="1" t="str">
        <f>+VLOOKUP(Tabla1[[#This Row],[Sector]],Sectores[[Sector]:[Columna1]],2,0)</f>
        <v>08 Educación</v>
      </c>
      <c r="D1991" s="1" t="str">
        <f>+VLOOKUP(Tabla1[[#This Row],[Contenido]],Hoja2!$F$2:$G$105,2,0)</f>
        <v>08.03 Admisión Universitaria</v>
      </c>
      <c r="E1991" s="1" t="str">
        <f>+IFERROR(VLOOKUP(Tabla1[[#This Row],[Tema]],Temas[[Tema]:[Columna1]],2,0),"REVISAR")</f>
        <v>08.03.06 Comuna de Domicilio</v>
      </c>
      <c r="F1991" s="1" t="str">
        <f>+IFERROR(VLOOKUP(Tabla1[[#This Row],[Muestra]],Muestra[[Muestra]:[Columna1]],2,0),"REVISAR")</f>
        <v>08.03.06.304 Renca</v>
      </c>
      <c r="G1991" t="s">
        <v>62</v>
      </c>
      <c r="H1991" t="s">
        <v>3332</v>
      </c>
      <c r="I1991" t="s">
        <v>3368</v>
      </c>
      <c r="J1991" t="s">
        <v>3666</v>
      </c>
      <c r="K1991" t="s">
        <v>3336</v>
      </c>
      <c r="L1991" t="s">
        <v>2498</v>
      </c>
      <c r="O1991" t="s">
        <v>3867</v>
      </c>
      <c r="V1991" s="9"/>
      <c r="W1991" s="9"/>
      <c r="X1991" s="9"/>
      <c r="Y1991" s="9"/>
      <c r="Z1991" s="9"/>
      <c r="AA1991" s="9"/>
      <c r="AB1991">
        <v>1986</v>
      </c>
      <c r="AC1991">
        <v>2028</v>
      </c>
      <c r="AD1991">
        <v>2007</v>
      </c>
      <c r="AE1991">
        <v>2076</v>
      </c>
      <c r="AF1991">
        <v>2187</v>
      </c>
      <c r="AG1991">
        <v>2288</v>
      </c>
      <c r="AH1991">
        <v>2370</v>
      </c>
      <c r="AI1991">
        <v>2280</v>
      </c>
      <c r="AJ1991">
        <v>2455</v>
      </c>
    </row>
    <row r="1992" spans="1:36" x14ac:dyDescent="0.25">
      <c r="A1992" s="19">
        <v>1991</v>
      </c>
      <c r="B1992" s="1" t="s">
        <v>9653</v>
      </c>
      <c r="C1992" s="1" t="str">
        <f>+VLOOKUP(Tabla1[[#This Row],[Sector]],Sectores[[Sector]:[Columna1]],2,0)</f>
        <v>08 Educación</v>
      </c>
      <c r="D1992" s="1" t="str">
        <f>+VLOOKUP(Tabla1[[#This Row],[Contenido]],Hoja2!$F$2:$G$105,2,0)</f>
        <v>08.03 Admisión Universitaria</v>
      </c>
      <c r="E1992" s="1" t="str">
        <f>+IFERROR(VLOOKUP(Tabla1[[#This Row],[Tema]],Temas[[Tema]:[Columna1]],2,0),"REVISAR")</f>
        <v>08.03.06 Comuna de Domicilio</v>
      </c>
      <c r="F1992" s="1" t="str">
        <f>+IFERROR(VLOOKUP(Tabla1[[#This Row],[Muestra]],Muestra[[Muestra]:[Columna1]],2,0),"REVISAR")</f>
        <v>08.03.06.305 San Joaquín</v>
      </c>
      <c r="G1992" t="s">
        <v>62</v>
      </c>
      <c r="H1992" t="s">
        <v>3332</v>
      </c>
      <c r="I1992" t="s">
        <v>3368</v>
      </c>
      <c r="J1992" t="s">
        <v>3667</v>
      </c>
      <c r="K1992" t="s">
        <v>3336</v>
      </c>
      <c r="L1992" t="s">
        <v>2498</v>
      </c>
      <c r="O1992" t="s">
        <v>3867</v>
      </c>
      <c r="V1992" s="9"/>
      <c r="W1992" s="9"/>
      <c r="X1992" s="9"/>
      <c r="Y1992" s="9"/>
      <c r="Z1992" s="9"/>
      <c r="AA1992" s="9"/>
      <c r="AB1992">
        <v>1537</v>
      </c>
      <c r="AC1992">
        <v>1518</v>
      </c>
      <c r="AD1992">
        <v>1524</v>
      </c>
      <c r="AE1992">
        <v>1536</v>
      </c>
      <c r="AF1992">
        <v>1596</v>
      </c>
      <c r="AG1992">
        <v>1638</v>
      </c>
      <c r="AH1992">
        <v>1647</v>
      </c>
      <c r="AI1992">
        <v>1643</v>
      </c>
      <c r="AJ1992">
        <v>1681</v>
      </c>
    </row>
    <row r="1993" spans="1:36" x14ac:dyDescent="0.25">
      <c r="A1993" s="19">
        <v>1992</v>
      </c>
      <c r="B1993" s="1" t="s">
        <v>9654</v>
      </c>
      <c r="C1993" s="1" t="str">
        <f>+VLOOKUP(Tabla1[[#This Row],[Sector]],Sectores[[Sector]:[Columna1]],2,0)</f>
        <v>08 Educación</v>
      </c>
      <c r="D1993" s="1" t="str">
        <f>+VLOOKUP(Tabla1[[#This Row],[Contenido]],Hoja2!$F$2:$G$105,2,0)</f>
        <v>08.03 Admisión Universitaria</v>
      </c>
      <c r="E1993" s="1" t="str">
        <f>+IFERROR(VLOOKUP(Tabla1[[#This Row],[Tema]],Temas[[Tema]:[Columna1]],2,0),"REVISAR")</f>
        <v>08.03.06 Comuna de Domicilio</v>
      </c>
      <c r="F1993" s="1" t="str">
        <f>+IFERROR(VLOOKUP(Tabla1[[#This Row],[Muestra]],Muestra[[Muestra]:[Columna1]],2,0),"REVISAR")</f>
        <v>08.03.06.306 San Miguel</v>
      </c>
      <c r="G1993" t="s">
        <v>62</v>
      </c>
      <c r="H1993" t="s">
        <v>3332</v>
      </c>
      <c r="I1993" t="s">
        <v>3368</v>
      </c>
      <c r="J1993" t="s">
        <v>3668</v>
      </c>
      <c r="K1993" t="s">
        <v>3336</v>
      </c>
      <c r="L1993" t="s">
        <v>2498</v>
      </c>
      <c r="O1993" t="s">
        <v>3867</v>
      </c>
      <c r="V1993" s="9"/>
      <c r="W1993" s="9"/>
      <c r="X1993" s="9"/>
      <c r="Y1993" s="9"/>
      <c r="Z1993" s="9"/>
      <c r="AA1993" s="9"/>
      <c r="AB1993">
        <v>1695</v>
      </c>
      <c r="AC1993">
        <v>1632</v>
      </c>
      <c r="AD1993">
        <v>1663</v>
      </c>
      <c r="AE1993">
        <v>1748</v>
      </c>
      <c r="AF1993">
        <v>1827</v>
      </c>
      <c r="AG1993">
        <v>1681</v>
      </c>
      <c r="AH1993">
        <v>1659</v>
      </c>
      <c r="AI1993">
        <v>1779</v>
      </c>
      <c r="AJ1993">
        <v>1875</v>
      </c>
    </row>
    <row r="1994" spans="1:36" x14ac:dyDescent="0.25">
      <c r="A1994" s="19">
        <v>1993</v>
      </c>
      <c r="B1994" s="1" t="s">
        <v>9655</v>
      </c>
      <c r="C1994" s="1" t="str">
        <f>+VLOOKUP(Tabla1[[#This Row],[Sector]],Sectores[[Sector]:[Columna1]],2,0)</f>
        <v>08 Educación</v>
      </c>
      <c r="D1994" s="1" t="str">
        <f>+VLOOKUP(Tabla1[[#This Row],[Contenido]],Hoja2!$F$2:$G$105,2,0)</f>
        <v>08.03 Admisión Universitaria</v>
      </c>
      <c r="E1994" s="1" t="str">
        <f>+IFERROR(VLOOKUP(Tabla1[[#This Row],[Tema]],Temas[[Tema]:[Columna1]],2,0),"REVISAR")</f>
        <v>08.03.06 Comuna de Domicilio</v>
      </c>
      <c r="F1994" s="1" t="str">
        <f>+IFERROR(VLOOKUP(Tabla1[[#This Row],[Muestra]],Muestra[[Muestra]:[Columna1]],2,0),"REVISAR")</f>
        <v>08.03.06.307 San Ramón</v>
      </c>
      <c r="G1994" t="s">
        <v>62</v>
      </c>
      <c r="H1994" t="s">
        <v>3332</v>
      </c>
      <c r="I1994" t="s">
        <v>3368</v>
      </c>
      <c r="J1994" t="s">
        <v>3669</v>
      </c>
      <c r="K1994" t="s">
        <v>3336</v>
      </c>
      <c r="L1994" t="s">
        <v>2498</v>
      </c>
      <c r="O1994" t="s">
        <v>3867</v>
      </c>
      <c r="V1994" s="9"/>
      <c r="W1994" s="9"/>
      <c r="X1994" s="9"/>
      <c r="Y1994" s="9"/>
      <c r="Z1994" s="9"/>
      <c r="AA1994" s="9"/>
      <c r="AB1994">
        <v>1331</v>
      </c>
      <c r="AC1994">
        <v>1360</v>
      </c>
      <c r="AD1994">
        <v>1447</v>
      </c>
      <c r="AE1994">
        <v>1402</v>
      </c>
      <c r="AF1994">
        <v>1483</v>
      </c>
      <c r="AG1994">
        <v>1395</v>
      </c>
      <c r="AH1994">
        <v>1454</v>
      </c>
      <c r="AI1994">
        <v>1471</v>
      </c>
      <c r="AJ1994">
        <v>1496</v>
      </c>
    </row>
    <row r="1995" spans="1:36" x14ac:dyDescent="0.25">
      <c r="A1995" s="19">
        <v>1994</v>
      </c>
      <c r="B1995" s="1" t="s">
        <v>9656</v>
      </c>
      <c r="C1995" s="1" t="str">
        <f>+VLOOKUP(Tabla1[[#This Row],[Sector]],Sectores[[Sector]:[Columna1]],2,0)</f>
        <v>08 Educación</v>
      </c>
      <c r="D1995" s="1" t="str">
        <f>+VLOOKUP(Tabla1[[#This Row],[Contenido]],Hoja2!$F$2:$G$105,2,0)</f>
        <v>08.03 Admisión Universitaria</v>
      </c>
      <c r="E1995" s="1" t="str">
        <f>+IFERROR(VLOOKUP(Tabla1[[#This Row],[Tema]],Temas[[Tema]:[Columna1]],2,0),"REVISAR")</f>
        <v>08.03.06 Comuna de Domicilio</v>
      </c>
      <c r="F1995" s="1" t="str">
        <f>+IFERROR(VLOOKUP(Tabla1[[#This Row],[Muestra]],Muestra[[Muestra]:[Columna1]],2,0),"REVISAR")</f>
        <v>08.03.06.308 Vitacura</v>
      </c>
      <c r="G1995" t="s">
        <v>62</v>
      </c>
      <c r="H1995" t="s">
        <v>3332</v>
      </c>
      <c r="I1995" t="s">
        <v>3368</v>
      </c>
      <c r="J1995" t="s">
        <v>3670</v>
      </c>
      <c r="K1995" t="s">
        <v>3336</v>
      </c>
      <c r="L1995" t="s">
        <v>2498</v>
      </c>
      <c r="O1995" t="s">
        <v>3867</v>
      </c>
      <c r="V1995" s="9"/>
      <c r="W1995" s="9"/>
      <c r="X1995" s="9"/>
      <c r="Y1995" s="9"/>
      <c r="Z1995" s="9"/>
      <c r="AA1995" s="9"/>
      <c r="AB1995">
        <v>1495</v>
      </c>
      <c r="AC1995">
        <v>1385</v>
      </c>
      <c r="AD1995">
        <v>1441</v>
      </c>
      <c r="AE1995">
        <v>1404</v>
      </c>
      <c r="AF1995">
        <v>1534</v>
      </c>
      <c r="AG1995">
        <v>1496</v>
      </c>
      <c r="AH1995">
        <v>1462</v>
      </c>
      <c r="AI1995">
        <v>1509</v>
      </c>
      <c r="AJ1995">
        <v>1425</v>
      </c>
    </row>
    <row r="1996" spans="1:36" x14ac:dyDescent="0.25">
      <c r="A1996" s="19">
        <v>1995</v>
      </c>
      <c r="B1996" s="1" t="s">
        <v>9657</v>
      </c>
      <c r="C1996" s="1" t="str">
        <f>+VLOOKUP(Tabla1[[#This Row],[Sector]],Sectores[[Sector]:[Columna1]],2,0)</f>
        <v>08 Educación</v>
      </c>
      <c r="D1996" s="1" t="str">
        <f>+VLOOKUP(Tabla1[[#This Row],[Contenido]],Hoja2!$F$2:$G$105,2,0)</f>
        <v>08.03 Admisión Universitaria</v>
      </c>
      <c r="E1996" s="1" t="str">
        <f>+IFERROR(VLOOKUP(Tabla1[[#This Row],[Tema]],Temas[[Tema]:[Columna1]],2,0),"REVISAR")</f>
        <v>08.03.06 Comuna de Domicilio</v>
      </c>
      <c r="F1996" s="1" t="str">
        <f>+IFERROR(VLOOKUP(Tabla1[[#This Row],[Muestra]],Muestra[[Muestra]:[Columna1]],2,0),"REVISAR")</f>
        <v>08.03.06.309 Puente Alto</v>
      </c>
      <c r="G1996" t="s">
        <v>62</v>
      </c>
      <c r="H1996" t="s">
        <v>3332</v>
      </c>
      <c r="I1996" t="s">
        <v>3368</v>
      </c>
      <c r="J1996" t="s">
        <v>3671</v>
      </c>
      <c r="K1996" t="s">
        <v>3336</v>
      </c>
      <c r="L1996" t="s">
        <v>2498</v>
      </c>
      <c r="O1996" t="s">
        <v>3867</v>
      </c>
      <c r="V1996" s="9"/>
      <c r="W1996" s="9"/>
      <c r="X1996" s="9"/>
      <c r="Y1996" s="9"/>
      <c r="Z1996" s="9"/>
      <c r="AA1996" s="9"/>
      <c r="AB1996">
        <v>10660</v>
      </c>
      <c r="AC1996">
        <v>10710</v>
      </c>
      <c r="AD1996">
        <v>10099</v>
      </c>
      <c r="AE1996">
        <v>10354</v>
      </c>
      <c r="AF1996">
        <v>10462</v>
      </c>
      <c r="AG1996">
        <v>10389</v>
      </c>
      <c r="AH1996">
        <v>10219</v>
      </c>
      <c r="AI1996">
        <v>9861</v>
      </c>
      <c r="AJ1996">
        <v>9652</v>
      </c>
    </row>
    <row r="1997" spans="1:36" x14ac:dyDescent="0.25">
      <c r="A1997" s="19">
        <v>1996</v>
      </c>
      <c r="B1997" s="1" t="s">
        <v>9658</v>
      </c>
      <c r="C1997" s="1" t="str">
        <f>+VLOOKUP(Tabla1[[#This Row],[Sector]],Sectores[[Sector]:[Columna1]],2,0)</f>
        <v>08 Educación</v>
      </c>
      <c r="D1997" s="1" t="str">
        <f>+VLOOKUP(Tabla1[[#This Row],[Contenido]],Hoja2!$F$2:$G$105,2,0)</f>
        <v>08.03 Admisión Universitaria</v>
      </c>
      <c r="E1997" s="1" t="str">
        <f>+IFERROR(VLOOKUP(Tabla1[[#This Row],[Tema]],Temas[[Tema]:[Columna1]],2,0),"REVISAR")</f>
        <v>08.03.06 Comuna de Domicilio</v>
      </c>
      <c r="F1997" s="1" t="str">
        <f>+IFERROR(VLOOKUP(Tabla1[[#This Row],[Muestra]],Muestra[[Muestra]:[Columna1]],2,0),"REVISAR")</f>
        <v>08.03.06.310 Pirque</v>
      </c>
      <c r="G1997" t="s">
        <v>62</v>
      </c>
      <c r="H1997" t="s">
        <v>3332</v>
      </c>
      <c r="I1997" t="s">
        <v>3368</v>
      </c>
      <c r="J1997" t="s">
        <v>3672</v>
      </c>
      <c r="K1997" t="s">
        <v>3336</v>
      </c>
      <c r="L1997" t="s">
        <v>2498</v>
      </c>
      <c r="O1997" t="s">
        <v>3867</v>
      </c>
      <c r="V1997" s="9"/>
      <c r="W1997" s="9"/>
      <c r="X1997" s="9"/>
      <c r="Y1997" s="9"/>
      <c r="Z1997" s="9"/>
      <c r="AA1997" s="9"/>
      <c r="AB1997">
        <v>400</v>
      </c>
      <c r="AC1997">
        <v>397</v>
      </c>
      <c r="AD1997">
        <v>404</v>
      </c>
      <c r="AE1997">
        <v>421</v>
      </c>
      <c r="AF1997">
        <v>418</v>
      </c>
      <c r="AG1997">
        <v>409</v>
      </c>
      <c r="AH1997">
        <v>404</v>
      </c>
      <c r="AI1997">
        <v>454</v>
      </c>
      <c r="AJ1997">
        <v>428</v>
      </c>
    </row>
    <row r="1998" spans="1:36" x14ac:dyDescent="0.25">
      <c r="A1998" s="19">
        <v>1997</v>
      </c>
      <c r="B1998" s="1" t="s">
        <v>9659</v>
      </c>
      <c r="C1998" s="1" t="str">
        <f>+VLOOKUP(Tabla1[[#This Row],[Sector]],Sectores[[Sector]:[Columna1]],2,0)</f>
        <v>08 Educación</v>
      </c>
      <c r="D1998" s="1" t="str">
        <f>+VLOOKUP(Tabla1[[#This Row],[Contenido]],Hoja2!$F$2:$G$105,2,0)</f>
        <v>08.03 Admisión Universitaria</v>
      </c>
      <c r="E1998" s="1" t="str">
        <f>+IFERROR(VLOOKUP(Tabla1[[#This Row],[Tema]],Temas[[Tema]:[Columna1]],2,0),"REVISAR")</f>
        <v>08.03.06 Comuna de Domicilio</v>
      </c>
      <c r="F1998" s="1" t="str">
        <f>+IFERROR(VLOOKUP(Tabla1[[#This Row],[Muestra]],Muestra[[Muestra]:[Columna1]],2,0),"REVISAR")</f>
        <v>08.03.06.311 San José de Maipo</v>
      </c>
      <c r="G1998" t="s">
        <v>62</v>
      </c>
      <c r="H1998" t="s">
        <v>3332</v>
      </c>
      <c r="I1998" t="s">
        <v>3368</v>
      </c>
      <c r="J1998" t="s">
        <v>3673</v>
      </c>
      <c r="K1998" t="s">
        <v>3336</v>
      </c>
      <c r="L1998" t="s">
        <v>2498</v>
      </c>
      <c r="O1998" t="s">
        <v>3867</v>
      </c>
      <c r="V1998" s="9"/>
      <c r="W1998" s="9"/>
      <c r="X1998" s="9"/>
      <c r="Y1998" s="9"/>
      <c r="Z1998" s="9"/>
      <c r="AA1998" s="9"/>
      <c r="AB1998">
        <v>246</v>
      </c>
      <c r="AC1998">
        <v>258</v>
      </c>
      <c r="AD1998">
        <v>259</v>
      </c>
      <c r="AE1998">
        <v>257</v>
      </c>
      <c r="AF1998">
        <v>256</v>
      </c>
      <c r="AG1998">
        <v>261</v>
      </c>
      <c r="AH1998">
        <v>271</v>
      </c>
      <c r="AI1998">
        <v>272</v>
      </c>
      <c r="AJ1998">
        <v>266</v>
      </c>
    </row>
    <row r="1999" spans="1:36" x14ac:dyDescent="0.25">
      <c r="A1999" s="19">
        <v>1998</v>
      </c>
      <c r="B1999" s="1" t="s">
        <v>9660</v>
      </c>
      <c r="C1999" s="1" t="str">
        <f>+VLOOKUP(Tabla1[[#This Row],[Sector]],Sectores[[Sector]:[Columna1]],2,0)</f>
        <v>08 Educación</v>
      </c>
      <c r="D1999" s="1" t="str">
        <f>+VLOOKUP(Tabla1[[#This Row],[Contenido]],Hoja2!$F$2:$G$105,2,0)</f>
        <v>08.03 Admisión Universitaria</v>
      </c>
      <c r="E1999" s="1" t="str">
        <f>+IFERROR(VLOOKUP(Tabla1[[#This Row],[Tema]],Temas[[Tema]:[Columna1]],2,0),"REVISAR")</f>
        <v>08.03.06 Comuna de Domicilio</v>
      </c>
      <c r="F1999" s="1" t="str">
        <f>+IFERROR(VLOOKUP(Tabla1[[#This Row],[Muestra]],Muestra[[Muestra]:[Columna1]],2,0),"REVISAR")</f>
        <v>08.03.06.312 Colina</v>
      </c>
      <c r="G1999" t="s">
        <v>62</v>
      </c>
      <c r="H1999" t="s">
        <v>3332</v>
      </c>
      <c r="I1999" t="s">
        <v>3368</v>
      </c>
      <c r="J1999" t="s">
        <v>3674</v>
      </c>
      <c r="K1999" t="s">
        <v>3336</v>
      </c>
      <c r="L1999" t="s">
        <v>2498</v>
      </c>
      <c r="O1999" t="s">
        <v>3867</v>
      </c>
      <c r="V1999" s="9"/>
      <c r="W1999" s="9"/>
      <c r="X1999" s="9"/>
      <c r="Y1999" s="9"/>
      <c r="Z1999" s="9"/>
      <c r="AA1999" s="9"/>
      <c r="AB1999">
        <v>1686</v>
      </c>
      <c r="AC1999">
        <v>1913</v>
      </c>
      <c r="AD1999">
        <v>2094</v>
      </c>
      <c r="AE1999">
        <v>2153</v>
      </c>
      <c r="AF1999">
        <v>2225</v>
      </c>
      <c r="AG1999">
        <v>2251</v>
      </c>
      <c r="AH1999">
        <v>2426</v>
      </c>
      <c r="AI1999">
        <v>2711</v>
      </c>
      <c r="AJ1999">
        <v>2744</v>
      </c>
    </row>
    <row r="2000" spans="1:36" x14ac:dyDescent="0.25">
      <c r="A2000" s="19">
        <v>1999</v>
      </c>
      <c r="B2000" s="1" t="s">
        <v>9661</v>
      </c>
      <c r="C2000" s="1" t="str">
        <f>+VLOOKUP(Tabla1[[#This Row],[Sector]],Sectores[[Sector]:[Columna1]],2,0)</f>
        <v>08 Educación</v>
      </c>
      <c r="D2000" s="1" t="str">
        <f>+VLOOKUP(Tabla1[[#This Row],[Contenido]],Hoja2!$F$2:$G$105,2,0)</f>
        <v>08.03 Admisión Universitaria</v>
      </c>
      <c r="E2000" s="1" t="str">
        <f>+IFERROR(VLOOKUP(Tabla1[[#This Row],[Tema]],Temas[[Tema]:[Columna1]],2,0),"REVISAR")</f>
        <v>08.03.06 Comuna de Domicilio</v>
      </c>
      <c r="F2000" s="1" t="str">
        <f>+IFERROR(VLOOKUP(Tabla1[[#This Row],[Muestra]],Muestra[[Muestra]:[Columna1]],2,0),"REVISAR")</f>
        <v>08.03.06.313 Lampa</v>
      </c>
      <c r="G2000" t="s">
        <v>62</v>
      </c>
      <c r="H2000" t="s">
        <v>3332</v>
      </c>
      <c r="I2000" t="s">
        <v>3368</v>
      </c>
      <c r="J2000" t="s">
        <v>3675</v>
      </c>
      <c r="K2000" t="s">
        <v>3336</v>
      </c>
      <c r="L2000" t="s">
        <v>2498</v>
      </c>
      <c r="O2000" t="s">
        <v>3867</v>
      </c>
      <c r="V2000" s="9"/>
      <c r="W2000" s="9"/>
      <c r="X2000" s="9"/>
      <c r="Y2000" s="9"/>
      <c r="Z2000" s="9"/>
      <c r="AA2000" s="9"/>
      <c r="AB2000">
        <v>863</v>
      </c>
      <c r="AC2000">
        <v>905</v>
      </c>
      <c r="AD2000">
        <v>945</v>
      </c>
      <c r="AE2000">
        <v>1030</v>
      </c>
      <c r="AF2000">
        <v>1203</v>
      </c>
      <c r="AG2000">
        <v>1341</v>
      </c>
      <c r="AH2000">
        <v>1421</v>
      </c>
      <c r="AI2000">
        <v>1532</v>
      </c>
      <c r="AJ2000">
        <v>1587</v>
      </c>
    </row>
    <row r="2001" spans="1:36" x14ac:dyDescent="0.25">
      <c r="A2001" s="19">
        <v>2000</v>
      </c>
      <c r="B2001" s="1" t="s">
        <v>9662</v>
      </c>
      <c r="C2001" s="1" t="str">
        <f>+VLOOKUP(Tabla1[[#This Row],[Sector]],Sectores[[Sector]:[Columna1]],2,0)</f>
        <v>08 Educación</v>
      </c>
      <c r="D2001" s="1" t="str">
        <f>+VLOOKUP(Tabla1[[#This Row],[Contenido]],Hoja2!$F$2:$G$105,2,0)</f>
        <v>08.03 Admisión Universitaria</v>
      </c>
      <c r="E2001" s="1" t="str">
        <f>+IFERROR(VLOOKUP(Tabla1[[#This Row],[Tema]],Temas[[Tema]:[Columna1]],2,0),"REVISAR")</f>
        <v>08.03.06 Comuna de Domicilio</v>
      </c>
      <c r="F2001" s="1" t="str">
        <f>+IFERROR(VLOOKUP(Tabla1[[#This Row],[Muestra]],Muestra[[Muestra]:[Columna1]],2,0),"REVISAR")</f>
        <v>08.03.06.314 Tiltil</v>
      </c>
      <c r="G2001" t="s">
        <v>62</v>
      </c>
      <c r="H2001" t="s">
        <v>3332</v>
      </c>
      <c r="I2001" t="s">
        <v>3368</v>
      </c>
      <c r="J2001" t="s">
        <v>3676</v>
      </c>
      <c r="K2001" t="s">
        <v>3336</v>
      </c>
      <c r="L2001" t="s">
        <v>2498</v>
      </c>
      <c r="O2001" t="s">
        <v>3867</v>
      </c>
      <c r="V2001" s="9"/>
      <c r="W2001" s="9"/>
      <c r="X2001" s="9"/>
      <c r="Y2001" s="9"/>
      <c r="Z2001" s="9"/>
      <c r="AA2001" s="9"/>
      <c r="AB2001">
        <v>240</v>
      </c>
      <c r="AC2001">
        <v>262</v>
      </c>
      <c r="AD2001">
        <v>275</v>
      </c>
      <c r="AE2001">
        <v>292</v>
      </c>
      <c r="AF2001">
        <v>269</v>
      </c>
      <c r="AG2001">
        <v>260</v>
      </c>
      <c r="AH2001">
        <v>270</v>
      </c>
      <c r="AI2001">
        <v>315</v>
      </c>
      <c r="AJ2001">
        <v>277</v>
      </c>
    </row>
    <row r="2002" spans="1:36" x14ac:dyDescent="0.25">
      <c r="A2002" s="19">
        <v>2001</v>
      </c>
      <c r="B2002" s="1" t="s">
        <v>9663</v>
      </c>
      <c r="C2002" s="1" t="str">
        <f>+VLOOKUP(Tabla1[[#This Row],[Sector]],Sectores[[Sector]:[Columna1]],2,0)</f>
        <v>08 Educación</v>
      </c>
      <c r="D2002" s="1" t="str">
        <f>+VLOOKUP(Tabla1[[#This Row],[Contenido]],Hoja2!$F$2:$G$105,2,0)</f>
        <v>08.03 Admisión Universitaria</v>
      </c>
      <c r="E2002" s="1" t="str">
        <f>+IFERROR(VLOOKUP(Tabla1[[#This Row],[Tema]],Temas[[Tema]:[Columna1]],2,0),"REVISAR")</f>
        <v>08.03.06 Comuna de Domicilio</v>
      </c>
      <c r="F2002" s="1" t="str">
        <f>+IFERROR(VLOOKUP(Tabla1[[#This Row],[Muestra]],Muestra[[Muestra]:[Columna1]],2,0),"REVISAR")</f>
        <v>08.03.06.315 San Bernardo</v>
      </c>
      <c r="G2002" t="s">
        <v>62</v>
      </c>
      <c r="H2002" t="s">
        <v>3332</v>
      </c>
      <c r="I2002" t="s">
        <v>3368</v>
      </c>
      <c r="J2002" t="s">
        <v>3677</v>
      </c>
      <c r="K2002" t="s">
        <v>3336</v>
      </c>
      <c r="L2002" t="s">
        <v>2498</v>
      </c>
      <c r="O2002" t="s">
        <v>3867</v>
      </c>
      <c r="V2002" s="9"/>
      <c r="W2002" s="9"/>
      <c r="X2002" s="9"/>
      <c r="Y2002" s="9"/>
      <c r="Z2002" s="9"/>
      <c r="AA2002" s="9"/>
      <c r="AB2002">
        <v>4348</v>
      </c>
      <c r="AC2002">
        <v>4697</v>
      </c>
      <c r="AD2002">
        <v>4615</v>
      </c>
      <c r="AE2002">
        <v>4789</v>
      </c>
      <c r="AF2002">
        <v>5122</v>
      </c>
      <c r="AG2002">
        <v>5013</v>
      </c>
      <c r="AH2002">
        <v>4955</v>
      </c>
      <c r="AI2002">
        <v>5033</v>
      </c>
      <c r="AJ2002">
        <v>4859</v>
      </c>
    </row>
    <row r="2003" spans="1:36" x14ac:dyDescent="0.25">
      <c r="A2003" s="19">
        <v>2002</v>
      </c>
      <c r="B2003" s="1" t="s">
        <v>9664</v>
      </c>
      <c r="C2003" s="1" t="str">
        <f>+VLOOKUP(Tabla1[[#This Row],[Sector]],Sectores[[Sector]:[Columna1]],2,0)</f>
        <v>08 Educación</v>
      </c>
      <c r="D2003" s="1" t="str">
        <f>+VLOOKUP(Tabla1[[#This Row],[Contenido]],Hoja2!$F$2:$G$105,2,0)</f>
        <v>08.03 Admisión Universitaria</v>
      </c>
      <c r="E2003" s="1" t="str">
        <f>+IFERROR(VLOOKUP(Tabla1[[#This Row],[Tema]],Temas[[Tema]:[Columna1]],2,0),"REVISAR")</f>
        <v>08.03.06 Comuna de Domicilio</v>
      </c>
      <c r="F2003" s="1" t="str">
        <f>+IFERROR(VLOOKUP(Tabla1[[#This Row],[Muestra]],Muestra[[Muestra]:[Columna1]],2,0),"REVISAR")</f>
        <v>08.03.06.316 Buin</v>
      </c>
      <c r="G2003" t="s">
        <v>62</v>
      </c>
      <c r="H2003" t="s">
        <v>3332</v>
      </c>
      <c r="I2003" t="s">
        <v>3368</v>
      </c>
      <c r="J2003" t="s">
        <v>3678</v>
      </c>
      <c r="K2003" t="s">
        <v>3336</v>
      </c>
      <c r="L2003" t="s">
        <v>2498</v>
      </c>
      <c r="O2003" t="s">
        <v>3867</v>
      </c>
      <c r="V2003" s="9"/>
      <c r="W2003" s="9"/>
      <c r="X2003" s="9"/>
      <c r="Y2003" s="9"/>
      <c r="Z2003" s="9"/>
      <c r="AA2003" s="9"/>
      <c r="AB2003">
        <v>1273</v>
      </c>
      <c r="AC2003">
        <v>1463</v>
      </c>
      <c r="AD2003">
        <v>1427</v>
      </c>
      <c r="AE2003">
        <v>1493</v>
      </c>
      <c r="AF2003">
        <v>1476</v>
      </c>
      <c r="AG2003">
        <v>1573</v>
      </c>
      <c r="AH2003">
        <v>1602</v>
      </c>
      <c r="AI2003">
        <v>1752</v>
      </c>
      <c r="AJ2003">
        <v>1728</v>
      </c>
    </row>
    <row r="2004" spans="1:36" x14ac:dyDescent="0.25">
      <c r="A2004" s="19">
        <v>2003</v>
      </c>
      <c r="B2004" s="1" t="s">
        <v>9665</v>
      </c>
      <c r="C2004" s="1" t="str">
        <f>+VLOOKUP(Tabla1[[#This Row],[Sector]],Sectores[[Sector]:[Columna1]],2,0)</f>
        <v>08 Educación</v>
      </c>
      <c r="D2004" s="1" t="str">
        <f>+VLOOKUP(Tabla1[[#This Row],[Contenido]],Hoja2!$F$2:$G$105,2,0)</f>
        <v>08.03 Admisión Universitaria</v>
      </c>
      <c r="E2004" s="1" t="str">
        <f>+IFERROR(VLOOKUP(Tabla1[[#This Row],[Tema]],Temas[[Tema]:[Columna1]],2,0),"REVISAR")</f>
        <v>08.03.06 Comuna de Domicilio</v>
      </c>
      <c r="F2004" s="1" t="str">
        <f>+IFERROR(VLOOKUP(Tabla1[[#This Row],[Muestra]],Muestra[[Muestra]:[Columna1]],2,0),"REVISAR")</f>
        <v>08.03.06.317 Calera de Tango</v>
      </c>
      <c r="G2004" t="s">
        <v>62</v>
      </c>
      <c r="H2004" t="s">
        <v>3332</v>
      </c>
      <c r="I2004" t="s">
        <v>3368</v>
      </c>
      <c r="J2004" t="s">
        <v>3679</v>
      </c>
      <c r="K2004" t="s">
        <v>3336</v>
      </c>
      <c r="L2004" t="s">
        <v>2498</v>
      </c>
      <c r="O2004" t="s">
        <v>3867</v>
      </c>
      <c r="V2004" s="9"/>
      <c r="W2004" s="9"/>
      <c r="X2004" s="9"/>
      <c r="Y2004" s="9"/>
      <c r="Z2004" s="9"/>
      <c r="AA2004" s="9"/>
      <c r="AB2004">
        <v>451</v>
      </c>
      <c r="AC2004">
        <v>441</v>
      </c>
      <c r="AD2004">
        <v>396</v>
      </c>
      <c r="AE2004">
        <v>478</v>
      </c>
      <c r="AF2004">
        <v>492</v>
      </c>
      <c r="AG2004">
        <v>454</v>
      </c>
      <c r="AH2004">
        <v>437</v>
      </c>
      <c r="AI2004">
        <v>481</v>
      </c>
      <c r="AJ2004">
        <v>443</v>
      </c>
    </row>
    <row r="2005" spans="1:36" x14ac:dyDescent="0.25">
      <c r="A2005" s="19">
        <v>2004</v>
      </c>
      <c r="B2005" s="1" t="s">
        <v>9666</v>
      </c>
      <c r="C2005" s="1" t="str">
        <f>+VLOOKUP(Tabla1[[#This Row],[Sector]],Sectores[[Sector]:[Columna1]],2,0)</f>
        <v>08 Educación</v>
      </c>
      <c r="D2005" s="1" t="str">
        <f>+VLOOKUP(Tabla1[[#This Row],[Contenido]],Hoja2!$F$2:$G$105,2,0)</f>
        <v>08.03 Admisión Universitaria</v>
      </c>
      <c r="E2005" s="1" t="str">
        <f>+IFERROR(VLOOKUP(Tabla1[[#This Row],[Tema]],Temas[[Tema]:[Columna1]],2,0),"REVISAR")</f>
        <v>08.03.06 Comuna de Domicilio</v>
      </c>
      <c r="F2005" s="1" t="str">
        <f>+IFERROR(VLOOKUP(Tabla1[[#This Row],[Muestra]],Muestra[[Muestra]:[Columna1]],2,0),"REVISAR")</f>
        <v>08.03.06.318 Paine</v>
      </c>
      <c r="G2005" t="s">
        <v>62</v>
      </c>
      <c r="H2005" t="s">
        <v>3332</v>
      </c>
      <c r="I2005" t="s">
        <v>3368</v>
      </c>
      <c r="J2005" t="s">
        <v>3680</v>
      </c>
      <c r="K2005" t="s">
        <v>3336</v>
      </c>
      <c r="L2005" t="s">
        <v>2498</v>
      </c>
      <c r="O2005" t="s">
        <v>3867</v>
      </c>
      <c r="V2005" s="9"/>
      <c r="W2005" s="9"/>
      <c r="X2005" s="9"/>
      <c r="Y2005" s="9"/>
      <c r="Z2005" s="9"/>
      <c r="AA2005" s="9"/>
      <c r="AB2005">
        <v>968</v>
      </c>
      <c r="AC2005">
        <v>928</v>
      </c>
      <c r="AD2005">
        <v>980</v>
      </c>
      <c r="AE2005">
        <v>974</v>
      </c>
      <c r="AF2005">
        <v>1037</v>
      </c>
      <c r="AG2005">
        <v>998</v>
      </c>
      <c r="AH2005">
        <v>1082</v>
      </c>
      <c r="AI2005">
        <v>1199</v>
      </c>
      <c r="AJ2005">
        <v>1196</v>
      </c>
    </row>
    <row r="2006" spans="1:36" x14ac:dyDescent="0.25">
      <c r="A2006" s="19">
        <v>2005</v>
      </c>
      <c r="B2006" s="1" t="s">
        <v>9667</v>
      </c>
      <c r="C2006" s="1" t="str">
        <f>+VLOOKUP(Tabla1[[#This Row],[Sector]],Sectores[[Sector]:[Columna1]],2,0)</f>
        <v>08 Educación</v>
      </c>
      <c r="D2006" s="1" t="str">
        <f>+VLOOKUP(Tabla1[[#This Row],[Contenido]],Hoja2!$F$2:$G$105,2,0)</f>
        <v>08.03 Admisión Universitaria</v>
      </c>
      <c r="E2006" s="1" t="str">
        <f>+IFERROR(VLOOKUP(Tabla1[[#This Row],[Tema]],Temas[[Tema]:[Columna1]],2,0),"REVISAR")</f>
        <v>08.03.06 Comuna de Domicilio</v>
      </c>
      <c r="F2006" s="1" t="str">
        <f>+IFERROR(VLOOKUP(Tabla1[[#This Row],[Muestra]],Muestra[[Muestra]:[Columna1]],2,0),"REVISAR")</f>
        <v>08.03.06.319 Melipilla</v>
      </c>
      <c r="G2006" t="s">
        <v>62</v>
      </c>
      <c r="H2006" t="s">
        <v>3332</v>
      </c>
      <c r="I2006" t="s">
        <v>3368</v>
      </c>
      <c r="J2006" t="s">
        <v>3681</v>
      </c>
      <c r="K2006" t="s">
        <v>3336</v>
      </c>
      <c r="L2006" t="s">
        <v>2498</v>
      </c>
      <c r="O2006" t="s">
        <v>3867</v>
      </c>
      <c r="V2006" s="9"/>
      <c r="W2006" s="9"/>
      <c r="X2006" s="9"/>
      <c r="Y2006" s="9"/>
      <c r="Z2006" s="9"/>
      <c r="AA2006" s="9"/>
      <c r="AB2006">
        <v>2080</v>
      </c>
      <c r="AC2006">
        <v>2110</v>
      </c>
      <c r="AD2006">
        <v>2069</v>
      </c>
      <c r="AE2006">
        <v>2067</v>
      </c>
      <c r="AF2006">
        <v>2160</v>
      </c>
      <c r="AG2006">
        <v>2165</v>
      </c>
      <c r="AH2006">
        <v>2206</v>
      </c>
      <c r="AI2006">
        <v>2257</v>
      </c>
      <c r="AJ2006">
        <v>2338</v>
      </c>
    </row>
    <row r="2007" spans="1:36" x14ac:dyDescent="0.25">
      <c r="A2007" s="19">
        <v>2006</v>
      </c>
      <c r="B2007" s="1" t="s">
        <v>9668</v>
      </c>
      <c r="C2007" s="1" t="str">
        <f>+VLOOKUP(Tabla1[[#This Row],[Sector]],Sectores[[Sector]:[Columna1]],2,0)</f>
        <v>08 Educación</v>
      </c>
      <c r="D2007" s="1" t="str">
        <f>+VLOOKUP(Tabla1[[#This Row],[Contenido]],Hoja2!$F$2:$G$105,2,0)</f>
        <v>08.03 Admisión Universitaria</v>
      </c>
      <c r="E2007" s="1" t="str">
        <f>+IFERROR(VLOOKUP(Tabla1[[#This Row],[Tema]],Temas[[Tema]:[Columna1]],2,0),"REVISAR")</f>
        <v>08.03.06 Comuna de Domicilio</v>
      </c>
      <c r="F2007" s="1" t="str">
        <f>+IFERROR(VLOOKUP(Tabla1[[#This Row],[Muestra]],Muestra[[Muestra]:[Columna1]],2,0),"REVISAR")</f>
        <v>08.03.06.320 Alhué</v>
      </c>
      <c r="G2007" t="s">
        <v>62</v>
      </c>
      <c r="H2007" t="s">
        <v>3332</v>
      </c>
      <c r="I2007" t="s">
        <v>3368</v>
      </c>
      <c r="J2007" t="s">
        <v>3682</v>
      </c>
      <c r="K2007" t="s">
        <v>3336</v>
      </c>
      <c r="L2007" t="s">
        <v>2498</v>
      </c>
      <c r="O2007" t="s">
        <v>3867</v>
      </c>
      <c r="V2007" s="9"/>
      <c r="W2007" s="9"/>
      <c r="X2007" s="9"/>
      <c r="Y2007" s="9"/>
      <c r="Z2007" s="9"/>
      <c r="AA2007" s="9"/>
      <c r="AB2007">
        <v>65</v>
      </c>
      <c r="AC2007">
        <v>67</v>
      </c>
      <c r="AD2007">
        <v>63</v>
      </c>
      <c r="AE2007">
        <v>70</v>
      </c>
      <c r="AF2007">
        <v>56</v>
      </c>
      <c r="AG2007">
        <v>88</v>
      </c>
      <c r="AH2007">
        <v>76</v>
      </c>
      <c r="AI2007">
        <v>66</v>
      </c>
      <c r="AJ2007">
        <v>80</v>
      </c>
    </row>
    <row r="2008" spans="1:36" x14ac:dyDescent="0.25">
      <c r="A2008" s="19">
        <v>2007</v>
      </c>
      <c r="B2008" s="1" t="s">
        <v>9669</v>
      </c>
      <c r="C2008" s="1" t="str">
        <f>+VLOOKUP(Tabla1[[#This Row],[Sector]],Sectores[[Sector]:[Columna1]],2,0)</f>
        <v>08 Educación</v>
      </c>
      <c r="D2008" s="1" t="str">
        <f>+VLOOKUP(Tabla1[[#This Row],[Contenido]],Hoja2!$F$2:$G$105,2,0)</f>
        <v>08.03 Admisión Universitaria</v>
      </c>
      <c r="E2008" s="1" t="str">
        <f>+IFERROR(VLOOKUP(Tabla1[[#This Row],[Tema]],Temas[[Tema]:[Columna1]],2,0),"REVISAR")</f>
        <v>08.03.06 Comuna de Domicilio</v>
      </c>
      <c r="F2008" s="1" t="str">
        <f>+IFERROR(VLOOKUP(Tabla1[[#This Row],[Muestra]],Muestra[[Muestra]:[Columna1]],2,0),"REVISAR")</f>
        <v>08.03.06.321 Curacaví</v>
      </c>
      <c r="G2008" t="s">
        <v>62</v>
      </c>
      <c r="H2008" t="s">
        <v>3332</v>
      </c>
      <c r="I2008" t="s">
        <v>3368</v>
      </c>
      <c r="J2008" t="s">
        <v>3683</v>
      </c>
      <c r="K2008" t="s">
        <v>3336</v>
      </c>
      <c r="L2008" t="s">
        <v>2498</v>
      </c>
      <c r="O2008" t="s">
        <v>3867</v>
      </c>
      <c r="V2008" s="9"/>
      <c r="W2008" s="9"/>
      <c r="X2008" s="9"/>
      <c r="Y2008" s="9"/>
      <c r="Z2008" s="9"/>
      <c r="AA2008" s="9"/>
      <c r="AB2008">
        <v>480</v>
      </c>
      <c r="AC2008">
        <v>535</v>
      </c>
      <c r="AD2008">
        <v>500</v>
      </c>
      <c r="AE2008">
        <v>519</v>
      </c>
      <c r="AF2008">
        <v>563</v>
      </c>
      <c r="AG2008">
        <v>517</v>
      </c>
      <c r="AH2008">
        <v>562</v>
      </c>
      <c r="AI2008">
        <v>564</v>
      </c>
      <c r="AJ2008">
        <v>540</v>
      </c>
    </row>
    <row r="2009" spans="1:36" x14ac:dyDescent="0.25">
      <c r="A2009" s="19">
        <v>2008</v>
      </c>
      <c r="B2009" s="1" t="s">
        <v>9670</v>
      </c>
      <c r="C2009" s="1" t="str">
        <f>+VLOOKUP(Tabla1[[#This Row],[Sector]],Sectores[[Sector]:[Columna1]],2,0)</f>
        <v>08 Educación</v>
      </c>
      <c r="D2009" s="1" t="str">
        <f>+VLOOKUP(Tabla1[[#This Row],[Contenido]],Hoja2!$F$2:$G$105,2,0)</f>
        <v>08.03 Admisión Universitaria</v>
      </c>
      <c r="E2009" s="1" t="str">
        <f>+IFERROR(VLOOKUP(Tabla1[[#This Row],[Tema]],Temas[[Tema]:[Columna1]],2,0),"REVISAR")</f>
        <v>08.03.06 Comuna de Domicilio</v>
      </c>
      <c r="F2009" s="1" t="str">
        <f>+IFERROR(VLOOKUP(Tabla1[[#This Row],[Muestra]],Muestra[[Muestra]:[Columna1]],2,0),"REVISAR")</f>
        <v>08.03.06.322 María Pinto</v>
      </c>
      <c r="G2009" t="s">
        <v>62</v>
      </c>
      <c r="H2009" t="s">
        <v>3332</v>
      </c>
      <c r="I2009" t="s">
        <v>3368</v>
      </c>
      <c r="J2009" t="s">
        <v>3684</v>
      </c>
      <c r="K2009" t="s">
        <v>3336</v>
      </c>
      <c r="L2009" t="s">
        <v>2498</v>
      </c>
      <c r="O2009" t="s">
        <v>3867</v>
      </c>
      <c r="V2009" s="9"/>
      <c r="W2009" s="9"/>
      <c r="X2009" s="9"/>
      <c r="Y2009" s="9"/>
      <c r="Z2009" s="9"/>
      <c r="AA2009" s="9"/>
      <c r="AB2009">
        <v>211</v>
      </c>
      <c r="AC2009">
        <v>204</v>
      </c>
      <c r="AD2009">
        <v>169</v>
      </c>
      <c r="AE2009">
        <v>175</v>
      </c>
      <c r="AF2009">
        <v>178</v>
      </c>
      <c r="AG2009">
        <v>180</v>
      </c>
      <c r="AH2009">
        <v>194</v>
      </c>
      <c r="AI2009">
        <v>206</v>
      </c>
      <c r="AJ2009">
        <v>186</v>
      </c>
    </row>
    <row r="2010" spans="1:36" x14ac:dyDescent="0.25">
      <c r="A2010" s="19">
        <v>2009</v>
      </c>
      <c r="B2010" s="1" t="s">
        <v>9671</v>
      </c>
      <c r="C2010" s="1" t="str">
        <f>+VLOOKUP(Tabla1[[#This Row],[Sector]],Sectores[[Sector]:[Columna1]],2,0)</f>
        <v>08 Educación</v>
      </c>
      <c r="D2010" s="1" t="str">
        <f>+VLOOKUP(Tabla1[[#This Row],[Contenido]],Hoja2!$F$2:$G$105,2,0)</f>
        <v>08.03 Admisión Universitaria</v>
      </c>
      <c r="E2010" s="1" t="str">
        <f>+IFERROR(VLOOKUP(Tabla1[[#This Row],[Tema]],Temas[[Tema]:[Columna1]],2,0),"REVISAR")</f>
        <v>08.03.06 Comuna de Domicilio</v>
      </c>
      <c r="F2010" s="1" t="str">
        <f>+IFERROR(VLOOKUP(Tabla1[[#This Row],[Muestra]],Muestra[[Muestra]:[Columna1]],2,0),"REVISAR")</f>
        <v>08.03.06.323 San Pedro</v>
      </c>
      <c r="G2010" t="s">
        <v>62</v>
      </c>
      <c r="H2010" t="s">
        <v>3332</v>
      </c>
      <c r="I2010" t="s">
        <v>3368</v>
      </c>
      <c r="J2010" t="s">
        <v>3685</v>
      </c>
      <c r="K2010" t="s">
        <v>3336</v>
      </c>
      <c r="L2010" t="s">
        <v>2498</v>
      </c>
      <c r="O2010" t="s">
        <v>3867</v>
      </c>
      <c r="V2010" s="9"/>
      <c r="W2010" s="9"/>
      <c r="X2010" s="9"/>
      <c r="Y2010" s="9"/>
      <c r="Z2010" s="9"/>
      <c r="AA2010" s="9"/>
      <c r="AB2010">
        <v>115</v>
      </c>
      <c r="AC2010">
        <v>107</v>
      </c>
      <c r="AD2010">
        <v>113</v>
      </c>
      <c r="AE2010">
        <v>110</v>
      </c>
      <c r="AF2010">
        <v>123</v>
      </c>
      <c r="AG2010">
        <v>117</v>
      </c>
      <c r="AH2010">
        <v>120</v>
      </c>
      <c r="AI2010">
        <v>135</v>
      </c>
      <c r="AJ2010">
        <v>127</v>
      </c>
    </row>
    <row r="2011" spans="1:36" x14ac:dyDescent="0.25">
      <c r="A2011" s="19">
        <v>2010</v>
      </c>
      <c r="B2011" s="1" t="s">
        <v>9672</v>
      </c>
      <c r="C2011" s="1" t="str">
        <f>+VLOOKUP(Tabla1[[#This Row],[Sector]],Sectores[[Sector]:[Columna1]],2,0)</f>
        <v>08 Educación</v>
      </c>
      <c r="D2011" s="1" t="str">
        <f>+VLOOKUP(Tabla1[[#This Row],[Contenido]],Hoja2!$F$2:$G$105,2,0)</f>
        <v>08.03 Admisión Universitaria</v>
      </c>
      <c r="E2011" s="1" t="str">
        <f>+IFERROR(VLOOKUP(Tabla1[[#This Row],[Tema]],Temas[[Tema]:[Columna1]],2,0),"REVISAR")</f>
        <v>08.03.06 Comuna de Domicilio</v>
      </c>
      <c r="F2011" s="1" t="str">
        <f>+IFERROR(VLOOKUP(Tabla1[[#This Row],[Muestra]],Muestra[[Muestra]:[Columna1]],2,0),"REVISAR")</f>
        <v>08.03.06.324 Talagante</v>
      </c>
      <c r="G2011" t="s">
        <v>62</v>
      </c>
      <c r="H2011" t="s">
        <v>3332</v>
      </c>
      <c r="I2011" t="s">
        <v>3368</v>
      </c>
      <c r="J2011" t="s">
        <v>3686</v>
      </c>
      <c r="K2011" t="s">
        <v>3336</v>
      </c>
      <c r="L2011" t="s">
        <v>2498</v>
      </c>
      <c r="O2011" t="s">
        <v>3867</v>
      </c>
      <c r="V2011" s="9"/>
      <c r="W2011" s="9"/>
      <c r="X2011" s="9"/>
      <c r="Y2011" s="9"/>
      <c r="Z2011" s="9"/>
      <c r="AA2011" s="9"/>
      <c r="AB2011">
        <v>1276</v>
      </c>
      <c r="AC2011">
        <v>1286</v>
      </c>
      <c r="AD2011">
        <v>1277</v>
      </c>
      <c r="AE2011">
        <v>1333</v>
      </c>
      <c r="AF2011">
        <v>1368</v>
      </c>
      <c r="AG2011">
        <v>1368</v>
      </c>
      <c r="AH2011">
        <v>1415</v>
      </c>
      <c r="AI2011">
        <v>1405</v>
      </c>
      <c r="AJ2011">
        <v>1392</v>
      </c>
    </row>
    <row r="2012" spans="1:36" x14ac:dyDescent="0.25">
      <c r="A2012" s="19">
        <v>2011</v>
      </c>
      <c r="B2012" s="1" t="s">
        <v>9673</v>
      </c>
      <c r="C2012" s="1" t="str">
        <f>+VLOOKUP(Tabla1[[#This Row],[Sector]],Sectores[[Sector]:[Columna1]],2,0)</f>
        <v>08 Educación</v>
      </c>
      <c r="D2012" s="1" t="str">
        <f>+VLOOKUP(Tabla1[[#This Row],[Contenido]],Hoja2!$F$2:$G$105,2,0)</f>
        <v>08.03 Admisión Universitaria</v>
      </c>
      <c r="E2012" s="1" t="str">
        <f>+IFERROR(VLOOKUP(Tabla1[[#This Row],[Tema]],Temas[[Tema]:[Columna1]],2,0),"REVISAR")</f>
        <v>08.03.06 Comuna de Domicilio</v>
      </c>
      <c r="F2012" s="1" t="str">
        <f>+IFERROR(VLOOKUP(Tabla1[[#This Row],[Muestra]],Muestra[[Muestra]:[Columna1]],2,0),"REVISAR")</f>
        <v>08.03.06.325 El Monte</v>
      </c>
      <c r="G2012" t="s">
        <v>62</v>
      </c>
      <c r="H2012" t="s">
        <v>3332</v>
      </c>
      <c r="I2012" t="s">
        <v>3368</v>
      </c>
      <c r="J2012" t="s">
        <v>3687</v>
      </c>
      <c r="K2012" t="s">
        <v>3336</v>
      </c>
      <c r="L2012" t="s">
        <v>2498</v>
      </c>
      <c r="O2012" t="s">
        <v>3867</v>
      </c>
      <c r="V2012" s="9"/>
      <c r="W2012" s="9"/>
      <c r="X2012" s="9"/>
      <c r="Y2012" s="9"/>
      <c r="Z2012" s="9"/>
      <c r="AA2012" s="9"/>
      <c r="AB2012">
        <v>498</v>
      </c>
      <c r="AC2012">
        <v>555</v>
      </c>
      <c r="AD2012">
        <v>574</v>
      </c>
      <c r="AE2012">
        <v>529</v>
      </c>
      <c r="AF2012">
        <v>553</v>
      </c>
      <c r="AG2012">
        <v>587</v>
      </c>
      <c r="AH2012">
        <v>538</v>
      </c>
      <c r="AI2012">
        <v>568</v>
      </c>
      <c r="AJ2012">
        <v>604</v>
      </c>
    </row>
    <row r="2013" spans="1:36" x14ac:dyDescent="0.25">
      <c r="A2013" s="19">
        <v>2012</v>
      </c>
      <c r="B2013" s="1" t="s">
        <v>9674</v>
      </c>
      <c r="C2013" s="1" t="str">
        <f>+VLOOKUP(Tabla1[[#This Row],[Sector]],Sectores[[Sector]:[Columna1]],2,0)</f>
        <v>08 Educación</v>
      </c>
      <c r="D2013" s="1" t="str">
        <f>+VLOOKUP(Tabla1[[#This Row],[Contenido]],Hoja2!$F$2:$G$105,2,0)</f>
        <v>08.03 Admisión Universitaria</v>
      </c>
      <c r="E2013" s="1" t="str">
        <f>+IFERROR(VLOOKUP(Tabla1[[#This Row],[Tema]],Temas[[Tema]:[Columna1]],2,0),"REVISAR")</f>
        <v>08.03.06 Comuna de Domicilio</v>
      </c>
      <c r="F2013" s="1" t="str">
        <f>+IFERROR(VLOOKUP(Tabla1[[#This Row],[Muestra]],Muestra[[Muestra]:[Columna1]],2,0),"REVISAR")</f>
        <v>08.03.06.326 Isla de Maipo</v>
      </c>
      <c r="G2013" t="s">
        <v>62</v>
      </c>
      <c r="H2013" t="s">
        <v>3332</v>
      </c>
      <c r="I2013" t="s">
        <v>3368</v>
      </c>
      <c r="J2013" t="s">
        <v>3688</v>
      </c>
      <c r="K2013" t="s">
        <v>3336</v>
      </c>
      <c r="L2013" t="s">
        <v>2498</v>
      </c>
      <c r="O2013" t="s">
        <v>3867</v>
      </c>
      <c r="V2013" s="9"/>
      <c r="W2013" s="9"/>
      <c r="X2013" s="9"/>
      <c r="Y2013" s="9"/>
      <c r="Z2013" s="9"/>
      <c r="AA2013" s="9"/>
      <c r="AB2013">
        <v>487</v>
      </c>
      <c r="AC2013">
        <v>540</v>
      </c>
      <c r="AD2013">
        <v>543</v>
      </c>
      <c r="AE2013">
        <v>507</v>
      </c>
      <c r="AF2013">
        <v>515</v>
      </c>
      <c r="AG2013">
        <v>551</v>
      </c>
      <c r="AH2013">
        <v>616</v>
      </c>
      <c r="AI2013">
        <v>664</v>
      </c>
      <c r="AJ2013">
        <v>667</v>
      </c>
    </row>
    <row r="2014" spans="1:36" x14ac:dyDescent="0.25">
      <c r="A2014" s="19">
        <v>2013</v>
      </c>
      <c r="B2014" s="1" t="s">
        <v>9675</v>
      </c>
      <c r="C2014" s="1" t="str">
        <f>+VLOOKUP(Tabla1[[#This Row],[Sector]],Sectores[[Sector]:[Columna1]],2,0)</f>
        <v>08 Educación</v>
      </c>
      <c r="D2014" s="1" t="str">
        <f>+VLOOKUP(Tabla1[[#This Row],[Contenido]],Hoja2!$F$2:$G$105,2,0)</f>
        <v>08.03 Admisión Universitaria</v>
      </c>
      <c r="E2014" s="1" t="str">
        <f>+IFERROR(VLOOKUP(Tabla1[[#This Row],[Tema]],Temas[[Tema]:[Columna1]],2,0),"REVISAR")</f>
        <v>08.03.06 Comuna de Domicilio</v>
      </c>
      <c r="F2014" s="1" t="str">
        <f>+IFERROR(VLOOKUP(Tabla1[[#This Row],[Muestra]],Muestra[[Muestra]:[Columna1]],2,0),"REVISAR")</f>
        <v>08.03.06.327 Padre Hurtado</v>
      </c>
      <c r="G2014" t="s">
        <v>62</v>
      </c>
      <c r="H2014" t="s">
        <v>3332</v>
      </c>
      <c r="I2014" t="s">
        <v>3368</v>
      </c>
      <c r="J2014" t="s">
        <v>3689</v>
      </c>
      <c r="K2014" t="s">
        <v>3336</v>
      </c>
      <c r="L2014" t="s">
        <v>2498</v>
      </c>
      <c r="O2014" t="s">
        <v>3867</v>
      </c>
      <c r="V2014" s="9"/>
      <c r="W2014" s="9"/>
      <c r="X2014" s="9"/>
      <c r="Y2014" s="9"/>
      <c r="Z2014" s="9"/>
      <c r="AA2014" s="9"/>
      <c r="AB2014">
        <v>837</v>
      </c>
      <c r="AC2014">
        <v>849</v>
      </c>
      <c r="AD2014">
        <v>851</v>
      </c>
      <c r="AE2014">
        <v>970</v>
      </c>
      <c r="AF2014">
        <v>922</v>
      </c>
      <c r="AG2014">
        <v>964</v>
      </c>
      <c r="AH2014">
        <v>1062</v>
      </c>
      <c r="AI2014">
        <v>1124</v>
      </c>
      <c r="AJ2014">
        <v>1153</v>
      </c>
    </row>
    <row r="2015" spans="1:36" x14ac:dyDescent="0.25">
      <c r="A2015" s="19">
        <v>2014</v>
      </c>
      <c r="B2015" s="1" t="s">
        <v>9676</v>
      </c>
      <c r="C2015" s="1" t="str">
        <f>+VLOOKUP(Tabla1[[#This Row],[Sector]],Sectores[[Sector]:[Columna1]],2,0)</f>
        <v>08 Educación</v>
      </c>
      <c r="D2015" s="1" t="str">
        <f>+VLOOKUP(Tabla1[[#This Row],[Contenido]],Hoja2!$F$2:$G$105,2,0)</f>
        <v>08.03 Admisión Universitaria</v>
      </c>
      <c r="E2015" s="1" t="str">
        <f>+IFERROR(VLOOKUP(Tabla1[[#This Row],[Tema]],Temas[[Tema]:[Columna1]],2,0),"REVISAR")</f>
        <v>08.03.06 Comuna de Domicilio</v>
      </c>
      <c r="F2015" s="1" t="str">
        <f>+IFERROR(VLOOKUP(Tabla1[[#This Row],[Muestra]],Muestra[[Muestra]:[Columna1]],2,0),"REVISAR")</f>
        <v>08.03.06.328 Peñaflor</v>
      </c>
      <c r="G2015" t="s">
        <v>62</v>
      </c>
      <c r="H2015" t="s">
        <v>3332</v>
      </c>
      <c r="I2015" t="s">
        <v>3368</v>
      </c>
      <c r="J2015" t="s">
        <v>3690</v>
      </c>
      <c r="K2015" t="s">
        <v>3336</v>
      </c>
      <c r="L2015" t="s">
        <v>2498</v>
      </c>
      <c r="O2015" t="s">
        <v>3867</v>
      </c>
      <c r="V2015" s="9"/>
      <c r="W2015" s="9"/>
      <c r="X2015" s="9"/>
      <c r="Y2015" s="9"/>
      <c r="Z2015" s="9"/>
      <c r="AA2015" s="9"/>
      <c r="AB2015">
        <v>1519</v>
      </c>
      <c r="AC2015">
        <v>1511</v>
      </c>
      <c r="AD2015">
        <v>1642</v>
      </c>
      <c r="AE2015">
        <v>1619</v>
      </c>
      <c r="AF2015">
        <v>1507</v>
      </c>
      <c r="AG2015">
        <v>1570</v>
      </c>
      <c r="AH2015">
        <v>1632</v>
      </c>
      <c r="AI2015">
        <v>1727</v>
      </c>
      <c r="AJ2015">
        <v>1711</v>
      </c>
    </row>
    <row r="2016" spans="1:36" x14ac:dyDescent="0.25">
      <c r="A2016" s="19">
        <v>2015</v>
      </c>
      <c r="B2016" s="1" t="s">
        <v>9677</v>
      </c>
      <c r="C2016" s="1" t="str">
        <f>+VLOOKUP(Tabla1[[#This Row],[Sector]],Sectores[[Sector]:[Columna1]],2,0)</f>
        <v>08 Educación</v>
      </c>
      <c r="D2016" s="1" t="str">
        <f>+VLOOKUP(Tabla1[[#This Row],[Contenido]],Hoja2!$F$2:$G$105,2,0)</f>
        <v>08.03 Admisión Universitaria</v>
      </c>
      <c r="E2016" s="1" t="str">
        <f>+IFERROR(VLOOKUP(Tabla1[[#This Row],[Tema]],Temas[[Tema]:[Columna1]],2,0),"REVISAR")</f>
        <v>08.03.06 Comuna de Domicilio</v>
      </c>
      <c r="F2016" s="1" t="str">
        <f>+IFERROR(VLOOKUP(Tabla1[[#This Row],[Muestra]],Muestra[[Muestra]:[Columna1]],2,0),"REVISAR")</f>
        <v>08.03.06.329 Valdivia</v>
      </c>
      <c r="G2016" t="s">
        <v>62</v>
      </c>
      <c r="H2016" t="s">
        <v>3332</v>
      </c>
      <c r="I2016" t="s">
        <v>3368</v>
      </c>
      <c r="J2016" t="s">
        <v>3691</v>
      </c>
      <c r="K2016" t="s">
        <v>3336</v>
      </c>
      <c r="L2016" t="s">
        <v>2498</v>
      </c>
      <c r="O2016" t="s">
        <v>3867</v>
      </c>
      <c r="V2016" s="9"/>
      <c r="W2016" s="9"/>
      <c r="X2016" s="9"/>
      <c r="Y2016" s="9"/>
      <c r="Z2016" s="9"/>
      <c r="AA2016" s="9"/>
      <c r="AB2016">
        <v>3193</v>
      </c>
      <c r="AC2016">
        <v>3339</v>
      </c>
      <c r="AD2016">
        <v>3390</v>
      </c>
      <c r="AE2016">
        <v>3556</v>
      </c>
      <c r="AF2016">
        <v>3429</v>
      </c>
      <c r="AG2016">
        <v>3476</v>
      </c>
      <c r="AH2016">
        <v>3506</v>
      </c>
      <c r="AI2016">
        <v>3489</v>
      </c>
      <c r="AJ2016">
        <v>3408</v>
      </c>
    </row>
    <row r="2017" spans="1:36" x14ac:dyDescent="0.25">
      <c r="A2017" s="19">
        <v>2016</v>
      </c>
      <c r="B2017" s="1" t="s">
        <v>9678</v>
      </c>
      <c r="C2017" s="1" t="str">
        <f>+VLOOKUP(Tabla1[[#This Row],[Sector]],Sectores[[Sector]:[Columna1]],2,0)</f>
        <v>08 Educación</v>
      </c>
      <c r="D2017" s="1" t="str">
        <f>+VLOOKUP(Tabla1[[#This Row],[Contenido]],Hoja2!$F$2:$G$105,2,0)</f>
        <v>08.03 Admisión Universitaria</v>
      </c>
      <c r="E2017" s="1" t="str">
        <f>+IFERROR(VLOOKUP(Tabla1[[#This Row],[Tema]],Temas[[Tema]:[Columna1]],2,0),"REVISAR")</f>
        <v>08.03.06 Comuna de Domicilio</v>
      </c>
      <c r="F2017" s="1" t="str">
        <f>+IFERROR(VLOOKUP(Tabla1[[#This Row],[Muestra]],Muestra[[Muestra]:[Columna1]],2,0),"REVISAR")</f>
        <v>08.03.06.330 Corral</v>
      </c>
      <c r="G2017" t="s">
        <v>62</v>
      </c>
      <c r="H2017" t="s">
        <v>3332</v>
      </c>
      <c r="I2017" t="s">
        <v>3368</v>
      </c>
      <c r="J2017" t="s">
        <v>3692</v>
      </c>
      <c r="K2017" t="s">
        <v>3336</v>
      </c>
      <c r="L2017" t="s">
        <v>2498</v>
      </c>
      <c r="O2017" t="s">
        <v>3867</v>
      </c>
      <c r="V2017" s="9"/>
      <c r="W2017" s="9"/>
      <c r="X2017" s="9"/>
      <c r="Y2017" s="9"/>
      <c r="Z2017" s="9"/>
      <c r="AA2017" s="9"/>
      <c r="AB2017">
        <v>82</v>
      </c>
      <c r="AC2017">
        <v>76</v>
      </c>
      <c r="AD2017">
        <v>81</v>
      </c>
      <c r="AE2017">
        <v>77</v>
      </c>
      <c r="AF2017">
        <v>68</v>
      </c>
      <c r="AG2017">
        <v>77</v>
      </c>
      <c r="AH2017">
        <v>71</v>
      </c>
      <c r="AI2017">
        <v>80</v>
      </c>
      <c r="AJ2017">
        <v>63</v>
      </c>
    </row>
    <row r="2018" spans="1:36" x14ac:dyDescent="0.25">
      <c r="A2018" s="19">
        <v>2017</v>
      </c>
      <c r="B2018" s="1" t="s">
        <v>9679</v>
      </c>
      <c r="C2018" s="1" t="str">
        <f>+VLOOKUP(Tabla1[[#This Row],[Sector]],Sectores[[Sector]:[Columna1]],2,0)</f>
        <v>08 Educación</v>
      </c>
      <c r="D2018" s="1" t="str">
        <f>+VLOOKUP(Tabla1[[#This Row],[Contenido]],Hoja2!$F$2:$G$105,2,0)</f>
        <v>08.03 Admisión Universitaria</v>
      </c>
      <c r="E2018" s="1" t="str">
        <f>+IFERROR(VLOOKUP(Tabla1[[#This Row],[Tema]],Temas[[Tema]:[Columna1]],2,0),"REVISAR")</f>
        <v>08.03.06 Comuna de Domicilio</v>
      </c>
      <c r="F2018" s="1" t="str">
        <f>+IFERROR(VLOOKUP(Tabla1[[#This Row],[Muestra]],Muestra[[Muestra]:[Columna1]],2,0),"REVISAR")</f>
        <v>08.03.06.331 Lanco</v>
      </c>
      <c r="G2018" t="s">
        <v>62</v>
      </c>
      <c r="H2018" t="s">
        <v>3332</v>
      </c>
      <c r="I2018" t="s">
        <v>3368</v>
      </c>
      <c r="J2018" t="s">
        <v>3693</v>
      </c>
      <c r="K2018" t="s">
        <v>3336</v>
      </c>
      <c r="L2018" t="s">
        <v>2498</v>
      </c>
      <c r="O2018" t="s">
        <v>3867</v>
      </c>
      <c r="V2018" s="9"/>
      <c r="W2018" s="9"/>
      <c r="X2018" s="9"/>
      <c r="Y2018" s="9"/>
      <c r="Z2018" s="9"/>
      <c r="AA2018" s="9"/>
      <c r="AB2018">
        <v>220</v>
      </c>
      <c r="AC2018">
        <v>296</v>
      </c>
      <c r="AD2018">
        <v>274</v>
      </c>
      <c r="AE2018">
        <v>259</v>
      </c>
      <c r="AF2018">
        <v>297</v>
      </c>
      <c r="AG2018">
        <v>281</v>
      </c>
      <c r="AH2018">
        <v>308</v>
      </c>
      <c r="AI2018">
        <v>298</v>
      </c>
      <c r="AJ2018">
        <v>280</v>
      </c>
    </row>
    <row r="2019" spans="1:36" x14ac:dyDescent="0.25">
      <c r="A2019" s="19">
        <v>2018</v>
      </c>
      <c r="B2019" s="1" t="s">
        <v>9680</v>
      </c>
      <c r="C2019" s="1" t="str">
        <f>+VLOOKUP(Tabla1[[#This Row],[Sector]],Sectores[[Sector]:[Columna1]],2,0)</f>
        <v>08 Educación</v>
      </c>
      <c r="D2019" s="1" t="str">
        <f>+VLOOKUP(Tabla1[[#This Row],[Contenido]],Hoja2!$F$2:$G$105,2,0)</f>
        <v>08.03 Admisión Universitaria</v>
      </c>
      <c r="E2019" s="1" t="str">
        <f>+IFERROR(VLOOKUP(Tabla1[[#This Row],[Tema]],Temas[[Tema]:[Columna1]],2,0),"REVISAR")</f>
        <v>08.03.06 Comuna de Domicilio</v>
      </c>
      <c r="F2019" s="1" t="str">
        <f>+IFERROR(VLOOKUP(Tabla1[[#This Row],[Muestra]],Muestra[[Muestra]:[Columna1]],2,0),"REVISAR")</f>
        <v>08.03.05.10 Los Lagos</v>
      </c>
      <c r="G2019" t="s">
        <v>62</v>
      </c>
      <c r="H2019" t="s">
        <v>3332</v>
      </c>
      <c r="I2019" t="s">
        <v>3368</v>
      </c>
      <c r="J2019" t="s">
        <v>3355</v>
      </c>
      <c r="K2019" t="s">
        <v>3336</v>
      </c>
      <c r="L2019" t="s">
        <v>2498</v>
      </c>
      <c r="O2019" t="s">
        <v>3867</v>
      </c>
      <c r="V2019" s="9"/>
      <c r="W2019" s="9"/>
      <c r="X2019" s="9"/>
      <c r="Y2019" s="9"/>
      <c r="Z2019" s="9"/>
      <c r="AA2019" s="9"/>
      <c r="AB2019">
        <v>299</v>
      </c>
      <c r="AC2019">
        <v>310</v>
      </c>
      <c r="AD2019">
        <v>303</v>
      </c>
      <c r="AE2019">
        <v>280</v>
      </c>
      <c r="AF2019">
        <v>283</v>
      </c>
      <c r="AG2019">
        <v>293</v>
      </c>
      <c r="AH2019">
        <v>310</v>
      </c>
      <c r="AI2019">
        <v>330</v>
      </c>
      <c r="AJ2019">
        <v>343</v>
      </c>
    </row>
    <row r="2020" spans="1:36" x14ac:dyDescent="0.25">
      <c r="A2020" s="19">
        <v>2019</v>
      </c>
      <c r="B2020" s="1" t="s">
        <v>9681</v>
      </c>
      <c r="C2020" s="1" t="str">
        <f>+VLOOKUP(Tabla1[[#This Row],[Sector]],Sectores[[Sector]:[Columna1]],2,0)</f>
        <v>08 Educación</v>
      </c>
      <c r="D2020" s="1" t="str">
        <f>+VLOOKUP(Tabla1[[#This Row],[Contenido]],Hoja2!$F$2:$G$105,2,0)</f>
        <v>08.03 Admisión Universitaria</v>
      </c>
      <c r="E2020" s="1" t="str">
        <f>+IFERROR(VLOOKUP(Tabla1[[#This Row],[Tema]],Temas[[Tema]:[Columna1]],2,0),"REVISAR")</f>
        <v>08.03.06 Comuna de Domicilio</v>
      </c>
      <c r="F2020" s="1" t="str">
        <f>+IFERROR(VLOOKUP(Tabla1[[#This Row],[Muestra]],Muestra[[Muestra]:[Columna1]],2,0),"REVISAR")</f>
        <v>08.03.06.333 Máfil</v>
      </c>
      <c r="G2020" t="s">
        <v>62</v>
      </c>
      <c r="H2020" t="s">
        <v>3332</v>
      </c>
      <c r="I2020" t="s">
        <v>3368</v>
      </c>
      <c r="J2020" t="s">
        <v>3694</v>
      </c>
      <c r="K2020" t="s">
        <v>3336</v>
      </c>
      <c r="L2020" t="s">
        <v>2498</v>
      </c>
      <c r="O2020" t="s">
        <v>3867</v>
      </c>
      <c r="V2020" s="9"/>
      <c r="W2020" s="9"/>
      <c r="X2020" s="9"/>
      <c r="Y2020" s="9"/>
      <c r="Z2020" s="9"/>
      <c r="AA2020" s="9"/>
      <c r="AB2020">
        <v>129</v>
      </c>
      <c r="AC2020">
        <v>93</v>
      </c>
      <c r="AD2020">
        <v>124</v>
      </c>
      <c r="AE2020">
        <v>137</v>
      </c>
      <c r="AF2020">
        <v>121</v>
      </c>
      <c r="AG2020">
        <v>115</v>
      </c>
      <c r="AH2020">
        <v>125</v>
      </c>
      <c r="AI2020">
        <v>126</v>
      </c>
      <c r="AJ2020">
        <v>116</v>
      </c>
    </row>
    <row r="2021" spans="1:36" x14ac:dyDescent="0.25">
      <c r="A2021" s="19">
        <v>2020</v>
      </c>
      <c r="B2021" s="1" t="s">
        <v>9682</v>
      </c>
      <c r="C2021" s="1" t="str">
        <f>+VLOOKUP(Tabla1[[#This Row],[Sector]],Sectores[[Sector]:[Columna1]],2,0)</f>
        <v>08 Educación</v>
      </c>
      <c r="D2021" s="1" t="str">
        <f>+VLOOKUP(Tabla1[[#This Row],[Contenido]],Hoja2!$F$2:$G$105,2,0)</f>
        <v>08.03 Admisión Universitaria</v>
      </c>
      <c r="E2021" s="1" t="str">
        <f>+IFERROR(VLOOKUP(Tabla1[[#This Row],[Tema]],Temas[[Tema]:[Columna1]],2,0),"REVISAR")</f>
        <v>08.03.06 Comuna de Domicilio</v>
      </c>
      <c r="F2021" s="1" t="str">
        <f>+IFERROR(VLOOKUP(Tabla1[[#This Row],[Muestra]],Muestra[[Muestra]:[Columna1]],2,0),"REVISAR")</f>
        <v>08.03.06.334 Mariquina</v>
      </c>
      <c r="G2021" t="s">
        <v>62</v>
      </c>
      <c r="H2021" t="s">
        <v>3332</v>
      </c>
      <c r="I2021" t="s">
        <v>3368</v>
      </c>
      <c r="J2021" t="s">
        <v>3695</v>
      </c>
      <c r="K2021" t="s">
        <v>3336</v>
      </c>
      <c r="L2021" t="s">
        <v>2498</v>
      </c>
      <c r="O2021" t="s">
        <v>3867</v>
      </c>
      <c r="V2021" s="9"/>
      <c r="W2021" s="9"/>
      <c r="X2021" s="9"/>
      <c r="Y2021" s="9"/>
      <c r="Z2021" s="9"/>
      <c r="AA2021" s="9"/>
      <c r="AB2021">
        <v>223</v>
      </c>
      <c r="AC2021">
        <v>273</v>
      </c>
      <c r="AD2021">
        <v>296</v>
      </c>
      <c r="AE2021">
        <v>294</v>
      </c>
      <c r="AF2021">
        <v>286</v>
      </c>
      <c r="AG2021">
        <v>314</v>
      </c>
      <c r="AH2021">
        <v>319</v>
      </c>
      <c r="AI2021">
        <v>334</v>
      </c>
      <c r="AJ2021">
        <v>355</v>
      </c>
    </row>
    <row r="2022" spans="1:36" x14ac:dyDescent="0.25">
      <c r="A2022" s="19">
        <v>2021</v>
      </c>
      <c r="B2022" s="1" t="s">
        <v>9683</v>
      </c>
      <c r="C2022" s="1" t="str">
        <f>+VLOOKUP(Tabla1[[#This Row],[Sector]],Sectores[[Sector]:[Columna1]],2,0)</f>
        <v>08 Educación</v>
      </c>
      <c r="D2022" s="1" t="str">
        <f>+VLOOKUP(Tabla1[[#This Row],[Contenido]],Hoja2!$F$2:$G$105,2,0)</f>
        <v>08.03 Admisión Universitaria</v>
      </c>
      <c r="E2022" s="1" t="str">
        <f>+IFERROR(VLOOKUP(Tabla1[[#This Row],[Tema]],Temas[[Tema]:[Columna1]],2,0),"REVISAR")</f>
        <v>08.03.06 Comuna de Domicilio</v>
      </c>
      <c r="F2022" s="1" t="str">
        <f>+IFERROR(VLOOKUP(Tabla1[[#This Row],[Muestra]],Muestra[[Muestra]:[Columna1]],2,0),"REVISAR")</f>
        <v>08.03.06.335 Paillaco</v>
      </c>
      <c r="G2022" t="s">
        <v>62</v>
      </c>
      <c r="H2022" t="s">
        <v>3332</v>
      </c>
      <c r="I2022" t="s">
        <v>3368</v>
      </c>
      <c r="J2022" t="s">
        <v>3696</v>
      </c>
      <c r="K2022" t="s">
        <v>3336</v>
      </c>
      <c r="L2022" t="s">
        <v>2498</v>
      </c>
      <c r="O2022" t="s">
        <v>3867</v>
      </c>
      <c r="V2022" s="9"/>
      <c r="W2022" s="9"/>
      <c r="X2022" s="9"/>
      <c r="Y2022" s="9"/>
      <c r="Z2022" s="9"/>
      <c r="AA2022" s="9"/>
      <c r="AB2022">
        <v>266</v>
      </c>
      <c r="AC2022">
        <v>302</v>
      </c>
      <c r="AD2022">
        <v>260</v>
      </c>
      <c r="AE2022">
        <v>314</v>
      </c>
      <c r="AF2022">
        <v>273</v>
      </c>
      <c r="AG2022">
        <v>302</v>
      </c>
      <c r="AH2022">
        <v>290</v>
      </c>
      <c r="AI2022">
        <v>320</v>
      </c>
      <c r="AJ2022">
        <v>362</v>
      </c>
    </row>
    <row r="2023" spans="1:36" x14ac:dyDescent="0.25">
      <c r="A2023" s="19">
        <v>2022</v>
      </c>
      <c r="B2023" s="1" t="s">
        <v>9684</v>
      </c>
      <c r="C2023" s="1" t="str">
        <f>+VLOOKUP(Tabla1[[#This Row],[Sector]],Sectores[[Sector]:[Columna1]],2,0)</f>
        <v>08 Educación</v>
      </c>
      <c r="D2023" s="1" t="str">
        <f>+VLOOKUP(Tabla1[[#This Row],[Contenido]],Hoja2!$F$2:$G$105,2,0)</f>
        <v>08.03 Admisión Universitaria</v>
      </c>
      <c r="E2023" s="1" t="str">
        <f>+IFERROR(VLOOKUP(Tabla1[[#This Row],[Tema]],Temas[[Tema]:[Columna1]],2,0),"REVISAR")</f>
        <v>08.03.06 Comuna de Domicilio</v>
      </c>
      <c r="F2023" s="1" t="str">
        <f>+IFERROR(VLOOKUP(Tabla1[[#This Row],[Muestra]],Muestra[[Muestra]:[Columna1]],2,0),"REVISAR")</f>
        <v>08.03.06.336 Panguipulli</v>
      </c>
      <c r="G2023" t="s">
        <v>62</v>
      </c>
      <c r="H2023" t="s">
        <v>3332</v>
      </c>
      <c r="I2023" t="s">
        <v>3368</v>
      </c>
      <c r="J2023" t="s">
        <v>3697</v>
      </c>
      <c r="K2023" t="s">
        <v>3336</v>
      </c>
      <c r="L2023" t="s">
        <v>2498</v>
      </c>
      <c r="O2023" t="s">
        <v>3867</v>
      </c>
      <c r="V2023" s="9"/>
      <c r="W2023" s="9"/>
      <c r="X2023" s="9"/>
      <c r="Y2023" s="9"/>
      <c r="Z2023" s="9"/>
      <c r="AA2023" s="9"/>
      <c r="AB2023">
        <v>423</v>
      </c>
      <c r="AC2023">
        <v>444</v>
      </c>
      <c r="AD2023">
        <v>456</v>
      </c>
      <c r="AE2023">
        <v>446</v>
      </c>
      <c r="AF2023">
        <v>494</v>
      </c>
      <c r="AG2023">
        <v>485</v>
      </c>
      <c r="AH2023">
        <v>480</v>
      </c>
      <c r="AI2023">
        <v>501</v>
      </c>
      <c r="AJ2023">
        <v>556</v>
      </c>
    </row>
    <row r="2024" spans="1:36" x14ac:dyDescent="0.25">
      <c r="A2024" s="19">
        <v>2023</v>
      </c>
      <c r="B2024" s="1" t="s">
        <v>9685</v>
      </c>
      <c r="C2024" s="1" t="str">
        <f>+VLOOKUP(Tabla1[[#This Row],[Sector]],Sectores[[Sector]:[Columna1]],2,0)</f>
        <v>08 Educación</v>
      </c>
      <c r="D2024" s="1" t="str">
        <f>+VLOOKUP(Tabla1[[#This Row],[Contenido]],Hoja2!$F$2:$G$105,2,0)</f>
        <v>08.03 Admisión Universitaria</v>
      </c>
      <c r="E2024" s="1" t="str">
        <f>+IFERROR(VLOOKUP(Tabla1[[#This Row],[Tema]],Temas[[Tema]:[Columna1]],2,0),"REVISAR")</f>
        <v>08.03.06 Comuna de Domicilio</v>
      </c>
      <c r="F2024" s="1" t="str">
        <f>+IFERROR(VLOOKUP(Tabla1[[#This Row],[Muestra]],Muestra[[Muestra]:[Columna1]],2,0),"REVISAR")</f>
        <v>08.03.06.337 La Unión</v>
      </c>
      <c r="G2024" t="s">
        <v>62</v>
      </c>
      <c r="H2024" t="s">
        <v>3332</v>
      </c>
      <c r="I2024" t="s">
        <v>3368</v>
      </c>
      <c r="J2024" t="s">
        <v>3698</v>
      </c>
      <c r="K2024" t="s">
        <v>3336</v>
      </c>
      <c r="L2024" t="s">
        <v>2498</v>
      </c>
      <c r="O2024" t="s">
        <v>3867</v>
      </c>
      <c r="V2024" s="9"/>
      <c r="W2024" s="9"/>
      <c r="X2024" s="9"/>
      <c r="Y2024" s="9"/>
      <c r="Z2024" s="9"/>
      <c r="AA2024" s="9"/>
      <c r="AB2024">
        <v>581</v>
      </c>
      <c r="AC2024">
        <v>644</v>
      </c>
      <c r="AD2024">
        <v>620</v>
      </c>
      <c r="AE2024">
        <v>617</v>
      </c>
      <c r="AF2024">
        <v>626</v>
      </c>
      <c r="AG2024">
        <v>627</v>
      </c>
      <c r="AH2024">
        <v>700</v>
      </c>
      <c r="AI2024">
        <v>621</v>
      </c>
      <c r="AJ2024">
        <v>564</v>
      </c>
    </row>
    <row r="2025" spans="1:36" x14ac:dyDescent="0.25">
      <c r="A2025" s="19">
        <v>2024</v>
      </c>
      <c r="B2025" s="1" t="s">
        <v>9686</v>
      </c>
      <c r="C2025" s="1" t="str">
        <f>+VLOOKUP(Tabla1[[#This Row],[Sector]],Sectores[[Sector]:[Columna1]],2,0)</f>
        <v>08 Educación</v>
      </c>
      <c r="D2025" s="1" t="str">
        <f>+VLOOKUP(Tabla1[[#This Row],[Contenido]],Hoja2!$F$2:$G$105,2,0)</f>
        <v>08.03 Admisión Universitaria</v>
      </c>
      <c r="E2025" s="1" t="str">
        <f>+IFERROR(VLOOKUP(Tabla1[[#This Row],[Tema]],Temas[[Tema]:[Columna1]],2,0),"REVISAR")</f>
        <v>08.03.06 Comuna de Domicilio</v>
      </c>
      <c r="F2025" s="1" t="str">
        <f>+IFERROR(VLOOKUP(Tabla1[[#This Row],[Muestra]],Muestra[[Muestra]:[Columna1]],2,0),"REVISAR")</f>
        <v>08.03.06.338 Futrono</v>
      </c>
      <c r="G2025" t="s">
        <v>62</v>
      </c>
      <c r="H2025" t="s">
        <v>3332</v>
      </c>
      <c r="I2025" t="s">
        <v>3368</v>
      </c>
      <c r="J2025" t="s">
        <v>3699</v>
      </c>
      <c r="K2025" t="s">
        <v>3336</v>
      </c>
      <c r="L2025" t="s">
        <v>2498</v>
      </c>
      <c r="O2025" t="s">
        <v>3867</v>
      </c>
      <c r="V2025" s="9"/>
      <c r="W2025" s="9"/>
      <c r="X2025" s="9"/>
      <c r="Y2025" s="9"/>
      <c r="Z2025" s="9"/>
      <c r="AA2025" s="9"/>
      <c r="AB2025">
        <v>194</v>
      </c>
      <c r="AC2025">
        <v>203</v>
      </c>
      <c r="AD2025">
        <v>179</v>
      </c>
      <c r="AE2025">
        <v>213</v>
      </c>
      <c r="AF2025">
        <v>241</v>
      </c>
      <c r="AG2025">
        <v>245</v>
      </c>
      <c r="AH2025">
        <v>228</v>
      </c>
      <c r="AI2025">
        <v>236</v>
      </c>
      <c r="AJ2025">
        <v>258</v>
      </c>
    </row>
    <row r="2026" spans="1:36" x14ac:dyDescent="0.25">
      <c r="A2026" s="19">
        <v>2025</v>
      </c>
      <c r="B2026" s="1" t="s">
        <v>9687</v>
      </c>
      <c r="C2026" s="1" t="str">
        <f>+VLOOKUP(Tabla1[[#This Row],[Sector]],Sectores[[Sector]:[Columna1]],2,0)</f>
        <v>08 Educación</v>
      </c>
      <c r="D2026" s="1" t="str">
        <f>+VLOOKUP(Tabla1[[#This Row],[Contenido]],Hoja2!$F$2:$G$105,2,0)</f>
        <v>08.03 Admisión Universitaria</v>
      </c>
      <c r="E2026" s="1" t="str">
        <f>+IFERROR(VLOOKUP(Tabla1[[#This Row],[Tema]],Temas[[Tema]:[Columna1]],2,0),"REVISAR")</f>
        <v>08.03.06 Comuna de Domicilio</v>
      </c>
      <c r="F2026" s="1" t="str">
        <f>+IFERROR(VLOOKUP(Tabla1[[#This Row],[Muestra]],Muestra[[Muestra]:[Columna1]],2,0),"REVISAR")</f>
        <v>08.03.06.339 Lago Ranco</v>
      </c>
      <c r="G2026" t="s">
        <v>62</v>
      </c>
      <c r="H2026" t="s">
        <v>3332</v>
      </c>
      <c r="I2026" t="s">
        <v>3368</v>
      </c>
      <c r="J2026" t="s">
        <v>3700</v>
      </c>
      <c r="K2026" t="s">
        <v>3336</v>
      </c>
      <c r="L2026" t="s">
        <v>2498</v>
      </c>
      <c r="O2026" t="s">
        <v>3867</v>
      </c>
      <c r="V2026" s="9"/>
      <c r="W2026" s="9"/>
      <c r="X2026" s="9"/>
      <c r="Y2026" s="9"/>
      <c r="Z2026" s="9"/>
      <c r="AA2026" s="9"/>
      <c r="AB2026">
        <v>114</v>
      </c>
      <c r="AC2026">
        <v>123</v>
      </c>
      <c r="AD2026">
        <v>133</v>
      </c>
      <c r="AE2026">
        <v>128</v>
      </c>
      <c r="AF2026">
        <v>119</v>
      </c>
      <c r="AG2026">
        <v>139</v>
      </c>
      <c r="AH2026">
        <v>159</v>
      </c>
      <c r="AI2026">
        <v>138</v>
      </c>
      <c r="AJ2026">
        <v>151</v>
      </c>
    </row>
    <row r="2027" spans="1:36" x14ac:dyDescent="0.25">
      <c r="A2027" s="19">
        <v>2026</v>
      </c>
      <c r="B2027" s="1" t="s">
        <v>9688</v>
      </c>
      <c r="C2027" s="1" t="str">
        <f>+VLOOKUP(Tabla1[[#This Row],[Sector]],Sectores[[Sector]:[Columna1]],2,0)</f>
        <v>08 Educación</v>
      </c>
      <c r="D2027" s="1" t="str">
        <f>+VLOOKUP(Tabla1[[#This Row],[Contenido]],Hoja2!$F$2:$G$105,2,0)</f>
        <v>08.03 Admisión Universitaria</v>
      </c>
      <c r="E2027" s="1" t="str">
        <f>+IFERROR(VLOOKUP(Tabla1[[#This Row],[Tema]],Temas[[Tema]:[Columna1]],2,0),"REVISAR")</f>
        <v>08.03.06 Comuna de Domicilio</v>
      </c>
      <c r="F2027" s="1" t="str">
        <f>+IFERROR(VLOOKUP(Tabla1[[#This Row],[Muestra]],Muestra[[Muestra]:[Columna1]],2,0),"REVISAR")</f>
        <v>08.03.06.340 Río Bueno</v>
      </c>
      <c r="G2027" t="s">
        <v>62</v>
      </c>
      <c r="H2027" t="s">
        <v>3332</v>
      </c>
      <c r="I2027" t="s">
        <v>3368</v>
      </c>
      <c r="J2027" t="s">
        <v>3701</v>
      </c>
      <c r="K2027" t="s">
        <v>3336</v>
      </c>
      <c r="L2027" t="s">
        <v>2498</v>
      </c>
      <c r="O2027" t="s">
        <v>3867</v>
      </c>
      <c r="V2027" s="9"/>
      <c r="W2027" s="9"/>
      <c r="X2027" s="9"/>
      <c r="Y2027" s="9"/>
      <c r="Z2027" s="9"/>
      <c r="AA2027" s="9"/>
      <c r="AB2027">
        <v>349</v>
      </c>
      <c r="AC2027">
        <v>431</v>
      </c>
      <c r="AD2027">
        <v>450</v>
      </c>
      <c r="AE2027">
        <v>505</v>
      </c>
      <c r="AF2027">
        <v>510</v>
      </c>
      <c r="AG2027">
        <v>426</v>
      </c>
      <c r="AH2027">
        <v>492</v>
      </c>
      <c r="AI2027">
        <v>475</v>
      </c>
      <c r="AJ2027">
        <v>450</v>
      </c>
    </row>
    <row r="2028" spans="1:36" x14ac:dyDescent="0.25">
      <c r="A2028" s="19">
        <v>2027</v>
      </c>
      <c r="B2028" s="1" t="s">
        <v>9689</v>
      </c>
      <c r="C2028" s="1" t="str">
        <f>+VLOOKUP(Tabla1[[#This Row],[Sector]],Sectores[[Sector]:[Columna1]],2,0)</f>
        <v>08 Educación</v>
      </c>
      <c r="D2028" s="1" t="str">
        <f>+VLOOKUP(Tabla1[[#This Row],[Contenido]],Hoja2!$F$2:$G$105,2,0)</f>
        <v>08.03 Admisión Universitaria</v>
      </c>
      <c r="E2028" s="1" t="str">
        <f>+IFERROR(VLOOKUP(Tabla1[[#This Row],[Tema]],Temas[[Tema]:[Columna1]],2,0),"REVISAR")</f>
        <v>08.03.06 Comuna de Domicilio</v>
      </c>
      <c r="F2028" s="1" t="str">
        <f>+IFERROR(VLOOKUP(Tabla1[[#This Row],[Muestra]],Muestra[[Muestra]:[Columna1]],2,0),"REVISAR")</f>
        <v>08.03.06.341 Arica</v>
      </c>
      <c r="G2028" t="s">
        <v>62</v>
      </c>
      <c r="H2028" t="s">
        <v>3332</v>
      </c>
      <c r="I2028" t="s">
        <v>3368</v>
      </c>
      <c r="J2028" t="s">
        <v>3702</v>
      </c>
      <c r="K2028" t="s">
        <v>3336</v>
      </c>
      <c r="L2028" t="s">
        <v>2498</v>
      </c>
      <c r="O2028" t="s">
        <v>3867</v>
      </c>
      <c r="V2028" s="9"/>
      <c r="W2028" s="9"/>
      <c r="X2028" s="9"/>
      <c r="Y2028" s="9"/>
      <c r="Z2028" s="9"/>
      <c r="AA2028" s="9"/>
      <c r="AB2028">
        <v>3799</v>
      </c>
      <c r="AC2028">
        <v>3865</v>
      </c>
      <c r="AD2028">
        <v>3857</v>
      </c>
      <c r="AE2028">
        <v>3956</v>
      </c>
      <c r="AF2028">
        <v>4254</v>
      </c>
      <c r="AG2028">
        <v>4330</v>
      </c>
      <c r="AH2028">
        <v>4448</v>
      </c>
      <c r="AI2028">
        <v>4424</v>
      </c>
      <c r="AJ2028">
        <v>4476</v>
      </c>
    </row>
    <row r="2029" spans="1:36" x14ac:dyDescent="0.25">
      <c r="A2029" s="19">
        <v>2028</v>
      </c>
      <c r="B2029" s="1" t="s">
        <v>9690</v>
      </c>
      <c r="C2029" s="1" t="str">
        <f>+VLOOKUP(Tabla1[[#This Row],[Sector]],Sectores[[Sector]:[Columna1]],2,0)</f>
        <v>08 Educación</v>
      </c>
      <c r="D2029" s="1" t="str">
        <f>+VLOOKUP(Tabla1[[#This Row],[Contenido]],Hoja2!$F$2:$G$105,2,0)</f>
        <v>08.03 Admisión Universitaria</v>
      </c>
      <c r="E2029" s="1" t="str">
        <f>+IFERROR(VLOOKUP(Tabla1[[#This Row],[Tema]],Temas[[Tema]:[Columna1]],2,0),"REVISAR")</f>
        <v>08.03.06 Comuna de Domicilio</v>
      </c>
      <c r="F2029" s="1" t="str">
        <f>+IFERROR(VLOOKUP(Tabla1[[#This Row],[Muestra]],Muestra[[Muestra]:[Columna1]],2,0),"REVISAR")</f>
        <v>08.03.06.342 Camarones</v>
      </c>
      <c r="G2029" t="s">
        <v>62</v>
      </c>
      <c r="H2029" t="s">
        <v>3332</v>
      </c>
      <c r="I2029" t="s">
        <v>3368</v>
      </c>
      <c r="J2029" t="s">
        <v>3703</v>
      </c>
      <c r="K2029" t="s">
        <v>3336</v>
      </c>
      <c r="L2029" t="s">
        <v>2498</v>
      </c>
      <c r="O2029" t="s">
        <v>3867</v>
      </c>
      <c r="V2029" s="9"/>
      <c r="W2029" s="9"/>
      <c r="X2029" s="9"/>
      <c r="Y2029" s="9"/>
      <c r="Z2029" s="9"/>
      <c r="AA2029" s="9"/>
      <c r="AB2029">
        <v>1</v>
      </c>
      <c r="AC2029">
        <v>4</v>
      </c>
      <c r="AD2029">
        <v>3</v>
      </c>
      <c r="AE2029">
        <v>5</v>
      </c>
      <c r="AF2029">
        <v>6</v>
      </c>
      <c r="AG2029">
        <v>7</v>
      </c>
      <c r="AH2029">
        <v>7</v>
      </c>
      <c r="AI2029">
        <v>5</v>
      </c>
      <c r="AJ2029">
        <v>3</v>
      </c>
    </row>
    <row r="2030" spans="1:36" x14ac:dyDescent="0.25">
      <c r="A2030" s="19">
        <v>2029</v>
      </c>
      <c r="B2030" s="1" t="s">
        <v>9691</v>
      </c>
      <c r="C2030" s="1" t="str">
        <f>+VLOOKUP(Tabla1[[#This Row],[Sector]],Sectores[[Sector]:[Columna1]],2,0)</f>
        <v>08 Educación</v>
      </c>
      <c r="D2030" s="1" t="str">
        <f>+VLOOKUP(Tabla1[[#This Row],[Contenido]],Hoja2!$F$2:$G$105,2,0)</f>
        <v>08.03 Admisión Universitaria</v>
      </c>
      <c r="E2030" s="1" t="str">
        <f>+IFERROR(VLOOKUP(Tabla1[[#This Row],[Tema]],Temas[[Tema]:[Columna1]],2,0),"REVISAR")</f>
        <v>08.03.06 Comuna de Domicilio</v>
      </c>
      <c r="F2030" s="1" t="str">
        <f>+IFERROR(VLOOKUP(Tabla1[[#This Row],[Muestra]],Muestra[[Muestra]:[Columna1]],2,0),"REVISAR")</f>
        <v>08.03.06.343 Putre</v>
      </c>
      <c r="G2030" t="s">
        <v>62</v>
      </c>
      <c r="H2030" t="s">
        <v>3332</v>
      </c>
      <c r="I2030" t="s">
        <v>3368</v>
      </c>
      <c r="J2030" t="s">
        <v>3704</v>
      </c>
      <c r="K2030" t="s">
        <v>3336</v>
      </c>
      <c r="L2030" t="s">
        <v>2498</v>
      </c>
      <c r="O2030" t="s">
        <v>3867</v>
      </c>
      <c r="V2030" s="9"/>
      <c r="W2030" s="9"/>
      <c r="X2030" s="9"/>
      <c r="Y2030" s="9"/>
      <c r="Z2030" s="9"/>
      <c r="AA2030" s="9"/>
      <c r="AB2030">
        <v>9</v>
      </c>
      <c r="AC2030">
        <v>11</v>
      </c>
      <c r="AD2030">
        <v>0</v>
      </c>
      <c r="AE2030">
        <v>74</v>
      </c>
      <c r="AF2030">
        <v>10</v>
      </c>
      <c r="AG2030">
        <v>14</v>
      </c>
      <c r="AH2030">
        <v>11</v>
      </c>
      <c r="AI2030">
        <v>12</v>
      </c>
      <c r="AJ2030">
        <v>9</v>
      </c>
    </row>
    <row r="2031" spans="1:36" x14ac:dyDescent="0.25">
      <c r="A2031" s="19">
        <v>2030</v>
      </c>
      <c r="B2031" s="1" t="s">
        <v>9692</v>
      </c>
      <c r="C2031" s="1" t="str">
        <f>+VLOOKUP(Tabla1[[#This Row],[Sector]],Sectores[[Sector]:[Columna1]],2,0)</f>
        <v>08 Educación</v>
      </c>
      <c r="D2031" s="1" t="str">
        <f>+VLOOKUP(Tabla1[[#This Row],[Contenido]],Hoja2!$F$2:$G$105,2,0)</f>
        <v>08.03 Admisión Universitaria</v>
      </c>
      <c r="E2031" s="1" t="str">
        <f>+IFERROR(VLOOKUP(Tabla1[[#This Row],[Tema]],Temas[[Tema]:[Columna1]],2,0),"REVISAR")</f>
        <v>08.03.06 Comuna de Domicilio</v>
      </c>
      <c r="F2031" s="1" t="str">
        <f>+IFERROR(VLOOKUP(Tabla1[[#This Row],[Muestra]],Muestra[[Muestra]:[Columna1]],2,0),"REVISAR")</f>
        <v>08.03.06.344 General Lagos</v>
      </c>
      <c r="G2031" t="s">
        <v>62</v>
      </c>
      <c r="H2031" t="s">
        <v>3332</v>
      </c>
      <c r="I2031" t="s">
        <v>3368</v>
      </c>
      <c r="J2031" t="s">
        <v>3705</v>
      </c>
      <c r="K2031" t="s">
        <v>3336</v>
      </c>
      <c r="L2031" t="s">
        <v>2498</v>
      </c>
      <c r="O2031" t="s">
        <v>3867</v>
      </c>
      <c r="V2031" s="9"/>
      <c r="W2031" s="9"/>
      <c r="X2031" s="9"/>
      <c r="Y2031" s="9"/>
      <c r="Z2031" s="9"/>
      <c r="AA2031" s="9"/>
      <c r="AB2031">
        <v>1</v>
      </c>
      <c r="AC2031">
        <v>5</v>
      </c>
      <c r="AD2031">
        <v>0</v>
      </c>
      <c r="AE2031">
        <v>1</v>
      </c>
      <c r="AF2031">
        <v>2</v>
      </c>
      <c r="AG2031">
        <v>4</v>
      </c>
      <c r="AH2031">
        <v>4</v>
      </c>
      <c r="AI2031">
        <v>4</v>
      </c>
      <c r="AJ2031">
        <v>7</v>
      </c>
    </row>
    <row r="2032" spans="1:36" x14ac:dyDescent="0.25">
      <c r="A2032" s="19">
        <v>2031</v>
      </c>
      <c r="B2032" t="s">
        <v>9693</v>
      </c>
      <c r="C2032" s="1" t="str">
        <f>+VLOOKUP(Tabla1[[#This Row],[Sector]],Sectores[[Sector]:[Columna1]],2,0)</f>
        <v>08 Educación</v>
      </c>
      <c r="D2032" s="1" t="str">
        <f>+VLOOKUP(Tabla1[[#This Row],[Contenido]],Hoja2!$F$2:$G$105,2,0)</f>
        <v>08.03 Admisión Universitaria</v>
      </c>
      <c r="E2032" s="1" t="str">
        <f>+IFERROR(VLOOKUP(Tabla1[[#This Row],[Tema]],Temas[[Tema]:[Columna1]],2,0),"REVISAR")</f>
        <v xml:space="preserve">08.03.07 Año de Egreso de la Educación Media </v>
      </c>
      <c r="F2032" s="1" t="str">
        <f>+IFERROR(VLOOKUP(Tabla1[[#This Row],[Muestra]],Muestra[[Muestra]:[Columna1]],2,0),"REVISAR")</f>
        <v>08.03.07.01 Egreso de educación media</v>
      </c>
      <c r="G2032" t="s">
        <v>62</v>
      </c>
      <c r="H2032" t="s">
        <v>3332</v>
      </c>
      <c r="I2032" t="s">
        <v>3706</v>
      </c>
      <c r="J2032" t="s">
        <v>3707</v>
      </c>
      <c r="K2032" t="s">
        <v>3336</v>
      </c>
      <c r="L2032" t="s">
        <v>2498</v>
      </c>
      <c r="O2032" t="s">
        <v>3867</v>
      </c>
      <c r="V2032" s="9"/>
      <c r="W2032" s="9"/>
      <c r="X2032" s="9"/>
      <c r="Y2032" s="9"/>
      <c r="Z2032" s="9"/>
      <c r="AA2032" s="9"/>
      <c r="AB2032">
        <v>518</v>
      </c>
      <c r="AC2032">
        <v>464</v>
      </c>
      <c r="AD2032">
        <v>361</v>
      </c>
      <c r="AE2032">
        <v>352</v>
      </c>
      <c r="AF2032">
        <v>287</v>
      </c>
      <c r="AG2032">
        <v>183</v>
      </c>
      <c r="AH2032">
        <v>183</v>
      </c>
      <c r="AI2032">
        <v>169</v>
      </c>
      <c r="AJ2032">
        <v>145</v>
      </c>
    </row>
    <row r="2033" spans="1:36" x14ac:dyDescent="0.25">
      <c r="A2033" s="19">
        <v>2032</v>
      </c>
      <c r="B2033" t="s">
        <v>9694</v>
      </c>
      <c r="C2033" s="1" t="str">
        <f>+VLOOKUP(Tabla1[[#This Row],[Sector]],Sectores[[Sector]:[Columna1]],2,0)</f>
        <v>08 Educación</v>
      </c>
      <c r="D2033" s="1" t="str">
        <f>+VLOOKUP(Tabla1[[#This Row],[Contenido]],Hoja2!$F$2:$G$105,2,0)</f>
        <v>08.03 Admisión Universitaria</v>
      </c>
      <c r="E2033" s="1" t="str">
        <f>+IFERROR(VLOOKUP(Tabla1[[#This Row],[Tema]],Temas[[Tema]:[Columna1]],2,0),"REVISAR")</f>
        <v xml:space="preserve">08.03.07 Año de Egreso de la Educación Media </v>
      </c>
      <c r="F2033" s="1" t="str">
        <f>+IFERROR(VLOOKUP(Tabla1[[#This Row],[Muestra]],Muestra[[Muestra]:[Columna1]],2,0),"REVISAR")</f>
        <v>08.03.07.01 Egreso de educación media</v>
      </c>
      <c r="G2033" t="s">
        <v>62</v>
      </c>
      <c r="H2033" t="s">
        <v>3332</v>
      </c>
      <c r="I2033" t="s">
        <v>3706</v>
      </c>
      <c r="J2033" t="s">
        <v>3707</v>
      </c>
      <c r="K2033" t="s">
        <v>3336</v>
      </c>
      <c r="L2033" t="s">
        <v>2498</v>
      </c>
      <c r="O2033" t="s">
        <v>3867</v>
      </c>
      <c r="V2033" s="9"/>
      <c r="W2033" s="9"/>
      <c r="X2033" s="9"/>
      <c r="Y2033" s="9"/>
      <c r="Z2033" s="9"/>
      <c r="AA2033" s="9"/>
      <c r="AB2033">
        <v>703</v>
      </c>
      <c r="AC2033">
        <v>579</v>
      </c>
      <c r="AD2033">
        <v>481</v>
      </c>
      <c r="AE2033">
        <v>397</v>
      </c>
      <c r="AF2033">
        <v>330</v>
      </c>
      <c r="AG2033">
        <v>192</v>
      </c>
      <c r="AH2033">
        <v>201</v>
      </c>
      <c r="AI2033">
        <v>212</v>
      </c>
      <c r="AJ2033">
        <v>175</v>
      </c>
    </row>
    <row r="2034" spans="1:36" x14ac:dyDescent="0.25">
      <c r="A2034" s="19">
        <v>2033</v>
      </c>
      <c r="B2034" t="s">
        <v>9695</v>
      </c>
      <c r="C2034" s="1" t="str">
        <f>+VLOOKUP(Tabla1[[#This Row],[Sector]],Sectores[[Sector]:[Columna1]],2,0)</f>
        <v>08 Educación</v>
      </c>
      <c r="D2034" s="1" t="str">
        <f>+VLOOKUP(Tabla1[[#This Row],[Contenido]],Hoja2!$F$2:$G$105,2,0)</f>
        <v>08.03 Admisión Universitaria</v>
      </c>
      <c r="E2034" s="1" t="str">
        <f>+IFERROR(VLOOKUP(Tabla1[[#This Row],[Tema]],Temas[[Tema]:[Columna1]],2,0),"REVISAR")</f>
        <v xml:space="preserve">08.03.07 Año de Egreso de la Educación Media </v>
      </c>
      <c r="F2034" s="1" t="str">
        <f>+IFERROR(VLOOKUP(Tabla1[[#This Row],[Muestra]],Muestra[[Muestra]:[Columna1]],2,0),"REVISAR")</f>
        <v>08.03.07.01 Egreso de educación media</v>
      </c>
      <c r="G2034" t="s">
        <v>62</v>
      </c>
      <c r="H2034" t="s">
        <v>3332</v>
      </c>
      <c r="I2034" t="s">
        <v>3706</v>
      </c>
      <c r="J2034" t="s">
        <v>3707</v>
      </c>
      <c r="K2034" t="s">
        <v>3336</v>
      </c>
      <c r="L2034" t="s">
        <v>2498</v>
      </c>
      <c r="O2034" t="s">
        <v>3867</v>
      </c>
      <c r="V2034" s="9"/>
      <c r="W2034" s="9"/>
      <c r="X2034" s="9"/>
      <c r="Y2034" s="9"/>
      <c r="Z2034" s="9"/>
      <c r="AA2034" s="9"/>
      <c r="AB2034">
        <v>905</v>
      </c>
      <c r="AC2034">
        <v>727</v>
      </c>
      <c r="AD2034">
        <v>574</v>
      </c>
      <c r="AE2034">
        <v>530</v>
      </c>
      <c r="AF2034">
        <v>397</v>
      </c>
      <c r="AG2034">
        <v>267</v>
      </c>
      <c r="AH2034">
        <v>228</v>
      </c>
      <c r="AI2034">
        <v>218</v>
      </c>
      <c r="AJ2034">
        <v>186</v>
      </c>
    </row>
    <row r="2035" spans="1:36" x14ac:dyDescent="0.25">
      <c r="A2035" s="19">
        <v>2034</v>
      </c>
      <c r="B2035" t="s">
        <v>9696</v>
      </c>
      <c r="C2035" s="1" t="str">
        <f>+VLOOKUP(Tabla1[[#This Row],[Sector]],Sectores[[Sector]:[Columna1]],2,0)</f>
        <v>08 Educación</v>
      </c>
      <c r="D2035" s="1" t="str">
        <f>+VLOOKUP(Tabla1[[#This Row],[Contenido]],Hoja2!$F$2:$G$105,2,0)</f>
        <v>08.03 Admisión Universitaria</v>
      </c>
      <c r="E2035" s="1" t="str">
        <f>+IFERROR(VLOOKUP(Tabla1[[#This Row],[Tema]],Temas[[Tema]:[Columna1]],2,0),"REVISAR")</f>
        <v xml:space="preserve">08.03.07 Año de Egreso de la Educación Media </v>
      </c>
      <c r="F2035" s="1" t="str">
        <f>+IFERROR(VLOOKUP(Tabla1[[#This Row],[Muestra]],Muestra[[Muestra]:[Columna1]],2,0),"REVISAR")</f>
        <v>08.03.07.01 Egreso de educación media</v>
      </c>
      <c r="G2035" t="s">
        <v>62</v>
      </c>
      <c r="H2035" t="s">
        <v>3332</v>
      </c>
      <c r="I2035" t="s">
        <v>3706</v>
      </c>
      <c r="J2035" t="s">
        <v>3707</v>
      </c>
      <c r="K2035" t="s">
        <v>3336</v>
      </c>
      <c r="L2035" t="s">
        <v>2498</v>
      </c>
      <c r="O2035" t="s">
        <v>3867</v>
      </c>
      <c r="V2035" s="9"/>
      <c r="W2035" s="9"/>
      <c r="X2035" s="9"/>
      <c r="Y2035" s="9"/>
      <c r="Z2035" s="9"/>
      <c r="AA2035" s="9"/>
      <c r="AB2035">
        <v>1173</v>
      </c>
      <c r="AC2035">
        <v>924</v>
      </c>
      <c r="AD2035">
        <v>670</v>
      </c>
      <c r="AE2035">
        <v>614</v>
      </c>
      <c r="AF2035">
        <v>523</v>
      </c>
      <c r="AG2035">
        <v>326</v>
      </c>
      <c r="AH2035">
        <v>315</v>
      </c>
      <c r="AI2035">
        <v>293</v>
      </c>
      <c r="AJ2035">
        <v>247</v>
      </c>
    </row>
    <row r="2036" spans="1:36" x14ac:dyDescent="0.25">
      <c r="A2036" s="19">
        <v>2035</v>
      </c>
      <c r="B2036" t="s">
        <v>9697</v>
      </c>
      <c r="C2036" s="1" t="str">
        <f>+VLOOKUP(Tabla1[[#This Row],[Sector]],Sectores[[Sector]:[Columna1]],2,0)</f>
        <v>08 Educación</v>
      </c>
      <c r="D2036" s="1" t="str">
        <f>+VLOOKUP(Tabla1[[#This Row],[Contenido]],Hoja2!$F$2:$G$105,2,0)</f>
        <v>08.03 Admisión Universitaria</v>
      </c>
      <c r="E2036" s="1" t="str">
        <f>+IFERROR(VLOOKUP(Tabla1[[#This Row],[Tema]],Temas[[Tema]:[Columna1]],2,0),"REVISAR")</f>
        <v xml:space="preserve">08.03.07 Año de Egreso de la Educación Media </v>
      </c>
      <c r="F2036" s="1" t="str">
        <f>+IFERROR(VLOOKUP(Tabla1[[#This Row],[Muestra]],Muestra[[Muestra]:[Columna1]],2,0),"REVISAR")</f>
        <v>08.03.07.01 Egreso de educación media</v>
      </c>
      <c r="G2036" t="s">
        <v>62</v>
      </c>
      <c r="H2036" t="s">
        <v>3332</v>
      </c>
      <c r="I2036" t="s">
        <v>3706</v>
      </c>
      <c r="J2036" t="s">
        <v>3707</v>
      </c>
      <c r="K2036" t="s">
        <v>3336</v>
      </c>
      <c r="L2036" t="s">
        <v>2498</v>
      </c>
      <c r="O2036" t="s">
        <v>3867</v>
      </c>
      <c r="V2036" s="9"/>
      <c r="W2036" s="9"/>
      <c r="X2036" s="9"/>
      <c r="Y2036" s="9"/>
      <c r="Z2036" s="9"/>
      <c r="AA2036" s="9"/>
      <c r="AB2036">
        <v>1804</v>
      </c>
      <c r="AC2036">
        <v>1352</v>
      </c>
      <c r="AD2036">
        <v>985</v>
      </c>
      <c r="AE2036">
        <v>924</v>
      </c>
      <c r="AF2036">
        <v>749</v>
      </c>
      <c r="AG2036">
        <v>442</v>
      </c>
      <c r="AH2036">
        <v>456</v>
      </c>
      <c r="AI2036">
        <v>367</v>
      </c>
      <c r="AJ2036">
        <v>308</v>
      </c>
    </row>
    <row r="2037" spans="1:36" x14ac:dyDescent="0.25">
      <c r="A2037" s="19">
        <v>2036</v>
      </c>
      <c r="B2037" t="s">
        <v>9698</v>
      </c>
      <c r="C2037" s="1" t="str">
        <f>+VLOOKUP(Tabla1[[#This Row],[Sector]],Sectores[[Sector]:[Columna1]],2,0)</f>
        <v>08 Educación</v>
      </c>
      <c r="D2037" s="1" t="str">
        <f>+VLOOKUP(Tabla1[[#This Row],[Contenido]],Hoja2!$F$2:$G$105,2,0)</f>
        <v>08.03 Admisión Universitaria</v>
      </c>
      <c r="E2037" s="1" t="str">
        <f>+IFERROR(VLOOKUP(Tabla1[[#This Row],[Tema]],Temas[[Tema]:[Columna1]],2,0),"REVISAR")</f>
        <v xml:space="preserve">08.03.07 Año de Egreso de la Educación Media </v>
      </c>
      <c r="F2037" s="1" t="str">
        <f>+IFERROR(VLOOKUP(Tabla1[[#This Row],[Muestra]],Muestra[[Muestra]:[Columna1]],2,0),"REVISAR")</f>
        <v>08.03.07.01 Egreso de educación media</v>
      </c>
      <c r="G2037" t="s">
        <v>62</v>
      </c>
      <c r="H2037" t="s">
        <v>3332</v>
      </c>
      <c r="I2037" t="s">
        <v>3706</v>
      </c>
      <c r="J2037" t="s">
        <v>3707</v>
      </c>
      <c r="K2037" t="s">
        <v>3336</v>
      </c>
      <c r="L2037" t="s">
        <v>2498</v>
      </c>
      <c r="O2037" t="s">
        <v>3867</v>
      </c>
      <c r="V2037" s="9"/>
      <c r="W2037" s="9"/>
      <c r="X2037" s="9"/>
      <c r="Y2037" s="9"/>
      <c r="Z2037" s="9"/>
      <c r="AA2037" s="9"/>
      <c r="AB2037">
        <v>2533</v>
      </c>
      <c r="AC2037">
        <v>1991</v>
      </c>
      <c r="AD2037">
        <v>1441</v>
      </c>
      <c r="AE2037">
        <v>1232</v>
      </c>
      <c r="AF2037">
        <v>1016</v>
      </c>
      <c r="AG2037">
        <v>693</v>
      </c>
      <c r="AH2037">
        <v>670</v>
      </c>
      <c r="AI2037">
        <v>519</v>
      </c>
      <c r="AJ2037">
        <v>379</v>
      </c>
    </row>
    <row r="2038" spans="1:36" x14ac:dyDescent="0.25">
      <c r="A2038" s="19">
        <v>2037</v>
      </c>
      <c r="B2038" t="s">
        <v>9699</v>
      </c>
      <c r="C2038" s="1" t="str">
        <f>+VLOOKUP(Tabla1[[#This Row],[Sector]],Sectores[[Sector]:[Columna1]],2,0)</f>
        <v>08 Educación</v>
      </c>
      <c r="D2038" s="1" t="str">
        <f>+VLOOKUP(Tabla1[[#This Row],[Contenido]],Hoja2!$F$2:$G$105,2,0)</f>
        <v>08.03 Admisión Universitaria</v>
      </c>
      <c r="E2038" s="1" t="str">
        <f>+IFERROR(VLOOKUP(Tabla1[[#This Row],[Tema]],Temas[[Tema]:[Columna1]],2,0),"REVISAR")</f>
        <v xml:space="preserve">08.03.07 Año de Egreso de la Educación Media </v>
      </c>
      <c r="F2038" s="1" t="str">
        <f>+IFERROR(VLOOKUP(Tabla1[[#This Row],[Muestra]],Muestra[[Muestra]:[Columna1]],2,0),"REVISAR")</f>
        <v>08.03.07.01 Egreso de educación media</v>
      </c>
      <c r="G2038" t="s">
        <v>62</v>
      </c>
      <c r="H2038" t="s">
        <v>3332</v>
      </c>
      <c r="I2038" t="s">
        <v>3706</v>
      </c>
      <c r="J2038" t="s">
        <v>3707</v>
      </c>
      <c r="K2038" t="s">
        <v>3336</v>
      </c>
      <c r="L2038" t="s">
        <v>2498</v>
      </c>
      <c r="O2038" t="s">
        <v>3867</v>
      </c>
      <c r="V2038" s="9"/>
      <c r="W2038" s="9"/>
      <c r="X2038" s="9"/>
      <c r="Y2038" s="9"/>
      <c r="Z2038" s="9"/>
      <c r="AA2038" s="9"/>
      <c r="AB2038">
        <v>3751</v>
      </c>
      <c r="AC2038">
        <v>2679</v>
      </c>
      <c r="AD2038">
        <v>2024</v>
      </c>
      <c r="AE2038">
        <v>1689</v>
      </c>
      <c r="AF2038">
        <v>1227</v>
      </c>
      <c r="AG2038">
        <v>962</v>
      </c>
      <c r="AH2038">
        <v>764</v>
      </c>
      <c r="AI2038">
        <v>599</v>
      </c>
      <c r="AJ2038">
        <v>458</v>
      </c>
    </row>
    <row r="2039" spans="1:36" x14ac:dyDescent="0.25">
      <c r="A2039" s="19">
        <v>2038</v>
      </c>
      <c r="B2039" t="s">
        <v>9700</v>
      </c>
      <c r="C2039" s="1" t="str">
        <f>+VLOOKUP(Tabla1[[#This Row],[Sector]],Sectores[[Sector]:[Columna1]],2,0)</f>
        <v>08 Educación</v>
      </c>
      <c r="D2039" s="1" t="str">
        <f>+VLOOKUP(Tabla1[[#This Row],[Contenido]],Hoja2!$F$2:$G$105,2,0)</f>
        <v>08.03 Admisión Universitaria</v>
      </c>
      <c r="E2039" s="1" t="str">
        <f>+IFERROR(VLOOKUP(Tabla1[[#This Row],[Tema]],Temas[[Tema]:[Columna1]],2,0),"REVISAR")</f>
        <v xml:space="preserve">08.03.07 Año de Egreso de la Educación Media </v>
      </c>
      <c r="F2039" s="1" t="str">
        <f>+IFERROR(VLOOKUP(Tabla1[[#This Row],[Muestra]],Muestra[[Muestra]:[Columna1]],2,0),"REVISAR")</f>
        <v>08.03.07.01 Egreso de educación media</v>
      </c>
      <c r="G2039" t="s">
        <v>62</v>
      </c>
      <c r="H2039" t="s">
        <v>3332</v>
      </c>
      <c r="I2039" t="s">
        <v>3706</v>
      </c>
      <c r="J2039" t="s">
        <v>3707</v>
      </c>
      <c r="K2039" t="s">
        <v>3336</v>
      </c>
      <c r="L2039" t="s">
        <v>2498</v>
      </c>
      <c r="O2039" t="s">
        <v>3867</v>
      </c>
      <c r="V2039" s="9"/>
      <c r="W2039" s="9"/>
      <c r="X2039" s="9"/>
      <c r="Y2039" s="9"/>
      <c r="Z2039" s="9"/>
      <c r="AA2039" s="9"/>
      <c r="AB2039">
        <v>5381</v>
      </c>
      <c r="AC2039">
        <v>3879</v>
      </c>
      <c r="AD2039">
        <v>2790</v>
      </c>
      <c r="AE2039">
        <v>2349</v>
      </c>
      <c r="AF2039">
        <v>1700</v>
      </c>
      <c r="AG2039">
        <v>1260</v>
      </c>
      <c r="AH2039">
        <v>1066</v>
      </c>
      <c r="AI2039">
        <v>798</v>
      </c>
      <c r="AJ2039">
        <v>598</v>
      </c>
    </row>
    <row r="2040" spans="1:36" x14ac:dyDescent="0.25">
      <c r="A2040" s="19">
        <v>2039</v>
      </c>
      <c r="B2040" t="s">
        <v>9701</v>
      </c>
      <c r="C2040" s="1" t="str">
        <f>+VLOOKUP(Tabla1[[#This Row],[Sector]],Sectores[[Sector]:[Columna1]],2,0)</f>
        <v>08 Educación</v>
      </c>
      <c r="D2040" s="1" t="str">
        <f>+VLOOKUP(Tabla1[[#This Row],[Contenido]],Hoja2!$F$2:$G$105,2,0)</f>
        <v>08.03 Admisión Universitaria</v>
      </c>
      <c r="E2040" s="1" t="str">
        <f>+IFERROR(VLOOKUP(Tabla1[[#This Row],[Tema]],Temas[[Tema]:[Columna1]],2,0),"REVISAR")</f>
        <v xml:space="preserve">08.03.07 Año de Egreso de la Educación Media </v>
      </c>
      <c r="F2040" s="1" t="str">
        <f>+IFERROR(VLOOKUP(Tabla1[[#This Row],[Muestra]],Muestra[[Muestra]:[Columna1]],2,0),"REVISAR")</f>
        <v>08.03.07.01 Egreso de educación media</v>
      </c>
      <c r="G2040" t="s">
        <v>62</v>
      </c>
      <c r="H2040" t="s">
        <v>3332</v>
      </c>
      <c r="I2040" t="s">
        <v>3706</v>
      </c>
      <c r="J2040" t="s">
        <v>3707</v>
      </c>
      <c r="K2040" t="s">
        <v>3336</v>
      </c>
      <c r="L2040" t="s">
        <v>2498</v>
      </c>
      <c r="O2040" t="s">
        <v>3867</v>
      </c>
      <c r="V2040" s="9"/>
      <c r="W2040" s="9"/>
      <c r="X2040" s="9"/>
      <c r="Y2040" s="9"/>
      <c r="Z2040" s="9"/>
      <c r="AA2040" s="9"/>
      <c r="AB2040">
        <v>8122</v>
      </c>
      <c r="AC2040">
        <v>5719</v>
      </c>
      <c r="AD2040">
        <v>4059</v>
      </c>
      <c r="AE2040">
        <v>3264</v>
      </c>
      <c r="AF2040">
        <v>2361</v>
      </c>
      <c r="AG2040">
        <v>1709</v>
      </c>
      <c r="AH2040">
        <v>1411</v>
      </c>
      <c r="AI2040">
        <v>1019</v>
      </c>
      <c r="AJ2040">
        <v>757</v>
      </c>
    </row>
    <row r="2041" spans="1:36" x14ac:dyDescent="0.25">
      <c r="A2041" s="19">
        <v>2040</v>
      </c>
      <c r="B2041" t="s">
        <v>9702</v>
      </c>
      <c r="C2041" s="1" t="str">
        <f>+VLOOKUP(Tabla1[[#This Row],[Sector]],Sectores[[Sector]:[Columna1]],2,0)</f>
        <v>08 Educación</v>
      </c>
      <c r="D2041" s="1" t="str">
        <f>+VLOOKUP(Tabla1[[#This Row],[Contenido]],Hoja2!$F$2:$G$105,2,0)</f>
        <v>08.03 Admisión Universitaria</v>
      </c>
      <c r="E2041" s="1" t="str">
        <f>+IFERROR(VLOOKUP(Tabla1[[#This Row],[Tema]],Temas[[Tema]:[Columna1]],2,0),"REVISAR")</f>
        <v xml:space="preserve">08.03.07 Año de Egreso de la Educación Media </v>
      </c>
      <c r="F2041" s="1" t="str">
        <f>+IFERROR(VLOOKUP(Tabla1[[#This Row],[Muestra]],Muestra[[Muestra]:[Columna1]],2,0),"REVISAR")</f>
        <v>08.03.07.01 Egreso de educación media</v>
      </c>
      <c r="G2041" t="s">
        <v>62</v>
      </c>
      <c r="H2041" t="s">
        <v>3332</v>
      </c>
      <c r="I2041" t="s">
        <v>3706</v>
      </c>
      <c r="J2041" t="s">
        <v>3707</v>
      </c>
      <c r="K2041" t="s">
        <v>3336</v>
      </c>
      <c r="L2041" t="s">
        <v>2498</v>
      </c>
      <c r="O2041" t="s">
        <v>3867</v>
      </c>
      <c r="V2041" s="9"/>
      <c r="W2041" s="9"/>
      <c r="X2041" s="9"/>
      <c r="Y2041" s="9"/>
      <c r="Z2041" s="9"/>
      <c r="AA2041" s="9"/>
      <c r="AB2041">
        <v>13781</v>
      </c>
      <c r="AC2041">
        <v>7676</v>
      </c>
      <c r="AD2041">
        <v>5657</v>
      </c>
      <c r="AE2041">
        <v>4373</v>
      </c>
      <c r="AF2041">
        <v>3187</v>
      </c>
      <c r="AG2041">
        <v>2410</v>
      </c>
      <c r="AH2041">
        <v>1824</v>
      </c>
      <c r="AI2041">
        <v>1333</v>
      </c>
      <c r="AJ2041">
        <v>947</v>
      </c>
    </row>
    <row r="2042" spans="1:36" x14ac:dyDescent="0.25">
      <c r="A2042" s="19">
        <v>2041</v>
      </c>
      <c r="B2042" t="s">
        <v>9703</v>
      </c>
      <c r="C2042" s="1" t="str">
        <f>+VLOOKUP(Tabla1[[#This Row],[Sector]],Sectores[[Sector]:[Columna1]],2,0)</f>
        <v>08 Educación</v>
      </c>
      <c r="D2042" s="1" t="str">
        <f>+VLOOKUP(Tabla1[[#This Row],[Contenido]],Hoja2!$F$2:$G$105,2,0)</f>
        <v>08.03 Admisión Universitaria</v>
      </c>
      <c r="E2042" s="1" t="str">
        <f>+IFERROR(VLOOKUP(Tabla1[[#This Row],[Tema]],Temas[[Tema]:[Columna1]],2,0),"REVISAR")</f>
        <v xml:space="preserve">08.03.07 Año de Egreso de la Educación Media </v>
      </c>
      <c r="F2042" s="1" t="str">
        <f>+IFERROR(VLOOKUP(Tabla1[[#This Row],[Muestra]],Muestra[[Muestra]:[Columna1]],2,0),"REVISAR")</f>
        <v>08.03.07.01 Egreso de educación media</v>
      </c>
      <c r="G2042" t="s">
        <v>62</v>
      </c>
      <c r="H2042" t="s">
        <v>3332</v>
      </c>
      <c r="I2042" t="s">
        <v>3706</v>
      </c>
      <c r="J2042" t="s">
        <v>3707</v>
      </c>
      <c r="K2042" t="s">
        <v>3336</v>
      </c>
      <c r="L2042" t="s">
        <v>2498</v>
      </c>
      <c r="O2042" t="s">
        <v>3867</v>
      </c>
      <c r="V2042" s="9"/>
      <c r="W2042" s="9"/>
      <c r="X2042" s="9"/>
      <c r="Y2042" s="9"/>
      <c r="Z2042" s="9"/>
      <c r="AA2042" s="9"/>
      <c r="AB2042">
        <v>39437</v>
      </c>
      <c r="AC2042">
        <v>12355</v>
      </c>
      <c r="AD2042">
        <v>7793</v>
      </c>
      <c r="AE2042">
        <v>6381</v>
      </c>
      <c r="AF2042">
        <v>4562</v>
      </c>
      <c r="AG2042">
        <v>3288</v>
      </c>
      <c r="AH2042">
        <v>2592</v>
      </c>
      <c r="AI2042">
        <v>1697</v>
      </c>
      <c r="AJ2042">
        <v>1239</v>
      </c>
    </row>
    <row r="2043" spans="1:36" x14ac:dyDescent="0.25">
      <c r="A2043" s="19">
        <v>2042</v>
      </c>
      <c r="B2043" t="s">
        <v>9704</v>
      </c>
      <c r="C2043" s="1" t="str">
        <f>+VLOOKUP(Tabla1[[#This Row],[Sector]],Sectores[[Sector]:[Columna1]],2,0)</f>
        <v>08 Educación</v>
      </c>
      <c r="D2043" s="1" t="str">
        <f>+VLOOKUP(Tabla1[[#This Row],[Contenido]],Hoja2!$F$2:$G$105,2,0)</f>
        <v>08.03 Admisión Universitaria</v>
      </c>
      <c r="E2043" s="1" t="str">
        <f>+IFERROR(VLOOKUP(Tabla1[[#This Row],[Tema]],Temas[[Tema]:[Columna1]],2,0),"REVISAR")</f>
        <v xml:space="preserve">08.03.07 Año de Egreso de la Educación Media </v>
      </c>
      <c r="F2043" s="1" t="str">
        <f>+IFERROR(VLOOKUP(Tabla1[[#This Row],[Muestra]],Muestra[[Muestra]:[Columna1]],2,0),"REVISAR")</f>
        <v>08.03.07.01 Egreso de educación media</v>
      </c>
      <c r="G2043" t="s">
        <v>62</v>
      </c>
      <c r="H2043" t="s">
        <v>3332</v>
      </c>
      <c r="I2043" t="s">
        <v>3706</v>
      </c>
      <c r="J2043" t="s">
        <v>3707</v>
      </c>
      <c r="K2043" t="s">
        <v>3336</v>
      </c>
      <c r="L2043" t="s">
        <v>2498</v>
      </c>
      <c r="O2043" t="s">
        <v>3867</v>
      </c>
      <c r="V2043" s="9"/>
      <c r="W2043" s="9"/>
      <c r="X2043" s="9"/>
      <c r="Y2043" s="9"/>
      <c r="Z2043" s="9"/>
      <c r="AA2043" s="9"/>
      <c r="AB2043">
        <v>198564</v>
      </c>
      <c r="AC2043">
        <v>38491</v>
      </c>
      <c r="AD2043">
        <v>12038</v>
      </c>
      <c r="AE2043">
        <v>8720</v>
      </c>
      <c r="AF2043">
        <v>6501</v>
      </c>
      <c r="AG2043">
        <v>4707</v>
      </c>
      <c r="AH2043">
        <v>3508</v>
      </c>
      <c r="AI2043">
        <v>2237</v>
      </c>
      <c r="AJ2043">
        <v>1512</v>
      </c>
    </row>
    <row r="2044" spans="1:36" x14ac:dyDescent="0.25">
      <c r="A2044" s="19">
        <v>2043</v>
      </c>
      <c r="B2044" t="s">
        <v>9705</v>
      </c>
      <c r="C2044" s="1" t="str">
        <f>+VLOOKUP(Tabla1[[#This Row],[Sector]],Sectores[[Sector]:[Columna1]],2,0)</f>
        <v>08 Educación</v>
      </c>
      <c r="D2044" s="1" t="str">
        <f>+VLOOKUP(Tabla1[[#This Row],[Contenido]],Hoja2!$F$2:$G$105,2,0)</f>
        <v>08.03 Admisión Universitaria</v>
      </c>
      <c r="E2044" s="1" t="str">
        <f>+IFERROR(VLOOKUP(Tabla1[[#This Row],[Tema]],Temas[[Tema]:[Columna1]],2,0),"REVISAR")</f>
        <v xml:space="preserve">08.03.07 Año de Egreso de la Educación Media </v>
      </c>
      <c r="F2044" s="1" t="str">
        <f>+IFERROR(VLOOKUP(Tabla1[[#This Row],[Muestra]],Muestra[[Muestra]:[Columna1]],2,0),"REVISAR")</f>
        <v>08.03.07.01 Egreso de educación media</v>
      </c>
      <c r="G2044" t="s">
        <v>62</v>
      </c>
      <c r="H2044" t="s">
        <v>3332</v>
      </c>
      <c r="I2044" t="s">
        <v>3706</v>
      </c>
      <c r="J2044" t="s">
        <v>3707</v>
      </c>
      <c r="K2044" t="s">
        <v>3336</v>
      </c>
      <c r="L2044" t="s">
        <v>3708</v>
      </c>
      <c r="O2044" t="s">
        <v>3867</v>
      </c>
      <c r="V2044" s="9"/>
      <c r="W2044" s="9"/>
      <c r="X2044" s="9"/>
      <c r="Y2044" s="9"/>
      <c r="Z2044" s="9"/>
      <c r="AA2044" s="9"/>
      <c r="AC2044">
        <v>200444</v>
      </c>
      <c r="AD2044">
        <v>36922</v>
      </c>
      <c r="AE2044">
        <v>13373</v>
      </c>
      <c r="AF2044">
        <v>9251</v>
      </c>
      <c r="AG2044">
        <v>6889</v>
      </c>
      <c r="AH2044">
        <v>5101</v>
      </c>
      <c r="AI2044">
        <v>3173</v>
      </c>
      <c r="AJ2044">
        <v>2122</v>
      </c>
    </row>
    <row r="2045" spans="1:36" x14ac:dyDescent="0.25">
      <c r="A2045" s="19">
        <v>2044</v>
      </c>
      <c r="B2045" t="s">
        <v>9706</v>
      </c>
      <c r="C2045" s="1" t="str">
        <f>+VLOOKUP(Tabla1[[#This Row],[Sector]],Sectores[[Sector]:[Columna1]],2,0)</f>
        <v>08 Educación</v>
      </c>
      <c r="D2045" s="1" t="str">
        <f>+VLOOKUP(Tabla1[[#This Row],[Contenido]],Hoja2!$F$2:$G$105,2,0)</f>
        <v>08.03 Admisión Universitaria</v>
      </c>
      <c r="E2045" s="1" t="str">
        <f>+IFERROR(VLOOKUP(Tabla1[[#This Row],[Tema]],Temas[[Tema]:[Columna1]],2,0),"REVISAR")</f>
        <v xml:space="preserve">08.03.07 Año de Egreso de la Educación Media </v>
      </c>
      <c r="F2045" s="1" t="str">
        <f>+IFERROR(VLOOKUP(Tabla1[[#This Row],[Muestra]],Muestra[[Muestra]:[Columna1]],2,0),"REVISAR")</f>
        <v>08.03.07.01 Egreso de educación media</v>
      </c>
      <c r="G2045" t="s">
        <v>62</v>
      </c>
      <c r="H2045" t="s">
        <v>3332</v>
      </c>
      <c r="I2045" t="s">
        <v>3706</v>
      </c>
      <c r="J2045" t="s">
        <v>3707</v>
      </c>
      <c r="K2045" t="s">
        <v>3336</v>
      </c>
      <c r="L2045" t="s">
        <v>2611</v>
      </c>
      <c r="O2045" t="s">
        <v>3867</v>
      </c>
      <c r="V2045" s="9"/>
      <c r="W2045" s="9"/>
      <c r="X2045" s="9"/>
      <c r="Y2045" s="9"/>
      <c r="Z2045" s="9"/>
      <c r="AA2045" s="9"/>
      <c r="AD2045">
        <v>199782</v>
      </c>
      <c r="AE2045">
        <v>39752</v>
      </c>
      <c r="AF2045">
        <v>14024</v>
      </c>
      <c r="AG2045">
        <v>9482</v>
      </c>
      <c r="AH2045">
        <v>7140</v>
      </c>
      <c r="AI2045">
        <v>4330</v>
      </c>
      <c r="AJ2045">
        <v>2932</v>
      </c>
    </row>
    <row r="2046" spans="1:36" x14ac:dyDescent="0.25">
      <c r="A2046" s="19">
        <v>2045</v>
      </c>
      <c r="B2046" t="s">
        <v>9707</v>
      </c>
      <c r="C2046" s="1" t="str">
        <f>+VLOOKUP(Tabla1[[#This Row],[Sector]],Sectores[[Sector]:[Columna1]],2,0)</f>
        <v>08 Educación</v>
      </c>
      <c r="D2046" s="1" t="str">
        <f>+VLOOKUP(Tabla1[[#This Row],[Contenido]],Hoja2!$F$2:$G$105,2,0)</f>
        <v>08.03 Admisión Universitaria</v>
      </c>
      <c r="E2046" s="1" t="str">
        <f>+IFERROR(VLOOKUP(Tabla1[[#This Row],[Tema]],Temas[[Tema]:[Columna1]],2,0),"REVISAR")</f>
        <v xml:space="preserve">08.03.07 Año de Egreso de la Educación Media </v>
      </c>
      <c r="F2046" s="1" t="str">
        <f>+IFERROR(VLOOKUP(Tabla1[[#This Row],[Muestra]],Muestra[[Muestra]:[Columna1]],2,0),"REVISAR")</f>
        <v>08.03.07.01 Egreso de educación media</v>
      </c>
      <c r="G2046" t="s">
        <v>62</v>
      </c>
      <c r="H2046" t="s">
        <v>3332</v>
      </c>
      <c r="I2046" t="s">
        <v>3706</v>
      </c>
      <c r="J2046" t="s">
        <v>3707</v>
      </c>
      <c r="K2046" t="s">
        <v>3336</v>
      </c>
      <c r="L2046" t="s">
        <v>3710</v>
      </c>
      <c r="O2046" t="s">
        <v>3867</v>
      </c>
      <c r="V2046" s="9"/>
      <c r="W2046" s="9"/>
      <c r="X2046" s="9"/>
      <c r="Y2046" s="9"/>
      <c r="Z2046" s="9"/>
      <c r="AA2046" s="9"/>
      <c r="AE2046">
        <v>203289</v>
      </c>
      <c r="AF2046">
        <v>42938</v>
      </c>
      <c r="AG2046">
        <v>14286</v>
      </c>
      <c r="AH2046">
        <v>9489</v>
      </c>
      <c r="AI2046">
        <v>6175</v>
      </c>
      <c r="AJ2046">
        <v>4074</v>
      </c>
    </row>
    <row r="2047" spans="1:36" x14ac:dyDescent="0.25">
      <c r="A2047" s="19">
        <v>2046</v>
      </c>
      <c r="B2047" t="s">
        <v>9708</v>
      </c>
      <c r="C2047" s="1" t="str">
        <f>+VLOOKUP(Tabla1[[#This Row],[Sector]],Sectores[[Sector]:[Columna1]],2,0)</f>
        <v>08 Educación</v>
      </c>
      <c r="D2047" s="1" t="str">
        <f>+VLOOKUP(Tabla1[[#This Row],[Contenido]],Hoja2!$F$2:$G$105,2,0)</f>
        <v>08.03 Admisión Universitaria</v>
      </c>
      <c r="E2047" s="1" t="str">
        <f>+IFERROR(VLOOKUP(Tabla1[[#This Row],[Tema]],Temas[[Tema]:[Columna1]],2,0),"REVISAR")</f>
        <v xml:space="preserve">08.03.07 Año de Egreso de la Educación Media </v>
      </c>
      <c r="F2047" s="1" t="str">
        <f>+IFERROR(VLOOKUP(Tabla1[[#This Row],[Muestra]],Muestra[[Muestra]:[Columna1]],2,0),"REVISAR")</f>
        <v>08.03.07.01 Egreso de educación media</v>
      </c>
      <c r="G2047" t="s">
        <v>62</v>
      </c>
      <c r="H2047" t="s">
        <v>3332</v>
      </c>
      <c r="I2047" t="s">
        <v>3706</v>
      </c>
      <c r="J2047" t="s">
        <v>3707</v>
      </c>
      <c r="K2047" t="s">
        <v>3336</v>
      </c>
      <c r="L2047" t="s">
        <v>3709</v>
      </c>
      <c r="O2047" t="s">
        <v>3867</v>
      </c>
      <c r="V2047" s="9"/>
      <c r="W2047" s="9"/>
      <c r="X2047" s="9"/>
      <c r="Y2047" s="9"/>
      <c r="Z2047" s="9"/>
      <c r="AA2047" s="9"/>
      <c r="AF2047">
        <v>207764</v>
      </c>
      <c r="AG2047">
        <v>45866</v>
      </c>
      <c r="AH2047">
        <v>15249</v>
      </c>
      <c r="AI2047">
        <v>8584</v>
      </c>
      <c r="AJ2047">
        <v>5952</v>
      </c>
    </row>
    <row r="2048" spans="1:36" x14ac:dyDescent="0.25">
      <c r="A2048" s="19">
        <v>2047</v>
      </c>
      <c r="B2048" t="s">
        <v>9709</v>
      </c>
      <c r="C2048" s="1" t="str">
        <f>+VLOOKUP(Tabla1[[#This Row],[Sector]],Sectores[[Sector]:[Columna1]],2,0)</f>
        <v>08 Educación</v>
      </c>
      <c r="D2048" s="1" t="str">
        <f>+VLOOKUP(Tabla1[[#This Row],[Contenido]],Hoja2!$F$2:$G$105,2,0)</f>
        <v>08.03 Admisión Universitaria</v>
      </c>
      <c r="E2048" s="1" t="str">
        <f>+IFERROR(VLOOKUP(Tabla1[[#This Row],[Tema]],Temas[[Tema]:[Columna1]],2,0),"REVISAR")</f>
        <v xml:space="preserve">08.03.07 Año de Egreso de la Educación Media </v>
      </c>
      <c r="F2048" s="1" t="str">
        <f>+IFERROR(VLOOKUP(Tabla1[[#This Row],[Muestra]],Muestra[[Muestra]:[Columna1]],2,0),"REVISAR")</f>
        <v>08.03.07.01 Egreso de educación media</v>
      </c>
      <c r="G2048" t="s">
        <v>62</v>
      </c>
      <c r="H2048" t="s">
        <v>3332</v>
      </c>
      <c r="I2048" t="s">
        <v>3706</v>
      </c>
      <c r="J2048" t="s">
        <v>3707</v>
      </c>
      <c r="K2048" t="s">
        <v>3336</v>
      </c>
      <c r="L2048" t="s">
        <v>1095</v>
      </c>
      <c r="O2048" t="s">
        <v>3867</v>
      </c>
      <c r="V2048" s="9"/>
      <c r="W2048" s="9"/>
      <c r="X2048" s="9"/>
      <c r="Y2048" s="9"/>
      <c r="Z2048" s="9"/>
      <c r="AA2048" s="9"/>
      <c r="AG2048">
        <v>203227</v>
      </c>
      <c r="AH2048">
        <v>46660</v>
      </c>
      <c r="AI2048">
        <v>13823</v>
      </c>
      <c r="AJ2048">
        <v>8022</v>
      </c>
    </row>
    <row r="2049" spans="1:36" x14ac:dyDescent="0.25">
      <c r="A2049" s="19">
        <v>2048</v>
      </c>
      <c r="B2049" t="s">
        <v>9710</v>
      </c>
      <c r="C2049" s="1" t="str">
        <f>+VLOOKUP(Tabla1[[#This Row],[Sector]],Sectores[[Sector]:[Columna1]],2,0)</f>
        <v>08 Educación</v>
      </c>
      <c r="D2049" s="1" t="str">
        <f>+VLOOKUP(Tabla1[[#This Row],[Contenido]],Hoja2!$F$2:$G$105,2,0)</f>
        <v>08.03 Admisión Universitaria</v>
      </c>
      <c r="E2049" s="1" t="str">
        <f>+IFERROR(VLOOKUP(Tabla1[[#This Row],[Tema]],Temas[[Tema]:[Columna1]],2,0),"REVISAR")</f>
        <v xml:space="preserve">08.03.07 Año de Egreso de la Educación Media </v>
      </c>
      <c r="F2049" s="1" t="str">
        <f>+IFERROR(VLOOKUP(Tabla1[[#This Row],[Muestra]],Muestra[[Muestra]:[Columna1]],2,0),"REVISAR")</f>
        <v>08.03.07.01 Egreso de educación media</v>
      </c>
      <c r="G2049" t="s">
        <v>62</v>
      </c>
      <c r="H2049" t="s">
        <v>3332</v>
      </c>
      <c r="I2049" t="s">
        <v>3706</v>
      </c>
      <c r="J2049" t="s">
        <v>3707</v>
      </c>
      <c r="K2049" t="s">
        <v>3336</v>
      </c>
      <c r="L2049" t="s">
        <v>1089</v>
      </c>
      <c r="O2049" t="s">
        <v>3867</v>
      </c>
      <c r="V2049" s="9"/>
      <c r="W2049" s="9"/>
      <c r="X2049" s="9"/>
      <c r="Y2049" s="9"/>
      <c r="Z2049" s="9"/>
      <c r="AA2049" s="9"/>
      <c r="AH2049">
        <v>206654</v>
      </c>
      <c r="AI2049">
        <v>46841</v>
      </c>
      <c r="AJ2049">
        <v>13678</v>
      </c>
    </row>
    <row r="2050" spans="1:36" x14ac:dyDescent="0.25">
      <c r="A2050" s="22">
        <v>2049</v>
      </c>
      <c r="B2050" s="15" t="s">
        <v>9711</v>
      </c>
      <c r="C2050" s="1" t="str">
        <f>+VLOOKUP(Tabla1[[#This Row],[Sector]],Sectores[[Sector]:[Columna1]],2,0)</f>
        <v>08 Educación</v>
      </c>
      <c r="D2050" s="1" t="str">
        <f>+VLOOKUP(Tabla1[[#This Row],[Contenido]],Hoja2!$F$2:$G$105,2,0)</f>
        <v>08.03 Admisión Universitaria</v>
      </c>
      <c r="E2050" s="1" t="str">
        <f>+IFERROR(VLOOKUP(Tabla1[[#This Row],[Tema]],Temas[[Tema]:[Columna1]],2,0),"REVISAR")</f>
        <v xml:space="preserve">08.03.07 Año de Egreso de la Educación Media </v>
      </c>
      <c r="F2050" s="1" t="str">
        <f>+IFERROR(VLOOKUP(Tabla1[[#This Row],[Muestra]],Muestra[[Muestra]:[Columna1]],2,0),"REVISAR")</f>
        <v>08.03.07.01 Egreso de educación media</v>
      </c>
      <c r="G2050" t="s">
        <v>62</v>
      </c>
      <c r="H2050" t="s">
        <v>3332</v>
      </c>
      <c r="I2050" t="s">
        <v>3706</v>
      </c>
      <c r="J2050" t="s">
        <v>3707</v>
      </c>
      <c r="K2050" t="s">
        <v>3336</v>
      </c>
      <c r="L2050" t="s">
        <v>2618</v>
      </c>
      <c r="O2050" t="s">
        <v>3867</v>
      </c>
      <c r="V2050" s="9"/>
      <c r="W2050" s="9"/>
      <c r="X2050" s="9"/>
      <c r="Y2050" s="9"/>
      <c r="Z2050" s="9"/>
      <c r="AA2050" s="9"/>
      <c r="AI2050">
        <v>210979</v>
      </c>
      <c r="AJ2050">
        <v>48842</v>
      </c>
    </row>
    <row r="2051" spans="1:36" x14ac:dyDescent="0.25">
      <c r="A2051" s="22">
        <v>2050</v>
      </c>
      <c r="B2051" s="15" t="s">
        <v>9712</v>
      </c>
      <c r="C2051" s="1" t="str">
        <f>+VLOOKUP(Tabla1[[#This Row],[Sector]],Sectores[[Sector]:[Columna1]],2,0)</f>
        <v>08 Educación</v>
      </c>
      <c r="D2051" s="1" t="str">
        <f>+VLOOKUP(Tabla1[[#This Row],[Contenido]],Hoja2!$F$2:$G$105,2,0)</f>
        <v>08.03 Admisión Universitaria</v>
      </c>
      <c r="E2051" s="1" t="str">
        <f>+IFERROR(VLOOKUP(Tabla1[[#This Row],[Tema]],Temas[[Tema]:[Columna1]],2,0),"REVISAR")</f>
        <v xml:space="preserve">08.03.07 Año de Egreso de la Educación Media </v>
      </c>
      <c r="F2051" s="1" t="str">
        <f>+IFERROR(VLOOKUP(Tabla1[[#This Row],[Muestra]],Muestra[[Muestra]:[Columna1]],2,0),"REVISAR")</f>
        <v>08.03.07.01 Egreso de educación media</v>
      </c>
      <c r="G2051" t="s">
        <v>62</v>
      </c>
      <c r="H2051" t="s">
        <v>3332</v>
      </c>
      <c r="I2051" t="s">
        <v>3706</v>
      </c>
      <c r="J2051" t="s">
        <v>3707</v>
      </c>
      <c r="K2051" t="s">
        <v>3336</v>
      </c>
      <c r="L2051">
        <v>2020</v>
      </c>
      <c r="O2051" t="s">
        <v>3867</v>
      </c>
      <c r="V2051" s="9"/>
      <c r="W2051" s="9"/>
      <c r="X2051" s="9"/>
      <c r="Y2051" s="9"/>
      <c r="Z2051" s="9"/>
      <c r="AA2051" s="9"/>
      <c r="AJ2051">
        <v>213414</v>
      </c>
    </row>
    <row r="2052" spans="1:36" x14ac:dyDescent="0.25">
      <c r="A2052" s="19">
        <v>2051</v>
      </c>
      <c r="B2052" t="s">
        <v>9713</v>
      </c>
      <c r="C2052" s="1" t="str">
        <f>+VLOOKUP(Tabla1[[#This Row],[Sector]],Sectores[[Sector]:[Columna1]],2,0)</f>
        <v>08 Educación</v>
      </c>
      <c r="D2052" s="1" t="str">
        <f>+VLOOKUP(Tabla1[[#This Row],[Contenido]],Hoja2!$F$2:$G$105,2,0)</f>
        <v>08.03 Admisión Universitaria</v>
      </c>
      <c r="E2052" s="1" t="str">
        <f>+IFERROR(VLOOKUP(Tabla1[[#This Row],[Tema]],Temas[[Tema]:[Columna1]],2,0),"REVISAR")</f>
        <v>08.03.08 Etnia</v>
      </c>
      <c r="F2052" s="1" t="str">
        <f>+IFERROR(VLOOKUP(Tabla1[[#This Row],[Muestra]],Muestra[[Muestra]:[Columna1]],2,0),"REVISAR")</f>
        <v>08.03.08.01 Aymara</v>
      </c>
      <c r="G2052" t="s">
        <v>62</v>
      </c>
      <c r="H2052" t="s">
        <v>3332</v>
      </c>
      <c r="I2052" t="s">
        <v>847</v>
      </c>
      <c r="J2052" t="s">
        <v>3711</v>
      </c>
      <c r="K2052" t="s">
        <v>3336</v>
      </c>
      <c r="L2052" t="s">
        <v>1089</v>
      </c>
      <c r="O2052" t="s">
        <v>3867</v>
      </c>
      <c r="V2052" s="9"/>
      <c r="W2052" s="9"/>
      <c r="X2052" s="9"/>
      <c r="Y2052" s="9"/>
      <c r="Z2052" s="9"/>
      <c r="AA2052" s="9"/>
      <c r="AB2052" s="9"/>
      <c r="AC2052" s="9"/>
      <c r="AD2052" s="9"/>
      <c r="AE2052" s="9"/>
      <c r="AF2052" s="9"/>
      <c r="AG2052" s="9"/>
      <c r="AH2052">
        <v>3551</v>
      </c>
      <c r="AI2052">
        <v>3777</v>
      </c>
      <c r="AJ2052">
        <v>3757</v>
      </c>
    </row>
    <row r="2053" spans="1:36" x14ac:dyDescent="0.25">
      <c r="A2053" s="19">
        <v>2052</v>
      </c>
      <c r="B2053" t="s">
        <v>9714</v>
      </c>
      <c r="C2053" s="1" t="str">
        <f>+VLOOKUP(Tabla1[[#This Row],[Sector]],Sectores[[Sector]:[Columna1]],2,0)</f>
        <v>08 Educación</v>
      </c>
      <c r="D2053" s="1" t="str">
        <f>+VLOOKUP(Tabla1[[#This Row],[Contenido]],Hoja2!$F$2:$G$105,2,0)</f>
        <v>08.03 Admisión Universitaria</v>
      </c>
      <c r="E2053" s="1" t="str">
        <f>+IFERROR(VLOOKUP(Tabla1[[#This Row],[Tema]],Temas[[Tema]:[Columna1]],2,0),"REVISAR")</f>
        <v>08.03.08 Etnia</v>
      </c>
      <c r="F2053" s="1" t="str">
        <f>+IFERROR(VLOOKUP(Tabla1[[#This Row],[Muestra]],Muestra[[Muestra]:[Columna1]],2,0),"REVISAR")</f>
        <v>08.03.08.02 Atacameño</v>
      </c>
      <c r="G2053" t="s">
        <v>62</v>
      </c>
      <c r="H2053" t="s">
        <v>3332</v>
      </c>
      <c r="I2053" t="s">
        <v>847</v>
      </c>
      <c r="J2053" t="s">
        <v>3712</v>
      </c>
      <c r="K2053" t="s">
        <v>3336</v>
      </c>
      <c r="L2053" t="s">
        <v>1089</v>
      </c>
      <c r="O2053" t="s">
        <v>3867</v>
      </c>
      <c r="V2053" s="9"/>
      <c r="W2053" s="9"/>
      <c r="X2053" s="9"/>
      <c r="Y2053" s="9"/>
      <c r="Z2053" s="9"/>
      <c r="AA2053" s="9"/>
      <c r="AB2053" s="9"/>
      <c r="AC2053" s="9"/>
      <c r="AD2053" s="9"/>
      <c r="AE2053" s="9"/>
      <c r="AF2053" s="9"/>
      <c r="AG2053" s="9"/>
      <c r="AH2053">
        <v>905</v>
      </c>
      <c r="AI2053">
        <v>1088</v>
      </c>
      <c r="AJ2053">
        <v>1025</v>
      </c>
    </row>
    <row r="2054" spans="1:36" x14ac:dyDescent="0.25">
      <c r="A2054" s="19">
        <v>2053</v>
      </c>
      <c r="B2054" t="s">
        <v>9715</v>
      </c>
      <c r="C2054" s="1" t="str">
        <f>+VLOOKUP(Tabla1[[#This Row],[Sector]],Sectores[[Sector]:[Columna1]],2,0)</f>
        <v>08 Educación</v>
      </c>
      <c r="D2054" s="1" t="str">
        <f>+VLOOKUP(Tabla1[[#This Row],[Contenido]],Hoja2!$F$2:$G$105,2,0)</f>
        <v>08.03 Admisión Universitaria</v>
      </c>
      <c r="E2054" s="1" t="str">
        <f>+IFERROR(VLOOKUP(Tabla1[[#This Row],[Tema]],Temas[[Tema]:[Columna1]],2,0),"REVISAR")</f>
        <v>08.03.08 Etnia</v>
      </c>
      <c r="F2054" s="1" t="str">
        <f>+IFERROR(VLOOKUP(Tabla1[[#This Row],[Muestra]],Muestra[[Muestra]:[Columna1]],2,0),"REVISAR")</f>
        <v>08.03.08.03 Colla</v>
      </c>
      <c r="G2054" t="s">
        <v>62</v>
      </c>
      <c r="H2054" t="s">
        <v>3332</v>
      </c>
      <c r="I2054" t="s">
        <v>847</v>
      </c>
      <c r="J2054" t="s">
        <v>3713</v>
      </c>
      <c r="K2054" t="s">
        <v>3336</v>
      </c>
      <c r="L2054" t="s">
        <v>1089</v>
      </c>
      <c r="O2054" t="s">
        <v>3867</v>
      </c>
      <c r="V2054" s="9"/>
      <c r="W2054" s="9"/>
      <c r="X2054" s="9"/>
      <c r="Y2054" s="9"/>
      <c r="Z2054" s="9"/>
      <c r="AA2054" s="9"/>
      <c r="AB2054" s="9"/>
      <c r="AC2054" s="9"/>
      <c r="AD2054" s="9"/>
      <c r="AE2054" s="9"/>
      <c r="AF2054" s="9"/>
      <c r="AG2054" s="9"/>
      <c r="AH2054">
        <v>401</v>
      </c>
      <c r="AI2054">
        <v>449</v>
      </c>
      <c r="AJ2054">
        <v>504</v>
      </c>
    </row>
    <row r="2055" spans="1:36" x14ac:dyDescent="0.25">
      <c r="A2055" s="19">
        <v>2054</v>
      </c>
      <c r="B2055" t="s">
        <v>9716</v>
      </c>
      <c r="C2055" s="1" t="str">
        <f>+VLOOKUP(Tabla1[[#This Row],[Sector]],Sectores[[Sector]:[Columna1]],2,0)</f>
        <v>08 Educación</v>
      </c>
      <c r="D2055" s="1" t="str">
        <f>+VLOOKUP(Tabla1[[#This Row],[Contenido]],Hoja2!$F$2:$G$105,2,0)</f>
        <v>08.03 Admisión Universitaria</v>
      </c>
      <c r="E2055" s="1" t="str">
        <f>+IFERROR(VLOOKUP(Tabla1[[#This Row],[Tema]],Temas[[Tema]:[Columna1]],2,0),"REVISAR")</f>
        <v>08.03.08 Etnia</v>
      </c>
      <c r="F2055" s="1" t="str">
        <f>+IFERROR(VLOOKUP(Tabla1[[#This Row],[Muestra]],Muestra[[Muestra]:[Columna1]],2,0),"REVISAR")</f>
        <v>08.03.08.04 Kawéscar</v>
      </c>
      <c r="G2055" t="s">
        <v>62</v>
      </c>
      <c r="H2055" t="s">
        <v>3332</v>
      </c>
      <c r="I2055" t="s">
        <v>847</v>
      </c>
      <c r="J2055" t="s">
        <v>3714</v>
      </c>
      <c r="K2055" t="s">
        <v>3336</v>
      </c>
      <c r="L2055" t="s">
        <v>1089</v>
      </c>
      <c r="O2055" t="s">
        <v>3867</v>
      </c>
      <c r="V2055" s="9"/>
      <c r="W2055" s="9"/>
      <c r="X2055" s="9"/>
      <c r="Y2055" s="9"/>
      <c r="Z2055" s="9"/>
      <c r="AA2055" s="9"/>
      <c r="AB2055" s="9"/>
      <c r="AC2055" s="9"/>
      <c r="AD2055" s="9"/>
      <c r="AE2055" s="9"/>
      <c r="AF2055" s="9"/>
      <c r="AG2055" s="9"/>
      <c r="AH2055">
        <v>98</v>
      </c>
      <c r="AI2055">
        <v>111</v>
      </c>
      <c r="AJ2055">
        <v>94</v>
      </c>
    </row>
    <row r="2056" spans="1:36" x14ac:dyDescent="0.25">
      <c r="A2056" s="19">
        <v>2055</v>
      </c>
      <c r="B2056" t="s">
        <v>9717</v>
      </c>
      <c r="C2056" s="1" t="str">
        <f>+VLOOKUP(Tabla1[[#This Row],[Sector]],Sectores[[Sector]:[Columna1]],2,0)</f>
        <v>08 Educación</v>
      </c>
      <c r="D2056" s="1" t="str">
        <f>+VLOOKUP(Tabla1[[#This Row],[Contenido]],Hoja2!$F$2:$G$105,2,0)</f>
        <v>08.03 Admisión Universitaria</v>
      </c>
      <c r="E2056" s="1" t="str">
        <f>+IFERROR(VLOOKUP(Tabla1[[#This Row],[Tema]],Temas[[Tema]:[Columna1]],2,0),"REVISAR")</f>
        <v>08.03.08 Etnia</v>
      </c>
      <c r="F2056" s="1" t="str">
        <f>+IFERROR(VLOOKUP(Tabla1[[#This Row],[Muestra]],Muestra[[Muestra]:[Columna1]],2,0),"REVISAR")</f>
        <v>08.03.08.05 Mapuche</v>
      </c>
      <c r="G2056" t="s">
        <v>62</v>
      </c>
      <c r="H2056" t="s">
        <v>3332</v>
      </c>
      <c r="I2056" t="s">
        <v>847</v>
      </c>
      <c r="J2056" t="s">
        <v>3715</v>
      </c>
      <c r="K2056" t="s">
        <v>3336</v>
      </c>
      <c r="L2056" t="s">
        <v>1089</v>
      </c>
      <c r="O2056" t="s">
        <v>3867</v>
      </c>
      <c r="V2056" s="9"/>
      <c r="W2056" s="9"/>
      <c r="X2056" s="9"/>
      <c r="Y2056" s="9"/>
      <c r="Z2056" s="9"/>
      <c r="AA2056" s="9"/>
      <c r="AB2056" s="9"/>
      <c r="AC2056" s="9"/>
      <c r="AD2056" s="9"/>
      <c r="AE2056" s="9"/>
      <c r="AF2056" s="9"/>
      <c r="AG2056" s="9"/>
      <c r="AH2056">
        <v>37023</v>
      </c>
      <c r="AI2056">
        <v>40170</v>
      </c>
      <c r="AJ2056">
        <v>40405</v>
      </c>
    </row>
    <row r="2057" spans="1:36" x14ac:dyDescent="0.25">
      <c r="A2057" s="19">
        <v>2056</v>
      </c>
      <c r="B2057" t="s">
        <v>9718</v>
      </c>
      <c r="C2057" s="1" t="str">
        <f>+VLOOKUP(Tabla1[[#This Row],[Sector]],Sectores[[Sector]:[Columna1]],2,0)</f>
        <v>08 Educación</v>
      </c>
      <c r="D2057" s="1" t="str">
        <f>+VLOOKUP(Tabla1[[#This Row],[Contenido]],Hoja2!$F$2:$G$105,2,0)</f>
        <v>08.03 Admisión Universitaria</v>
      </c>
      <c r="E2057" s="1" t="str">
        <f>+IFERROR(VLOOKUP(Tabla1[[#This Row],[Tema]],Temas[[Tema]:[Columna1]],2,0),"REVISAR")</f>
        <v>08.03.08 Etnia</v>
      </c>
      <c r="F2057" s="1" t="str">
        <f>+IFERROR(VLOOKUP(Tabla1[[#This Row],[Muestra]],Muestra[[Muestra]:[Columna1]],2,0),"REVISAR")</f>
        <v>08.03.08.06 Quechua</v>
      </c>
      <c r="G2057" t="s">
        <v>62</v>
      </c>
      <c r="H2057" t="s">
        <v>3332</v>
      </c>
      <c r="I2057" t="s">
        <v>847</v>
      </c>
      <c r="J2057" t="s">
        <v>3716</v>
      </c>
      <c r="K2057" t="s">
        <v>3336</v>
      </c>
      <c r="L2057" t="s">
        <v>1089</v>
      </c>
      <c r="O2057" t="s">
        <v>3867</v>
      </c>
      <c r="V2057" s="9"/>
      <c r="W2057" s="9"/>
      <c r="X2057" s="9"/>
      <c r="Y2057" s="9"/>
      <c r="Z2057" s="9"/>
      <c r="AA2057" s="9"/>
      <c r="AB2057" s="9"/>
      <c r="AC2057" s="9"/>
      <c r="AD2057" s="9"/>
      <c r="AE2057" s="9"/>
      <c r="AF2057" s="9"/>
      <c r="AG2057" s="9"/>
      <c r="AH2057">
        <v>464</v>
      </c>
      <c r="AI2057">
        <v>525</v>
      </c>
      <c r="AJ2057">
        <v>577</v>
      </c>
    </row>
    <row r="2058" spans="1:36" x14ac:dyDescent="0.25">
      <c r="A2058" s="19">
        <v>2057</v>
      </c>
      <c r="B2058" t="s">
        <v>9719</v>
      </c>
      <c r="C2058" s="1" t="str">
        <f>+VLOOKUP(Tabla1[[#This Row],[Sector]],Sectores[[Sector]:[Columna1]],2,0)</f>
        <v>08 Educación</v>
      </c>
      <c r="D2058" s="1" t="str">
        <f>+VLOOKUP(Tabla1[[#This Row],[Contenido]],Hoja2!$F$2:$G$105,2,0)</f>
        <v>08.03 Admisión Universitaria</v>
      </c>
      <c r="E2058" s="1" t="str">
        <f>+IFERROR(VLOOKUP(Tabla1[[#This Row],[Tema]],Temas[[Tema]:[Columna1]],2,0),"REVISAR")</f>
        <v>08.03.08 Etnia</v>
      </c>
      <c r="F2058" s="1" t="str">
        <f>+IFERROR(VLOOKUP(Tabla1[[#This Row],[Muestra]],Muestra[[Muestra]:[Columna1]],2,0),"REVISAR")</f>
        <v>08.03.08.07 Rapa Nui</v>
      </c>
      <c r="G2058" t="s">
        <v>62</v>
      </c>
      <c r="H2058" t="s">
        <v>3332</v>
      </c>
      <c r="I2058" t="s">
        <v>847</v>
      </c>
      <c r="J2058" t="s">
        <v>3717</v>
      </c>
      <c r="K2058" t="s">
        <v>3336</v>
      </c>
      <c r="L2058" t="s">
        <v>1089</v>
      </c>
      <c r="O2058" t="s">
        <v>3867</v>
      </c>
      <c r="V2058" s="9"/>
      <c r="W2058" s="9"/>
      <c r="X2058" s="9"/>
      <c r="Y2058" s="9"/>
      <c r="Z2058" s="9"/>
      <c r="AA2058" s="9"/>
      <c r="AB2058" s="9"/>
      <c r="AC2058" s="9"/>
      <c r="AD2058" s="9"/>
      <c r="AE2058" s="9"/>
      <c r="AF2058" s="9"/>
      <c r="AG2058" s="9"/>
      <c r="AH2058">
        <v>315</v>
      </c>
      <c r="AI2058">
        <v>332</v>
      </c>
      <c r="AJ2058">
        <v>347</v>
      </c>
    </row>
    <row r="2059" spans="1:36" x14ac:dyDescent="0.25">
      <c r="A2059" s="19">
        <v>2058</v>
      </c>
      <c r="B2059" t="s">
        <v>9720</v>
      </c>
      <c r="C2059" s="1" t="str">
        <f>+VLOOKUP(Tabla1[[#This Row],[Sector]],Sectores[[Sector]:[Columna1]],2,0)</f>
        <v>08 Educación</v>
      </c>
      <c r="D2059" s="1" t="str">
        <f>+VLOOKUP(Tabla1[[#This Row],[Contenido]],Hoja2!$F$2:$G$105,2,0)</f>
        <v>08.03 Admisión Universitaria</v>
      </c>
      <c r="E2059" s="1" t="str">
        <f>+IFERROR(VLOOKUP(Tabla1[[#This Row],[Tema]],Temas[[Tema]:[Columna1]],2,0),"REVISAR")</f>
        <v>08.03.08 Etnia</v>
      </c>
      <c r="F2059" s="1" t="str">
        <f>+IFERROR(VLOOKUP(Tabla1[[#This Row],[Muestra]],Muestra[[Muestra]:[Columna1]],2,0),"REVISAR")</f>
        <v>08.03.08.08 Yagán o Yámana</v>
      </c>
      <c r="G2059" t="s">
        <v>62</v>
      </c>
      <c r="H2059" t="s">
        <v>3332</v>
      </c>
      <c r="I2059" t="s">
        <v>847</v>
      </c>
      <c r="J2059" t="s">
        <v>3718</v>
      </c>
      <c r="K2059" t="s">
        <v>3336</v>
      </c>
      <c r="L2059" t="s">
        <v>1089</v>
      </c>
      <c r="O2059" t="s">
        <v>3867</v>
      </c>
      <c r="V2059" s="9"/>
      <c r="W2059" s="9"/>
      <c r="X2059" s="9"/>
      <c r="Y2059" s="9"/>
      <c r="Z2059" s="9"/>
      <c r="AA2059" s="9"/>
      <c r="AB2059" s="9"/>
      <c r="AC2059" s="9"/>
      <c r="AD2059" s="9"/>
      <c r="AE2059" s="9"/>
      <c r="AF2059" s="9"/>
      <c r="AG2059" s="9"/>
      <c r="AH2059">
        <v>49</v>
      </c>
      <c r="AI2059">
        <v>57</v>
      </c>
      <c r="AJ2059">
        <v>39</v>
      </c>
    </row>
    <row r="2060" spans="1:36" x14ac:dyDescent="0.25">
      <c r="A2060" s="19">
        <v>2059</v>
      </c>
      <c r="B2060" t="s">
        <v>9721</v>
      </c>
      <c r="C2060" s="1" t="str">
        <f>+VLOOKUP(Tabla1[[#This Row],[Sector]],Sectores[[Sector]:[Columna1]],2,0)</f>
        <v>08 Educación</v>
      </c>
      <c r="D2060" s="1" t="str">
        <f>+VLOOKUP(Tabla1[[#This Row],[Contenido]],Hoja2!$F$2:$G$105,2,0)</f>
        <v>08.03 Admisión Universitaria</v>
      </c>
      <c r="E2060" s="1" t="str">
        <f>+IFERROR(VLOOKUP(Tabla1[[#This Row],[Tema]],Temas[[Tema]:[Columna1]],2,0),"REVISAR")</f>
        <v>08.03.08 Etnia</v>
      </c>
      <c r="F2060" s="1" t="str">
        <f>+IFERROR(VLOOKUP(Tabla1[[#This Row],[Muestra]],Muestra[[Muestra]:[Columna1]],2,0),"REVISAR")</f>
        <v xml:space="preserve">08.03.08.09 Diaguita </v>
      </c>
      <c r="G2060" t="s">
        <v>62</v>
      </c>
      <c r="H2060" t="s">
        <v>3332</v>
      </c>
      <c r="I2060" t="s">
        <v>847</v>
      </c>
      <c r="J2060" t="s">
        <v>3719</v>
      </c>
      <c r="K2060" t="s">
        <v>3336</v>
      </c>
      <c r="L2060" t="s">
        <v>1089</v>
      </c>
      <c r="O2060" t="s">
        <v>3867</v>
      </c>
      <c r="V2060" s="9"/>
      <c r="W2060" s="9"/>
      <c r="X2060" s="9"/>
      <c r="Y2060" s="9"/>
      <c r="Z2060" s="9"/>
      <c r="AA2060" s="9"/>
      <c r="AB2060" s="9"/>
      <c r="AC2060" s="9"/>
      <c r="AD2060" s="9"/>
      <c r="AE2060" s="9"/>
      <c r="AF2060" s="9"/>
      <c r="AG2060" s="9"/>
      <c r="AH2060">
        <v>2397</v>
      </c>
      <c r="AI2060">
        <v>2887</v>
      </c>
      <c r="AJ2060">
        <v>2980</v>
      </c>
    </row>
    <row r="2061" spans="1:36" x14ac:dyDescent="0.25">
      <c r="A2061" s="19">
        <v>2060</v>
      </c>
      <c r="B2061" t="s">
        <v>9722</v>
      </c>
      <c r="C2061" s="1" t="str">
        <f>+VLOOKUP(Tabla1[[#This Row],[Sector]],Sectores[[Sector]:[Columna1]],2,0)</f>
        <v>08 Educación</v>
      </c>
      <c r="D2061" s="1" t="str">
        <f>+VLOOKUP(Tabla1[[#This Row],[Contenido]],Hoja2!$F$2:$G$105,2,0)</f>
        <v>08.03 Admisión Universitaria</v>
      </c>
      <c r="E2061" s="1" t="str">
        <f>+IFERROR(VLOOKUP(Tabla1[[#This Row],[Tema]],Temas[[Tema]:[Columna1]],2,0),"REVISAR")</f>
        <v>08.03.08 Etnia</v>
      </c>
      <c r="F2061" s="1" t="str">
        <f>+IFERROR(VLOOKUP(Tabla1[[#This Row],[Muestra]],Muestra[[Muestra]:[Columna1]],2,0),"REVISAR")</f>
        <v>08.03.08.10 No pertenecientes a pueblos indígenas</v>
      </c>
      <c r="G2061" t="s">
        <v>62</v>
      </c>
      <c r="H2061" t="s">
        <v>3332</v>
      </c>
      <c r="I2061" t="s">
        <v>847</v>
      </c>
      <c r="J2061" t="s">
        <v>3099</v>
      </c>
      <c r="K2061" t="s">
        <v>3336</v>
      </c>
      <c r="L2061" t="s">
        <v>1089</v>
      </c>
      <c r="O2061" t="s">
        <v>3867</v>
      </c>
      <c r="V2061" s="9"/>
      <c r="W2061" s="9"/>
      <c r="X2061" s="9"/>
      <c r="Y2061" s="9"/>
      <c r="Z2061" s="9"/>
      <c r="AA2061" s="9"/>
      <c r="AB2061" s="9"/>
      <c r="AC2061" s="9"/>
      <c r="AD2061" s="9"/>
      <c r="AE2061" s="9"/>
      <c r="AF2061" s="9"/>
      <c r="AG2061" s="9"/>
      <c r="AH2061">
        <v>248580</v>
      </c>
      <c r="AI2061">
        <v>254999</v>
      </c>
      <c r="AJ2061">
        <v>254262</v>
      </c>
    </row>
    <row r="2062" spans="1:36" x14ac:dyDescent="0.25">
      <c r="A2062" s="19">
        <v>2061</v>
      </c>
      <c r="B2062" t="s">
        <v>9723</v>
      </c>
      <c r="C2062" s="1" t="str">
        <f>+VLOOKUP(Tabla1[[#This Row],[Sector]],Sectores[[Sector]:[Columna1]],2,0)</f>
        <v>08 Educación</v>
      </c>
      <c r="D2062" s="1" t="str">
        <f>+VLOOKUP(Tabla1[[#This Row],[Contenido]],Hoja2!$F$2:$G$105,2,0)</f>
        <v>08.03 Admisión Universitaria</v>
      </c>
      <c r="E2062" s="1" t="str">
        <f>+IFERROR(VLOOKUP(Tabla1[[#This Row],[Tema]],Temas[[Tema]:[Columna1]],2,0),"REVISAR")</f>
        <v>08.03.09 Región del Establecimiento de Egreso</v>
      </c>
      <c r="F2062" s="1" t="s">
        <v>7187</v>
      </c>
      <c r="G2062" t="s">
        <v>62</v>
      </c>
      <c r="H2062" t="s">
        <v>3332</v>
      </c>
      <c r="I2062" t="s">
        <v>3720</v>
      </c>
      <c r="J2062" t="s">
        <v>3346</v>
      </c>
      <c r="K2062" t="s">
        <v>3336</v>
      </c>
      <c r="L2062" t="s">
        <v>2498</v>
      </c>
      <c r="O2062" t="s">
        <v>3867</v>
      </c>
      <c r="V2062" s="9"/>
      <c r="W2062" s="9"/>
      <c r="X2062" s="9"/>
      <c r="Y2062" s="9"/>
      <c r="Z2062" s="9"/>
      <c r="AA2062" s="9"/>
      <c r="AB2062">
        <v>4485</v>
      </c>
      <c r="AC2062">
        <v>4609</v>
      </c>
      <c r="AD2062">
        <v>4633</v>
      </c>
      <c r="AE2062">
        <v>5106</v>
      </c>
      <c r="AF2062">
        <v>5401</v>
      </c>
      <c r="AG2062">
        <v>5362</v>
      </c>
      <c r="AH2062">
        <v>5733</v>
      </c>
      <c r="AI2062">
        <v>5711</v>
      </c>
      <c r="AJ2062">
        <v>5926</v>
      </c>
    </row>
    <row r="2063" spans="1:36" x14ac:dyDescent="0.25">
      <c r="A2063" s="19">
        <v>2062</v>
      </c>
      <c r="B2063" t="s">
        <v>9724</v>
      </c>
      <c r="C2063" s="1" t="str">
        <f>+VLOOKUP(Tabla1[[#This Row],[Sector]],Sectores[[Sector]:[Columna1]],2,0)</f>
        <v>08 Educación</v>
      </c>
      <c r="D2063" s="1" t="str">
        <f>+VLOOKUP(Tabla1[[#This Row],[Contenido]],Hoja2!$F$2:$G$105,2,0)</f>
        <v>08.03 Admisión Universitaria</v>
      </c>
      <c r="E2063" s="1" t="str">
        <f>+IFERROR(VLOOKUP(Tabla1[[#This Row],[Tema]],Temas[[Tema]:[Columna1]],2,0),"REVISAR")</f>
        <v>08.03.09 Región del Establecimiento de Egreso</v>
      </c>
      <c r="F2063" s="1" t="s">
        <v>7189</v>
      </c>
      <c r="G2063" t="s">
        <v>62</v>
      </c>
      <c r="H2063" t="s">
        <v>3332</v>
      </c>
      <c r="I2063" t="s">
        <v>3720</v>
      </c>
      <c r="J2063" t="s">
        <v>3347</v>
      </c>
      <c r="K2063" t="s">
        <v>3336</v>
      </c>
      <c r="L2063" t="s">
        <v>2498</v>
      </c>
      <c r="O2063" t="s">
        <v>3867</v>
      </c>
      <c r="V2063" s="9"/>
      <c r="W2063" s="9"/>
      <c r="X2063" s="9"/>
      <c r="Y2063" s="9"/>
      <c r="Z2063" s="9"/>
      <c r="AA2063" s="9"/>
      <c r="AB2063">
        <v>7916</v>
      </c>
      <c r="AC2063">
        <v>8036</v>
      </c>
      <c r="AD2063">
        <v>8338</v>
      </c>
      <c r="AE2063">
        <v>8797</v>
      </c>
      <c r="AF2063">
        <v>9379</v>
      </c>
      <c r="AG2063">
        <v>9498</v>
      </c>
      <c r="AH2063">
        <v>9898</v>
      </c>
      <c r="AI2063">
        <v>10087</v>
      </c>
      <c r="AJ2063">
        <v>10368</v>
      </c>
    </row>
    <row r="2064" spans="1:36" x14ac:dyDescent="0.25">
      <c r="A2064" s="19">
        <v>2063</v>
      </c>
      <c r="B2064" t="s">
        <v>9725</v>
      </c>
      <c r="C2064" s="1" t="str">
        <f>+VLOOKUP(Tabla1[[#This Row],[Sector]],Sectores[[Sector]:[Columna1]],2,0)</f>
        <v>08 Educación</v>
      </c>
      <c r="D2064" s="1" t="str">
        <f>+VLOOKUP(Tabla1[[#This Row],[Contenido]],Hoja2!$F$2:$G$105,2,0)</f>
        <v>08.03 Admisión Universitaria</v>
      </c>
      <c r="E2064" s="1" t="str">
        <f>+IFERROR(VLOOKUP(Tabla1[[#This Row],[Tema]],Temas[[Tema]:[Columna1]],2,0),"REVISAR")</f>
        <v>08.03.09 Región del Establecimiento de Egreso</v>
      </c>
      <c r="F2064" s="1" t="s">
        <v>7191</v>
      </c>
      <c r="G2064" t="s">
        <v>62</v>
      </c>
      <c r="H2064" t="s">
        <v>3332</v>
      </c>
      <c r="I2064" t="s">
        <v>3720</v>
      </c>
      <c r="J2064" t="s">
        <v>3348</v>
      </c>
      <c r="K2064" t="s">
        <v>3336</v>
      </c>
      <c r="L2064" t="s">
        <v>2498</v>
      </c>
      <c r="O2064" t="s">
        <v>3867</v>
      </c>
      <c r="V2064" s="9"/>
      <c r="W2064" s="9"/>
      <c r="X2064" s="9"/>
      <c r="Y2064" s="9"/>
      <c r="Z2064" s="9"/>
      <c r="AA2064" s="9"/>
      <c r="AB2064">
        <v>3666</v>
      </c>
      <c r="AC2064">
        <v>4002</v>
      </c>
      <c r="AD2064">
        <v>4074</v>
      </c>
      <c r="AE2064">
        <v>4225</v>
      </c>
      <c r="AF2064">
        <v>4231</v>
      </c>
      <c r="AG2064">
        <v>4499</v>
      </c>
      <c r="AH2064">
        <v>4732</v>
      </c>
      <c r="AI2064">
        <v>4796</v>
      </c>
      <c r="AJ2064">
        <v>4881</v>
      </c>
    </row>
    <row r="2065" spans="1:36" x14ac:dyDescent="0.25">
      <c r="A2065" s="19">
        <v>2064</v>
      </c>
      <c r="B2065" t="s">
        <v>9726</v>
      </c>
      <c r="C2065" s="1" t="str">
        <f>+VLOOKUP(Tabla1[[#This Row],[Sector]],Sectores[[Sector]:[Columna1]],2,0)</f>
        <v>08 Educación</v>
      </c>
      <c r="D2065" s="1" t="str">
        <f>+VLOOKUP(Tabla1[[#This Row],[Contenido]],Hoja2!$F$2:$G$105,2,0)</f>
        <v>08.03 Admisión Universitaria</v>
      </c>
      <c r="E2065" s="1" t="str">
        <f>+IFERROR(VLOOKUP(Tabla1[[#This Row],[Tema]],Temas[[Tema]:[Columna1]],2,0),"REVISAR")</f>
        <v>08.03.09 Región del Establecimiento de Egreso</v>
      </c>
      <c r="F2065" s="1" t="s">
        <v>7193</v>
      </c>
      <c r="G2065" t="s">
        <v>62</v>
      </c>
      <c r="H2065" t="s">
        <v>3332</v>
      </c>
      <c r="I2065" t="s">
        <v>3720</v>
      </c>
      <c r="J2065" t="s">
        <v>3349</v>
      </c>
      <c r="K2065" t="s">
        <v>3336</v>
      </c>
      <c r="L2065" t="s">
        <v>2498</v>
      </c>
      <c r="O2065" t="s">
        <v>3867</v>
      </c>
      <c r="V2065" s="9"/>
      <c r="W2065" s="9"/>
      <c r="X2065" s="9"/>
      <c r="Y2065" s="9"/>
      <c r="Z2065" s="9"/>
      <c r="AA2065" s="9"/>
      <c r="AB2065">
        <v>11471</v>
      </c>
      <c r="AC2065">
        <v>11252</v>
      </c>
      <c r="AD2065">
        <v>11189</v>
      </c>
      <c r="AE2065">
        <v>12058</v>
      </c>
      <c r="AF2065">
        <v>12479</v>
      </c>
      <c r="AG2065">
        <v>12678</v>
      </c>
      <c r="AH2065">
        <v>12906</v>
      </c>
      <c r="AI2065">
        <v>13176</v>
      </c>
      <c r="AJ2065">
        <v>13636</v>
      </c>
    </row>
    <row r="2066" spans="1:36" x14ac:dyDescent="0.25">
      <c r="A2066" s="19">
        <v>2065</v>
      </c>
      <c r="B2066" t="s">
        <v>9727</v>
      </c>
      <c r="C2066" s="1" t="str">
        <f>+VLOOKUP(Tabla1[[#This Row],[Sector]],Sectores[[Sector]:[Columna1]],2,0)</f>
        <v>08 Educación</v>
      </c>
      <c r="D2066" s="1" t="str">
        <f>+VLOOKUP(Tabla1[[#This Row],[Contenido]],Hoja2!$F$2:$G$105,2,0)</f>
        <v>08.03 Admisión Universitaria</v>
      </c>
      <c r="E2066" s="1" t="str">
        <f>+IFERROR(VLOOKUP(Tabla1[[#This Row],[Tema]],Temas[[Tema]:[Columna1]],2,0),"REVISAR")</f>
        <v>08.03.09 Región del Establecimiento de Egreso</v>
      </c>
      <c r="F2066" s="1" t="s">
        <v>7195</v>
      </c>
      <c r="G2066" t="s">
        <v>62</v>
      </c>
      <c r="H2066" t="s">
        <v>3332</v>
      </c>
      <c r="I2066" t="s">
        <v>3720</v>
      </c>
      <c r="J2066" t="s">
        <v>3350</v>
      </c>
      <c r="K2066" t="s">
        <v>3336</v>
      </c>
      <c r="L2066" t="s">
        <v>2498</v>
      </c>
      <c r="O2066" t="s">
        <v>3867</v>
      </c>
      <c r="V2066" s="9"/>
      <c r="W2066" s="9"/>
      <c r="X2066" s="9"/>
      <c r="Y2066" s="9"/>
      <c r="Z2066" s="9"/>
      <c r="AA2066" s="9"/>
      <c r="AB2066">
        <v>31951</v>
      </c>
      <c r="AC2066">
        <v>31210</v>
      </c>
      <c r="AD2066">
        <v>31097</v>
      </c>
      <c r="AE2066">
        <v>32726</v>
      </c>
      <c r="AF2066">
        <v>32516</v>
      </c>
      <c r="AG2066">
        <v>31889</v>
      </c>
      <c r="AH2066">
        <v>31752</v>
      </c>
      <c r="AI2066">
        <v>31933</v>
      </c>
      <c r="AJ2066">
        <v>32377</v>
      </c>
    </row>
    <row r="2067" spans="1:36" x14ac:dyDescent="0.25">
      <c r="A2067" s="19">
        <v>2066</v>
      </c>
      <c r="B2067" t="s">
        <v>9728</v>
      </c>
      <c r="C2067" s="1" t="str">
        <f>+VLOOKUP(Tabla1[[#This Row],[Sector]],Sectores[[Sector]:[Columna1]],2,0)</f>
        <v>08 Educación</v>
      </c>
      <c r="D2067" s="1" t="str">
        <f>+VLOOKUP(Tabla1[[#This Row],[Contenido]],Hoja2!$F$2:$G$105,2,0)</f>
        <v>08.03 Admisión Universitaria</v>
      </c>
      <c r="E2067" s="1" t="str">
        <f>+IFERROR(VLOOKUP(Tabla1[[#This Row],[Tema]],Temas[[Tema]:[Columna1]],2,0),"REVISAR")</f>
        <v>08.03.09 Región del Establecimiento de Egreso</v>
      </c>
      <c r="F2067" s="1" t="s">
        <v>7197</v>
      </c>
      <c r="G2067" t="s">
        <v>62</v>
      </c>
      <c r="H2067" t="s">
        <v>3332</v>
      </c>
      <c r="I2067" t="s">
        <v>3720</v>
      </c>
      <c r="J2067" t="s">
        <v>3351</v>
      </c>
      <c r="K2067" t="s">
        <v>3336</v>
      </c>
      <c r="L2067" t="s">
        <v>2498</v>
      </c>
      <c r="O2067" t="s">
        <v>3867</v>
      </c>
      <c r="V2067" s="9"/>
      <c r="W2067" s="9"/>
      <c r="X2067" s="9"/>
      <c r="Y2067" s="9"/>
      <c r="Z2067" s="9"/>
      <c r="AA2067" s="9"/>
      <c r="AB2067">
        <v>13562</v>
      </c>
      <c r="AC2067">
        <v>13706</v>
      </c>
      <c r="AD2067">
        <v>13451</v>
      </c>
      <c r="AE2067">
        <v>14350</v>
      </c>
      <c r="AF2067">
        <v>14788</v>
      </c>
      <c r="AG2067">
        <v>14976</v>
      </c>
      <c r="AH2067">
        <v>14996</v>
      </c>
      <c r="AI2067">
        <v>15633</v>
      </c>
      <c r="AJ2067">
        <v>15859</v>
      </c>
    </row>
    <row r="2068" spans="1:36" x14ac:dyDescent="0.25">
      <c r="A2068" s="19">
        <v>2067</v>
      </c>
      <c r="B2068" t="s">
        <v>9729</v>
      </c>
      <c r="C2068" s="1" t="str">
        <f>+VLOOKUP(Tabla1[[#This Row],[Sector]],Sectores[[Sector]:[Columna1]],2,0)</f>
        <v>08 Educación</v>
      </c>
      <c r="D2068" s="1" t="str">
        <f>+VLOOKUP(Tabla1[[#This Row],[Contenido]],Hoja2!$F$2:$G$105,2,0)</f>
        <v>08.03 Admisión Universitaria</v>
      </c>
      <c r="E2068" s="1" t="str">
        <f>+IFERROR(VLOOKUP(Tabla1[[#This Row],[Tema]],Temas[[Tema]:[Columna1]],2,0),"REVISAR")</f>
        <v>08.03.09 Región del Establecimiento de Egreso</v>
      </c>
      <c r="F2068" s="1" t="s">
        <v>7199</v>
      </c>
      <c r="G2068" t="s">
        <v>62</v>
      </c>
      <c r="H2068" t="s">
        <v>3332</v>
      </c>
      <c r="I2068" t="s">
        <v>3720</v>
      </c>
      <c r="J2068" t="s">
        <v>3352</v>
      </c>
      <c r="K2068" t="s">
        <v>3336</v>
      </c>
      <c r="L2068" t="s">
        <v>2498</v>
      </c>
      <c r="O2068" t="s">
        <v>3867</v>
      </c>
      <c r="V2068" s="9"/>
      <c r="W2068" s="9"/>
      <c r="X2068" s="9"/>
      <c r="Y2068" s="9"/>
      <c r="Z2068" s="9"/>
      <c r="AA2068" s="9"/>
      <c r="AB2068">
        <v>16710</v>
      </c>
      <c r="AC2068">
        <v>16244</v>
      </c>
      <c r="AD2068">
        <v>16376</v>
      </c>
      <c r="AE2068">
        <v>17078</v>
      </c>
      <c r="AF2068">
        <v>17659</v>
      </c>
      <c r="AG2068">
        <v>17372</v>
      </c>
      <c r="AH2068">
        <v>17464</v>
      </c>
      <c r="AI2068">
        <v>17838</v>
      </c>
      <c r="AJ2068">
        <v>18483</v>
      </c>
    </row>
    <row r="2069" spans="1:36" x14ac:dyDescent="0.25">
      <c r="A2069" s="19">
        <v>2068</v>
      </c>
      <c r="B2069" t="s">
        <v>9730</v>
      </c>
      <c r="C2069" s="1" t="str">
        <f>+VLOOKUP(Tabla1[[#This Row],[Sector]],Sectores[[Sector]:[Columna1]],2,0)</f>
        <v>08 Educación</v>
      </c>
      <c r="D2069" s="1" t="str">
        <f>+VLOOKUP(Tabla1[[#This Row],[Contenido]],Hoja2!$F$2:$G$105,2,0)</f>
        <v>08.03 Admisión Universitaria</v>
      </c>
      <c r="E2069" s="1" t="str">
        <f>+IFERROR(VLOOKUP(Tabla1[[#This Row],[Tema]],Temas[[Tema]:[Columna1]],2,0),"REVISAR")</f>
        <v>08.03.09 Región del Establecimiento de Egreso</v>
      </c>
      <c r="F2069" s="1" t="s">
        <v>7201</v>
      </c>
      <c r="G2069" t="s">
        <v>62</v>
      </c>
      <c r="H2069" t="s">
        <v>3332</v>
      </c>
      <c r="I2069" t="s">
        <v>3720</v>
      </c>
      <c r="J2069" t="s">
        <v>3353</v>
      </c>
      <c r="K2069" t="s">
        <v>3336</v>
      </c>
      <c r="L2069" t="s">
        <v>2498</v>
      </c>
      <c r="O2069" t="s">
        <v>3867</v>
      </c>
      <c r="V2069" s="9"/>
      <c r="W2069" s="9"/>
      <c r="X2069" s="9"/>
      <c r="Y2069" s="9"/>
      <c r="Z2069" s="9"/>
      <c r="AA2069" s="9"/>
      <c r="AB2069">
        <v>27804</v>
      </c>
      <c r="AC2069">
        <v>27707</v>
      </c>
      <c r="AD2069">
        <v>26488</v>
      </c>
      <c r="AE2069">
        <v>27846</v>
      </c>
      <c r="AF2069">
        <v>28832</v>
      </c>
      <c r="AG2069">
        <v>27981</v>
      </c>
      <c r="AH2069">
        <v>28474</v>
      </c>
      <c r="AI2069">
        <v>28218</v>
      </c>
      <c r="AJ2069">
        <v>28910</v>
      </c>
    </row>
    <row r="2070" spans="1:36" x14ac:dyDescent="0.25">
      <c r="A2070" s="19">
        <v>2069</v>
      </c>
      <c r="B2070" t="s">
        <v>9731</v>
      </c>
      <c r="C2070" s="1" t="str">
        <f>+VLOOKUP(Tabla1[[#This Row],[Sector]],Sectores[[Sector]:[Columna1]],2,0)</f>
        <v>08 Educación</v>
      </c>
      <c r="D2070" s="1" t="str">
        <f>+VLOOKUP(Tabla1[[#This Row],[Contenido]],Hoja2!$F$2:$G$105,2,0)</f>
        <v>08.03 Admisión Universitaria</v>
      </c>
      <c r="E2070" s="1" t="str">
        <f>+IFERROR(VLOOKUP(Tabla1[[#This Row],[Tema]],Temas[[Tema]:[Columna1]],2,0),"REVISAR")</f>
        <v>08.03.09 Región del Establecimiento de Egreso</v>
      </c>
      <c r="F2070" s="1" t="s">
        <v>7203</v>
      </c>
      <c r="G2070" t="s">
        <v>62</v>
      </c>
      <c r="H2070" t="s">
        <v>3332</v>
      </c>
      <c r="I2070" t="s">
        <v>3720</v>
      </c>
      <c r="J2070" t="s">
        <v>3354</v>
      </c>
      <c r="K2070" t="s">
        <v>3336</v>
      </c>
      <c r="L2070" t="s">
        <v>2498</v>
      </c>
      <c r="O2070" t="s">
        <v>3867</v>
      </c>
      <c r="V2070" s="9"/>
      <c r="W2070" s="9"/>
      <c r="X2070" s="9"/>
      <c r="Y2070" s="9"/>
      <c r="Z2070" s="9"/>
      <c r="AA2070" s="9"/>
      <c r="AB2070">
        <v>15985</v>
      </c>
      <c r="AC2070">
        <v>15452</v>
      </c>
      <c r="AD2070">
        <v>14986</v>
      </c>
      <c r="AE2070">
        <v>15612</v>
      </c>
      <c r="AF2070">
        <v>16040</v>
      </c>
      <c r="AG2070">
        <v>15811</v>
      </c>
      <c r="AH2070">
        <v>16228</v>
      </c>
      <c r="AI2070">
        <v>16442</v>
      </c>
      <c r="AJ2070">
        <v>16810</v>
      </c>
    </row>
    <row r="2071" spans="1:36" x14ac:dyDescent="0.25">
      <c r="A2071" s="19">
        <v>2070</v>
      </c>
      <c r="B2071" t="s">
        <v>9732</v>
      </c>
      <c r="C2071" s="1" t="str">
        <f>+VLOOKUP(Tabla1[[#This Row],[Sector]],Sectores[[Sector]:[Columna1]],2,0)</f>
        <v>08 Educación</v>
      </c>
      <c r="D2071" s="1" t="str">
        <f>+VLOOKUP(Tabla1[[#This Row],[Contenido]],Hoja2!$F$2:$G$105,2,0)</f>
        <v>08.03 Admisión Universitaria</v>
      </c>
      <c r="E2071" s="1" t="str">
        <f>+IFERROR(VLOOKUP(Tabla1[[#This Row],[Tema]],Temas[[Tema]:[Columna1]],2,0),"REVISAR")</f>
        <v>08.03.09 Región del Establecimiento de Egreso</v>
      </c>
      <c r="F2071" s="1" t="s">
        <v>7205</v>
      </c>
      <c r="G2071" t="s">
        <v>62</v>
      </c>
      <c r="H2071" t="s">
        <v>3332</v>
      </c>
      <c r="I2071" t="s">
        <v>3720</v>
      </c>
      <c r="J2071" t="s">
        <v>3355</v>
      </c>
      <c r="K2071" t="s">
        <v>3336</v>
      </c>
      <c r="L2071" t="s">
        <v>2498</v>
      </c>
      <c r="O2071" t="s">
        <v>3867</v>
      </c>
      <c r="V2071" s="9"/>
      <c r="W2071" s="9"/>
      <c r="X2071" s="9"/>
      <c r="Y2071" s="9"/>
      <c r="Z2071" s="9"/>
      <c r="AA2071" s="9"/>
      <c r="AB2071">
        <v>11136</v>
      </c>
      <c r="AC2071">
        <v>11362</v>
      </c>
      <c r="AD2071">
        <v>11710</v>
      </c>
      <c r="AE2071">
        <v>12530</v>
      </c>
      <c r="AF2071">
        <v>13173</v>
      </c>
      <c r="AG2071">
        <v>13112</v>
      </c>
      <c r="AH2071">
        <v>13380</v>
      </c>
      <c r="AI2071">
        <v>13477</v>
      </c>
      <c r="AJ2071">
        <v>13706</v>
      </c>
    </row>
    <row r="2072" spans="1:36" x14ac:dyDescent="0.25">
      <c r="A2072" s="19">
        <v>2071</v>
      </c>
      <c r="B2072" t="s">
        <v>9733</v>
      </c>
      <c r="C2072" s="1" t="str">
        <f>+VLOOKUP(Tabla1[[#This Row],[Sector]],Sectores[[Sector]:[Columna1]],2,0)</f>
        <v>08 Educación</v>
      </c>
      <c r="D2072" s="1" t="str">
        <f>+VLOOKUP(Tabla1[[#This Row],[Contenido]],Hoja2!$F$2:$G$105,2,0)</f>
        <v>08.03 Admisión Universitaria</v>
      </c>
      <c r="E2072" s="1" t="str">
        <f>+IFERROR(VLOOKUP(Tabla1[[#This Row],[Tema]],Temas[[Tema]:[Columna1]],2,0),"REVISAR")</f>
        <v>08.03.09 Región del Establecimiento de Egreso</v>
      </c>
      <c r="F2072" s="1" t="s">
        <v>7207</v>
      </c>
      <c r="G2072" t="s">
        <v>62</v>
      </c>
      <c r="H2072" t="s">
        <v>3332</v>
      </c>
      <c r="I2072" t="s">
        <v>3720</v>
      </c>
      <c r="J2072" t="s">
        <v>3356</v>
      </c>
      <c r="K2072" t="s">
        <v>3336</v>
      </c>
      <c r="L2072" t="s">
        <v>2498</v>
      </c>
      <c r="O2072" t="s">
        <v>3867</v>
      </c>
      <c r="V2072" s="9"/>
      <c r="W2072" s="9"/>
      <c r="X2072" s="9"/>
      <c r="Y2072" s="9"/>
      <c r="Z2072" s="9"/>
      <c r="AA2072" s="9"/>
      <c r="AB2072">
        <v>1634</v>
      </c>
      <c r="AC2072">
        <v>1722</v>
      </c>
      <c r="AD2072">
        <v>1729</v>
      </c>
      <c r="AE2072">
        <v>1893</v>
      </c>
      <c r="AF2072">
        <v>2022</v>
      </c>
      <c r="AG2072">
        <v>2101</v>
      </c>
      <c r="AH2072">
        <v>1914</v>
      </c>
      <c r="AI2072">
        <v>2150</v>
      </c>
      <c r="AJ2072">
        <v>2304</v>
      </c>
    </row>
    <row r="2073" spans="1:36" x14ac:dyDescent="0.25">
      <c r="A2073" s="19">
        <v>2072</v>
      </c>
      <c r="B2073" t="s">
        <v>9734</v>
      </c>
      <c r="C2073" s="1" t="str">
        <f>+VLOOKUP(Tabla1[[#This Row],[Sector]],Sectores[[Sector]:[Columna1]],2,0)</f>
        <v>08 Educación</v>
      </c>
      <c r="D2073" s="1" t="str">
        <f>+VLOOKUP(Tabla1[[#This Row],[Contenido]],Hoja2!$F$2:$G$105,2,0)</f>
        <v>08.03 Admisión Universitaria</v>
      </c>
      <c r="E2073" s="1" t="str">
        <f>+IFERROR(VLOOKUP(Tabla1[[#This Row],[Tema]],Temas[[Tema]:[Columna1]],2,0),"REVISAR")</f>
        <v>08.03.09 Región del Establecimiento de Egreso</v>
      </c>
      <c r="F2073" s="1" t="s">
        <v>7209</v>
      </c>
      <c r="G2073" t="s">
        <v>62</v>
      </c>
      <c r="H2073" t="s">
        <v>3332</v>
      </c>
      <c r="I2073" t="s">
        <v>3720</v>
      </c>
      <c r="J2073" t="s">
        <v>3357</v>
      </c>
      <c r="K2073" t="s">
        <v>3336</v>
      </c>
      <c r="L2073" t="s">
        <v>2498</v>
      </c>
      <c r="O2073" t="s">
        <v>3867</v>
      </c>
      <c r="V2073" s="9"/>
      <c r="W2073" s="9"/>
      <c r="X2073" s="9"/>
      <c r="Y2073" s="9"/>
      <c r="Z2073" s="9"/>
      <c r="AA2073" s="9"/>
      <c r="AB2073">
        <v>2718</v>
      </c>
      <c r="AC2073">
        <v>2698</v>
      </c>
      <c r="AD2073">
        <v>2545</v>
      </c>
      <c r="AE2073">
        <v>2849</v>
      </c>
      <c r="AF2073">
        <v>2932</v>
      </c>
      <c r="AG2073">
        <v>2793</v>
      </c>
      <c r="AH2073">
        <v>2735</v>
      </c>
      <c r="AI2073">
        <v>2964</v>
      </c>
      <c r="AJ2073">
        <v>2797</v>
      </c>
    </row>
    <row r="2074" spans="1:36" x14ac:dyDescent="0.25">
      <c r="A2074" s="19">
        <v>2073</v>
      </c>
      <c r="B2074" t="s">
        <v>9735</v>
      </c>
      <c r="C2074" s="1" t="str">
        <f>+VLOOKUP(Tabla1[[#This Row],[Sector]],Sectores[[Sector]:[Columna1]],2,0)</f>
        <v>08 Educación</v>
      </c>
      <c r="D2074" s="1" t="str">
        <f>+VLOOKUP(Tabla1[[#This Row],[Contenido]],Hoja2!$F$2:$G$105,2,0)</f>
        <v>08.03 Admisión Universitaria</v>
      </c>
      <c r="E2074" s="1" t="str">
        <f>+IFERROR(VLOOKUP(Tabla1[[#This Row],[Tema]],Temas[[Tema]:[Columna1]],2,0),"REVISAR")</f>
        <v>08.03.09 Región del Establecimiento de Egreso</v>
      </c>
      <c r="F2074" s="1" t="s">
        <v>7211</v>
      </c>
      <c r="G2074" t="s">
        <v>62</v>
      </c>
      <c r="H2074" t="s">
        <v>3332</v>
      </c>
      <c r="I2074" t="s">
        <v>3720</v>
      </c>
      <c r="J2074" t="s">
        <v>3358</v>
      </c>
      <c r="K2074" t="s">
        <v>3336</v>
      </c>
      <c r="L2074" t="s">
        <v>2498</v>
      </c>
      <c r="O2074" t="s">
        <v>3867</v>
      </c>
      <c r="V2074" s="9"/>
      <c r="W2074" s="9"/>
      <c r="X2074" s="9"/>
      <c r="Y2074" s="9"/>
      <c r="Z2074" s="9"/>
      <c r="AA2074" s="9"/>
      <c r="AB2074">
        <v>111947</v>
      </c>
      <c r="AC2074">
        <v>112467</v>
      </c>
      <c r="AD2074">
        <v>112076</v>
      </c>
      <c r="AE2074">
        <v>114599</v>
      </c>
      <c r="AF2074">
        <v>118865</v>
      </c>
      <c r="AG2074">
        <v>116409</v>
      </c>
      <c r="AH2074">
        <v>117028</v>
      </c>
      <c r="AI2074">
        <v>118387</v>
      </c>
      <c r="AJ2074">
        <v>119496</v>
      </c>
    </row>
    <row r="2075" spans="1:36" x14ac:dyDescent="0.25">
      <c r="A2075" s="19">
        <v>2074</v>
      </c>
      <c r="B2075" t="s">
        <v>9736</v>
      </c>
      <c r="C2075" s="1" t="str">
        <f>+VLOOKUP(Tabla1[[#This Row],[Sector]],Sectores[[Sector]:[Columna1]],2,0)</f>
        <v>08 Educación</v>
      </c>
      <c r="D2075" s="1" t="str">
        <f>+VLOOKUP(Tabla1[[#This Row],[Contenido]],Hoja2!$F$2:$G$105,2,0)</f>
        <v>08.03 Admisión Universitaria</v>
      </c>
      <c r="E2075" s="1" t="str">
        <f>+IFERROR(VLOOKUP(Tabla1[[#This Row],[Tema]],Temas[[Tema]:[Columna1]],2,0),"REVISAR")</f>
        <v>08.03.09 Región del Establecimiento de Egreso</v>
      </c>
      <c r="F2075" s="1" t="s">
        <v>7213</v>
      </c>
      <c r="G2075" t="s">
        <v>62</v>
      </c>
      <c r="H2075" t="s">
        <v>3332</v>
      </c>
      <c r="I2075" t="s">
        <v>3720</v>
      </c>
      <c r="J2075" t="s">
        <v>3359</v>
      </c>
      <c r="K2075" t="s">
        <v>3336</v>
      </c>
      <c r="L2075" t="s">
        <v>2498</v>
      </c>
      <c r="O2075" t="s">
        <v>3867</v>
      </c>
      <c r="V2075" s="9"/>
      <c r="W2075" s="9"/>
      <c r="X2075" s="9"/>
      <c r="Y2075" s="9"/>
      <c r="Z2075" s="9"/>
      <c r="AA2075" s="9"/>
      <c r="AB2075">
        <v>6026</v>
      </c>
      <c r="AC2075">
        <v>6438</v>
      </c>
      <c r="AD2075">
        <v>6492</v>
      </c>
      <c r="AE2075">
        <v>6858</v>
      </c>
      <c r="AF2075">
        <v>6776</v>
      </c>
      <c r="AG2075">
        <v>6696</v>
      </c>
      <c r="AH2075">
        <v>6805</v>
      </c>
      <c r="AI2075">
        <v>6894</v>
      </c>
      <c r="AJ2075">
        <v>6884</v>
      </c>
    </row>
    <row r="2076" spans="1:36" x14ac:dyDescent="0.25">
      <c r="A2076" s="19">
        <v>2075</v>
      </c>
      <c r="B2076" t="s">
        <v>9737</v>
      </c>
      <c r="C2076" s="1" t="str">
        <f>+VLOOKUP(Tabla1[[#This Row],[Sector]],Sectores[[Sector]:[Columna1]],2,0)</f>
        <v>08 Educación</v>
      </c>
      <c r="D2076" s="1" t="str">
        <f>+VLOOKUP(Tabla1[[#This Row],[Contenido]],Hoja2!$F$2:$G$105,2,0)</f>
        <v>08.03 Admisión Universitaria</v>
      </c>
      <c r="E2076" s="1" t="str">
        <f>+IFERROR(VLOOKUP(Tabla1[[#This Row],[Tema]],Temas[[Tema]:[Columna1]],2,0),"REVISAR")</f>
        <v>08.03.09 Región del Establecimiento de Egreso</v>
      </c>
      <c r="F2076" s="1" t="s">
        <v>7215</v>
      </c>
      <c r="G2076" t="s">
        <v>62</v>
      </c>
      <c r="H2076" t="s">
        <v>3332</v>
      </c>
      <c r="I2076" t="s">
        <v>3720</v>
      </c>
      <c r="J2076" t="s">
        <v>3360</v>
      </c>
      <c r="K2076" t="s">
        <v>3336</v>
      </c>
      <c r="L2076" t="s">
        <v>2498</v>
      </c>
      <c r="O2076" t="s">
        <v>3867</v>
      </c>
      <c r="V2076" s="9"/>
      <c r="W2076" s="9"/>
      <c r="X2076" s="9"/>
      <c r="Y2076" s="9"/>
      <c r="Z2076" s="9"/>
      <c r="AA2076" s="9"/>
      <c r="AB2076">
        <v>3846</v>
      </c>
      <c r="AC2076">
        <v>3915</v>
      </c>
      <c r="AD2076">
        <v>3893</v>
      </c>
      <c r="AE2076">
        <v>4109</v>
      </c>
      <c r="AF2076">
        <v>4388</v>
      </c>
      <c r="AG2076">
        <v>4477</v>
      </c>
      <c r="AH2076">
        <v>4557</v>
      </c>
      <c r="AI2076">
        <v>4446</v>
      </c>
      <c r="AJ2076">
        <v>4574</v>
      </c>
    </row>
    <row r="2077" spans="1:36" x14ac:dyDescent="0.25">
      <c r="A2077" s="19">
        <v>2076</v>
      </c>
      <c r="B2077" t="s">
        <v>9738</v>
      </c>
      <c r="C2077" s="1" t="str">
        <f>+VLOOKUP(Tabla1[[#This Row],[Sector]],Sectores[[Sector]:[Columna1]],2,0)</f>
        <v>08 Educación</v>
      </c>
      <c r="D2077" s="1" t="str">
        <f>+VLOOKUP(Tabla1[[#This Row],[Contenido]],Hoja2!$F$2:$G$105,2,0)</f>
        <v>08.03 Admisión Universitaria</v>
      </c>
      <c r="E2077" s="1" t="str">
        <f>+IFERROR(VLOOKUP(Tabla1[[#This Row],[Tema]],Temas[[Tema]:[Columna1]],2,0),"REVISAR")</f>
        <v>08.03.09 Región del Establecimiento de Egreso</v>
      </c>
      <c r="F2077" s="1" t="s">
        <v>7217</v>
      </c>
      <c r="G2077" t="s">
        <v>62</v>
      </c>
      <c r="H2077" t="s">
        <v>3332</v>
      </c>
      <c r="I2077" t="s">
        <v>3720</v>
      </c>
      <c r="J2077" t="s">
        <v>3361</v>
      </c>
      <c r="K2077" t="s">
        <v>3336</v>
      </c>
      <c r="L2077" t="s">
        <v>2498</v>
      </c>
      <c r="O2077" t="s">
        <v>3867</v>
      </c>
      <c r="V2077" s="9"/>
      <c r="W2077" s="9"/>
      <c r="X2077" s="9"/>
      <c r="Y2077" s="9"/>
      <c r="Z2077" s="9"/>
      <c r="AA2077" s="9"/>
      <c r="AB2077">
        <v>7734</v>
      </c>
      <c r="AC2077">
        <v>8106</v>
      </c>
      <c r="AD2077">
        <v>7742</v>
      </c>
      <c r="AE2077">
        <v>7938</v>
      </c>
      <c r="AF2077">
        <v>8206</v>
      </c>
      <c r="AG2077">
        <v>8370</v>
      </c>
      <c r="AH2077">
        <v>8381</v>
      </c>
      <c r="AI2077">
        <v>8438</v>
      </c>
      <c r="AJ2077">
        <v>8418</v>
      </c>
    </row>
    <row r="2078" spans="1:36" x14ac:dyDescent="0.25">
      <c r="A2078" s="19">
        <v>2077</v>
      </c>
      <c r="B2078" t="s">
        <v>9280</v>
      </c>
      <c r="C2078" s="1" t="str">
        <f>+VLOOKUP(Tabla1[[#This Row],[Sector]],Sectores[[Sector]:[Columna1]],2,0)</f>
        <v>08 Educación</v>
      </c>
      <c r="D2078" s="1" t="str">
        <f>+VLOOKUP(Tabla1[[#This Row],[Contenido]],Hoja2!$F$2:$G$105,2,0)</f>
        <v>08.03 Admisión Universitaria</v>
      </c>
      <c r="E2078" s="1" t="str">
        <f>+IFERROR(VLOOKUP(Tabla1[[#This Row],[Tema]],Temas[[Tema]:[Columna1]],2,0),"REVISAR")</f>
        <v>08.03.10 Rama Educacional del Establecimiento de Egreso</v>
      </c>
      <c r="F2078" s="1" t="str">
        <f>+IFERROR(VLOOKUP(Tabla1[[#This Row],[Muestra]],Muestra[[Muestra]:[Columna1]],2,0),"REVISAR")</f>
        <v xml:space="preserve">08.03.10.01 Humanista Científico Diurno </v>
      </c>
      <c r="G2078" t="s">
        <v>62</v>
      </c>
      <c r="H2078" t="s">
        <v>3332</v>
      </c>
      <c r="I2078" t="s">
        <v>3734</v>
      </c>
      <c r="J2078" s="10" t="s">
        <v>3721</v>
      </c>
      <c r="K2078" t="s">
        <v>3336</v>
      </c>
      <c r="L2078" t="s">
        <v>2498</v>
      </c>
      <c r="O2078" t="s">
        <v>3867</v>
      </c>
      <c r="V2078" s="9"/>
      <c r="W2078" s="9"/>
      <c r="X2078" s="9"/>
      <c r="Y2078" s="9"/>
      <c r="Z2078" s="9"/>
      <c r="AA2078" s="9"/>
      <c r="AB2078">
        <v>151175</v>
      </c>
      <c r="AC2078">
        <v>150598</v>
      </c>
      <c r="AD2078">
        <v>152026</v>
      </c>
      <c r="AE2078">
        <v>159223</v>
      </c>
      <c r="AF2078">
        <v>165488</v>
      </c>
      <c r="AG2078">
        <v>167309</v>
      </c>
      <c r="AH2078">
        <v>173181</v>
      </c>
      <c r="AI2078">
        <v>183369</v>
      </c>
      <c r="AJ2078">
        <v>185783</v>
      </c>
    </row>
    <row r="2079" spans="1:36" x14ac:dyDescent="0.25">
      <c r="A2079" s="19">
        <v>2078</v>
      </c>
      <c r="B2079" t="s">
        <v>9281</v>
      </c>
      <c r="C2079" s="1" t="str">
        <f>+VLOOKUP(Tabla1[[#This Row],[Sector]],Sectores[[Sector]:[Columna1]],2,0)</f>
        <v>08 Educación</v>
      </c>
      <c r="D2079" s="1" t="str">
        <f>+VLOOKUP(Tabla1[[#This Row],[Contenido]],Hoja2!$F$2:$G$105,2,0)</f>
        <v>08.03 Admisión Universitaria</v>
      </c>
      <c r="E2079" s="1" t="str">
        <f>+IFERROR(VLOOKUP(Tabla1[[#This Row],[Tema]],Temas[[Tema]:[Columna1]],2,0),"REVISAR")</f>
        <v>08.03.10 Rama Educacional del Establecimiento de Egreso</v>
      </c>
      <c r="F2079" s="1" t="str">
        <f>+IFERROR(VLOOKUP(Tabla1[[#This Row],[Muestra]],Muestra[[Muestra]:[Columna1]],2,0),"REVISAR")</f>
        <v xml:space="preserve">08.03.10.02 Humanista Científico Nocturno </v>
      </c>
      <c r="G2079" t="s">
        <v>62</v>
      </c>
      <c r="H2079" t="s">
        <v>3332</v>
      </c>
      <c r="I2079" t="s">
        <v>3734</v>
      </c>
      <c r="J2079" s="10" t="s">
        <v>3722</v>
      </c>
      <c r="K2079" t="s">
        <v>3336</v>
      </c>
      <c r="L2079" t="s">
        <v>2498</v>
      </c>
      <c r="O2079" t="s">
        <v>3867</v>
      </c>
      <c r="V2079" s="9"/>
      <c r="W2079" s="9"/>
      <c r="X2079" s="9"/>
      <c r="Y2079" s="9"/>
      <c r="Z2079" s="9"/>
      <c r="AA2079" s="9"/>
      <c r="AB2079">
        <v>20752</v>
      </c>
      <c r="AC2079">
        <v>22951</v>
      </c>
      <c r="AD2079">
        <v>22666</v>
      </c>
      <c r="AE2079">
        <v>25589</v>
      </c>
      <c r="AF2079">
        <v>27054</v>
      </c>
      <c r="AG2079">
        <v>27235</v>
      </c>
      <c r="AH2079">
        <v>26429</v>
      </c>
      <c r="AI2079">
        <v>35027</v>
      </c>
      <c r="AJ2079">
        <v>35204</v>
      </c>
    </row>
    <row r="2080" spans="1:36" x14ac:dyDescent="0.25">
      <c r="A2080" s="19">
        <v>2079</v>
      </c>
      <c r="B2080" t="s">
        <v>9282</v>
      </c>
      <c r="C2080" s="1" t="str">
        <f>+VLOOKUP(Tabla1[[#This Row],[Sector]],Sectores[[Sector]:[Columna1]],2,0)</f>
        <v>08 Educación</v>
      </c>
      <c r="D2080" s="1" t="str">
        <f>+VLOOKUP(Tabla1[[#This Row],[Contenido]],Hoja2!$F$2:$G$105,2,0)</f>
        <v>08.03 Admisión Universitaria</v>
      </c>
      <c r="E2080" s="1" t="str">
        <f>+IFERROR(VLOOKUP(Tabla1[[#This Row],[Tema]],Temas[[Tema]:[Columna1]],2,0),"REVISAR")</f>
        <v>08.03.10 Rama Educacional del Establecimiento de Egreso</v>
      </c>
      <c r="F2080" s="1" t="str">
        <f>+IFERROR(VLOOKUP(Tabla1[[#This Row],[Muestra]],Muestra[[Muestra]:[Columna1]],2,0),"REVISAR")</f>
        <v xml:space="preserve">08.03.10.03 Humanista Científico – Validación de estudios </v>
      </c>
      <c r="G2080" t="s">
        <v>62</v>
      </c>
      <c r="H2080" t="s">
        <v>3332</v>
      </c>
      <c r="I2080" t="s">
        <v>3734</v>
      </c>
      <c r="J2080" s="10" t="s">
        <v>3723</v>
      </c>
      <c r="K2080" t="s">
        <v>3336</v>
      </c>
      <c r="L2080" t="s">
        <v>3736</v>
      </c>
      <c r="O2080" t="s">
        <v>3867</v>
      </c>
      <c r="V2080" s="9"/>
      <c r="W2080" s="9"/>
      <c r="X2080" s="9"/>
      <c r="Y2080" s="9"/>
      <c r="Z2080" s="9"/>
      <c r="AA2080" s="9"/>
      <c r="AB2080">
        <v>2124</v>
      </c>
      <c r="AC2080">
        <v>1763</v>
      </c>
      <c r="AD2080">
        <v>1762</v>
      </c>
      <c r="AE2080">
        <v>1938</v>
      </c>
      <c r="AF2080">
        <v>2151</v>
      </c>
      <c r="AG2080">
        <v>2339</v>
      </c>
      <c r="AH2080">
        <v>2203</v>
      </c>
    </row>
    <row r="2081" spans="1:36" x14ac:dyDescent="0.25">
      <c r="A2081" s="19">
        <v>2080</v>
      </c>
      <c r="B2081" t="s">
        <v>9283</v>
      </c>
      <c r="C2081" s="1" t="str">
        <f>+VLOOKUP(Tabla1[[#This Row],[Sector]],Sectores[[Sector]:[Columna1]],2,0)</f>
        <v>08 Educación</v>
      </c>
      <c r="D2081" s="1" t="str">
        <f>+VLOOKUP(Tabla1[[#This Row],[Contenido]],Hoja2!$F$2:$G$105,2,0)</f>
        <v>08.03 Admisión Universitaria</v>
      </c>
      <c r="E2081" s="1" t="str">
        <f>+IFERROR(VLOOKUP(Tabla1[[#This Row],[Tema]],Temas[[Tema]:[Columna1]],2,0),"REVISAR")</f>
        <v>08.03.10 Rama Educacional del Establecimiento de Egreso</v>
      </c>
      <c r="F2081" s="1" t="str">
        <f>+IFERROR(VLOOKUP(Tabla1[[#This Row],[Muestra]],Muestra[[Muestra]:[Columna1]],2,0),"REVISAR")</f>
        <v xml:space="preserve">08.03.10.04 Humanista Científico – Reconocimiento de estudios </v>
      </c>
      <c r="G2081" t="s">
        <v>62</v>
      </c>
      <c r="H2081" t="s">
        <v>3332</v>
      </c>
      <c r="I2081" t="s">
        <v>3734</v>
      </c>
      <c r="J2081" s="10" t="s">
        <v>3724</v>
      </c>
      <c r="K2081" t="s">
        <v>3336</v>
      </c>
      <c r="L2081" t="s">
        <v>3736</v>
      </c>
      <c r="O2081" t="s">
        <v>3867</v>
      </c>
      <c r="V2081" s="9"/>
      <c r="W2081" s="9"/>
      <c r="X2081" s="9"/>
      <c r="Y2081" s="9"/>
      <c r="Z2081" s="9"/>
      <c r="AA2081" s="9"/>
      <c r="AB2081">
        <v>183</v>
      </c>
      <c r="AC2081">
        <v>205</v>
      </c>
      <c r="AD2081">
        <v>187</v>
      </c>
      <c r="AE2081">
        <v>260</v>
      </c>
      <c r="AF2081">
        <v>344</v>
      </c>
      <c r="AG2081">
        <v>366</v>
      </c>
      <c r="AH2081">
        <v>465</v>
      </c>
    </row>
    <row r="2082" spans="1:36" x14ac:dyDescent="0.25">
      <c r="A2082" s="19">
        <v>2081</v>
      </c>
      <c r="B2082" t="s">
        <v>9284</v>
      </c>
      <c r="C2082" s="1" t="str">
        <f>+VLOOKUP(Tabla1[[#This Row],[Sector]],Sectores[[Sector]:[Columna1]],2,0)</f>
        <v>08 Educación</v>
      </c>
      <c r="D2082" s="1" t="str">
        <f>+VLOOKUP(Tabla1[[#This Row],[Contenido]],Hoja2!$F$2:$G$105,2,0)</f>
        <v>08.03 Admisión Universitaria</v>
      </c>
      <c r="E2082" s="1" t="str">
        <f>+IFERROR(VLOOKUP(Tabla1[[#This Row],[Tema]],Temas[[Tema]:[Columna1]],2,0),"REVISAR")</f>
        <v>08.03.10 Rama Educacional del Establecimiento de Egreso</v>
      </c>
      <c r="F2082" s="1" t="str">
        <f>+IFERROR(VLOOKUP(Tabla1[[#This Row],[Muestra]],Muestra[[Muestra]:[Columna1]],2,0),"REVISAR")</f>
        <v xml:space="preserve">08.03.10.05 Técnico Profesional Comercial </v>
      </c>
      <c r="G2082" t="s">
        <v>62</v>
      </c>
      <c r="H2082" t="s">
        <v>3332</v>
      </c>
      <c r="I2082" t="s">
        <v>3734</v>
      </c>
      <c r="J2082" s="10" t="s">
        <v>3725</v>
      </c>
      <c r="K2082" t="s">
        <v>3336</v>
      </c>
      <c r="L2082" t="s">
        <v>2498</v>
      </c>
      <c r="O2082" t="s">
        <v>3867</v>
      </c>
      <c r="V2082" s="9"/>
      <c r="W2082" s="9"/>
      <c r="X2082" s="9"/>
      <c r="Y2082" s="9"/>
      <c r="Z2082" s="9"/>
      <c r="AA2082" s="9"/>
      <c r="AB2082">
        <v>29477</v>
      </c>
      <c r="AC2082">
        <v>29028</v>
      </c>
      <c r="AD2082">
        <v>27444</v>
      </c>
      <c r="AE2082">
        <v>28013</v>
      </c>
      <c r="AF2082">
        <v>27061</v>
      </c>
      <c r="AG2082">
        <v>26195</v>
      </c>
      <c r="AH2082">
        <v>25293</v>
      </c>
      <c r="AI2082">
        <v>26722</v>
      </c>
      <c r="AJ2082">
        <v>25853</v>
      </c>
    </row>
    <row r="2083" spans="1:36" x14ac:dyDescent="0.25">
      <c r="A2083" s="19">
        <v>2082</v>
      </c>
      <c r="B2083" t="s">
        <v>9285</v>
      </c>
      <c r="C2083" s="1" t="str">
        <f>+VLOOKUP(Tabla1[[#This Row],[Sector]],Sectores[[Sector]:[Columna1]],2,0)</f>
        <v>08 Educación</v>
      </c>
      <c r="D2083" s="1" t="str">
        <f>+VLOOKUP(Tabla1[[#This Row],[Contenido]],Hoja2!$F$2:$G$105,2,0)</f>
        <v>08.03 Admisión Universitaria</v>
      </c>
      <c r="E2083" s="1" t="str">
        <f>+IFERROR(VLOOKUP(Tabla1[[#This Row],[Tema]],Temas[[Tema]:[Columna1]],2,0),"REVISAR")</f>
        <v>08.03.10 Rama Educacional del Establecimiento de Egreso</v>
      </c>
      <c r="F2083" s="1" t="str">
        <f>+IFERROR(VLOOKUP(Tabla1[[#This Row],[Muestra]],Muestra[[Muestra]:[Columna1]],2,0),"REVISAR")</f>
        <v xml:space="preserve">08.03.10.06 Técnico Profesional Industrial </v>
      </c>
      <c r="G2083" t="s">
        <v>62</v>
      </c>
      <c r="H2083" t="s">
        <v>3332</v>
      </c>
      <c r="I2083" t="s">
        <v>3734</v>
      </c>
      <c r="J2083" s="10" t="s">
        <v>3726</v>
      </c>
      <c r="K2083" t="s">
        <v>3336</v>
      </c>
      <c r="L2083" t="s">
        <v>2498</v>
      </c>
      <c r="O2083" t="s">
        <v>3867</v>
      </c>
      <c r="V2083" s="9"/>
      <c r="W2083" s="9"/>
      <c r="X2083" s="9"/>
      <c r="Y2083" s="9"/>
      <c r="Z2083" s="9"/>
      <c r="AA2083" s="9"/>
      <c r="AB2083">
        <v>20996</v>
      </c>
      <c r="AC2083">
        <v>21807</v>
      </c>
      <c r="AD2083">
        <v>21379</v>
      </c>
      <c r="AE2083">
        <v>23612</v>
      </c>
      <c r="AF2083">
        <v>24622</v>
      </c>
      <c r="AG2083">
        <v>26488</v>
      </c>
      <c r="AH2083">
        <v>27011</v>
      </c>
      <c r="AI2083">
        <v>31089</v>
      </c>
      <c r="AJ2083">
        <v>30884</v>
      </c>
    </row>
    <row r="2084" spans="1:36" x14ac:dyDescent="0.25">
      <c r="A2084" s="19">
        <v>2083</v>
      </c>
      <c r="B2084" t="s">
        <v>9286</v>
      </c>
      <c r="C2084" s="1" t="str">
        <f>+VLOOKUP(Tabla1[[#This Row],[Sector]],Sectores[[Sector]:[Columna1]],2,0)</f>
        <v>08 Educación</v>
      </c>
      <c r="D2084" s="1" t="str">
        <f>+VLOOKUP(Tabla1[[#This Row],[Contenido]],Hoja2!$F$2:$G$105,2,0)</f>
        <v>08.03 Admisión Universitaria</v>
      </c>
      <c r="E2084" s="1" t="str">
        <f>+IFERROR(VLOOKUP(Tabla1[[#This Row],[Tema]],Temas[[Tema]:[Columna1]],2,0),"REVISAR")</f>
        <v>08.03.10 Rama Educacional del Establecimiento de Egreso</v>
      </c>
      <c r="F2084" s="1" t="str">
        <f>+IFERROR(VLOOKUP(Tabla1[[#This Row],[Muestra]],Muestra[[Muestra]:[Columna1]],2,0),"REVISAR")</f>
        <v xml:space="preserve">08.03.10.07 Técnico Profesional Servicios </v>
      </c>
      <c r="G2084" t="s">
        <v>62</v>
      </c>
      <c r="H2084" t="s">
        <v>3332</v>
      </c>
      <c r="I2084" t="s">
        <v>3734</v>
      </c>
      <c r="J2084" s="10" t="s">
        <v>3727</v>
      </c>
      <c r="K2084" t="s">
        <v>3336</v>
      </c>
      <c r="L2084" t="s">
        <v>2498</v>
      </c>
      <c r="O2084" t="s">
        <v>3867</v>
      </c>
      <c r="V2084" s="9"/>
      <c r="W2084" s="9"/>
      <c r="X2084" s="9"/>
      <c r="Y2084" s="9"/>
      <c r="Z2084" s="9"/>
      <c r="AA2084" s="9"/>
      <c r="AB2084">
        <v>14491</v>
      </c>
      <c r="AC2084">
        <v>14947</v>
      </c>
      <c r="AD2084">
        <v>14898</v>
      </c>
      <c r="AE2084">
        <v>15967</v>
      </c>
      <c r="AF2084">
        <v>16314</v>
      </c>
      <c r="AG2084">
        <v>17255</v>
      </c>
      <c r="AH2084">
        <v>17443</v>
      </c>
      <c r="AI2084">
        <v>20548</v>
      </c>
      <c r="AJ2084">
        <v>21376</v>
      </c>
    </row>
    <row r="2085" spans="1:36" x14ac:dyDescent="0.25">
      <c r="A2085" s="19">
        <v>2084</v>
      </c>
      <c r="B2085" t="s">
        <v>9287</v>
      </c>
      <c r="C2085" s="1" t="str">
        <f>+VLOOKUP(Tabla1[[#This Row],[Sector]],Sectores[[Sector]:[Columna1]],2,0)</f>
        <v>08 Educación</v>
      </c>
      <c r="D2085" s="1" t="str">
        <f>+VLOOKUP(Tabla1[[#This Row],[Contenido]],Hoja2!$F$2:$G$105,2,0)</f>
        <v>08.03 Admisión Universitaria</v>
      </c>
      <c r="E2085" s="1" t="str">
        <f>+IFERROR(VLOOKUP(Tabla1[[#This Row],[Tema]],Temas[[Tema]:[Columna1]],2,0),"REVISAR")</f>
        <v>08.03.10 Rama Educacional del Establecimiento de Egreso</v>
      </c>
      <c r="F2085" s="1" t="str">
        <f>+IFERROR(VLOOKUP(Tabla1[[#This Row],[Muestra]],Muestra[[Muestra]:[Columna1]],2,0),"REVISAR")</f>
        <v xml:space="preserve">08.03.10.08 Técnico Profesional Agrícola </v>
      </c>
      <c r="G2085" t="s">
        <v>62</v>
      </c>
      <c r="H2085" t="s">
        <v>3332</v>
      </c>
      <c r="I2085" t="s">
        <v>3734</v>
      </c>
      <c r="J2085" s="10" t="s">
        <v>3728</v>
      </c>
      <c r="K2085" t="s">
        <v>3336</v>
      </c>
      <c r="L2085" t="s">
        <v>2498</v>
      </c>
      <c r="O2085" t="s">
        <v>3867</v>
      </c>
      <c r="V2085" s="9"/>
      <c r="W2085" s="9"/>
      <c r="X2085" s="9"/>
      <c r="Y2085" s="9"/>
      <c r="Z2085" s="9"/>
      <c r="AA2085" s="9"/>
      <c r="AB2085">
        <v>2426</v>
      </c>
      <c r="AC2085">
        <v>2403</v>
      </c>
      <c r="AD2085">
        <v>2277</v>
      </c>
      <c r="AE2085">
        <v>2337</v>
      </c>
      <c r="AF2085">
        <v>2301</v>
      </c>
      <c r="AG2085">
        <v>2532</v>
      </c>
      <c r="AH2085">
        <v>2467</v>
      </c>
      <c r="AI2085">
        <v>3068</v>
      </c>
      <c r="AJ2085">
        <v>3207</v>
      </c>
    </row>
    <row r="2086" spans="1:36" x14ac:dyDescent="0.25">
      <c r="A2086" s="19">
        <v>2085</v>
      </c>
      <c r="B2086" t="s">
        <v>9288</v>
      </c>
      <c r="C2086" s="1" t="str">
        <f>+VLOOKUP(Tabla1[[#This Row],[Sector]],Sectores[[Sector]:[Columna1]],2,0)</f>
        <v>08 Educación</v>
      </c>
      <c r="D2086" s="1" t="str">
        <f>+VLOOKUP(Tabla1[[#This Row],[Contenido]],Hoja2!$F$2:$G$105,2,0)</f>
        <v>08.03 Admisión Universitaria</v>
      </c>
      <c r="E2086" s="1" t="str">
        <f>+IFERROR(VLOOKUP(Tabla1[[#This Row],[Tema]],Temas[[Tema]:[Columna1]],2,0),"REVISAR")</f>
        <v>08.03.10 Rama Educacional del Establecimiento de Egreso</v>
      </c>
      <c r="F2086" s="1" t="str">
        <f>+IFERROR(VLOOKUP(Tabla1[[#This Row],[Muestra]],Muestra[[Muestra]:[Columna1]],2,0),"REVISAR")</f>
        <v xml:space="preserve">08.03.10.09 Técnico Profesional Marítima </v>
      </c>
      <c r="G2086" t="s">
        <v>62</v>
      </c>
      <c r="H2086" t="s">
        <v>3332</v>
      </c>
      <c r="I2086" t="s">
        <v>3734</v>
      </c>
      <c r="J2086" s="10" t="s">
        <v>3729</v>
      </c>
      <c r="K2086" t="s">
        <v>3336</v>
      </c>
      <c r="L2086" t="s">
        <v>2498</v>
      </c>
      <c r="O2086" t="s">
        <v>3867</v>
      </c>
      <c r="V2086" s="9"/>
      <c r="W2086" s="9"/>
      <c r="X2086" s="9"/>
      <c r="Y2086" s="9"/>
      <c r="Z2086" s="9"/>
      <c r="AA2086" s="9"/>
      <c r="AB2086">
        <v>753</v>
      </c>
      <c r="AC2086">
        <v>666</v>
      </c>
      <c r="AD2086">
        <v>557</v>
      </c>
      <c r="AE2086">
        <v>649</v>
      </c>
      <c r="AF2086">
        <v>634</v>
      </c>
      <c r="AG2086">
        <v>649</v>
      </c>
      <c r="AH2086">
        <v>693</v>
      </c>
      <c r="AI2086">
        <v>767</v>
      </c>
      <c r="AJ2086">
        <v>753</v>
      </c>
    </row>
    <row r="2087" spans="1:36" ht="30" x14ac:dyDescent="0.25">
      <c r="A2087" s="19">
        <v>2086</v>
      </c>
      <c r="B2087" t="s">
        <v>9289</v>
      </c>
      <c r="C2087" s="1" t="str">
        <f>+VLOOKUP(Tabla1[[#This Row],[Sector]],Sectores[[Sector]:[Columna1]],2,0)</f>
        <v>08 Educación</v>
      </c>
      <c r="D2087" s="1" t="str">
        <f>+VLOOKUP(Tabla1[[#This Row],[Contenido]],Hoja2!$F$2:$G$105,2,0)</f>
        <v>08.03 Admisión Universitaria</v>
      </c>
      <c r="E2087" s="1" t="str">
        <f>+IFERROR(VLOOKUP(Tabla1[[#This Row],[Tema]],Temas[[Tema]:[Columna1]],2,0),"REVISAR")</f>
        <v>08.03.11 Dependencia del Establecimiento de Egreso</v>
      </c>
      <c r="F2087" s="1" t="str">
        <f>+IFERROR(VLOOKUP(Tabla1[[#This Row],[Muestra]],Muestra[[Muestra]:[Columna1]],2,0),"REVISAR")</f>
        <v xml:space="preserve">08.03.11.01 Particular Pagado </v>
      </c>
      <c r="G2087" t="s">
        <v>62</v>
      </c>
      <c r="H2087" t="s">
        <v>3332</v>
      </c>
      <c r="I2087" t="s">
        <v>3735</v>
      </c>
      <c r="J2087" s="11" t="s">
        <v>3730</v>
      </c>
      <c r="K2087" t="s">
        <v>3336</v>
      </c>
      <c r="L2087" t="s">
        <v>2498</v>
      </c>
      <c r="O2087" t="s">
        <v>3867</v>
      </c>
      <c r="V2087" s="9"/>
      <c r="W2087" s="9"/>
      <c r="X2087" s="9"/>
      <c r="Y2087" s="9"/>
      <c r="Z2087" s="9"/>
      <c r="AA2087" s="9"/>
      <c r="AB2087">
        <v>26890</v>
      </c>
      <c r="AC2087">
        <v>26947</v>
      </c>
      <c r="AD2087">
        <v>27451</v>
      </c>
      <c r="AE2087">
        <v>28390</v>
      </c>
      <c r="AF2087">
        <v>29234</v>
      </c>
      <c r="AG2087">
        <v>28994</v>
      </c>
      <c r="AH2087">
        <v>30333</v>
      </c>
      <c r="AI2087">
        <v>33301</v>
      </c>
      <c r="AJ2087">
        <v>33367</v>
      </c>
    </row>
    <row r="2088" spans="1:36" ht="45" x14ac:dyDescent="0.25">
      <c r="A2088" s="19">
        <v>2087</v>
      </c>
      <c r="B2088" t="s">
        <v>9290</v>
      </c>
      <c r="C2088" s="1" t="str">
        <f>+VLOOKUP(Tabla1[[#This Row],[Sector]],Sectores[[Sector]:[Columna1]],2,0)</f>
        <v>08 Educación</v>
      </c>
      <c r="D2088" s="1" t="str">
        <f>+VLOOKUP(Tabla1[[#This Row],[Contenido]],Hoja2!$F$2:$G$105,2,0)</f>
        <v>08.03 Admisión Universitaria</v>
      </c>
      <c r="E2088" s="1" t="str">
        <f>+IFERROR(VLOOKUP(Tabla1[[#This Row],[Tema]],Temas[[Tema]:[Columna1]],2,0),"REVISAR")</f>
        <v>08.03.11 Dependencia del Establecimiento de Egreso</v>
      </c>
      <c r="F2088" s="1" t="str">
        <f>+IFERROR(VLOOKUP(Tabla1[[#This Row],[Muestra]],Muestra[[Muestra]:[Columna1]],2,0),"REVISAR")</f>
        <v xml:space="preserve">08.03.11.02 Particular Subvencionado </v>
      </c>
      <c r="G2088" t="s">
        <v>62</v>
      </c>
      <c r="H2088" t="s">
        <v>3332</v>
      </c>
      <c r="I2088" t="s">
        <v>3735</v>
      </c>
      <c r="J2088" s="11" t="s">
        <v>3731</v>
      </c>
      <c r="K2088" t="s">
        <v>3336</v>
      </c>
      <c r="L2088" t="s">
        <v>2498</v>
      </c>
      <c r="O2088" t="s">
        <v>3867</v>
      </c>
      <c r="V2088" s="9"/>
      <c r="W2088" s="9"/>
      <c r="X2088" s="9"/>
      <c r="Y2088" s="9"/>
      <c r="Z2088" s="9"/>
      <c r="AA2088" s="9"/>
      <c r="AB2088">
        <v>126449</v>
      </c>
      <c r="AC2088">
        <v>129022</v>
      </c>
      <c r="AD2088">
        <v>129563</v>
      </c>
      <c r="AE2088">
        <v>137767</v>
      </c>
      <c r="AF2088">
        <v>143605</v>
      </c>
      <c r="AG2088">
        <v>144992</v>
      </c>
      <c r="AH2088">
        <v>158672</v>
      </c>
      <c r="AI2088">
        <v>157486</v>
      </c>
      <c r="AJ2088">
        <v>159598</v>
      </c>
    </row>
    <row r="2089" spans="1:36" x14ac:dyDescent="0.25">
      <c r="A2089" s="19">
        <v>2088</v>
      </c>
      <c r="B2089" t="s">
        <v>9291</v>
      </c>
      <c r="C2089" s="1" t="str">
        <f>+VLOOKUP(Tabla1[[#This Row],[Sector]],Sectores[[Sector]:[Columna1]],2,0)</f>
        <v>08 Educación</v>
      </c>
      <c r="D2089" s="1" t="str">
        <f>+VLOOKUP(Tabla1[[#This Row],[Contenido]],Hoja2!$F$2:$G$105,2,0)</f>
        <v>08.03 Admisión Universitaria</v>
      </c>
      <c r="E2089" s="1" t="str">
        <f>+IFERROR(VLOOKUP(Tabla1[[#This Row],[Tema]],Temas[[Tema]:[Columna1]],2,0),"REVISAR")</f>
        <v>08.03.11 Dependencia del Establecimiento de Egreso</v>
      </c>
      <c r="F2089" s="1" t="str">
        <f>+IFERROR(VLOOKUP(Tabla1[[#This Row],[Muestra]],Muestra[[Muestra]:[Columna1]],2,0),"REVISAR")</f>
        <v xml:space="preserve">08.03.11.03 Municipal </v>
      </c>
      <c r="G2089" t="s">
        <v>62</v>
      </c>
      <c r="H2089" t="s">
        <v>3332</v>
      </c>
      <c r="I2089" t="s">
        <v>3735</v>
      </c>
      <c r="J2089" s="11" t="s">
        <v>3732</v>
      </c>
      <c r="K2089" t="s">
        <v>3336</v>
      </c>
      <c r="L2089" t="s">
        <v>2498</v>
      </c>
      <c r="O2089" t="s">
        <v>3867</v>
      </c>
      <c r="V2089" s="9"/>
      <c r="W2089" s="9"/>
      <c r="X2089" s="9"/>
      <c r="Y2089" s="9"/>
      <c r="Z2089" s="9"/>
      <c r="AA2089" s="9"/>
      <c r="AB2089">
        <v>86731</v>
      </c>
      <c r="AC2089">
        <v>86431</v>
      </c>
      <c r="AD2089">
        <v>84233</v>
      </c>
      <c r="AE2089">
        <v>89233</v>
      </c>
      <c r="AF2089">
        <v>90635</v>
      </c>
      <c r="AG2089">
        <v>93677</v>
      </c>
      <c r="AH2089">
        <v>107978</v>
      </c>
      <c r="AI2089">
        <v>106351</v>
      </c>
      <c r="AJ2089">
        <v>102146</v>
      </c>
    </row>
    <row r="2090" spans="1:36" ht="60" x14ac:dyDescent="0.25">
      <c r="A2090" s="22">
        <v>2089</v>
      </c>
      <c r="B2090" s="15" t="s">
        <v>9292</v>
      </c>
      <c r="C2090" s="1" t="str">
        <f>+VLOOKUP(Tabla1[[#This Row],[Sector]],Sectores[[Sector]:[Columna1]],2,0)</f>
        <v>08 Educación</v>
      </c>
      <c r="D2090" s="1" t="str">
        <f>+VLOOKUP(Tabla1[[#This Row],[Contenido]],Hoja2!$F$2:$G$105,2,0)</f>
        <v>08.03 Admisión Universitaria</v>
      </c>
      <c r="E2090" s="1" t="str">
        <f>+IFERROR(VLOOKUP(Tabla1[[#This Row],[Tema]],Temas[[Tema]:[Columna1]],2,0),"REVISAR")</f>
        <v>08.03.11 Dependencia del Establecimiento de Egreso</v>
      </c>
      <c r="F2090" s="1" t="str">
        <f>+IFERROR(VLOOKUP(Tabla1[[#This Row],[Muestra]],Muestra[[Muestra]:[Columna1]],2,0),"REVISAR")</f>
        <v>08.03.11.04 Servicio Local de Educación (SLE)</v>
      </c>
      <c r="G2090" t="s">
        <v>62</v>
      </c>
      <c r="H2090" t="s">
        <v>3332</v>
      </c>
      <c r="I2090" t="s">
        <v>3735</v>
      </c>
      <c r="J2090" s="11" t="s">
        <v>3733</v>
      </c>
      <c r="K2090" t="s">
        <v>3336</v>
      </c>
      <c r="L2090" t="s">
        <v>2618</v>
      </c>
      <c r="O2090" t="s">
        <v>3867</v>
      </c>
      <c r="V2090" s="9"/>
      <c r="W2090" s="9"/>
      <c r="X2090" s="9"/>
      <c r="Y2090" s="9"/>
      <c r="Z2090" s="9"/>
      <c r="AA2090" s="9"/>
      <c r="AI2090">
        <v>3452</v>
      </c>
      <c r="AJ2090">
        <v>7949</v>
      </c>
    </row>
    <row r="2091" spans="1:36" ht="60" x14ac:dyDescent="0.25">
      <c r="A2091" s="19">
        <v>2090</v>
      </c>
      <c r="B2091" t="s">
        <v>9293</v>
      </c>
      <c r="C2091" s="1" t="str">
        <f>+VLOOKUP(Tabla1[[#This Row],[Sector]],Sectores[[Sector]:[Columna1]],2,0)</f>
        <v>08 Educación</v>
      </c>
      <c r="D2091" s="1" t="str">
        <f>+VLOOKUP(Tabla1[[#This Row],[Contenido]],Hoja2!$F$2:$G$105,2,0)</f>
        <v>08.03 Admisión Universitaria</v>
      </c>
      <c r="E2091" s="1" t="str">
        <f>+IFERROR(VLOOKUP(Tabla1[[#This Row],[Tema]],Temas[[Tema]:[Columna1]],2,0),"REVISAR")</f>
        <v>08.03.12 Ingreso Bruto Mensual</v>
      </c>
      <c r="F2091" s="1" t="str">
        <f>+IFERROR(VLOOKUP(Tabla1[[#This Row],[Muestra]],Muestra[[Muestra]:[Columna1]],2,0),"REVISAR")</f>
        <v>08.03.12.01 Ingreso bruto mensual familiar</v>
      </c>
      <c r="G2091" t="s">
        <v>62</v>
      </c>
      <c r="H2091" t="s">
        <v>3332</v>
      </c>
      <c r="I2091" t="s">
        <v>3737</v>
      </c>
      <c r="J2091" s="11" t="s">
        <v>3738</v>
      </c>
      <c r="K2091" t="s">
        <v>3336</v>
      </c>
      <c r="L2091" t="s">
        <v>2498</v>
      </c>
      <c r="O2091" t="s">
        <v>3867</v>
      </c>
      <c r="V2091" s="9"/>
      <c r="W2091" s="9"/>
      <c r="X2091" s="9"/>
      <c r="Y2091" s="9"/>
      <c r="Z2091" s="9"/>
      <c r="AA2091" s="9"/>
      <c r="AB2091">
        <v>50244</v>
      </c>
      <c r="AC2091">
        <v>41296</v>
      </c>
      <c r="AD2091">
        <v>33074</v>
      </c>
      <c r="AE2091">
        <v>30021</v>
      </c>
      <c r="AF2091">
        <v>26420</v>
      </c>
      <c r="AG2091">
        <v>30614</v>
      </c>
      <c r="AH2091">
        <v>38489</v>
      </c>
      <c r="AI2091">
        <v>40420</v>
      </c>
      <c r="AJ2091">
        <v>32796</v>
      </c>
    </row>
    <row r="2092" spans="1:36" ht="60" x14ac:dyDescent="0.25">
      <c r="A2092" s="19">
        <v>2091</v>
      </c>
      <c r="B2092" t="s">
        <v>9294</v>
      </c>
      <c r="C2092" s="1" t="str">
        <f>+VLOOKUP(Tabla1[[#This Row],[Sector]],Sectores[[Sector]:[Columna1]],2,0)</f>
        <v>08 Educación</v>
      </c>
      <c r="D2092" s="1" t="str">
        <f>+VLOOKUP(Tabla1[[#This Row],[Contenido]],Hoja2!$F$2:$G$105,2,0)</f>
        <v>08.03 Admisión Universitaria</v>
      </c>
      <c r="E2092" s="1" t="str">
        <f>+IFERROR(VLOOKUP(Tabla1[[#This Row],[Tema]],Temas[[Tema]:[Columna1]],2,0),"REVISAR")</f>
        <v>08.03.12 Ingreso Bruto Mensual</v>
      </c>
      <c r="F2092" s="1" t="str">
        <f>+IFERROR(VLOOKUP(Tabla1[[#This Row],[Muestra]],Muestra[[Muestra]:[Columna1]],2,0),"REVISAR")</f>
        <v>08.03.12.01 Ingreso bruto mensual familiar</v>
      </c>
      <c r="G2092" t="s">
        <v>62</v>
      </c>
      <c r="H2092" t="s">
        <v>3332</v>
      </c>
      <c r="I2092" t="s">
        <v>3737</v>
      </c>
      <c r="J2092" s="11" t="s">
        <v>3738</v>
      </c>
      <c r="K2092" t="s">
        <v>3336</v>
      </c>
      <c r="L2092" t="s">
        <v>2498</v>
      </c>
      <c r="O2092" t="s">
        <v>3867</v>
      </c>
      <c r="V2092" s="9"/>
      <c r="W2092" s="9"/>
      <c r="X2092" s="9"/>
      <c r="Y2092" s="9"/>
      <c r="Z2092" s="9"/>
      <c r="AA2092" s="9"/>
      <c r="AB2092">
        <v>100480</v>
      </c>
      <c r="AC2092">
        <v>98504</v>
      </c>
      <c r="AD2092">
        <v>90477</v>
      </c>
      <c r="AE2092">
        <v>88248</v>
      </c>
      <c r="AF2092">
        <v>81657</v>
      </c>
      <c r="AG2092">
        <v>60251</v>
      </c>
      <c r="AH2092">
        <v>58050</v>
      </c>
      <c r="AI2092">
        <v>56591</v>
      </c>
      <c r="AJ2092">
        <v>44201</v>
      </c>
    </row>
    <row r="2093" spans="1:36" ht="60" x14ac:dyDescent="0.25">
      <c r="A2093" s="19">
        <v>2092</v>
      </c>
      <c r="B2093" t="s">
        <v>9295</v>
      </c>
      <c r="C2093" s="1" t="str">
        <f>+VLOOKUP(Tabla1[[#This Row],[Sector]],Sectores[[Sector]:[Columna1]],2,0)</f>
        <v>08 Educación</v>
      </c>
      <c r="D2093" s="1" t="str">
        <f>+VLOOKUP(Tabla1[[#This Row],[Contenido]],Hoja2!$F$2:$G$105,2,0)</f>
        <v>08.03 Admisión Universitaria</v>
      </c>
      <c r="E2093" s="1" t="str">
        <f>+IFERROR(VLOOKUP(Tabla1[[#This Row],[Tema]],Temas[[Tema]:[Columna1]],2,0),"REVISAR")</f>
        <v>08.03.12 Ingreso Bruto Mensual</v>
      </c>
      <c r="F2093" s="1" t="str">
        <f>+IFERROR(VLOOKUP(Tabla1[[#This Row],[Muestra]],Muestra[[Muestra]:[Columna1]],2,0),"REVISAR")</f>
        <v>08.03.12.01 Ingreso bruto mensual familiar</v>
      </c>
      <c r="G2093" t="s">
        <v>62</v>
      </c>
      <c r="H2093" t="s">
        <v>3332</v>
      </c>
      <c r="I2093" t="s">
        <v>3737</v>
      </c>
      <c r="J2093" s="11" t="s">
        <v>3738</v>
      </c>
      <c r="K2093" t="s">
        <v>3336</v>
      </c>
      <c r="L2093" t="s">
        <v>2498</v>
      </c>
      <c r="O2093" t="s">
        <v>3867</v>
      </c>
      <c r="V2093" s="9"/>
      <c r="W2093" s="9"/>
      <c r="X2093" s="9"/>
      <c r="Y2093" s="9"/>
      <c r="Z2093" s="9"/>
      <c r="AA2093" s="9"/>
      <c r="AB2093">
        <v>46996</v>
      </c>
      <c r="AC2093">
        <v>51159</v>
      </c>
      <c r="AD2093">
        <v>54991</v>
      </c>
      <c r="AE2093">
        <v>60332</v>
      </c>
      <c r="AF2093">
        <v>65043</v>
      </c>
      <c r="AG2093">
        <v>51511</v>
      </c>
      <c r="AH2093">
        <v>53146</v>
      </c>
      <c r="AI2093">
        <v>57832</v>
      </c>
      <c r="AJ2093">
        <v>65069</v>
      </c>
    </row>
    <row r="2094" spans="1:36" ht="60" x14ac:dyDescent="0.25">
      <c r="A2094" s="19">
        <v>2093</v>
      </c>
      <c r="B2094" t="s">
        <v>9296</v>
      </c>
      <c r="C2094" s="1" t="str">
        <f>+VLOOKUP(Tabla1[[#This Row],[Sector]],Sectores[[Sector]:[Columna1]],2,0)</f>
        <v>08 Educación</v>
      </c>
      <c r="D2094" s="1" t="str">
        <f>+VLOOKUP(Tabla1[[#This Row],[Contenido]],Hoja2!$F$2:$G$105,2,0)</f>
        <v>08.03 Admisión Universitaria</v>
      </c>
      <c r="E2094" s="1" t="str">
        <f>+IFERROR(VLOOKUP(Tabla1[[#This Row],[Tema]],Temas[[Tema]:[Columna1]],2,0),"REVISAR")</f>
        <v>08.03.12 Ingreso Bruto Mensual</v>
      </c>
      <c r="F2094" s="1" t="str">
        <f>+IFERROR(VLOOKUP(Tabla1[[#This Row],[Muestra]],Muestra[[Muestra]:[Columna1]],2,0),"REVISAR")</f>
        <v>08.03.12.01 Ingreso bruto mensual familiar</v>
      </c>
      <c r="G2094" t="s">
        <v>62</v>
      </c>
      <c r="H2094" t="s">
        <v>3332</v>
      </c>
      <c r="I2094" t="s">
        <v>3737</v>
      </c>
      <c r="J2094" s="11" t="s">
        <v>3738</v>
      </c>
      <c r="K2094" t="s">
        <v>3336</v>
      </c>
      <c r="L2094" t="s">
        <v>2498</v>
      </c>
      <c r="O2094" t="s">
        <v>3867</v>
      </c>
      <c r="V2094" s="9"/>
      <c r="W2094" s="9"/>
      <c r="X2094" s="9"/>
      <c r="Y2094" s="9"/>
      <c r="Z2094" s="9"/>
      <c r="AA2094" s="9"/>
      <c r="AB2094">
        <v>22430</v>
      </c>
      <c r="AC2094">
        <v>24894</v>
      </c>
      <c r="AD2094">
        <v>27614</v>
      </c>
      <c r="AE2094">
        <v>31361</v>
      </c>
      <c r="AF2094">
        <v>35986</v>
      </c>
      <c r="AG2094">
        <v>39819</v>
      </c>
      <c r="AH2094">
        <v>36450</v>
      </c>
      <c r="AI2094">
        <v>37704</v>
      </c>
      <c r="AJ2094">
        <v>42864</v>
      </c>
    </row>
    <row r="2095" spans="1:36" ht="60" x14ac:dyDescent="0.25">
      <c r="A2095" s="19">
        <v>2094</v>
      </c>
      <c r="B2095" t="s">
        <v>9297</v>
      </c>
      <c r="C2095" s="1" t="str">
        <f>+VLOOKUP(Tabla1[[#This Row],[Sector]],Sectores[[Sector]:[Columna1]],2,0)</f>
        <v>08 Educación</v>
      </c>
      <c r="D2095" s="1" t="str">
        <f>+VLOOKUP(Tabla1[[#This Row],[Contenido]],Hoja2!$F$2:$G$105,2,0)</f>
        <v>08.03 Admisión Universitaria</v>
      </c>
      <c r="E2095" s="1" t="str">
        <f>+IFERROR(VLOOKUP(Tabla1[[#This Row],[Tema]],Temas[[Tema]:[Columna1]],2,0),"REVISAR")</f>
        <v>08.03.12 Ingreso Bruto Mensual</v>
      </c>
      <c r="F2095" s="1" t="str">
        <f>+IFERROR(VLOOKUP(Tabla1[[#This Row],[Muestra]],Muestra[[Muestra]:[Columna1]],2,0),"REVISAR")</f>
        <v>08.03.12.01 Ingreso bruto mensual familiar</v>
      </c>
      <c r="G2095" t="s">
        <v>62</v>
      </c>
      <c r="H2095" t="s">
        <v>3332</v>
      </c>
      <c r="I2095" t="s">
        <v>3737</v>
      </c>
      <c r="J2095" s="11" t="s">
        <v>3738</v>
      </c>
      <c r="K2095" t="s">
        <v>3336</v>
      </c>
      <c r="L2095" t="s">
        <v>2498</v>
      </c>
      <c r="O2095" t="s">
        <v>3867</v>
      </c>
      <c r="V2095" s="9"/>
      <c r="W2095" s="9"/>
      <c r="X2095" s="9"/>
      <c r="Y2095" s="9"/>
      <c r="Z2095" s="9"/>
      <c r="AA2095" s="9"/>
      <c r="AB2095">
        <v>13921</v>
      </c>
      <c r="AC2095">
        <v>15563</v>
      </c>
      <c r="AD2095">
        <v>17715</v>
      </c>
      <c r="AE2095">
        <v>19975</v>
      </c>
      <c r="AF2095">
        <v>22836</v>
      </c>
      <c r="AG2095">
        <v>29244</v>
      </c>
      <c r="AH2095">
        <v>27092</v>
      </c>
      <c r="AI2095">
        <v>27188</v>
      </c>
      <c r="AJ2095">
        <v>29671</v>
      </c>
    </row>
    <row r="2096" spans="1:36" ht="60" x14ac:dyDescent="0.25">
      <c r="A2096" s="19">
        <v>2095</v>
      </c>
      <c r="B2096" t="s">
        <v>9298</v>
      </c>
      <c r="C2096" s="1" t="str">
        <f>+VLOOKUP(Tabla1[[#This Row],[Sector]],Sectores[[Sector]:[Columna1]],2,0)</f>
        <v>08 Educación</v>
      </c>
      <c r="D2096" s="1" t="str">
        <f>+VLOOKUP(Tabla1[[#This Row],[Contenido]],Hoja2!$F$2:$G$105,2,0)</f>
        <v>08.03 Admisión Universitaria</v>
      </c>
      <c r="E2096" s="1" t="str">
        <f>+IFERROR(VLOOKUP(Tabla1[[#This Row],[Tema]],Temas[[Tema]:[Columna1]],2,0),"REVISAR")</f>
        <v>08.03.12 Ingreso Bruto Mensual</v>
      </c>
      <c r="F2096" s="1" t="str">
        <f>+IFERROR(VLOOKUP(Tabla1[[#This Row],[Muestra]],Muestra[[Muestra]:[Columna1]],2,0),"REVISAR")</f>
        <v>08.03.12.01 Ingreso bruto mensual familiar</v>
      </c>
      <c r="G2096" t="s">
        <v>62</v>
      </c>
      <c r="H2096" t="s">
        <v>3332</v>
      </c>
      <c r="I2096" t="s">
        <v>3737</v>
      </c>
      <c r="J2096" s="11" t="s">
        <v>3738</v>
      </c>
      <c r="K2096" t="s">
        <v>3336</v>
      </c>
      <c r="L2096" t="s">
        <v>2498</v>
      </c>
      <c r="O2096" t="s">
        <v>3867</v>
      </c>
      <c r="V2096" s="9"/>
      <c r="W2096" s="9"/>
      <c r="X2096" s="9"/>
      <c r="Y2096" s="9"/>
      <c r="Z2096" s="9"/>
      <c r="AA2096" s="9"/>
      <c r="AB2096">
        <v>8139</v>
      </c>
      <c r="AC2096">
        <v>8994</v>
      </c>
      <c r="AD2096">
        <v>10145</v>
      </c>
      <c r="AE2096">
        <v>11373</v>
      </c>
      <c r="AF2096">
        <v>13162</v>
      </c>
      <c r="AG2096">
        <v>24076</v>
      </c>
      <c r="AH2096">
        <v>22238</v>
      </c>
      <c r="AI2096">
        <v>22611</v>
      </c>
      <c r="AJ2096">
        <v>25821</v>
      </c>
    </row>
    <row r="2097" spans="1:36" ht="60" x14ac:dyDescent="0.25">
      <c r="A2097" s="19">
        <v>2096</v>
      </c>
      <c r="B2097" t="s">
        <v>9299</v>
      </c>
      <c r="C2097" s="1" t="str">
        <f>+VLOOKUP(Tabla1[[#This Row],[Sector]],Sectores[[Sector]:[Columna1]],2,0)</f>
        <v>08 Educación</v>
      </c>
      <c r="D2097" s="1" t="str">
        <f>+VLOOKUP(Tabla1[[#This Row],[Contenido]],Hoja2!$F$2:$G$105,2,0)</f>
        <v>08.03 Admisión Universitaria</v>
      </c>
      <c r="E2097" s="1" t="str">
        <f>+IFERROR(VLOOKUP(Tabla1[[#This Row],[Tema]],Temas[[Tema]:[Columna1]],2,0),"REVISAR")</f>
        <v>08.03.12 Ingreso Bruto Mensual</v>
      </c>
      <c r="F2097" s="1" t="str">
        <f>+IFERROR(VLOOKUP(Tabla1[[#This Row],[Muestra]],Muestra[[Muestra]:[Columna1]],2,0),"REVISAR")</f>
        <v>08.03.12.01 Ingreso bruto mensual familiar</v>
      </c>
      <c r="G2097" t="s">
        <v>62</v>
      </c>
      <c r="H2097" t="s">
        <v>3332</v>
      </c>
      <c r="I2097" t="s">
        <v>3737</v>
      </c>
      <c r="J2097" s="11" t="s">
        <v>3738</v>
      </c>
      <c r="K2097" t="s">
        <v>3336</v>
      </c>
      <c r="L2097" t="s">
        <v>2498</v>
      </c>
      <c r="O2097" t="s">
        <v>3867</v>
      </c>
      <c r="V2097" s="9"/>
      <c r="W2097" s="9"/>
      <c r="X2097" s="9"/>
      <c r="Y2097" s="9"/>
      <c r="Z2097" s="9"/>
      <c r="AA2097" s="9"/>
      <c r="AB2097">
        <v>8035</v>
      </c>
      <c r="AC2097">
        <v>8652</v>
      </c>
      <c r="AD2097">
        <v>9810</v>
      </c>
      <c r="AE2097">
        <v>10874</v>
      </c>
      <c r="AF2097">
        <v>12477</v>
      </c>
      <c r="AG2097">
        <v>17667</v>
      </c>
      <c r="AH2097">
        <v>15722</v>
      </c>
      <c r="AI2097">
        <v>15603</v>
      </c>
      <c r="AJ2097">
        <v>17228</v>
      </c>
    </row>
    <row r="2098" spans="1:36" ht="60" x14ac:dyDescent="0.25">
      <c r="A2098" s="19">
        <v>2097</v>
      </c>
      <c r="B2098" t="s">
        <v>9300</v>
      </c>
      <c r="C2098" s="1" t="str">
        <f>+VLOOKUP(Tabla1[[#This Row],[Sector]],Sectores[[Sector]:[Columna1]],2,0)</f>
        <v>08 Educación</v>
      </c>
      <c r="D2098" s="1" t="str">
        <f>+VLOOKUP(Tabla1[[#This Row],[Contenido]],Hoja2!$F$2:$G$105,2,0)</f>
        <v>08.03 Admisión Universitaria</v>
      </c>
      <c r="E2098" s="1" t="str">
        <f>+IFERROR(VLOOKUP(Tabla1[[#This Row],[Tema]],Temas[[Tema]:[Columna1]],2,0),"REVISAR")</f>
        <v>08.03.12 Ingreso Bruto Mensual</v>
      </c>
      <c r="F2098" s="1" t="str">
        <f>+IFERROR(VLOOKUP(Tabla1[[#This Row],[Muestra]],Muestra[[Muestra]:[Columna1]],2,0),"REVISAR")</f>
        <v>08.03.12.01 Ingreso bruto mensual familiar</v>
      </c>
      <c r="G2098" t="s">
        <v>62</v>
      </c>
      <c r="H2098" t="s">
        <v>3332</v>
      </c>
      <c r="I2098" t="s">
        <v>3737</v>
      </c>
      <c r="J2098" s="11" t="s">
        <v>3738</v>
      </c>
      <c r="K2098" t="s">
        <v>3336</v>
      </c>
      <c r="L2098" t="s">
        <v>2498</v>
      </c>
      <c r="O2098" t="s">
        <v>3867</v>
      </c>
      <c r="V2098" s="9"/>
      <c r="W2098" s="9"/>
      <c r="X2098" s="9"/>
      <c r="Y2098" s="9"/>
      <c r="Z2098" s="9"/>
      <c r="AA2098" s="9"/>
      <c r="AB2098">
        <v>4134</v>
      </c>
      <c r="AC2098">
        <v>4218</v>
      </c>
      <c r="AD2098">
        <v>4652</v>
      </c>
      <c r="AE2098">
        <v>5192</v>
      </c>
      <c r="AF2098">
        <v>5890</v>
      </c>
      <c r="AG2098">
        <v>13260</v>
      </c>
      <c r="AH2098">
        <v>13323</v>
      </c>
      <c r="AI2098">
        <v>14034</v>
      </c>
      <c r="AJ2098">
        <v>14846</v>
      </c>
    </row>
    <row r="2099" spans="1:36" ht="60" x14ac:dyDescent="0.25">
      <c r="A2099" s="19">
        <v>2098</v>
      </c>
      <c r="B2099" t="s">
        <v>9301</v>
      </c>
      <c r="C2099" s="1" t="str">
        <f>+VLOOKUP(Tabla1[[#This Row],[Sector]],Sectores[[Sector]:[Columna1]],2,0)</f>
        <v>08 Educación</v>
      </c>
      <c r="D2099" s="1" t="str">
        <f>+VLOOKUP(Tabla1[[#This Row],[Contenido]],Hoja2!$F$2:$G$105,2,0)</f>
        <v>08.03 Admisión Universitaria</v>
      </c>
      <c r="E2099" s="1" t="str">
        <f>+IFERROR(VLOOKUP(Tabla1[[#This Row],[Tema]],Temas[[Tema]:[Columna1]],2,0),"REVISAR")</f>
        <v>08.03.12 Ingreso Bruto Mensual</v>
      </c>
      <c r="F2099" s="1" t="str">
        <f>+IFERROR(VLOOKUP(Tabla1[[#This Row],[Muestra]],Muestra[[Muestra]:[Columna1]],2,0),"REVISAR")</f>
        <v>08.03.12.01 Ingreso bruto mensual familiar</v>
      </c>
      <c r="G2099" t="s">
        <v>62</v>
      </c>
      <c r="H2099" t="s">
        <v>3332</v>
      </c>
      <c r="I2099" t="s">
        <v>3737</v>
      </c>
      <c r="J2099" s="11" t="s">
        <v>3738</v>
      </c>
      <c r="K2099" t="s">
        <v>3336</v>
      </c>
      <c r="L2099" t="s">
        <v>2498</v>
      </c>
      <c r="O2099" t="s">
        <v>3867</v>
      </c>
      <c r="V2099" s="9"/>
      <c r="W2099" s="9"/>
      <c r="X2099" s="9"/>
      <c r="Y2099" s="9"/>
      <c r="Z2099" s="9"/>
      <c r="AA2099" s="9"/>
      <c r="AB2099">
        <v>2311</v>
      </c>
      <c r="AC2099">
        <v>2479</v>
      </c>
      <c r="AD2099">
        <v>2879</v>
      </c>
      <c r="AE2099">
        <v>3163</v>
      </c>
      <c r="AF2099">
        <v>3626</v>
      </c>
      <c r="AG2099">
        <v>11396</v>
      </c>
      <c r="AH2099">
        <v>10583</v>
      </c>
      <c r="AI2099">
        <v>11400</v>
      </c>
      <c r="AJ2099">
        <v>12002</v>
      </c>
    </row>
    <row r="2100" spans="1:36" ht="60" x14ac:dyDescent="0.25">
      <c r="A2100" s="19">
        <v>2099</v>
      </c>
      <c r="B2100" t="s">
        <v>9302</v>
      </c>
      <c r="C2100" s="1" t="str">
        <f>+VLOOKUP(Tabla1[[#This Row],[Sector]],Sectores[[Sector]:[Columna1]],2,0)</f>
        <v>08 Educación</v>
      </c>
      <c r="D2100" s="1" t="str">
        <f>+VLOOKUP(Tabla1[[#This Row],[Contenido]],Hoja2!$F$2:$G$105,2,0)</f>
        <v>08.03 Admisión Universitaria</v>
      </c>
      <c r="E2100" s="1" t="str">
        <f>+IFERROR(VLOOKUP(Tabla1[[#This Row],[Tema]],Temas[[Tema]:[Columna1]],2,0),"REVISAR")</f>
        <v>08.03.12 Ingreso Bruto Mensual</v>
      </c>
      <c r="F2100" s="1" t="str">
        <f>+IFERROR(VLOOKUP(Tabla1[[#This Row],[Muestra]],Muestra[[Muestra]:[Columna1]],2,0),"REVISAR")</f>
        <v>08.03.12.01 Ingreso bruto mensual familiar</v>
      </c>
      <c r="G2100" t="s">
        <v>62</v>
      </c>
      <c r="H2100" t="s">
        <v>3332</v>
      </c>
      <c r="I2100" t="s">
        <v>3737</v>
      </c>
      <c r="J2100" s="11" t="s">
        <v>3738</v>
      </c>
      <c r="K2100" t="s">
        <v>3336</v>
      </c>
      <c r="L2100" t="s">
        <v>2498</v>
      </c>
      <c r="O2100" t="s">
        <v>3867</v>
      </c>
      <c r="V2100" s="9"/>
      <c r="W2100" s="9"/>
      <c r="X2100" s="9"/>
      <c r="Y2100" s="9"/>
      <c r="Z2100" s="9"/>
      <c r="AA2100" s="9"/>
      <c r="AB2100">
        <v>2282</v>
      </c>
      <c r="AC2100">
        <v>2251</v>
      </c>
      <c r="AD2100">
        <v>2555</v>
      </c>
      <c r="AE2100">
        <v>2933</v>
      </c>
      <c r="AF2100">
        <v>3199</v>
      </c>
      <c r="AG2100">
        <v>18577</v>
      </c>
      <c r="AH2100">
        <v>18690</v>
      </c>
      <c r="AI2100">
        <v>21012</v>
      </c>
      <c r="AJ2100">
        <v>22438</v>
      </c>
    </row>
    <row r="2101" spans="1:36" x14ac:dyDescent="0.25">
      <c r="A2101" s="19">
        <v>2100</v>
      </c>
      <c r="B2101" t="s">
        <v>9303</v>
      </c>
      <c r="C2101" s="1" t="str">
        <f>+VLOOKUP(Tabla1[[#This Row],[Sector]],Sectores[[Sector]:[Columna1]],2,0)</f>
        <v>08 Educación</v>
      </c>
      <c r="D2101" s="1" t="str">
        <f>+VLOOKUP(Tabla1[[#This Row],[Contenido]],Hoja2!$F$2:$G$105,2,0)</f>
        <v>08.03 Admisión Universitaria</v>
      </c>
      <c r="E2101" s="1" t="str">
        <f>+IFERROR(VLOOKUP(Tabla1[[#This Row],[Tema]],Temas[[Tema]:[Columna1]],2,0),"REVISAR")</f>
        <v>08.03.13 Trabajo</v>
      </c>
      <c r="F2101" s="1" t="str">
        <f>+IFERROR(VLOOKUP(Tabla1[[#This Row],[Muestra]],Muestra[[Muestra]:[Columna1]],2,0),"REVISAR")</f>
        <v>08.03.13.01 Trabajo</v>
      </c>
      <c r="G2101" t="s">
        <v>62</v>
      </c>
      <c r="H2101" t="s">
        <v>3332</v>
      </c>
      <c r="I2101" t="s">
        <v>3023</v>
      </c>
      <c r="J2101" t="s">
        <v>3023</v>
      </c>
      <c r="K2101" t="s">
        <v>3336</v>
      </c>
      <c r="L2101" t="s">
        <v>2498</v>
      </c>
      <c r="O2101" t="s">
        <v>3867</v>
      </c>
      <c r="V2101" s="9"/>
      <c r="W2101" s="9"/>
      <c r="X2101" s="9"/>
      <c r="Y2101" s="9"/>
      <c r="Z2101" s="9"/>
      <c r="AA2101" s="9"/>
      <c r="AB2101">
        <v>14390</v>
      </c>
      <c r="AC2101">
        <v>14544</v>
      </c>
      <c r="AD2101">
        <v>14169</v>
      </c>
      <c r="AE2101">
        <v>15460</v>
      </c>
      <c r="AF2101">
        <v>18894</v>
      </c>
      <c r="AG2101">
        <v>18837</v>
      </c>
      <c r="AH2101">
        <v>249976</v>
      </c>
      <c r="AI2101">
        <v>260934</v>
      </c>
      <c r="AJ2101">
        <v>264294</v>
      </c>
    </row>
    <row r="2102" spans="1:36" x14ac:dyDescent="0.25">
      <c r="A2102" s="19">
        <v>2101</v>
      </c>
      <c r="B2102" t="s">
        <v>9304</v>
      </c>
      <c r="C2102" s="1" t="str">
        <f>+VLOOKUP(Tabla1[[#This Row],[Sector]],Sectores[[Sector]:[Columna1]],2,0)</f>
        <v>08 Educación</v>
      </c>
      <c r="D2102" s="1" t="str">
        <f>+VLOOKUP(Tabla1[[#This Row],[Contenido]],Hoja2!$F$2:$G$105,2,0)</f>
        <v>08.03 Admisión Universitaria</v>
      </c>
      <c r="E2102" s="1" t="str">
        <f>+IFERROR(VLOOKUP(Tabla1[[#This Row],[Tema]],Temas[[Tema]:[Columna1]],2,0),"REVISAR")</f>
        <v>08.03.13 Trabajo</v>
      </c>
      <c r="F2102" s="1" t="str">
        <f>+IFERROR(VLOOKUP(Tabla1[[#This Row],[Muestra]],Muestra[[Muestra]:[Columna1]],2,0),"REVISAR")</f>
        <v>08.03.13.01 Trabajo</v>
      </c>
      <c r="G2102" t="s">
        <v>62</v>
      </c>
      <c r="H2102" t="s">
        <v>3332</v>
      </c>
      <c r="I2102" t="s">
        <v>3023</v>
      </c>
      <c r="J2102" t="s">
        <v>3023</v>
      </c>
      <c r="K2102" t="s">
        <v>3336</v>
      </c>
      <c r="L2102" t="s">
        <v>2498</v>
      </c>
      <c r="O2102" t="s">
        <v>3867</v>
      </c>
      <c r="V2102" s="9"/>
      <c r="W2102" s="9"/>
      <c r="X2102" s="9"/>
      <c r="Y2102" s="9"/>
      <c r="Z2102" s="9"/>
      <c r="AA2102" s="9"/>
      <c r="AB2102">
        <v>238979</v>
      </c>
      <c r="AC2102">
        <v>236363</v>
      </c>
      <c r="AD2102">
        <v>234725</v>
      </c>
      <c r="AE2102">
        <v>243137</v>
      </c>
      <c r="AF2102">
        <v>246128</v>
      </c>
      <c r="AG2102">
        <v>247498</v>
      </c>
      <c r="AH2102">
        <v>22287</v>
      </c>
      <c r="AI2102">
        <v>21863</v>
      </c>
      <c r="AJ2102">
        <v>21256</v>
      </c>
    </row>
    <row r="2103" spans="1:36" x14ac:dyDescent="0.25">
      <c r="A2103" s="19">
        <v>2102</v>
      </c>
      <c r="B2103" t="s">
        <v>9305</v>
      </c>
      <c r="C2103" s="1" t="str">
        <f>+VLOOKUP(Tabla1[[#This Row],[Sector]],Sectores[[Sector]:[Columna1]],2,0)</f>
        <v>08 Educación</v>
      </c>
      <c r="D2103" s="1" t="str">
        <f>+VLOOKUP(Tabla1[[#This Row],[Contenido]],Hoja2!$F$2:$G$105,2,0)</f>
        <v>08.03 Admisión Universitaria</v>
      </c>
      <c r="E2103" s="1" t="str">
        <f>+IFERROR(VLOOKUP(Tabla1[[#This Row],[Tema]],Temas[[Tema]:[Columna1]],2,0),"REVISAR")</f>
        <v>08.03.13 Trabajo</v>
      </c>
      <c r="F2103" s="1" t="str">
        <f>+IFERROR(VLOOKUP(Tabla1[[#This Row],[Muestra]],Muestra[[Muestra]:[Columna1]],2,0),"REVISAR")</f>
        <v>08.03.13.01 Trabajo</v>
      </c>
      <c r="G2103" t="s">
        <v>62</v>
      </c>
      <c r="H2103" t="s">
        <v>3332</v>
      </c>
      <c r="I2103" t="s">
        <v>3023</v>
      </c>
      <c r="J2103" t="s">
        <v>3023</v>
      </c>
      <c r="K2103" t="s">
        <v>3336</v>
      </c>
      <c r="L2103" t="s">
        <v>2498</v>
      </c>
      <c r="O2103" t="s">
        <v>3867</v>
      </c>
      <c r="V2103" s="9"/>
      <c r="W2103" s="9"/>
      <c r="X2103" s="9"/>
      <c r="Y2103" s="9"/>
      <c r="Z2103" s="9"/>
      <c r="AA2103" s="9"/>
      <c r="AB2103">
        <v>12644</v>
      </c>
      <c r="AC2103">
        <v>13930</v>
      </c>
      <c r="AD2103">
        <v>13883</v>
      </c>
      <c r="AE2103">
        <v>14541</v>
      </c>
      <c r="AF2103">
        <v>17345</v>
      </c>
      <c r="AG2103">
        <v>18424</v>
      </c>
      <c r="AH2103">
        <v>14915</v>
      </c>
      <c r="AI2103">
        <v>13918</v>
      </c>
      <c r="AJ2103">
        <v>13341</v>
      </c>
    </row>
    <row r="2104" spans="1:36" x14ac:dyDescent="0.25">
      <c r="A2104" s="19">
        <v>2103</v>
      </c>
      <c r="B2104" t="s">
        <v>9306</v>
      </c>
      <c r="C2104" s="1" t="str">
        <f>+VLOOKUP(Tabla1[[#This Row],[Sector]],Sectores[[Sector]:[Columna1]],2,0)</f>
        <v>08 Educación</v>
      </c>
      <c r="D2104" s="1" t="str">
        <f>+VLOOKUP(Tabla1[[#This Row],[Contenido]],Hoja2!$F$2:$G$105,2,0)</f>
        <v>08.03 Admisión Universitaria</v>
      </c>
      <c r="E2104" s="1" t="str">
        <f>+IFERROR(VLOOKUP(Tabla1[[#This Row],[Tema]],Temas[[Tema]:[Columna1]],2,0),"REVISAR")</f>
        <v>08.03.14 Promedio Educación Media</v>
      </c>
      <c r="F2104" s="1" t="str">
        <f>+IFERROR(VLOOKUP(Tabla1[[#This Row],[Muestra]],Muestra[[Muestra]:[Columna1]],2,0),"REVISAR")</f>
        <v>08.03.14.01 Promedio Educación Media</v>
      </c>
      <c r="G2104" t="s">
        <v>62</v>
      </c>
      <c r="H2104" t="s">
        <v>3332</v>
      </c>
      <c r="I2104" t="s">
        <v>3739</v>
      </c>
      <c r="J2104" t="s">
        <v>3739</v>
      </c>
      <c r="K2104" t="s">
        <v>3336</v>
      </c>
      <c r="L2104" t="s">
        <v>2498</v>
      </c>
      <c r="O2104" t="s">
        <v>3867</v>
      </c>
      <c r="V2104" s="9"/>
      <c r="W2104" s="9"/>
      <c r="X2104" s="9"/>
      <c r="Y2104" s="9"/>
      <c r="Z2104" s="9"/>
      <c r="AA2104" s="9"/>
      <c r="AB2104">
        <v>17304</v>
      </c>
      <c r="AC2104">
        <v>17802</v>
      </c>
      <c r="AD2104">
        <v>11998</v>
      </c>
      <c r="AE2104">
        <v>12476</v>
      </c>
      <c r="AF2104">
        <v>20839</v>
      </c>
      <c r="AG2104">
        <v>20569</v>
      </c>
      <c r="AH2104">
        <v>19061</v>
      </c>
      <c r="AI2104">
        <v>17366</v>
      </c>
      <c r="AJ2104">
        <v>17920</v>
      </c>
    </row>
    <row r="2105" spans="1:36" x14ac:dyDescent="0.25">
      <c r="A2105" s="19">
        <v>2104</v>
      </c>
      <c r="B2105" t="s">
        <v>9307</v>
      </c>
      <c r="C2105" s="1" t="str">
        <f>+VLOOKUP(Tabla1[[#This Row],[Sector]],Sectores[[Sector]:[Columna1]],2,0)</f>
        <v>08 Educación</v>
      </c>
      <c r="D2105" s="1" t="str">
        <f>+VLOOKUP(Tabla1[[#This Row],[Contenido]],Hoja2!$F$2:$G$105,2,0)</f>
        <v>08.03 Admisión Universitaria</v>
      </c>
      <c r="E2105" s="1" t="str">
        <f>+IFERROR(VLOOKUP(Tabla1[[#This Row],[Tema]],Temas[[Tema]:[Columna1]],2,0),"REVISAR")</f>
        <v>08.03.14 Promedio Educación Media</v>
      </c>
      <c r="F2105" s="1" t="str">
        <f>+IFERROR(VLOOKUP(Tabla1[[#This Row],[Muestra]],Muestra[[Muestra]:[Columna1]],2,0),"REVISAR")</f>
        <v>08.03.14.01 Promedio Educación Media</v>
      </c>
      <c r="G2105" t="s">
        <v>62</v>
      </c>
      <c r="H2105" t="s">
        <v>3332</v>
      </c>
      <c r="I2105" t="s">
        <v>3739</v>
      </c>
      <c r="J2105" t="s">
        <v>3739</v>
      </c>
      <c r="K2105" t="s">
        <v>3336</v>
      </c>
      <c r="L2105" t="s">
        <v>2498</v>
      </c>
      <c r="O2105" t="s">
        <v>3867</v>
      </c>
      <c r="V2105" s="9"/>
      <c r="W2105" s="9"/>
      <c r="X2105" s="9"/>
      <c r="Y2105" s="9"/>
      <c r="Z2105" s="9"/>
      <c r="AA2105" s="9"/>
      <c r="AB2105">
        <v>160653</v>
      </c>
      <c r="AC2105">
        <v>163626</v>
      </c>
      <c r="AD2105">
        <v>90903</v>
      </c>
      <c r="AE2105">
        <v>96161</v>
      </c>
      <c r="AF2105">
        <v>180442</v>
      </c>
      <c r="AG2105">
        <v>183267</v>
      </c>
      <c r="AH2105">
        <v>185775</v>
      </c>
      <c r="AI2105">
        <v>180064</v>
      </c>
      <c r="AJ2105">
        <v>191654</v>
      </c>
    </row>
    <row r="2106" spans="1:36" x14ac:dyDescent="0.25">
      <c r="A2106" s="19">
        <v>2105</v>
      </c>
      <c r="B2106" t="s">
        <v>9308</v>
      </c>
      <c r="C2106" s="1" t="str">
        <f>+VLOOKUP(Tabla1[[#This Row],[Sector]],Sectores[[Sector]:[Columna1]],2,0)</f>
        <v>08 Educación</v>
      </c>
      <c r="D2106" s="1" t="str">
        <f>+VLOOKUP(Tabla1[[#This Row],[Contenido]],Hoja2!$F$2:$G$105,2,0)</f>
        <v>08.03 Admisión Universitaria</v>
      </c>
      <c r="E2106" s="1" t="str">
        <f>+IFERROR(VLOOKUP(Tabla1[[#This Row],[Tema]],Temas[[Tema]:[Columna1]],2,0),"REVISAR")</f>
        <v>08.03.14 Promedio Educación Media</v>
      </c>
      <c r="F2106" s="1" t="str">
        <f>+IFERROR(VLOOKUP(Tabla1[[#This Row],[Muestra]],Muestra[[Muestra]:[Columna1]],2,0),"REVISAR")</f>
        <v>08.03.14.01 Promedio Educación Media</v>
      </c>
      <c r="G2106" t="s">
        <v>62</v>
      </c>
      <c r="H2106" t="s">
        <v>3332</v>
      </c>
      <c r="I2106" t="s">
        <v>3739</v>
      </c>
      <c r="J2106" t="s">
        <v>3739</v>
      </c>
      <c r="K2106" t="s">
        <v>3336</v>
      </c>
      <c r="L2106" t="s">
        <v>2498</v>
      </c>
      <c r="O2106" t="s">
        <v>3867</v>
      </c>
      <c r="V2106" s="9"/>
      <c r="W2106" s="9"/>
      <c r="X2106" s="9"/>
      <c r="Y2106" s="9"/>
      <c r="Z2106" s="9"/>
      <c r="AA2106" s="9"/>
      <c r="AB2106">
        <v>61822</v>
      </c>
      <c r="AC2106">
        <v>60896</v>
      </c>
      <c r="AD2106">
        <v>30358</v>
      </c>
      <c r="AE2106">
        <v>31581</v>
      </c>
      <c r="AF2106">
        <v>62888</v>
      </c>
      <c r="AG2106">
        <v>65131</v>
      </c>
      <c r="AH2106">
        <v>69603</v>
      </c>
      <c r="AI2106">
        <v>74988</v>
      </c>
      <c r="AJ2106">
        <v>82528</v>
      </c>
    </row>
    <row r="2107" spans="1:36" x14ac:dyDescent="0.25">
      <c r="A2107" s="19">
        <v>2106</v>
      </c>
      <c r="B2107" t="s">
        <v>9309</v>
      </c>
      <c r="C2107" s="1" t="str">
        <f>+VLOOKUP(Tabla1[[#This Row],[Sector]],Sectores[[Sector]:[Columna1]],2,0)</f>
        <v>08 Educación</v>
      </c>
      <c r="D2107" s="1" t="str">
        <f>+VLOOKUP(Tabla1[[#This Row],[Contenido]],Hoja2!$F$2:$G$105,2,0)</f>
        <v>08.03 Admisión Universitaria</v>
      </c>
      <c r="E2107" s="1" t="str">
        <f>+IFERROR(VLOOKUP(Tabla1[[#This Row],[Tema]],Temas[[Tema]:[Columna1]],2,0),"REVISAR")</f>
        <v>08.03.14 Promedio Educación Media</v>
      </c>
      <c r="F2107" s="1" t="str">
        <f>+IFERROR(VLOOKUP(Tabla1[[#This Row],[Muestra]],Muestra[[Muestra]:[Columna1]],2,0),"REVISAR")</f>
        <v>08.03.14.01 Promedio Educación Media</v>
      </c>
      <c r="G2107" t="s">
        <v>62</v>
      </c>
      <c r="H2107" t="s">
        <v>3332</v>
      </c>
      <c r="I2107" t="s">
        <v>3739</v>
      </c>
      <c r="J2107" t="s">
        <v>3739</v>
      </c>
      <c r="K2107" t="s">
        <v>3336</v>
      </c>
      <c r="L2107" t="s">
        <v>2498</v>
      </c>
      <c r="O2107" t="s">
        <v>3867</v>
      </c>
      <c r="V2107" s="9"/>
      <c r="W2107" s="9"/>
      <c r="X2107" s="9"/>
      <c r="Y2107" s="9"/>
      <c r="Z2107" s="9"/>
      <c r="AA2107" s="9"/>
      <c r="AB2107">
        <v>68</v>
      </c>
      <c r="AC2107">
        <v>70</v>
      </c>
      <c r="AD2107">
        <v>8</v>
      </c>
      <c r="AE2107">
        <v>8</v>
      </c>
      <c r="AF2107">
        <v>30</v>
      </c>
      <c r="AG2107">
        <v>37</v>
      </c>
      <c r="AH2107">
        <v>60</v>
      </c>
      <c r="AI2107">
        <v>74</v>
      </c>
      <c r="AJ2107">
        <v>70</v>
      </c>
    </row>
    <row r="2108" spans="1:36" x14ac:dyDescent="0.25">
      <c r="A2108" s="19">
        <v>2107</v>
      </c>
      <c r="B2108" t="s">
        <v>9310</v>
      </c>
      <c r="C2108" s="1" t="str">
        <f>+VLOOKUP(Tabla1[[#This Row],[Sector]],Sectores[[Sector]:[Columna1]],2,0)</f>
        <v>08 Educación</v>
      </c>
      <c r="D2108" s="1" t="str">
        <f>+VLOOKUP(Tabla1[[#This Row],[Contenido]],Hoja2!$F$2:$G$105,2,0)</f>
        <v>08.03 Admisión Universitaria</v>
      </c>
      <c r="E2108" s="1" t="str">
        <f>+IFERROR(VLOOKUP(Tabla1[[#This Row],[Tema]],Temas[[Tema]:[Columna1]],2,0),"REVISAR")</f>
        <v>08.03.15 NEM</v>
      </c>
      <c r="F2108" s="1" t="str">
        <f>+IFERROR(VLOOKUP(Tabla1[[#This Row],[Muestra]],Muestra[[Muestra]:[Columna1]],2,0),"REVISAR")</f>
        <v>08.03.15.01 NEM</v>
      </c>
      <c r="G2108" t="s">
        <v>62</v>
      </c>
      <c r="H2108" t="s">
        <v>3332</v>
      </c>
      <c r="I2108" t="s">
        <v>3740</v>
      </c>
      <c r="J2108" t="s">
        <v>3740</v>
      </c>
      <c r="K2108" t="s">
        <v>3336</v>
      </c>
      <c r="L2108" t="s">
        <v>2498</v>
      </c>
      <c r="O2108" t="s">
        <v>3867</v>
      </c>
      <c r="V2108" s="9"/>
      <c r="W2108" s="9"/>
      <c r="X2108" s="9"/>
      <c r="Y2108" s="9"/>
      <c r="Z2108" s="9"/>
      <c r="AA2108" s="9"/>
      <c r="AB2108">
        <v>318</v>
      </c>
      <c r="AC2108">
        <v>408</v>
      </c>
      <c r="AD2108">
        <v>274</v>
      </c>
      <c r="AE2108">
        <v>242</v>
      </c>
      <c r="AF2108">
        <v>118</v>
      </c>
      <c r="AG2108">
        <v>133</v>
      </c>
      <c r="AH2108">
        <v>117</v>
      </c>
      <c r="AI2108">
        <v>156</v>
      </c>
      <c r="AJ2108">
        <v>271</v>
      </c>
    </row>
    <row r="2109" spans="1:36" x14ac:dyDescent="0.25">
      <c r="A2109" s="19">
        <v>2108</v>
      </c>
      <c r="B2109" t="s">
        <v>9311</v>
      </c>
      <c r="C2109" s="1" t="str">
        <f>+VLOOKUP(Tabla1[[#This Row],[Sector]],Sectores[[Sector]:[Columna1]],2,0)</f>
        <v>08 Educación</v>
      </c>
      <c r="D2109" s="1" t="str">
        <f>+VLOOKUP(Tabla1[[#This Row],[Contenido]],Hoja2!$F$2:$G$105,2,0)</f>
        <v>08.03 Admisión Universitaria</v>
      </c>
      <c r="E2109" s="1" t="str">
        <f>+IFERROR(VLOOKUP(Tabla1[[#This Row],[Tema]],Temas[[Tema]:[Columna1]],2,0),"REVISAR")</f>
        <v>08.03.15 NEM</v>
      </c>
      <c r="F2109" s="1" t="str">
        <f>+IFERROR(VLOOKUP(Tabla1[[#This Row],[Muestra]],Muestra[[Muestra]:[Columna1]],2,0),"REVISAR")</f>
        <v>08.03.15.01 NEM</v>
      </c>
      <c r="G2109" t="s">
        <v>62</v>
      </c>
      <c r="H2109" t="s">
        <v>3332</v>
      </c>
      <c r="I2109" t="s">
        <v>3740</v>
      </c>
      <c r="J2109" t="s">
        <v>3740</v>
      </c>
      <c r="K2109" t="s">
        <v>3336</v>
      </c>
      <c r="L2109" t="s">
        <v>2498</v>
      </c>
      <c r="O2109" t="s">
        <v>3867</v>
      </c>
      <c r="V2109" s="9"/>
      <c r="W2109" s="9"/>
      <c r="X2109" s="9"/>
      <c r="Y2109" s="9"/>
      <c r="Z2109" s="9"/>
      <c r="AA2109" s="9"/>
      <c r="AB2109">
        <v>15464</v>
      </c>
      <c r="AC2109">
        <v>15807</v>
      </c>
      <c r="AD2109">
        <v>14505</v>
      </c>
      <c r="AE2109">
        <v>14995</v>
      </c>
      <c r="AF2109">
        <v>13568</v>
      </c>
      <c r="AG2109">
        <v>13322</v>
      </c>
      <c r="AH2109">
        <v>12341</v>
      </c>
      <c r="AI2109">
        <v>13289</v>
      </c>
      <c r="AJ2109">
        <v>14895</v>
      </c>
    </row>
    <row r="2110" spans="1:36" x14ac:dyDescent="0.25">
      <c r="A2110" s="19">
        <v>2109</v>
      </c>
      <c r="B2110" t="s">
        <v>9312</v>
      </c>
      <c r="C2110" s="1" t="str">
        <f>+VLOOKUP(Tabla1[[#This Row],[Sector]],Sectores[[Sector]:[Columna1]],2,0)</f>
        <v>08 Educación</v>
      </c>
      <c r="D2110" s="1" t="str">
        <f>+VLOOKUP(Tabla1[[#This Row],[Contenido]],Hoja2!$F$2:$G$105,2,0)</f>
        <v>08.03 Admisión Universitaria</v>
      </c>
      <c r="E2110" s="1" t="str">
        <f>+IFERROR(VLOOKUP(Tabla1[[#This Row],[Tema]],Temas[[Tema]:[Columna1]],2,0),"REVISAR")</f>
        <v>08.03.15 NEM</v>
      </c>
      <c r="F2110" s="1" t="str">
        <f>+IFERROR(VLOOKUP(Tabla1[[#This Row],[Muestra]],Muestra[[Muestra]:[Columna1]],2,0),"REVISAR")</f>
        <v>08.03.15.01 NEM</v>
      </c>
      <c r="G2110" t="s">
        <v>62</v>
      </c>
      <c r="H2110" t="s">
        <v>3332</v>
      </c>
      <c r="I2110" t="s">
        <v>3740</v>
      </c>
      <c r="J2110" t="s">
        <v>3740</v>
      </c>
      <c r="K2110" t="s">
        <v>3336</v>
      </c>
      <c r="L2110" t="s">
        <v>2498</v>
      </c>
      <c r="O2110" t="s">
        <v>3867</v>
      </c>
      <c r="V2110" s="9"/>
      <c r="W2110" s="9"/>
      <c r="X2110" s="9"/>
      <c r="Y2110" s="9"/>
      <c r="Z2110" s="9"/>
      <c r="AA2110" s="9"/>
      <c r="AB2110">
        <v>80752</v>
      </c>
      <c r="AC2110">
        <v>82830</v>
      </c>
      <c r="AD2110">
        <v>79148</v>
      </c>
      <c r="AE2110">
        <v>84037</v>
      </c>
      <c r="AF2110">
        <v>84981</v>
      </c>
      <c r="AG2110">
        <v>84790</v>
      </c>
      <c r="AH2110">
        <v>83895</v>
      </c>
      <c r="AI2110">
        <v>78621</v>
      </c>
      <c r="AJ2110">
        <v>79629</v>
      </c>
    </row>
    <row r="2111" spans="1:36" x14ac:dyDescent="0.25">
      <c r="A2111" s="19">
        <v>2110</v>
      </c>
      <c r="B2111" t="s">
        <v>9313</v>
      </c>
      <c r="C2111" s="1" t="str">
        <f>+VLOOKUP(Tabla1[[#This Row],[Sector]],Sectores[[Sector]:[Columna1]],2,0)</f>
        <v>08 Educación</v>
      </c>
      <c r="D2111" s="1" t="str">
        <f>+VLOOKUP(Tabla1[[#This Row],[Contenido]],Hoja2!$F$2:$G$105,2,0)</f>
        <v>08.03 Admisión Universitaria</v>
      </c>
      <c r="E2111" s="1" t="str">
        <f>+IFERROR(VLOOKUP(Tabla1[[#This Row],[Tema]],Temas[[Tema]:[Columna1]],2,0),"REVISAR")</f>
        <v>08.03.15 NEM</v>
      </c>
      <c r="F2111" s="1" t="str">
        <f>+IFERROR(VLOOKUP(Tabla1[[#This Row],[Muestra]],Muestra[[Muestra]:[Columna1]],2,0),"REVISAR")</f>
        <v>08.03.15.01 NEM</v>
      </c>
      <c r="G2111" t="s">
        <v>62</v>
      </c>
      <c r="H2111" t="s">
        <v>3332</v>
      </c>
      <c r="I2111" t="s">
        <v>3740</v>
      </c>
      <c r="J2111" t="s">
        <v>3740</v>
      </c>
      <c r="K2111" t="s">
        <v>3336</v>
      </c>
      <c r="L2111" t="s">
        <v>2498</v>
      </c>
      <c r="O2111" t="s">
        <v>3867</v>
      </c>
      <c r="V2111" s="9"/>
      <c r="W2111" s="9"/>
      <c r="X2111" s="9"/>
      <c r="Y2111" s="9"/>
      <c r="Z2111" s="9"/>
      <c r="AA2111" s="9"/>
      <c r="AB2111">
        <v>75676</v>
      </c>
      <c r="AC2111">
        <v>76494</v>
      </c>
      <c r="AD2111">
        <v>79913</v>
      </c>
      <c r="AE2111">
        <v>85627</v>
      </c>
      <c r="AF2111">
        <v>90227</v>
      </c>
      <c r="AG2111">
        <v>93026</v>
      </c>
      <c r="AH2111">
        <v>95323</v>
      </c>
      <c r="AI2111">
        <v>94563</v>
      </c>
      <c r="AJ2111">
        <v>97796</v>
      </c>
    </row>
    <row r="2112" spans="1:36" x14ac:dyDescent="0.25">
      <c r="A2112" s="19">
        <v>2111</v>
      </c>
      <c r="B2112" t="s">
        <v>9314</v>
      </c>
      <c r="C2112" s="1" t="str">
        <f>+VLOOKUP(Tabla1[[#This Row],[Sector]],Sectores[[Sector]:[Columna1]],2,0)</f>
        <v>08 Educación</v>
      </c>
      <c r="D2112" s="1" t="str">
        <f>+VLOOKUP(Tabla1[[#This Row],[Contenido]],Hoja2!$F$2:$G$105,2,0)</f>
        <v>08.03 Admisión Universitaria</v>
      </c>
      <c r="E2112" s="1" t="str">
        <f>+IFERROR(VLOOKUP(Tabla1[[#This Row],[Tema]],Temas[[Tema]:[Columna1]],2,0),"REVISAR")</f>
        <v>08.03.15 NEM</v>
      </c>
      <c r="F2112" s="1" t="str">
        <f>+IFERROR(VLOOKUP(Tabla1[[#This Row],[Muestra]],Muestra[[Muestra]:[Columna1]],2,0),"REVISAR")</f>
        <v>08.03.15.01 NEM</v>
      </c>
      <c r="G2112" t="s">
        <v>62</v>
      </c>
      <c r="H2112" t="s">
        <v>3332</v>
      </c>
      <c r="I2112" t="s">
        <v>3740</v>
      </c>
      <c r="J2112" t="s">
        <v>3740</v>
      </c>
      <c r="K2112" t="s">
        <v>3336</v>
      </c>
      <c r="L2112" t="s">
        <v>2498</v>
      </c>
      <c r="O2112" t="s">
        <v>3867</v>
      </c>
      <c r="V2112" s="9"/>
      <c r="W2112" s="9"/>
      <c r="X2112" s="9"/>
      <c r="Y2112" s="9"/>
      <c r="Z2112" s="9"/>
      <c r="AA2112" s="9"/>
      <c r="AB2112">
        <v>45736</v>
      </c>
      <c r="AC2112">
        <v>45157</v>
      </c>
      <c r="AD2112">
        <v>49159</v>
      </c>
      <c r="AE2112">
        <v>51959</v>
      </c>
      <c r="AF2112">
        <v>54186</v>
      </c>
      <c r="AG2112">
        <v>55566</v>
      </c>
      <c r="AH2112">
        <v>58830</v>
      </c>
      <c r="AI2112">
        <v>62388</v>
      </c>
      <c r="AJ2112">
        <v>66766</v>
      </c>
    </row>
    <row r="2113" spans="1:36" x14ac:dyDescent="0.25">
      <c r="A2113" s="19">
        <v>2112</v>
      </c>
      <c r="B2113" t="s">
        <v>9315</v>
      </c>
      <c r="C2113" s="1" t="str">
        <f>+VLOOKUP(Tabla1[[#This Row],[Sector]],Sectores[[Sector]:[Columna1]],2,0)</f>
        <v>08 Educación</v>
      </c>
      <c r="D2113" s="1" t="str">
        <f>+VLOOKUP(Tabla1[[#This Row],[Contenido]],Hoja2!$F$2:$G$105,2,0)</f>
        <v>08.03 Admisión Universitaria</v>
      </c>
      <c r="E2113" s="1" t="str">
        <f>+IFERROR(VLOOKUP(Tabla1[[#This Row],[Tema]],Temas[[Tema]:[Columna1]],2,0),"REVISAR")</f>
        <v>08.03.15 NEM</v>
      </c>
      <c r="F2113" s="1" t="str">
        <f>+IFERROR(VLOOKUP(Tabla1[[#This Row],[Muestra]],Muestra[[Muestra]:[Columna1]],2,0),"REVISAR")</f>
        <v>08.03.15.01 NEM</v>
      </c>
      <c r="G2113" t="s">
        <v>62</v>
      </c>
      <c r="H2113" t="s">
        <v>3332</v>
      </c>
      <c r="I2113" t="s">
        <v>3740</v>
      </c>
      <c r="J2113" t="s">
        <v>3740</v>
      </c>
      <c r="K2113" t="s">
        <v>3336</v>
      </c>
      <c r="L2113" t="s">
        <v>2498</v>
      </c>
      <c r="O2113" t="s">
        <v>3867</v>
      </c>
      <c r="V2113" s="9"/>
      <c r="W2113" s="9"/>
      <c r="X2113" s="9"/>
      <c r="Y2113" s="9"/>
      <c r="Z2113" s="9"/>
      <c r="AA2113" s="9"/>
      <c r="AB2113">
        <v>19729</v>
      </c>
      <c r="AC2113">
        <v>19527</v>
      </c>
      <c r="AD2113">
        <v>17694</v>
      </c>
      <c r="AE2113">
        <v>18387</v>
      </c>
      <c r="AF2113">
        <v>19767</v>
      </c>
      <c r="AG2113">
        <v>20686</v>
      </c>
      <c r="AH2113">
        <v>22501</v>
      </c>
      <c r="AI2113">
        <v>27442</v>
      </c>
      <c r="AJ2113">
        <v>30577</v>
      </c>
    </row>
    <row r="2114" spans="1:36" x14ac:dyDescent="0.25">
      <c r="A2114" s="19">
        <v>2113</v>
      </c>
      <c r="B2114" t="s">
        <v>9316</v>
      </c>
      <c r="C2114" s="1" t="str">
        <f>+VLOOKUP(Tabla1[[#This Row],[Sector]],Sectores[[Sector]:[Columna1]],2,0)</f>
        <v>08 Educación</v>
      </c>
      <c r="D2114" s="1" t="str">
        <f>+VLOOKUP(Tabla1[[#This Row],[Contenido]],Hoja2!$F$2:$G$105,2,0)</f>
        <v>08.03 Admisión Universitaria</v>
      </c>
      <c r="E2114" s="1" t="str">
        <f>+IFERROR(VLOOKUP(Tabla1[[#This Row],[Tema]],Temas[[Tema]:[Columna1]],2,0),"REVISAR")</f>
        <v>08.03.15 NEM</v>
      </c>
      <c r="F2114" s="1" t="str">
        <f>+IFERROR(VLOOKUP(Tabla1[[#This Row],[Muestra]],Muestra[[Muestra]:[Columna1]],2,0),"REVISAR")</f>
        <v>08.03.15.01 NEM</v>
      </c>
      <c r="G2114" t="s">
        <v>62</v>
      </c>
      <c r="H2114" t="s">
        <v>3332</v>
      </c>
      <c r="I2114" t="s">
        <v>3740</v>
      </c>
      <c r="J2114" t="s">
        <v>3740</v>
      </c>
      <c r="K2114" t="s">
        <v>3336</v>
      </c>
      <c r="L2114" t="s">
        <v>2498</v>
      </c>
      <c r="O2114" t="s">
        <v>3867</v>
      </c>
      <c r="V2114" s="9"/>
      <c r="W2114" s="9"/>
      <c r="X2114" s="9"/>
      <c r="Y2114" s="9"/>
      <c r="Z2114" s="9"/>
      <c r="AA2114" s="9"/>
      <c r="AB2114">
        <v>650</v>
      </c>
      <c r="AC2114">
        <v>584</v>
      </c>
      <c r="AD2114">
        <v>406</v>
      </c>
      <c r="AE2114">
        <v>437</v>
      </c>
      <c r="AF2114">
        <v>629</v>
      </c>
      <c r="AG2114">
        <v>753</v>
      </c>
      <c r="AH2114">
        <v>883</v>
      </c>
      <c r="AI2114">
        <v>1119</v>
      </c>
      <c r="AJ2114">
        <v>1889</v>
      </c>
    </row>
    <row r="2115" spans="1:36" x14ac:dyDescent="0.25">
      <c r="A2115" s="19">
        <v>2114</v>
      </c>
      <c r="B2115" t="s">
        <v>9317</v>
      </c>
      <c r="C2115" s="1" t="str">
        <f>+VLOOKUP(Tabla1[[#This Row],[Sector]],Sectores[[Sector]:[Columna1]],2,0)</f>
        <v>08 Educación</v>
      </c>
      <c r="D2115" s="1" t="str">
        <f>+VLOOKUP(Tabla1[[#This Row],[Contenido]],Hoja2!$F$2:$G$105,2,0)</f>
        <v>08.03 Admisión Universitaria</v>
      </c>
      <c r="E2115" s="1" t="str">
        <f>+IFERROR(VLOOKUP(Tabla1[[#This Row],[Tema]],Temas[[Tema]:[Columna1]],2,0),"REVISAR")</f>
        <v>08.03.16 Ranking</v>
      </c>
      <c r="F2115" s="1" t="str">
        <f>+IFERROR(VLOOKUP(Tabla1[[#This Row],[Muestra]],Muestra[[Muestra]:[Columna1]],2,0),"REVISAR")</f>
        <v>08.03.16.01 Ranking</v>
      </c>
      <c r="G2115" t="s">
        <v>62</v>
      </c>
      <c r="H2115" t="s">
        <v>3332</v>
      </c>
      <c r="I2115" t="s">
        <v>3741</v>
      </c>
      <c r="J2115" t="s">
        <v>3741</v>
      </c>
      <c r="K2115" t="s">
        <v>3336</v>
      </c>
      <c r="L2115" t="s">
        <v>3708</v>
      </c>
      <c r="O2115" t="s">
        <v>3867</v>
      </c>
      <c r="V2115" s="9"/>
      <c r="W2115" s="9"/>
      <c r="X2115" s="9"/>
      <c r="Y2115" s="9"/>
      <c r="Z2115" s="9"/>
      <c r="AA2115" s="9"/>
      <c r="AC2115">
        <v>408</v>
      </c>
      <c r="AD2115">
        <v>274</v>
      </c>
      <c r="AE2115">
        <v>242</v>
      </c>
      <c r="AF2115">
        <v>4944</v>
      </c>
      <c r="AG2115">
        <v>132</v>
      </c>
      <c r="AH2115">
        <v>117</v>
      </c>
      <c r="AI2115">
        <v>136</v>
      </c>
      <c r="AJ2115">
        <v>255</v>
      </c>
    </row>
    <row r="2116" spans="1:36" x14ac:dyDescent="0.25">
      <c r="A2116" s="19">
        <v>2115</v>
      </c>
      <c r="B2116" t="s">
        <v>9318</v>
      </c>
      <c r="C2116" s="1" t="str">
        <f>+VLOOKUP(Tabla1[[#This Row],[Sector]],Sectores[[Sector]:[Columna1]],2,0)</f>
        <v>08 Educación</v>
      </c>
      <c r="D2116" s="1" t="str">
        <f>+VLOOKUP(Tabla1[[#This Row],[Contenido]],Hoja2!$F$2:$G$105,2,0)</f>
        <v>08.03 Admisión Universitaria</v>
      </c>
      <c r="E2116" s="1" t="str">
        <f>+IFERROR(VLOOKUP(Tabla1[[#This Row],[Tema]],Temas[[Tema]:[Columna1]],2,0),"REVISAR")</f>
        <v>08.03.16 Ranking</v>
      </c>
      <c r="F2116" s="1" t="str">
        <f>+IFERROR(VLOOKUP(Tabla1[[#This Row],[Muestra]],Muestra[[Muestra]:[Columna1]],2,0),"REVISAR")</f>
        <v>08.03.16.01 Ranking</v>
      </c>
      <c r="G2116" t="s">
        <v>62</v>
      </c>
      <c r="H2116" t="s">
        <v>3332</v>
      </c>
      <c r="I2116" t="s">
        <v>3741</v>
      </c>
      <c r="J2116" t="s">
        <v>3741</v>
      </c>
      <c r="K2116" t="s">
        <v>3336</v>
      </c>
      <c r="L2116" t="s">
        <v>3708</v>
      </c>
      <c r="O2116" t="s">
        <v>3867</v>
      </c>
      <c r="V2116" s="9"/>
      <c r="W2116" s="9"/>
      <c r="X2116" s="9"/>
      <c r="Y2116" s="9"/>
      <c r="Z2116" s="9"/>
      <c r="AA2116" s="9"/>
      <c r="AC2116">
        <v>15807</v>
      </c>
      <c r="AD2116">
        <v>14505</v>
      </c>
      <c r="AE2116">
        <v>14995</v>
      </c>
      <c r="AF2116">
        <v>34646</v>
      </c>
      <c r="AG2116">
        <v>13197</v>
      </c>
      <c r="AH2116">
        <v>12222</v>
      </c>
      <c r="AI2116">
        <v>12672</v>
      </c>
      <c r="AJ2116">
        <v>14345</v>
      </c>
    </row>
    <row r="2117" spans="1:36" x14ac:dyDescent="0.25">
      <c r="A2117" s="19">
        <v>2116</v>
      </c>
      <c r="B2117" t="s">
        <v>9319</v>
      </c>
      <c r="C2117" s="1" t="str">
        <f>+VLOOKUP(Tabla1[[#This Row],[Sector]],Sectores[[Sector]:[Columna1]],2,0)</f>
        <v>08 Educación</v>
      </c>
      <c r="D2117" s="1" t="str">
        <f>+VLOOKUP(Tabla1[[#This Row],[Contenido]],Hoja2!$F$2:$G$105,2,0)</f>
        <v>08.03 Admisión Universitaria</v>
      </c>
      <c r="E2117" s="1" t="str">
        <f>+IFERROR(VLOOKUP(Tabla1[[#This Row],[Tema]],Temas[[Tema]:[Columna1]],2,0),"REVISAR")</f>
        <v>08.03.16 Ranking</v>
      </c>
      <c r="F2117" s="1" t="str">
        <f>+IFERROR(VLOOKUP(Tabla1[[#This Row],[Muestra]],Muestra[[Muestra]:[Columna1]],2,0),"REVISAR")</f>
        <v>08.03.16.01 Ranking</v>
      </c>
      <c r="G2117" t="s">
        <v>62</v>
      </c>
      <c r="H2117" t="s">
        <v>3332</v>
      </c>
      <c r="I2117" t="s">
        <v>3741</v>
      </c>
      <c r="J2117" t="s">
        <v>3741</v>
      </c>
      <c r="K2117" t="s">
        <v>3336</v>
      </c>
      <c r="L2117" t="s">
        <v>3708</v>
      </c>
      <c r="O2117" t="s">
        <v>3867</v>
      </c>
      <c r="V2117" s="9"/>
      <c r="W2117" s="9"/>
      <c r="X2117" s="9"/>
      <c r="Y2117" s="9"/>
      <c r="Z2117" s="9"/>
      <c r="AA2117" s="9"/>
      <c r="AC2117">
        <v>80460</v>
      </c>
      <c r="AD2117">
        <v>75976</v>
      </c>
      <c r="AE2117">
        <v>79885</v>
      </c>
      <c r="AF2117">
        <v>44950</v>
      </c>
      <c r="AG2117">
        <v>81225</v>
      </c>
      <c r="AH2117">
        <v>80462</v>
      </c>
      <c r="AI2117">
        <v>76074</v>
      </c>
      <c r="AJ2117">
        <v>77010</v>
      </c>
    </row>
    <row r="2118" spans="1:36" x14ac:dyDescent="0.25">
      <c r="A2118" s="19">
        <v>2117</v>
      </c>
      <c r="B2118" t="s">
        <v>9320</v>
      </c>
      <c r="C2118" s="1" t="str">
        <f>+VLOOKUP(Tabla1[[#This Row],[Sector]],Sectores[[Sector]:[Columna1]],2,0)</f>
        <v>08 Educación</v>
      </c>
      <c r="D2118" s="1" t="str">
        <f>+VLOOKUP(Tabla1[[#This Row],[Contenido]],Hoja2!$F$2:$G$105,2,0)</f>
        <v>08.03 Admisión Universitaria</v>
      </c>
      <c r="E2118" s="1" t="str">
        <f>+IFERROR(VLOOKUP(Tabla1[[#This Row],[Tema]],Temas[[Tema]:[Columna1]],2,0),"REVISAR")</f>
        <v>08.03.16 Ranking</v>
      </c>
      <c r="F2118" s="1" t="str">
        <f>+IFERROR(VLOOKUP(Tabla1[[#This Row],[Muestra]],Muestra[[Muestra]:[Columna1]],2,0),"REVISAR")</f>
        <v>08.03.16.01 Ranking</v>
      </c>
      <c r="G2118" t="s">
        <v>62</v>
      </c>
      <c r="H2118" t="s">
        <v>3332</v>
      </c>
      <c r="I2118" t="s">
        <v>3741</v>
      </c>
      <c r="J2118" t="s">
        <v>3741</v>
      </c>
      <c r="K2118" t="s">
        <v>3336</v>
      </c>
      <c r="L2118" t="s">
        <v>3708</v>
      </c>
      <c r="O2118" t="s">
        <v>3867</v>
      </c>
      <c r="V2118" s="9"/>
      <c r="W2118" s="9"/>
      <c r="X2118" s="9"/>
      <c r="Y2118" s="9"/>
      <c r="Z2118" s="9"/>
      <c r="AA2118" s="9"/>
      <c r="AC2118">
        <v>64296</v>
      </c>
      <c r="AD2118">
        <v>66771</v>
      </c>
      <c r="AE2118">
        <v>69870</v>
      </c>
      <c r="AF2118">
        <v>54950</v>
      </c>
      <c r="AG2118">
        <v>79089</v>
      </c>
      <c r="AH2118">
        <v>80560</v>
      </c>
      <c r="AI2118">
        <v>81617</v>
      </c>
      <c r="AJ2118">
        <v>84981</v>
      </c>
    </row>
    <row r="2119" spans="1:36" x14ac:dyDescent="0.25">
      <c r="A2119" s="19">
        <v>2118</v>
      </c>
      <c r="B2119" t="s">
        <v>9321</v>
      </c>
      <c r="C2119" s="1" t="str">
        <f>+VLOOKUP(Tabla1[[#This Row],[Sector]],Sectores[[Sector]:[Columna1]],2,0)</f>
        <v>08 Educación</v>
      </c>
      <c r="D2119" s="1" t="str">
        <f>+VLOOKUP(Tabla1[[#This Row],[Contenido]],Hoja2!$F$2:$G$105,2,0)</f>
        <v>08.03 Admisión Universitaria</v>
      </c>
      <c r="E2119" s="1" t="str">
        <f>+IFERROR(VLOOKUP(Tabla1[[#This Row],[Tema]],Temas[[Tema]:[Columna1]],2,0),"REVISAR")</f>
        <v>08.03.16 Ranking</v>
      </c>
      <c r="F2119" s="1" t="str">
        <f>+IFERROR(VLOOKUP(Tabla1[[#This Row],[Muestra]],Muestra[[Muestra]:[Columna1]],2,0),"REVISAR")</f>
        <v>08.03.16.01 Ranking</v>
      </c>
      <c r="G2119" t="s">
        <v>62</v>
      </c>
      <c r="H2119" t="s">
        <v>3332</v>
      </c>
      <c r="I2119" t="s">
        <v>3741</v>
      </c>
      <c r="J2119" t="s">
        <v>3741</v>
      </c>
      <c r="K2119" t="s">
        <v>3336</v>
      </c>
      <c r="L2119" t="s">
        <v>3708</v>
      </c>
      <c r="O2119" t="s">
        <v>3867</v>
      </c>
      <c r="V2119" s="9"/>
      <c r="W2119" s="9"/>
      <c r="X2119" s="9"/>
      <c r="Y2119" s="9"/>
      <c r="Z2119" s="9"/>
      <c r="AA2119" s="9"/>
      <c r="AC2119">
        <v>44967</v>
      </c>
      <c r="AD2119">
        <v>45087</v>
      </c>
      <c r="AE2119">
        <v>47714</v>
      </c>
      <c r="AF2119">
        <v>64950</v>
      </c>
      <c r="AG2119">
        <v>51231</v>
      </c>
      <c r="AH2119">
        <v>53990</v>
      </c>
      <c r="AI2119">
        <v>56515</v>
      </c>
      <c r="AJ2119">
        <v>59845</v>
      </c>
    </row>
    <row r="2120" spans="1:36" x14ac:dyDescent="0.25">
      <c r="A2120" s="19">
        <v>2119</v>
      </c>
      <c r="B2120" t="s">
        <v>9322</v>
      </c>
      <c r="C2120" s="1" t="str">
        <f>+VLOOKUP(Tabla1[[#This Row],[Sector]],Sectores[[Sector]:[Columna1]],2,0)</f>
        <v>08 Educación</v>
      </c>
      <c r="D2120" s="1" t="str">
        <f>+VLOOKUP(Tabla1[[#This Row],[Contenido]],Hoja2!$F$2:$G$105,2,0)</f>
        <v>08.03 Admisión Universitaria</v>
      </c>
      <c r="E2120" s="1" t="str">
        <f>+IFERROR(VLOOKUP(Tabla1[[#This Row],[Tema]],Temas[[Tema]:[Columna1]],2,0),"REVISAR")</f>
        <v>08.03.16 Ranking</v>
      </c>
      <c r="F2120" s="1" t="str">
        <f>+IFERROR(VLOOKUP(Tabla1[[#This Row],[Muestra]],Muestra[[Muestra]:[Columna1]],2,0),"REVISAR")</f>
        <v>08.03.16.01 Ranking</v>
      </c>
      <c r="G2120" t="s">
        <v>62</v>
      </c>
      <c r="H2120" t="s">
        <v>3332</v>
      </c>
      <c r="I2120" t="s">
        <v>3741</v>
      </c>
      <c r="J2120" t="s">
        <v>3741</v>
      </c>
      <c r="K2120" t="s">
        <v>3336</v>
      </c>
      <c r="L2120" t="s">
        <v>3708</v>
      </c>
      <c r="O2120" t="s">
        <v>3867</v>
      </c>
      <c r="V2120" s="9"/>
      <c r="W2120" s="9"/>
      <c r="X2120" s="9"/>
      <c r="Y2120" s="9"/>
      <c r="Z2120" s="9"/>
      <c r="AA2120" s="9"/>
      <c r="AC2120">
        <v>27432</v>
      </c>
      <c r="AD2120">
        <v>27335</v>
      </c>
      <c r="AE2120">
        <v>29263</v>
      </c>
      <c r="AF2120">
        <v>74950</v>
      </c>
      <c r="AG2120">
        <v>31315</v>
      </c>
      <c r="AH2120">
        <v>33272</v>
      </c>
      <c r="AI2120">
        <v>35618</v>
      </c>
      <c r="AJ2120">
        <v>38782</v>
      </c>
    </row>
    <row r="2121" spans="1:36" x14ac:dyDescent="0.25">
      <c r="A2121" s="19">
        <v>2120</v>
      </c>
      <c r="B2121" t="s">
        <v>9323</v>
      </c>
      <c r="C2121" s="1" t="str">
        <f>+VLOOKUP(Tabla1[[#This Row],[Sector]],Sectores[[Sector]:[Columna1]],2,0)</f>
        <v>08 Educación</v>
      </c>
      <c r="D2121" s="1" t="str">
        <f>+VLOOKUP(Tabla1[[#This Row],[Contenido]],Hoja2!$F$2:$G$105,2,0)</f>
        <v>08.03 Admisión Universitaria</v>
      </c>
      <c r="E2121" s="1" t="str">
        <f>+IFERROR(VLOOKUP(Tabla1[[#This Row],[Tema]],Temas[[Tema]:[Columna1]],2,0),"REVISAR")</f>
        <v>08.03.16 Ranking</v>
      </c>
      <c r="F2121" s="1" t="str">
        <f>+IFERROR(VLOOKUP(Tabla1[[#This Row],[Muestra]],Muestra[[Muestra]:[Columna1]],2,0),"REVISAR")</f>
        <v>08.03.16.01 Ranking</v>
      </c>
      <c r="G2121" t="s">
        <v>62</v>
      </c>
      <c r="H2121" t="s">
        <v>3332</v>
      </c>
      <c r="I2121" t="s">
        <v>3741</v>
      </c>
      <c r="J2121" t="s">
        <v>3741</v>
      </c>
      <c r="K2121" t="s">
        <v>3336</v>
      </c>
      <c r="L2121" t="s">
        <v>3708</v>
      </c>
      <c r="O2121" t="s">
        <v>3867</v>
      </c>
      <c r="V2121" s="9"/>
      <c r="W2121" s="9"/>
      <c r="X2121" s="9"/>
      <c r="Y2121" s="9"/>
      <c r="Z2121" s="9"/>
      <c r="AA2121" s="9"/>
      <c r="AC2121">
        <v>9023</v>
      </c>
      <c r="AD2121">
        <v>11406</v>
      </c>
      <c r="AE2121">
        <v>13950</v>
      </c>
      <c r="AF2121">
        <v>41226</v>
      </c>
      <c r="AG2121">
        <v>12817</v>
      </c>
      <c r="AH2121">
        <v>13878</v>
      </c>
      <c r="AI2121">
        <v>14946</v>
      </c>
      <c r="AJ2121">
        <v>16954</v>
      </c>
    </row>
    <row r="2122" spans="1:36" x14ac:dyDescent="0.25">
      <c r="A2122" s="19">
        <v>2121</v>
      </c>
      <c r="B2122" t="s">
        <v>9270</v>
      </c>
      <c r="C2122" s="1" t="str">
        <f>+VLOOKUP(Tabla1[[#This Row],[Sector]],Sectores[[Sector]:[Columna1]],2,0)</f>
        <v>08 Educación</v>
      </c>
      <c r="D2122" s="1" t="str">
        <f>+VLOOKUP(Tabla1[[#This Row],[Contenido]],Hoja2!$F$2:$G$105,2,0)</f>
        <v>08.03 Admisión Universitaria</v>
      </c>
      <c r="E2122" s="1" t="str">
        <f>+IFERROR(VLOOKUP(Tabla1[[#This Row],[Tema]],Temas[[Tema]:[Columna1]],2,0),"REVISAR")</f>
        <v>08.03.17 Beca de Excelencia Académica</v>
      </c>
      <c r="F2122" s="1" t="str">
        <f>+IFERROR(VLOOKUP(Tabla1[[#This Row],[Muestra]],Muestra[[Muestra]:[Columna1]],2,0),"REVISAR")</f>
        <v>08.03.17.01 Beca de Excelencia Académica</v>
      </c>
      <c r="G2122" t="s">
        <v>62</v>
      </c>
      <c r="H2122" t="s">
        <v>3332</v>
      </c>
      <c r="I2122" t="s">
        <v>3333</v>
      </c>
      <c r="J2122" t="s">
        <v>3333</v>
      </c>
      <c r="K2122" t="s">
        <v>3336</v>
      </c>
      <c r="L2122" t="s">
        <v>2498</v>
      </c>
      <c r="O2122" t="s">
        <v>3867</v>
      </c>
      <c r="AB2122">
        <v>12533</v>
      </c>
      <c r="AC2122">
        <v>15240</v>
      </c>
      <c r="AD2122">
        <v>16316</v>
      </c>
      <c r="AE2122">
        <v>17017</v>
      </c>
      <c r="AF2122">
        <v>17319</v>
      </c>
      <c r="AG2122">
        <v>13077</v>
      </c>
      <c r="AH2122">
        <v>15816</v>
      </c>
      <c r="AI2122">
        <v>14761</v>
      </c>
      <c r="AJ2122">
        <v>14187</v>
      </c>
    </row>
    <row r="2123" spans="1:36" x14ac:dyDescent="0.25">
      <c r="A2123" s="19">
        <v>2122</v>
      </c>
      <c r="B2123" t="s">
        <v>9271</v>
      </c>
      <c r="C2123" s="1" t="str">
        <f>+VLOOKUP(Tabla1[[#This Row],[Sector]],Sectores[[Sector]:[Columna1]],2,0)</f>
        <v>08 Educación</v>
      </c>
      <c r="D2123" s="1" t="str">
        <f>+VLOOKUP(Tabla1[[#This Row],[Contenido]],Hoja2!$F$2:$G$105,2,0)</f>
        <v>08.03 Admisión Universitaria</v>
      </c>
      <c r="E2123" s="1" t="str">
        <f>+IFERROR(VLOOKUP(Tabla1[[#This Row],[Tema]],Temas[[Tema]:[Columna1]],2,0),"REVISAR")</f>
        <v>08.03.18 Programa de Acceso a la Educación Superior</v>
      </c>
      <c r="F2123" s="1" t="str">
        <f>+IFERROR(VLOOKUP(Tabla1[[#This Row],[Muestra]],Muestra[[Muestra]:[Columna1]],2,0),"REVISAR")</f>
        <v>08.03.18.01 Programa de Acceso a la Educación Superior</v>
      </c>
      <c r="G2123" t="s">
        <v>62</v>
      </c>
      <c r="H2123" t="s">
        <v>3332</v>
      </c>
      <c r="I2123" t="s">
        <v>3334</v>
      </c>
      <c r="J2123" t="s">
        <v>3334</v>
      </c>
      <c r="K2123" t="s">
        <v>3336</v>
      </c>
      <c r="L2123" t="s">
        <v>1095</v>
      </c>
      <c r="O2123" t="s">
        <v>3867</v>
      </c>
      <c r="AG2123">
        <v>20102</v>
      </c>
      <c r="AH2123">
        <v>29093</v>
      </c>
      <c r="AI2123">
        <v>30637</v>
      </c>
      <c r="AJ2123">
        <v>37281</v>
      </c>
    </row>
    <row r="2124" spans="1:36" x14ac:dyDescent="0.25">
      <c r="A2124" s="19">
        <v>2123</v>
      </c>
      <c r="B2124" t="s">
        <v>9272</v>
      </c>
      <c r="C2124" s="1" t="str">
        <f>+VLOOKUP(Tabla1[[#This Row],[Sector]],Sectores[[Sector]:[Columna1]],2,0)</f>
        <v>08 Educación</v>
      </c>
      <c r="D2124" s="1" t="str">
        <f>+VLOOKUP(Tabla1[[#This Row],[Contenido]],Hoja2!$F$2:$G$105,2,0)</f>
        <v>08.03 Admisión Universitaria</v>
      </c>
      <c r="E2124" s="1" t="str">
        <f>+IFERROR(VLOOKUP(Tabla1[[#This Row],[Tema]],Temas[[Tema]:[Columna1]],2,0),"REVISAR")</f>
        <v>08.03.17 Beca de Excelencia Académica</v>
      </c>
      <c r="F2124" s="1" t="str">
        <f>+IFERROR(VLOOKUP(Tabla1[[#This Row],[Muestra]],Muestra[[Muestra]:[Columna1]],2,0),"REVISAR")</f>
        <v>08.03.17.01 Beca de Excelencia Académica</v>
      </c>
      <c r="G2124" t="s">
        <v>62</v>
      </c>
      <c r="H2124" t="s">
        <v>3332</v>
      </c>
      <c r="I2124" t="s">
        <v>3333</v>
      </c>
      <c r="J2124" t="s">
        <v>3333</v>
      </c>
      <c r="K2124" t="s">
        <v>3336</v>
      </c>
      <c r="L2124" t="s">
        <v>2498</v>
      </c>
      <c r="O2124" t="s">
        <v>3867</v>
      </c>
      <c r="AB2124">
        <v>12254</v>
      </c>
      <c r="AC2124">
        <v>14861</v>
      </c>
      <c r="AD2124">
        <v>15919</v>
      </c>
      <c r="AE2124">
        <v>16647</v>
      </c>
      <c r="AF2124">
        <v>16841</v>
      </c>
      <c r="AG2124">
        <v>12719</v>
      </c>
      <c r="AH2124">
        <v>15352</v>
      </c>
      <c r="AI2124">
        <v>14383</v>
      </c>
      <c r="AJ2124">
        <v>13973</v>
      </c>
    </row>
    <row r="2125" spans="1:36" x14ac:dyDescent="0.25">
      <c r="A2125" s="19">
        <v>2124</v>
      </c>
      <c r="B2125" s="1" t="s">
        <v>9273</v>
      </c>
      <c r="C2125" s="1" t="str">
        <f>+VLOOKUP(Tabla1[[#This Row],[Sector]],Sectores[[Sector]:[Columna1]],2,0)</f>
        <v>08 Educación</v>
      </c>
      <c r="D2125" s="1" t="str">
        <f>+VLOOKUP(Tabla1[[#This Row],[Contenido]],Hoja2!$F$2:$G$105,2,0)</f>
        <v>08.03 Admisión Universitaria</v>
      </c>
      <c r="E2125" s="1" t="str">
        <f>+IFERROR(VLOOKUP(Tabla1[[#This Row],[Tema]],Temas[[Tema]:[Columna1]],2,0),"REVISAR")</f>
        <v>08.03.17 Beca de Excelencia Académica</v>
      </c>
      <c r="F2125" s="1" t="str">
        <f>+IFERROR(VLOOKUP(Tabla1[[#This Row],[Muestra]],Muestra[[Muestra]:[Columna1]],2,0),"REVISAR")</f>
        <v>08.03.17.01 Beca de Excelencia Académica</v>
      </c>
      <c r="G2125" t="s">
        <v>62</v>
      </c>
      <c r="H2125" t="s">
        <v>3332</v>
      </c>
      <c r="I2125" t="s">
        <v>3333</v>
      </c>
      <c r="J2125" t="s">
        <v>3333</v>
      </c>
      <c r="K2125" t="s">
        <v>3336</v>
      </c>
      <c r="L2125" t="s">
        <v>2498</v>
      </c>
      <c r="O2125" t="s">
        <v>3867</v>
      </c>
      <c r="AB2125">
        <v>8337</v>
      </c>
      <c r="AC2125">
        <v>9864</v>
      </c>
      <c r="AD2125">
        <v>10997</v>
      </c>
      <c r="AE2125">
        <v>11665</v>
      </c>
      <c r="AF2125">
        <v>11987</v>
      </c>
      <c r="AG2125">
        <v>8908</v>
      </c>
      <c r="AH2125">
        <v>11228</v>
      </c>
      <c r="AI2125">
        <v>10210</v>
      </c>
      <c r="AJ2125">
        <v>9928</v>
      </c>
    </row>
    <row r="2126" spans="1:36" x14ac:dyDescent="0.25">
      <c r="A2126" s="19">
        <v>2125</v>
      </c>
      <c r="B2126" t="s">
        <v>9274</v>
      </c>
      <c r="C2126" s="1" t="str">
        <f>+VLOOKUP(Tabla1[[#This Row],[Sector]],Sectores[[Sector]:[Columna1]],2,0)</f>
        <v>08 Educación</v>
      </c>
      <c r="D2126" s="1" t="str">
        <f>+VLOOKUP(Tabla1[[#This Row],[Contenido]],Hoja2!$F$2:$G$105,2,0)</f>
        <v>08.03 Admisión Universitaria</v>
      </c>
      <c r="E2126" s="1" t="str">
        <f>+IFERROR(VLOOKUP(Tabla1[[#This Row],[Tema]],Temas[[Tema]:[Columna1]],2,0),"REVISAR")</f>
        <v>08.03.19 Postulaciones</v>
      </c>
      <c r="F2126" s="1" t="str">
        <f>+IFERROR(VLOOKUP(Tabla1[[#This Row],[Muestra]],Muestra[[Muestra]:[Columna1]],2,0),"REVISAR")</f>
        <v>08.03.19.01 Postulaciones</v>
      </c>
      <c r="G2126" t="s">
        <v>62</v>
      </c>
      <c r="H2126" t="s">
        <v>3332</v>
      </c>
      <c r="I2126" t="s">
        <v>2524</v>
      </c>
      <c r="J2126" t="s">
        <v>2524</v>
      </c>
      <c r="K2126" t="s">
        <v>3336</v>
      </c>
      <c r="L2126" t="s">
        <v>2498</v>
      </c>
      <c r="O2126" t="s">
        <v>3867</v>
      </c>
      <c r="AB2126">
        <v>106517</v>
      </c>
      <c r="AC2126">
        <v>107322</v>
      </c>
      <c r="AD2126">
        <v>106525</v>
      </c>
      <c r="AE2126">
        <v>112603</v>
      </c>
      <c r="AF2126">
        <v>122789</v>
      </c>
      <c r="AG2126">
        <v>125621</v>
      </c>
      <c r="AH2126">
        <v>138086</v>
      </c>
      <c r="AI2126">
        <v>136557</v>
      </c>
      <c r="AJ2126">
        <v>127510</v>
      </c>
    </row>
    <row r="2127" spans="1:36" x14ac:dyDescent="0.25">
      <c r="A2127" s="19">
        <v>2126</v>
      </c>
      <c r="B2127" t="s">
        <v>9275</v>
      </c>
      <c r="C2127" s="1" t="str">
        <f>+VLOOKUP(Tabla1[[#This Row],[Sector]],Sectores[[Sector]:[Columna1]],2,0)</f>
        <v>08 Educación</v>
      </c>
      <c r="D2127" s="1" t="str">
        <f>+VLOOKUP(Tabla1[[#This Row],[Contenido]],Hoja2!$F$2:$G$105,2,0)</f>
        <v>08.03 Admisión Universitaria</v>
      </c>
      <c r="E2127" s="1" t="str">
        <f>+IFERROR(VLOOKUP(Tabla1[[#This Row],[Tema]],Temas[[Tema]:[Columna1]],2,0),"REVISAR")</f>
        <v>08.03.19 Postulaciones</v>
      </c>
      <c r="F2127" s="1" t="str">
        <f>+IFERROR(VLOOKUP(Tabla1[[#This Row],[Muestra]],Muestra[[Muestra]:[Columna1]],2,0),"REVISAR")</f>
        <v>08.03.19.01 Postulaciones</v>
      </c>
      <c r="G2127" t="s">
        <v>62</v>
      </c>
      <c r="H2127" t="s">
        <v>3332</v>
      </c>
      <c r="I2127" t="s">
        <v>2524</v>
      </c>
      <c r="J2127" t="s">
        <v>2524</v>
      </c>
      <c r="K2127" t="s">
        <v>3336</v>
      </c>
      <c r="L2127" t="s">
        <v>2498</v>
      </c>
      <c r="O2127" t="s">
        <v>3867</v>
      </c>
      <c r="AB2127">
        <v>9579</v>
      </c>
      <c r="AC2127">
        <v>10615</v>
      </c>
      <c r="AD2127">
        <v>12286</v>
      </c>
      <c r="AE2127">
        <v>12685</v>
      </c>
      <c r="AF2127">
        <v>18739</v>
      </c>
      <c r="AG2127">
        <v>20808</v>
      </c>
      <c r="AH2127">
        <v>20405</v>
      </c>
      <c r="AI2127">
        <v>17231</v>
      </c>
      <c r="AJ2127">
        <v>18507</v>
      </c>
    </row>
    <row r="2128" spans="1:36" x14ac:dyDescent="0.25">
      <c r="A2128" s="19">
        <v>2127</v>
      </c>
      <c r="B2128" t="s">
        <v>9276</v>
      </c>
      <c r="C2128" s="1" t="str">
        <f>+VLOOKUP(Tabla1[[#This Row],[Sector]],Sectores[[Sector]:[Columna1]],2,0)</f>
        <v>08 Educación</v>
      </c>
      <c r="D2128" s="1" t="str">
        <f>+VLOOKUP(Tabla1[[#This Row],[Contenido]],Hoja2!$F$2:$G$105,2,0)</f>
        <v>08.03 Admisión Universitaria</v>
      </c>
      <c r="E2128" s="1" t="str">
        <f>+IFERROR(VLOOKUP(Tabla1[[#This Row],[Tema]],Temas[[Tema]:[Columna1]],2,0),"REVISAR")</f>
        <v>08.03.19 Postulaciones</v>
      </c>
      <c r="F2128" s="1" t="str">
        <f>+IFERROR(VLOOKUP(Tabla1[[#This Row],[Muestra]],Muestra[[Muestra]:[Columna1]],2,0),"REVISAR")</f>
        <v>08.03.19.01 Postulaciones</v>
      </c>
      <c r="G2128" t="s">
        <v>62</v>
      </c>
      <c r="H2128" t="s">
        <v>3332</v>
      </c>
      <c r="I2128" t="s">
        <v>2524</v>
      </c>
      <c r="J2128" t="s">
        <v>2524</v>
      </c>
      <c r="K2128" t="s">
        <v>3336</v>
      </c>
      <c r="L2128" t="s">
        <v>2498</v>
      </c>
      <c r="O2128" t="s">
        <v>3867</v>
      </c>
      <c r="AB2128">
        <v>3357</v>
      </c>
      <c r="AC2128">
        <v>3995</v>
      </c>
      <c r="AD2128">
        <v>4295</v>
      </c>
      <c r="AE2128">
        <v>4620</v>
      </c>
      <c r="AF2128">
        <v>10847</v>
      </c>
      <c r="AH2128">
        <v>9972</v>
      </c>
      <c r="AI2128">
        <v>9101</v>
      </c>
      <c r="AJ2128">
        <v>8702</v>
      </c>
    </row>
    <row r="2129" spans="1:36" x14ac:dyDescent="0.25">
      <c r="A2129" s="19">
        <v>2128</v>
      </c>
      <c r="B2129" t="s">
        <v>9277</v>
      </c>
      <c r="C2129" s="1" t="str">
        <f>+VLOOKUP(Tabla1[[#This Row],[Sector]],Sectores[[Sector]:[Columna1]],2,0)</f>
        <v>08 Educación</v>
      </c>
      <c r="D2129" s="1" t="str">
        <f>+VLOOKUP(Tabla1[[#This Row],[Contenido]],Hoja2!$F$2:$G$105,2,0)</f>
        <v>08.03 Admisión Universitaria</v>
      </c>
      <c r="E2129" s="1" t="str">
        <f>+IFERROR(VLOOKUP(Tabla1[[#This Row],[Tema]],Temas[[Tema]:[Columna1]],2,0),"REVISAR")</f>
        <v>08.03.19 Postulaciones</v>
      </c>
      <c r="F2129" s="1" t="str">
        <f>+IFERROR(VLOOKUP(Tabla1[[#This Row],[Muestra]],Muestra[[Muestra]:[Columna1]],2,0),"REVISAR")</f>
        <v>08.03.19.01 Postulaciones</v>
      </c>
      <c r="G2129" t="s">
        <v>62</v>
      </c>
      <c r="H2129" t="s">
        <v>3332</v>
      </c>
      <c r="I2129" t="s">
        <v>2524</v>
      </c>
      <c r="J2129" t="s">
        <v>2524</v>
      </c>
      <c r="K2129" t="s">
        <v>3336</v>
      </c>
      <c r="L2129" t="s">
        <v>3709</v>
      </c>
      <c r="O2129" t="s">
        <v>3867</v>
      </c>
      <c r="AF2129">
        <v>1136</v>
      </c>
      <c r="AH2129">
        <v>1256</v>
      </c>
      <c r="AI2129">
        <v>1102</v>
      </c>
      <c r="AJ2129">
        <v>1222</v>
      </c>
    </row>
    <row r="2130" spans="1:36" x14ac:dyDescent="0.25">
      <c r="A2130" s="19">
        <v>2129</v>
      </c>
      <c r="B2130" t="s">
        <v>9278</v>
      </c>
      <c r="C2130" s="1" t="str">
        <f>+VLOOKUP(Tabla1[[#This Row],[Sector]],Sectores[[Sector]:[Columna1]],2,0)</f>
        <v>08 Educación</v>
      </c>
      <c r="D2130" s="1" t="str">
        <f>+VLOOKUP(Tabla1[[#This Row],[Contenido]],Hoja2!$F$2:$G$105,2,0)</f>
        <v>08.03 Admisión Universitaria</v>
      </c>
      <c r="E2130" s="1" t="str">
        <f>+IFERROR(VLOOKUP(Tabla1[[#This Row],[Tema]],Temas[[Tema]:[Columna1]],2,0),"REVISAR")</f>
        <v>08.03.19 Postulaciones</v>
      </c>
      <c r="F2130" s="1" t="str">
        <f>+IFERROR(VLOOKUP(Tabla1[[#This Row],[Muestra]],Muestra[[Muestra]:[Columna1]],2,0),"REVISAR")</f>
        <v>08.03.19.01 Postulaciones</v>
      </c>
      <c r="G2130" t="s">
        <v>62</v>
      </c>
      <c r="H2130" t="s">
        <v>3332</v>
      </c>
      <c r="I2130" t="s">
        <v>2524</v>
      </c>
      <c r="J2130" t="s">
        <v>2524</v>
      </c>
      <c r="K2130" t="s">
        <v>3336</v>
      </c>
      <c r="L2130" t="s">
        <v>1095</v>
      </c>
      <c r="O2130" t="s">
        <v>3867</v>
      </c>
      <c r="AG2130">
        <v>3258</v>
      </c>
      <c r="AH2130">
        <v>4365</v>
      </c>
      <c r="AI2130">
        <v>4546</v>
      </c>
      <c r="AJ2130">
        <v>5143</v>
      </c>
    </row>
    <row r="2131" spans="1:36" x14ac:dyDescent="0.25">
      <c r="A2131" s="19">
        <v>2130</v>
      </c>
      <c r="B2131" t="s">
        <v>9279</v>
      </c>
      <c r="C2131" s="1" t="str">
        <f>+VLOOKUP(Tabla1[[#This Row],[Sector]],Sectores[[Sector]:[Columna1]],2,0)</f>
        <v>08 Educación</v>
      </c>
      <c r="D2131" s="1" t="str">
        <f>+VLOOKUP(Tabla1[[#This Row],[Contenido]],Hoja2!$F$2:$G$105,2,0)</f>
        <v>08.03 Admisión Universitaria</v>
      </c>
      <c r="E2131" s="1" t="str">
        <f>+IFERROR(VLOOKUP(Tabla1[[#This Row],[Tema]],Temas[[Tema]:[Columna1]],2,0),"REVISAR")</f>
        <v>08.03.19 Postulaciones</v>
      </c>
      <c r="F2131" s="1" t="str">
        <f>+IFERROR(VLOOKUP(Tabla1[[#This Row],[Muestra]],Muestra[[Muestra]:[Columna1]],2,0),"REVISAR")</f>
        <v>08.03.19.01 Postulaciones</v>
      </c>
      <c r="G2131" t="s">
        <v>62</v>
      </c>
      <c r="H2131" t="s">
        <v>3332</v>
      </c>
      <c r="I2131" t="s">
        <v>2524</v>
      </c>
      <c r="J2131" t="s">
        <v>2524</v>
      </c>
      <c r="K2131" t="s">
        <v>3336</v>
      </c>
      <c r="L2131" t="s">
        <v>1095</v>
      </c>
      <c r="O2131" t="s">
        <v>3867</v>
      </c>
      <c r="AG2131">
        <v>2054</v>
      </c>
      <c r="AH2131">
        <v>6171</v>
      </c>
      <c r="AI2131">
        <v>2019</v>
      </c>
      <c r="AJ2131">
        <v>4851</v>
      </c>
    </row>
    <row r="2132" spans="1:36" x14ac:dyDescent="0.25">
      <c r="A2132" s="19">
        <v>2131</v>
      </c>
      <c r="B2132" t="s">
        <v>9739</v>
      </c>
      <c r="C2132" s="1" t="str">
        <f>+VLOOKUP(Tabla1[[#This Row],[Sector]],Sectores[[Sector]:[Columna1]],2,0)</f>
        <v>08 Educación</v>
      </c>
      <c r="D2132" s="1" t="str">
        <f>+VLOOKUP(Tabla1[[#This Row],[Contenido]],Hoja2!$F$2:$G$105,2,0)</f>
        <v>08.03 Admisión Universitaria</v>
      </c>
      <c r="E2132" s="1" t="str">
        <f>+IFERROR(VLOOKUP(Tabla1[[#This Row],[Tema]],Temas[[Tema]:[Columna1]],2,0),"REVISAR")</f>
        <v>08.03.20 Matrículas</v>
      </c>
      <c r="F2132" s="1" t="str">
        <f>+IFERROR(VLOOKUP(Tabla1[[#This Row],[Muestra]],Muestra[[Muestra]:[Columna1]],2,0),"REVISAR")</f>
        <v>08.03.20.01 Universidad de Chile</v>
      </c>
      <c r="G2132" t="s">
        <v>62</v>
      </c>
      <c r="H2132" t="s">
        <v>3332</v>
      </c>
      <c r="I2132" t="s">
        <v>3335</v>
      </c>
      <c r="J2132" t="s">
        <v>3742</v>
      </c>
      <c r="K2132" t="s">
        <v>3336</v>
      </c>
      <c r="L2132" t="s">
        <v>2498</v>
      </c>
      <c r="O2132" t="s">
        <v>3867</v>
      </c>
      <c r="AB2132">
        <v>5121</v>
      </c>
      <c r="AC2132">
        <v>5090</v>
      </c>
      <c r="AD2132">
        <v>5318</v>
      </c>
      <c r="AE2132">
        <v>5493</v>
      </c>
      <c r="AF2132">
        <v>5573</v>
      </c>
      <c r="AG2132">
        <v>5703</v>
      </c>
      <c r="AH2132">
        <v>6047</v>
      </c>
      <c r="AI2132">
        <v>6068</v>
      </c>
      <c r="AJ2132">
        <v>5733</v>
      </c>
    </row>
    <row r="2133" spans="1:36" x14ac:dyDescent="0.25">
      <c r="A2133" s="19">
        <v>2132</v>
      </c>
      <c r="B2133" t="s">
        <v>9740</v>
      </c>
      <c r="C2133" s="1" t="str">
        <f>+VLOOKUP(Tabla1[[#This Row],[Sector]],Sectores[[Sector]:[Columna1]],2,0)</f>
        <v>08 Educación</v>
      </c>
      <c r="D2133" s="1" t="str">
        <f>+VLOOKUP(Tabla1[[#This Row],[Contenido]],Hoja2!$F$2:$G$105,2,0)</f>
        <v>08.03 Admisión Universitaria</v>
      </c>
      <c r="E2133" s="1" t="str">
        <f>+IFERROR(VLOOKUP(Tabla1[[#This Row],[Tema]],Temas[[Tema]:[Columna1]],2,0),"REVISAR")</f>
        <v>08.03.20 Matrículas</v>
      </c>
      <c r="F2133" s="1" t="str">
        <f>+IFERROR(VLOOKUP(Tabla1[[#This Row],[Muestra]],Muestra[[Muestra]:[Columna1]],2,0),"REVISAR")</f>
        <v>08.03.20.02 Pontificia Universidad Católica de Chile</v>
      </c>
      <c r="G2133" t="s">
        <v>62</v>
      </c>
      <c r="H2133" t="s">
        <v>3332</v>
      </c>
      <c r="I2133" t="s">
        <v>3335</v>
      </c>
      <c r="J2133" t="s">
        <v>3743</v>
      </c>
      <c r="K2133" t="s">
        <v>3336</v>
      </c>
      <c r="L2133" t="s">
        <v>2498</v>
      </c>
      <c r="O2133" t="s">
        <v>3867</v>
      </c>
      <c r="AB2133">
        <v>4477</v>
      </c>
      <c r="AC2133">
        <v>4575</v>
      </c>
      <c r="AD2133">
        <v>4625</v>
      </c>
      <c r="AE2133">
        <v>4675</v>
      </c>
      <c r="AF2133">
        <v>4829</v>
      </c>
      <c r="AG2133">
        <v>5023</v>
      </c>
      <c r="AH2133">
        <v>5216</v>
      </c>
      <c r="AI2133">
        <v>5249</v>
      </c>
      <c r="AJ2133">
        <v>5320</v>
      </c>
    </row>
    <row r="2134" spans="1:36" x14ac:dyDescent="0.25">
      <c r="A2134" s="19">
        <v>2133</v>
      </c>
      <c r="B2134" t="s">
        <v>9741</v>
      </c>
      <c r="C2134" s="1" t="str">
        <f>+VLOOKUP(Tabla1[[#This Row],[Sector]],Sectores[[Sector]:[Columna1]],2,0)</f>
        <v>08 Educación</v>
      </c>
      <c r="D2134" s="1" t="str">
        <f>+VLOOKUP(Tabla1[[#This Row],[Contenido]],Hoja2!$F$2:$G$105,2,0)</f>
        <v>08.03 Admisión Universitaria</v>
      </c>
      <c r="E2134" s="1" t="str">
        <f>+IFERROR(VLOOKUP(Tabla1[[#This Row],[Tema]],Temas[[Tema]:[Columna1]],2,0),"REVISAR")</f>
        <v>08.03.20 Matrículas</v>
      </c>
      <c r="F2134" s="1" t="str">
        <f>+IFERROR(VLOOKUP(Tabla1[[#This Row],[Muestra]],Muestra[[Muestra]:[Columna1]],2,0),"REVISAR")</f>
        <v>08.03.20.03 Universidad de Concepción</v>
      </c>
      <c r="G2134" t="s">
        <v>62</v>
      </c>
      <c r="H2134" t="s">
        <v>3332</v>
      </c>
      <c r="I2134" t="s">
        <v>3335</v>
      </c>
      <c r="J2134" t="s">
        <v>3744</v>
      </c>
      <c r="K2134" t="s">
        <v>3336</v>
      </c>
      <c r="L2134" t="s">
        <v>2498</v>
      </c>
      <c r="O2134" t="s">
        <v>3867</v>
      </c>
      <c r="AB2134">
        <v>4930</v>
      </c>
      <c r="AC2134">
        <v>5171</v>
      </c>
      <c r="AD2134">
        <v>4826</v>
      </c>
      <c r="AE2134">
        <v>4932</v>
      </c>
      <c r="AF2134">
        <v>5063</v>
      </c>
      <c r="AG2134">
        <v>4924</v>
      </c>
      <c r="AH2134">
        <v>5247</v>
      </c>
      <c r="AI2134">
        <v>5042</v>
      </c>
      <c r="AJ2134">
        <v>4921</v>
      </c>
    </row>
    <row r="2135" spans="1:36" x14ac:dyDescent="0.25">
      <c r="A2135" s="19">
        <v>2134</v>
      </c>
      <c r="B2135" t="s">
        <v>9742</v>
      </c>
      <c r="C2135" s="1" t="str">
        <f>+VLOOKUP(Tabla1[[#This Row],[Sector]],Sectores[[Sector]:[Columna1]],2,0)</f>
        <v>08 Educación</v>
      </c>
      <c r="D2135" s="1" t="str">
        <f>+VLOOKUP(Tabla1[[#This Row],[Contenido]],Hoja2!$F$2:$G$105,2,0)</f>
        <v>08.03 Admisión Universitaria</v>
      </c>
      <c r="E2135" s="1" t="str">
        <f>+IFERROR(VLOOKUP(Tabla1[[#This Row],[Tema]],Temas[[Tema]:[Columna1]],2,0),"REVISAR")</f>
        <v>08.03.20 Matrículas</v>
      </c>
      <c r="F2135" s="1" t="str">
        <f>+IFERROR(VLOOKUP(Tabla1[[#This Row],[Muestra]],Muestra[[Muestra]:[Columna1]],2,0),"REVISAR")</f>
        <v>08.03.20.04 Pontificia Universidad Católica de Valparaiso</v>
      </c>
      <c r="G2135" t="s">
        <v>62</v>
      </c>
      <c r="H2135" t="s">
        <v>3332</v>
      </c>
      <c r="I2135" t="s">
        <v>3335</v>
      </c>
      <c r="J2135" t="s">
        <v>3745</v>
      </c>
      <c r="K2135" t="s">
        <v>3336</v>
      </c>
      <c r="L2135" t="s">
        <v>2498</v>
      </c>
      <c r="O2135" t="s">
        <v>3867</v>
      </c>
      <c r="AB2135">
        <v>2935</v>
      </c>
      <c r="AC2135">
        <v>3117</v>
      </c>
      <c r="AD2135">
        <v>3056</v>
      </c>
      <c r="AE2135">
        <v>3081</v>
      </c>
      <c r="AF2135">
        <v>3241</v>
      </c>
      <c r="AG2135">
        <v>3345</v>
      </c>
      <c r="AH2135">
        <v>3449</v>
      </c>
      <c r="AI2135">
        <v>3511</v>
      </c>
      <c r="AJ2135">
        <v>3270</v>
      </c>
    </row>
    <row r="2136" spans="1:36" x14ac:dyDescent="0.25">
      <c r="A2136" s="19">
        <v>2135</v>
      </c>
      <c r="B2136" t="s">
        <v>9743</v>
      </c>
      <c r="C2136" s="1" t="str">
        <f>+VLOOKUP(Tabla1[[#This Row],[Sector]],Sectores[[Sector]:[Columna1]],2,0)</f>
        <v>08 Educación</v>
      </c>
      <c r="D2136" s="1" t="str">
        <f>+VLOOKUP(Tabla1[[#This Row],[Contenido]],Hoja2!$F$2:$G$105,2,0)</f>
        <v>08.03 Admisión Universitaria</v>
      </c>
      <c r="E2136" s="1" t="str">
        <f>+IFERROR(VLOOKUP(Tabla1[[#This Row],[Tema]],Temas[[Tema]:[Columna1]],2,0),"REVISAR")</f>
        <v>08.03.20 Matrículas</v>
      </c>
      <c r="F2136" s="1" t="str">
        <f>+IFERROR(VLOOKUP(Tabla1[[#This Row],[Muestra]],Muestra[[Muestra]:[Columna1]],2,0),"REVISAR")</f>
        <v>08.03.20.05 Universidad Tecnica Federico Santa María</v>
      </c>
      <c r="G2136" t="s">
        <v>62</v>
      </c>
      <c r="H2136" t="s">
        <v>3332</v>
      </c>
      <c r="I2136" t="s">
        <v>3335</v>
      </c>
      <c r="J2136" t="s">
        <v>3746</v>
      </c>
      <c r="K2136" t="s">
        <v>3336</v>
      </c>
      <c r="L2136" t="s">
        <v>2498</v>
      </c>
      <c r="O2136" t="s">
        <v>3867</v>
      </c>
      <c r="AB2136">
        <v>3672</v>
      </c>
      <c r="AC2136">
        <v>3790</v>
      </c>
      <c r="AD2136">
        <v>3512</v>
      </c>
      <c r="AE2136">
        <v>3530</v>
      </c>
      <c r="AF2136">
        <v>3646</v>
      </c>
      <c r="AG2136">
        <v>3658</v>
      </c>
      <c r="AH2136">
        <v>3671</v>
      </c>
      <c r="AI2136">
        <v>3599</v>
      </c>
      <c r="AJ2136">
        <v>3135</v>
      </c>
    </row>
    <row r="2137" spans="1:36" x14ac:dyDescent="0.25">
      <c r="A2137" s="19">
        <v>2136</v>
      </c>
      <c r="B2137" t="s">
        <v>9744</v>
      </c>
      <c r="C2137" s="1" t="str">
        <f>+VLOOKUP(Tabla1[[#This Row],[Sector]],Sectores[[Sector]:[Columna1]],2,0)</f>
        <v>08 Educación</v>
      </c>
      <c r="D2137" s="1" t="str">
        <f>+VLOOKUP(Tabla1[[#This Row],[Contenido]],Hoja2!$F$2:$G$105,2,0)</f>
        <v>08.03 Admisión Universitaria</v>
      </c>
      <c r="E2137" s="1" t="str">
        <f>+IFERROR(VLOOKUP(Tabla1[[#This Row],[Tema]],Temas[[Tema]:[Columna1]],2,0),"REVISAR")</f>
        <v>08.03.20 Matrículas</v>
      </c>
      <c r="F2137" s="1" t="str">
        <f>+IFERROR(VLOOKUP(Tabla1[[#This Row],[Muestra]],Muestra[[Muestra]:[Columna1]],2,0),"REVISAR")</f>
        <v>08.03.20.06 Universidad de Santiago de Chile</v>
      </c>
      <c r="G2137" t="s">
        <v>62</v>
      </c>
      <c r="H2137" t="s">
        <v>3332</v>
      </c>
      <c r="I2137" t="s">
        <v>3335</v>
      </c>
      <c r="J2137" t="s">
        <v>3747</v>
      </c>
      <c r="K2137" t="s">
        <v>3336</v>
      </c>
      <c r="L2137" t="s">
        <v>2498</v>
      </c>
      <c r="O2137" t="s">
        <v>3867</v>
      </c>
      <c r="AB2137">
        <v>4029</v>
      </c>
      <c r="AC2137">
        <v>3819</v>
      </c>
      <c r="AD2137">
        <v>4006</v>
      </c>
      <c r="AE2137">
        <v>4267</v>
      </c>
      <c r="AF2137">
        <v>3744</v>
      </c>
      <c r="AG2137">
        <v>3868</v>
      </c>
      <c r="AH2137">
        <v>4228</v>
      </c>
      <c r="AI2137">
        <v>4322</v>
      </c>
      <c r="AJ2137">
        <v>4716</v>
      </c>
    </row>
    <row r="2138" spans="1:36" x14ac:dyDescent="0.25">
      <c r="A2138" s="19">
        <v>2137</v>
      </c>
      <c r="B2138" t="s">
        <v>9745</v>
      </c>
      <c r="C2138" s="1" t="str">
        <f>+VLOOKUP(Tabla1[[#This Row],[Sector]],Sectores[[Sector]:[Columna1]],2,0)</f>
        <v>08 Educación</v>
      </c>
      <c r="D2138" s="1" t="str">
        <f>+VLOOKUP(Tabla1[[#This Row],[Contenido]],Hoja2!$F$2:$G$105,2,0)</f>
        <v>08.03 Admisión Universitaria</v>
      </c>
      <c r="E2138" s="1" t="str">
        <f>+IFERROR(VLOOKUP(Tabla1[[#This Row],[Tema]],Temas[[Tema]:[Columna1]],2,0),"REVISAR")</f>
        <v>08.03.20 Matrículas</v>
      </c>
      <c r="F2138" s="1" t="str">
        <f>+IFERROR(VLOOKUP(Tabla1[[#This Row],[Muestra]],Muestra[[Muestra]:[Columna1]],2,0),"REVISAR")</f>
        <v>08.03.20.07 Universidad Austral de Chile</v>
      </c>
      <c r="G2138" t="s">
        <v>62</v>
      </c>
      <c r="H2138" t="s">
        <v>3332</v>
      </c>
      <c r="I2138" t="s">
        <v>3335</v>
      </c>
      <c r="J2138" t="s">
        <v>3748</v>
      </c>
      <c r="K2138" t="s">
        <v>3336</v>
      </c>
      <c r="L2138" t="s">
        <v>2498</v>
      </c>
      <c r="O2138" t="s">
        <v>3867</v>
      </c>
      <c r="AB2138">
        <v>2319</v>
      </c>
      <c r="AC2138">
        <v>2620</v>
      </c>
      <c r="AD2138">
        <v>2803</v>
      </c>
      <c r="AE2138">
        <v>2858</v>
      </c>
      <c r="AF2138">
        <v>2774</v>
      </c>
      <c r="AG2138">
        <v>2960</v>
      </c>
      <c r="AH2138">
        <v>3156</v>
      </c>
      <c r="AI2138">
        <v>3351</v>
      </c>
      <c r="AJ2138">
        <v>3337</v>
      </c>
    </row>
    <row r="2139" spans="1:36" x14ac:dyDescent="0.25">
      <c r="A2139" s="19">
        <v>2138</v>
      </c>
      <c r="B2139" t="s">
        <v>9746</v>
      </c>
      <c r="C2139" s="1" t="str">
        <f>+VLOOKUP(Tabla1[[#This Row],[Sector]],Sectores[[Sector]:[Columna1]],2,0)</f>
        <v>08 Educación</v>
      </c>
      <c r="D2139" s="1" t="str">
        <f>+VLOOKUP(Tabla1[[#This Row],[Contenido]],Hoja2!$F$2:$G$105,2,0)</f>
        <v>08.03 Admisión Universitaria</v>
      </c>
      <c r="E2139" s="1" t="str">
        <f>+IFERROR(VLOOKUP(Tabla1[[#This Row],[Tema]],Temas[[Tema]:[Columna1]],2,0),"REVISAR")</f>
        <v>08.03.20 Matrículas</v>
      </c>
      <c r="F2139" s="1" t="str">
        <f>+IFERROR(VLOOKUP(Tabla1[[#This Row],[Muestra]],Muestra[[Muestra]:[Columna1]],2,0),"REVISAR")</f>
        <v>08.03.20.08 Universidad Católica del Norte</v>
      </c>
      <c r="G2139" t="s">
        <v>62</v>
      </c>
      <c r="H2139" t="s">
        <v>3332</v>
      </c>
      <c r="I2139" t="s">
        <v>3335</v>
      </c>
      <c r="J2139" t="s">
        <v>3749</v>
      </c>
      <c r="K2139" t="s">
        <v>3336</v>
      </c>
      <c r="L2139" t="s">
        <v>2498</v>
      </c>
      <c r="O2139" t="s">
        <v>3867</v>
      </c>
      <c r="AB2139">
        <v>1888</v>
      </c>
      <c r="AC2139">
        <v>2016</v>
      </c>
      <c r="AD2139">
        <v>1963</v>
      </c>
      <c r="AE2139">
        <v>2070</v>
      </c>
      <c r="AF2139">
        <v>2168</v>
      </c>
      <c r="AG2139">
        <v>2126</v>
      </c>
      <c r="AH2139">
        <v>2206</v>
      </c>
      <c r="AI2139">
        <v>2163</v>
      </c>
      <c r="AJ2139">
        <v>2006</v>
      </c>
    </row>
    <row r="2140" spans="1:36" x14ac:dyDescent="0.25">
      <c r="A2140" s="19">
        <v>2139</v>
      </c>
      <c r="B2140" t="s">
        <v>9747</v>
      </c>
      <c r="C2140" s="1" t="str">
        <f>+VLOOKUP(Tabla1[[#This Row],[Sector]],Sectores[[Sector]:[Columna1]],2,0)</f>
        <v>08 Educación</v>
      </c>
      <c r="D2140" s="1" t="str">
        <f>+VLOOKUP(Tabla1[[#This Row],[Contenido]],Hoja2!$F$2:$G$105,2,0)</f>
        <v>08.03 Admisión Universitaria</v>
      </c>
      <c r="E2140" s="1" t="str">
        <f>+IFERROR(VLOOKUP(Tabla1[[#This Row],[Tema]],Temas[[Tema]:[Columna1]],2,0),"REVISAR")</f>
        <v>08.03.20 Matrículas</v>
      </c>
      <c r="F2140" s="1" t="str">
        <f>+IFERROR(VLOOKUP(Tabla1[[#This Row],[Muestra]],Muestra[[Muestra]:[Columna1]],2,0),"REVISAR")</f>
        <v>08.03.20.09 Universidad de Valparaiso</v>
      </c>
      <c r="G2140" t="s">
        <v>62</v>
      </c>
      <c r="H2140" t="s">
        <v>3332</v>
      </c>
      <c r="I2140" t="s">
        <v>3335</v>
      </c>
      <c r="J2140" t="s">
        <v>3750</v>
      </c>
      <c r="K2140" t="s">
        <v>3336</v>
      </c>
      <c r="L2140" t="s">
        <v>2498</v>
      </c>
      <c r="O2140" t="s">
        <v>3867</v>
      </c>
      <c r="AB2140">
        <v>3030</v>
      </c>
      <c r="AC2140">
        <v>2940</v>
      </c>
      <c r="AD2140">
        <v>2772</v>
      </c>
      <c r="AE2140">
        <v>2965</v>
      </c>
      <c r="AF2140">
        <v>3349</v>
      </c>
      <c r="AG2140">
        <v>3341</v>
      </c>
      <c r="AH2140">
        <v>3424</v>
      </c>
      <c r="AI2140">
        <v>3403</v>
      </c>
      <c r="AJ2140">
        <v>2926</v>
      </c>
    </row>
    <row r="2141" spans="1:36" x14ac:dyDescent="0.25">
      <c r="A2141" s="19">
        <v>2140</v>
      </c>
      <c r="B2141" t="s">
        <v>9748</v>
      </c>
      <c r="C2141" s="1" t="str">
        <f>+VLOOKUP(Tabla1[[#This Row],[Sector]],Sectores[[Sector]:[Columna1]],2,0)</f>
        <v>08 Educación</v>
      </c>
      <c r="D2141" s="1" t="str">
        <f>+VLOOKUP(Tabla1[[#This Row],[Contenido]],Hoja2!$F$2:$G$105,2,0)</f>
        <v>08.03 Admisión Universitaria</v>
      </c>
      <c r="E2141" s="1" t="str">
        <f>+IFERROR(VLOOKUP(Tabla1[[#This Row],[Tema]],Temas[[Tema]:[Columna1]],2,0),"REVISAR")</f>
        <v>08.03.20 Matrículas</v>
      </c>
      <c r="F2141" s="1" t="str">
        <f>+IFERROR(VLOOKUP(Tabla1[[#This Row],[Muestra]],Muestra[[Muestra]:[Columna1]],2,0),"REVISAR")</f>
        <v>08.03.20.10 Universidad Metropolitana de Ciencias de la Educación</v>
      </c>
      <c r="G2141" t="s">
        <v>62</v>
      </c>
      <c r="H2141" t="s">
        <v>3332</v>
      </c>
      <c r="I2141" t="s">
        <v>3335</v>
      </c>
      <c r="J2141" t="s">
        <v>3751</v>
      </c>
      <c r="K2141" t="s">
        <v>3336</v>
      </c>
      <c r="L2141" t="s">
        <v>2498</v>
      </c>
      <c r="O2141" t="s">
        <v>3867</v>
      </c>
      <c r="AB2141">
        <v>936</v>
      </c>
      <c r="AC2141">
        <v>1031</v>
      </c>
      <c r="AD2141">
        <v>985</v>
      </c>
      <c r="AE2141">
        <v>1087</v>
      </c>
      <c r="AF2141">
        <v>1018</v>
      </c>
      <c r="AG2141">
        <v>1079</v>
      </c>
      <c r="AH2141">
        <v>1207</v>
      </c>
      <c r="AI2141">
        <v>1050</v>
      </c>
      <c r="AJ2141">
        <v>882</v>
      </c>
    </row>
    <row r="2142" spans="1:36" x14ac:dyDescent="0.25">
      <c r="A2142" s="19">
        <v>2141</v>
      </c>
      <c r="B2142" t="s">
        <v>9749</v>
      </c>
      <c r="C2142" s="1" t="str">
        <f>+VLOOKUP(Tabla1[[#This Row],[Sector]],Sectores[[Sector]:[Columna1]],2,0)</f>
        <v>08 Educación</v>
      </c>
      <c r="D2142" s="1" t="str">
        <f>+VLOOKUP(Tabla1[[#This Row],[Contenido]],Hoja2!$F$2:$G$105,2,0)</f>
        <v>08.03 Admisión Universitaria</v>
      </c>
      <c r="E2142" s="1" t="str">
        <f>+IFERROR(VLOOKUP(Tabla1[[#This Row],[Tema]],Temas[[Tema]:[Columna1]],2,0),"REVISAR")</f>
        <v>08.03.20 Matrículas</v>
      </c>
      <c r="F2142" s="1" t="str">
        <f>+IFERROR(VLOOKUP(Tabla1[[#This Row],[Muestra]],Muestra[[Muestra]:[Columna1]],2,0),"REVISAR")</f>
        <v>08.03.20.11 Universidad Tecnologica Metropolitana</v>
      </c>
      <c r="G2142" t="s">
        <v>62</v>
      </c>
      <c r="H2142" t="s">
        <v>3332</v>
      </c>
      <c r="I2142" t="s">
        <v>3335</v>
      </c>
      <c r="J2142" t="s">
        <v>3752</v>
      </c>
      <c r="K2142" t="s">
        <v>3336</v>
      </c>
      <c r="L2142" t="s">
        <v>2498</v>
      </c>
      <c r="O2142" t="s">
        <v>3867</v>
      </c>
      <c r="AB2142">
        <v>1543</v>
      </c>
      <c r="AC2142">
        <v>1673</v>
      </c>
      <c r="AD2142">
        <v>1816</v>
      </c>
      <c r="AE2142">
        <v>2037</v>
      </c>
      <c r="AF2142">
        <v>2188</v>
      </c>
      <c r="AG2142">
        <v>1997</v>
      </c>
      <c r="AH2142">
        <v>2144</v>
      </c>
      <c r="AI2142">
        <v>1737</v>
      </c>
      <c r="AJ2142">
        <v>1684</v>
      </c>
    </row>
    <row r="2143" spans="1:36" x14ac:dyDescent="0.25">
      <c r="A2143" s="19">
        <v>2142</v>
      </c>
      <c r="B2143" t="s">
        <v>9750</v>
      </c>
      <c r="C2143" s="1" t="str">
        <f>+VLOOKUP(Tabla1[[#This Row],[Sector]],Sectores[[Sector]:[Columna1]],2,0)</f>
        <v>08 Educación</v>
      </c>
      <c r="D2143" s="1" t="str">
        <f>+VLOOKUP(Tabla1[[#This Row],[Contenido]],Hoja2!$F$2:$G$105,2,0)</f>
        <v>08.03 Admisión Universitaria</v>
      </c>
      <c r="E2143" s="1" t="str">
        <f>+IFERROR(VLOOKUP(Tabla1[[#This Row],[Tema]],Temas[[Tema]:[Columna1]],2,0),"REVISAR")</f>
        <v>08.03.20 Matrículas</v>
      </c>
      <c r="F2143" s="1" t="str">
        <f>+IFERROR(VLOOKUP(Tabla1[[#This Row],[Muestra]],Muestra[[Muestra]:[Columna1]],2,0),"REVISAR")</f>
        <v>08.03.20.12 Universidad de Tarapacá</v>
      </c>
      <c r="G2143" t="s">
        <v>62</v>
      </c>
      <c r="H2143" t="s">
        <v>3332</v>
      </c>
      <c r="I2143" t="s">
        <v>3335</v>
      </c>
      <c r="J2143" t="s">
        <v>3753</v>
      </c>
      <c r="K2143" t="s">
        <v>3336</v>
      </c>
      <c r="L2143" t="s">
        <v>2498</v>
      </c>
      <c r="O2143" t="s">
        <v>3867</v>
      </c>
      <c r="AB2143">
        <v>1391</v>
      </c>
      <c r="AC2143">
        <v>1367</v>
      </c>
      <c r="AD2143">
        <v>1323</v>
      </c>
      <c r="AE2143">
        <v>1509</v>
      </c>
      <c r="AF2143">
        <v>1460</v>
      </c>
      <c r="AG2143">
        <v>1478</v>
      </c>
      <c r="AH2143">
        <v>1606</v>
      </c>
      <c r="AI2143">
        <v>1730</v>
      </c>
      <c r="AJ2143">
        <v>1536</v>
      </c>
    </row>
    <row r="2144" spans="1:36" x14ac:dyDescent="0.25">
      <c r="A2144" s="19">
        <v>2143</v>
      </c>
      <c r="B2144" t="s">
        <v>9751</v>
      </c>
      <c r="C2144" s="1" t="str">
        <f>+VLOOKUP(Tabla1[[#This Row],[Sector]],Sectores[[Sector]:[Columna1]],2,0)</f>
        <v>08 Educación</v>
      </c>
      <c r="D2144" s="1" t="str">
        <f>+VLOOKUP(Tabla1[[#This Row],[Contenido]],Hoja2!$F$2:$G$105,2,0)</f>
        <v>08.03 Admisión Universitaria</v>
      </c>
      <c r="E2144" s="1" t="str">
        <f>+IFERROR(VLOOKUP(Tabla1[[#This Row],[Tema]],Temas[[Tema]:[Columna1]],2,0),"REVISAR")</f>
        <v>08.03.20 Matrículas</v>
      </c>
      <c r="F2144" s="1" t="str">
        <f>+IFERROR(VLOOKUP(Tabla1[[#This Row],[Muestra]],Muestra[[Muestra]:[Columna1]],2,0),"REVISAR")</f>
        <v>08.03.20.13 Universidad Arturo Prat</v>
      </c>
      <c r="G2144" t="s">
        <v>62</v>
      </c>
      <c r="H2144" t="s">
        <v>3332</v>
      </c>
      <c r="I2144" t="s">
        <v>3335</v>
      </c>
      <c r="J2144" t="s">
        <v>3754</v>
      </c>
      <c r="K2144" t="s">
        <v>3336</v>
      </c>
      <c r="L2144" t="s">
        <v>2498</v>
      </c>
      <c r="O2144" t="s">
        <v>3867</v>
      </c>
      <c r="AB2144">
        <v>691</v>
      </c>
      <c r="AC2144">
        <v>624</v>
      </c>
      <c r="AD2144">
        <v>889</v>
      </c>
      <c r="AE2144">
        <v>870</v>
      </c>
      <c r="AF2144">
        <v>936</v>
      </c>
      <c r="AG2144">
        <v>949</v>
      </c>
      <c r="AH2144">
        <v>1016</v>
      </c>
      <c r="AI2144">
        <v>946</v>
      </c>
      <c r="AJ2144">
        <v>906</v>
      </c>
    </row>
    <row r="2145" spans="1:36" x14ac:dyDescent="0.25">
      <c r="A2145" s="19">
        <v>2144</v>
      </c>
      <c r="B2145" t="s">
        <v>9752</v>
      </c>
      <c r="C2145" s="1" t="str">
        <f>+VLOOKUP(Tabla1[[#This Row],[Sector]],Sectores[[Sector]:[Columna1]],2,0)</f>
        <v>08 Educación</v>
      </c>
      <c r="D2145" s="1" t="str">
        <f>+VLOOKUP(Tabla1[[#This Row],[Contenido]],Hoja2!$F$2:$G$105,2,0)</f>
        <v>08.03 Admisión Universitaria</v>
      </c>
      <c r="E2145" s="1" t="str">
        <f>+IFERROR(VLOOKUP(Tabla1[[#This Row],[Tema]],Temas[[Tema]:[Columna1]],2,0),"REVISAR")</f>
        <v>08.03.20 Matrículas</v>
      </c>
      <c r="F2145" s="1" t="str">
        <f>+IFERROR(VLOOKUP(Tabla1[[#This Row],[Muestra]],Muestra[[Muestra]:[Columna1]],2,0),"REVISAR")</f>
        <v>08.03.20.14 Universidad de Antofagasta</v>
      </c>
      <c r="G2145" t="s">
        <v>62</v>
      </c>
      <c r="H2145" t="s">
        <v>3332</v>
      </c>
      <c r="I2145" t="s">
        <v>3335</v>
      </c>
      <c r="J2145" t="s">
        <v>3755</v>
      </c>
      <c r="K2145" t="s">
        <v>3336</v>
      </c>
      <c r="L2145" t="s">
        <v>2498</v>
      </c>
      <c r="O2145" t="s">
        <v>3867</v>
      </c>
      <c r="AB2145">
        <v>1063</v>
      </c>
      <c r="AC2145">
        <v>1096</v>
      </c>
      <c r="AD2145">
        <v>1202</v>
      </c>
      <c r="AE2145">
        <v>1162</v>
      </c>
      <c r="AF2145">
        <v>1210</v>
      </c>
      <c r="AG2145">
        <v>1235</v>
      </c>
      <c r="AH2145">
        <v>1347</v>
      </c>
      <c r="AI2145">
        <v>1384</v>
      </c>
      <c r="AJ2145">
        <v>1250</v>
      </c>
    </row>
    <row r="2146" spans="1:36" x14ac:dyDescent="0.25">
      <c r="A2146" s="19">
        <v>2145</v>
      </c>
      <c r="B2146" t="s">
        <v>9753</v>
      </c>
      <c r="C2146" s="1" t="str">
        <f>+VLOOKUP(Tabla1[[#This Row],[Sector]],Sectores[[Sector]:[Columna1]],2,0)</f>
        <v>08 Educación</v>
      </c>
      <c r="D2146" s="1" t="str">
        <f>+VLOOKUP(Tabla1[[#This Row],[Contenido]],Hoja2!$F$2:$G$105,2,0)</f>
        <v>08.03 Admisión Universitaria</v>
      </c>
      <c r="E2146" s="1" t="str">
        <f>+IFERROR(VLOOKUP(Tabla1[[#This Row],[Tema]],Temas[[Tema]:[Columna1]],2,0),"REVISAR")</f>
        <v>08.03.20 Matrículas</v>
      </c>
      <c r="F2146" s="1" t="str">
        <f>+IFERROR(VLOOKUP(Tabla1[[#This Row],[Muestra]],Muestra[[Muestra]:[Columna1]],2,0),"REVISAR")</f>
        <v>08.03.20.15 Universidad de la Serena</v>
      </c>
      <c r="G2146" t="s">
        <v>62</v>
      </c>
      <c r="H2146" t="s">
        <v>3332</v>
      </c>
      <c r="I2146" t="s">
        <v>3335</v>
      </c>
      <c r="J2146" t="s">
        <v>3756</v>
      </c>
      <c r="K2146" t="s">
        <v>3336</v>
      </c>
      <c r="L2146" t="s">
        <v>2498</v>
      </c>
      <c r="O2146" t="s">
        <v>3867</v>
      </c>
      <c r="AB2146">
        <v>1459</v>
      </c>
      <c r="AC2146">
        <v>1619</v>
      </c>
      <c r="AD2146">
        <v>1539</v>
      </c>
      <c r="AE2146">
        <v>1642</v>
      </c>
      <c r="AF2146">
        <v>1682</v>
      </c>
      <c r="AG2146">
        <v>1746</v>
      </c>
      <c r="AH2146">
        <v>1739</v>
      </c>
      <c r="AI2146">
        <v>1742</v>
      </c>
      <c r="AJ2146">
        <v>1604</v>
      </c>
    </row>
    <row r="2147" spans="1:36" x14ac:dyDescent="0.25">
      <c r="A2147" s="19">
        <v>2146</v>
      </c>
      <c r="B2147" t="s">
        <v>9754</v>
      </c>
      <c r="C2147" s="1" t="str">
        <f>+VLOOKUP(Tabla1[[#This Row],[Sector]],Sectores[[Sector]:[Columna1]],2,0)</f>
        <v>08 Educación</v>
      </c>
      <c r="D2147" s="1" t="str">
        <f>+VLOOKUP(Tabla1[[#This Row],[Contenido]],Hoja2!$F$2:$G$105,2,0)</f>
        <v>08.03 Admisión Universitaria</v>
      </c>
      <c r="E2147" s="1" t="str">
        <f>+IFERROR(VLOOKUP(Tabla1[[#This Row],[Tema]],Temas[[Tema]:[Columna1]],2,0),"REVISAR")</f>
        <v>08.03.20 Matrículas</v>
      </c>
      <c r="F2147" s="1" t="str">
        <f>+IFERROR(VLOOKUP(Tabla1[[#This Row],[Muestra]],Muestra[[Muestra]:[Columna1]],2,0),"REVISAR")</f>
        <v xml:space="preserve">08.03.20.16 Universidad de Playa Ancha </v>
      </c>
      <c r="G2147" t="s">
        <v>62</v>
      </c>
      <c r="H2147" t="s">
        <v>3332</v>
      </c>
      <c r="I2147" t="s">
        <v>3335</v>
      </c>
      <c r="J2147" t="s">
        <v>3757</v>
      </c>
      <c r="K2147" t="s">
        <v>3336</v>
      </c>
      <c r="L2147" t="s">
        <v>2498</v>
      </c>
      <c r="O2147" t="s">
        <v>3867</v>
      </c>
      <c r="AB2147">
        <v>1358</v>
      </c>
      <c r="AC2147">
        <v>1343</v>
      </c>
      <c r="AD2147">
        <v>1341</v>
      </c>
      <c r="AE2147">
        <v>1638</v>
      </c>
      <c r="AF2147">
        <v>1709</v>
      </c>
      <c r="AG2147">
        <v>1626</v>
      </c>
      <c r="AH2147">
        <v>1636</v>
      </c>
      <c r="AI2147">
        <v>1412</v>
      </c>
      <c r="AJ2147">
        <v>1088</v>
      </c>
    </row>
    <row r="2148" spans="1:36" x14ac:dyDescent="0.25">
      <c r="A2148" s="19">
        <v>2147</v>
      </c>
      <c r="B2148" t="s">
        <v>9755</v>
      </c>
      <c r="C2148" s="1" t="str">
        <f>+VLOOKUP(Tabla1[[#This Row],[Sector]],Sectores[[Sector]:[Columna1]],2,0)</f>
        <v>08 Educación</v>
      </c>
      <c r="D2148" s="1" t="str">
        <f>+VLOOKUP(Tabla1[[#This Row],[Contenido]],Hoja2!$F$2:$G$105,2,0)</f>
        <v>08.03 Admisión Universitaria</v>
      </c>
      <c r="E2148" s="1" t="str">
        <f>+IFERROR(VLOOKUP(Tabla1[[#This Row],[Tema]],Temas[[Tema]:[Columna1]],2,0),"REVISAR")</f>
        <v>08.03.20 Matrículas</v>
      </c>
      <c r="F2148" s="1" t="str">
        <f>+IFERROR(VLOOKUP(Tabla1[[#This Row],[Muestra]],Muestra[[Muestra]:[Columna1]],2,0),"REVISAR")</f>
        <v>08.03.20.17 Universidad de Atacama</v>
      </c>
      <c r="G2148" t="s">
        <v>62</v>
      </c>
      <c r="H2148" t="s">
        <v>3332</v>
      </c>
      <c r="I2148" t="s">
        <v>3335</v>
      </c>
      <c r="J2148" t="s">
        <v>3758</v>
      </c>
      <c r="K2148" t="s">
        <v>3336</v>
      </c>
      <c r="L2148" t="s">
        <v>2498</v>
      </c>
      <c r="O2148" t="s">
        <v>3867</v>
      </c>
      <c r="AB2148">
        <v>609</v>
      </c>
      <c r="AC2148">
        <v>782</v>
      </c>
      <c r="AD2148">
        <v>885</v>
      </c>
      <c r="AE2148">
        <v>960</v>
      </c>
      <c r="AF2148">
        <v>877</v>
      </c>
      <c r="AG2148">
        <v>939</v>
      </c>
      <c r="AH2148">
        <v>1024</v>
      </c>
      <c r="AI2148">
        <v>1050</v>
      </c>
      <c r="AJ2148">
        <v>723</v>
      </c>
    </row>
    <row r="2149" spans="1:36" x14ac:dyDescent="0.25">
      <c r="A2149" s="19">
        <v>2148</v>
      </c>
      <c r="B2149" t="s">
        <v>9756</v>
      </c>
      <c r="C2149" s="1" t="str">
        <f>+VLOOKUP(Tabla1[[#This Row],[Sector]],Sectores[[Sector]:[Columna1]],2,0)</f>
        <v>08 Educación</v>
      </c>
      <c r="D2149" s="1" t="str">
        <f>+VLOOKUP(Tabla1[[#This Row],[Contenido]],Hoja2!$F$2:$G$105,2,0)</f>
        <v>08.03 Admisión Universitaria</v>
      </c>
      <c r="E2149" s="1" t="str">
        <f>+IFERROR(VLOOKUP(Tabla1[[#This Row],[Tema]],Temas[[Tema]:[Columna1]],2,0),"REVISAR")</f>
        <v>08.03.20 Matrículas</v>
      </c>
      <c r="F2149" s="1" t="str">
        <f>+IFERROR(VLOOKUP(Tabla1[[#This Row],[Muestra]],Muestra[[Muestra]:[Columna1]],2,0),"REVISAR")</f>
        <v>08.03.20.18 Universidad del Biobío</v>
      </c>
      <c r="G2149" t="s">
        <v>62</v>
      </c>
      <c r="H2149" t="s">
        <v>3332</v>
      </c>
      <c r="I2149" t="s">
        <v>3335</v>
      </c>
      <c r="J2149" t="s">
        <v>3759</v>
      </c>
      <c r="K2149" t="s">
        <v>3336</v>
      </c>
      <c r="L2149" t="s">
        <v>2498</v>
      </c>
      <c r="O2149" t="s">
        <v>3867</v>
      </c>
      <c r="AB2149">
        <v>2132</v>
      </c>
      <c r="AC2149">
        <v>2255</v>
      </c>
      <c r="AD2149">
        <v>2183</v>
      </c>
      <c r="AE2149">
        <v>2299</v>
      </c>
      <c r="AF2149">
        <v>2315</v>
      </c>
      <c r="AG2149">
        <v>2382</v>
      </c>
      <c r="AH2149">
        <v>2458</v>
      </c>
      <c r="AI2149">
        <v>2462</v>
      </c>
      <c r="AJ2149">
        <v>2270</v>
      </c>
    </row>
    <row r="2150" spans="1:36" x14ac:dyDescent="0.25">
      <c r="A2150" s="19">
        <v>2149</v>
      </c>
      <c r="B2150" t="s">
        <v>9757</v>
      </c>
      <c r="C2150" s="1" t="str">
        <f>+VLOOKUP(Tabla1[[#This Row],[Sector]],Sectores[[Sector]:[Columna1]],2,0)</f>
        <v>08 Educación</v>
      </c>
      <c r="D2150" s="1" t="str">
        <f>+VLOOKUP(Tabla1[[#This Row],[Contenido]],Hoja2!$F$2:$G$105,2,0)</f>
        <v>08.03 Admisión Universitaria</v>
      </c>
      <c r="E2150" s="1" t="str">
        <f>+IFERROR(VLOOKUP(Tabla1[[#This Row],[Tema]],Temas[[Tema]:[Columna1]],2,0),"REVISAR")</f>
        <v>08.03.20 Matrículas</v>
      </c>
      <c r="F2150" s="1" t="str">
        <f>+IFERROR(VLOOKUP(Tabla1[[#This Row],[Muestra]],Muestra[[Muestra]:[Columna1]],2,0),"REVISAR")</f>
        <v>08.03.20.19 Universidad de la Frontera</v>
      </c>
      <c r="G2150" t="s">
        <v>62</v>
      </c>
      <c r="H2150" t="s">
        <v>3332</v>
      </c>
      <c r="I2150" t="s">
        <v>3335</v>
      </c>
      <c r="J2150" t="s">
        <v>3760</v>
      </c>
      <c r="K2150" t="s">
        <v>3336</v>
      </c>
      <c r="L2150" t="s">
        <v>2498</v>
      </c>
      <c r="O2150" t="s">
        <v>3867</v>
      </c>
      <c r="AB2150">
        <v>1962</v>
      </c>
      <c r="AC2150">
        <v>1966</v>
      </c>
      <c r="AD2150">
        <v>1972</v>
      </c>
      <c r="AE2150">
        <v>2136</v>
      </c>
      <c r="AF2150">
        <v>2185</v>
      </c>
      <c r="AG2150">
        <v>2149</v>
      </c>
      <c r="AH2150">
        <v>2209</v>
      </c>
      <c r="AI2150">
        <v>2213</v>
      </c>
      <c r="AJ2150">
        <v>2110</v>
      </c>
    </row>
    <row r="2151" spans="1:36" x14ac:dyDescent="0.25">
      <c r="A2151" s="19">
        <v>2150</v>
      </c>
      <c r="B2151" t="s">
        <v>9758</v>
      </c>
      <c r="C2151" s="1" t="str">
        <f>+VLOOKUP(Tabla1[[#This Row],[Sector]],Sectores[[Sector]:[Columna1]],2,0)</f>
        <v>08 Educación</v>
      </c>
      <c r="D2151" s="1" t="str">
        <f>+VLOOKUP(Tabla1[[#This Row],[Contenido]],Hoja2!$F$2:$G$105,2,0)</f>
        <v>08.03 Admisión Universitaria</v>
      </c>
      <c r="E2151" s="1" t="str">
        <f>+IFERROR(VLOOKUP(Tabla1[[#This Row],[Tema]],Temas[[Tema]:[Columna1]],2,0),"REVISAR")</f>
        <v>08.03.20 Matrículas</v>
      </c>
      <c r="F2151" s="1" t="str">
        <f>+IFERROR(VLOOKUP(Tabla1[[#This Row],[Muestra]],Muestra[[Muestra]:[Columna1]],2,0),"REVISAR")</f>
        <v>08.03.20.20 Universidad de Los Lagos</v>
      </c>
      <c r="G2151" t="s">
        <v>62</v>
      </c>
      <c r="H2151" t="s">
        <v>3332</v>
      </c>
      <c r="I2151" t="s">
        <v>3335</v>
      </c>
      <c r="J2151" t="s">
        <v>3761</v>
      </c>
      <c r="K2151" t="s">
        <v>3336</v>
      </c>
      <c r="L2151" t="s">
        <v>2498</v>
      </c>
      <c r="O2151" t="s">
        <v>3867</v>
      </c>
      <c r="AB2151">
        <v>512</v>
      </c>
      <c r="AC2151">
        <v>647</v>
      </c>
      <c r="AD2151">
        <v>789</v>
      </c>
      <c r="AE2151">
        <v>824</v>
      </c>
      <c r="AF2151">
        <v>931</v>
      </c>
      <c r="AG2151">
        <v>1025</v>
      </c>
      <c r="AH2151">
        <v>1063</v>
      </c>
      <c r="AI2151">
        <v>1128</v>
      </c>
      <c r="AJ2151">
        <v>1067</v>
      </c>
    </row>
    <row r="2152" spans="1:36" x14ac:dyDescent="0.25">
      <c r="A2152" s="19">
        <v>2151</v>
      </c>
      <c r="B2152" t="s">
        <v>9759</v>
      </c>
      <c r="C2152" s="1" t="str">
        <f>+VLOOKUP(Tabla1[[#This Row],[Sector]],Sectores[[Sector]:[Columna1]],2,0)</f>
        <v>08 Educación</v>
      </c>
      <c r="D2152" s="1" t="str">
        <f>+VLOOKUP(Tabla1[[#This Row],[Contenido]],Hoja2!$F$2:$G$105,2,0)</f>
        <v>08.03 Admisión Universitaria</v>
      </c>
      <c r="E2152" s="1" t="str">
        <f>+IFERROR(VLOOKUP(Tabla1[[#This Row],[Tema]],Temas[[Tema]:[Columna1]],2,0),"REVISAR")</f>
        <v>08.03.20 Matrículas</v>
      </c>
      <c r="F2152" s="1" t="str">
        <f>+IFERROR(VLOOKUP(Tabla1[[#This Row],[Muestra]],Muestra[[Muestra]:[Columna1]],2,0),"REVISAR")</f>
        <v>08.03.20.21 Universidad de Magallanes</v>
      </c>
      <c r="G2152" t="s">
        <v>62</v>
      </c>
      <c r="H2152" t="s">
        <v>3332</v>
      </c>
      <c r="I2152" t="s">
        <v>3335</v>
      </c>
      <c r="J2152" t="s">
        <v>3762</v>
      </c>
      <c r="K2152" t="s">
        <v>3336</v>
      </c>
      <c r="L2152" t="s">
        <v>2498</v>
      </c>
      <c r="O2152" t="s">
        <v>3867</v>
      </c>
      <c r="AB2152">
        <v>388</v>
      </c>
      <c r="AC2152">
        <v>369</v>
      </c>
      <c r="AD2152">
        <v>424</v>
      </c>
      <c r="AE2152">
        <v>547</v>
      </c>
      <c r="AF2152">
        <v>577</v>
      </c>
      <c r="AG2152">
        <v>570</v>
      </c>
      <c r="AH2152">
        <v>513</v>
      </c>
      <c r="AI2152">
        <v>544</v>
      </c>
      <c r="AJ2152">
        <v>473</v>
      </c>
    </row>
    <row r="2153" spans="1:36" x14ac:dyDescent="0.25">
      <c r="A2153" s="19">
        <v>2152</v>
      </c>
      <c r="B2153" t="s">
        <v>9760</v>
      </c>
      <c r="C2153" s="1" t="str">
        <f>+VLOOKUP(Tabla1[[#This Row],[Sector]],Sectores[[Sector]:[Columna1]],2,0)</f>
        <v>08 Educación</v>
      </c>
      <c r="D2153" s="1" t="str">
        <f>+VLOOKUP(Tabla1[[#This Row],[Contenido]],Hoja2!$F$2:$G$105,2,0)</f>
        <v>08.03 Admisión Universitaria</v>
      </c>
      <c r="E2153" s="1" t="str">
        <f>+IFERROR(VLOOKUP(Tabla1[[#This Row],[Tema]],Temas[[Tema]:[Columna1]],2,0),"REVISAR")</f>
        <v>08.03.20 Matrículas</v>
      </c>
      <c r="F2153" s="1" t="str">
        <f>+IFERROR(VLOOKUP(Tabla1[[#This Row],[Muestra]],Muestra[[Muestra]:[Columna1]],2,0),"REVISAR")</f>
        <v>08.03.20.22 Universidad de Talca</v>
      </c>
      <c r="G2153" t="s">
        <v>62</v>
      </c>
      <c r="H2153" t="s">
        <v>3332</v>
      </c>
      <c r="I2153" t="s">
        <v>3335</v>
      </c>
      <c r="J2153" t="s">
        <v>3763</v>
      </c>
      <c r="K2153" t="s">
        <v>3336</v>
      </c>
      <c r="L2153" t="s">
        <v>2498</v>
      </c>
      <c r="O2153" t="s">
        <v>3867</v>
      </c>
      <c r="AB2153">
        <v>1651</v>
      </c>
      <c r="AC2153">
        <v>2032</v>
      </c>
      <c r="AD2153">
        <v>1681</v>
      </c>
      <c r="AE2153">
        <v>1810</v>
      </c>
      <c r="AF2153">
        <v>1855</v>
      </c>
      <c r="AG2153">
        <v>1859</v>
      </c>
      <c r="AH2153">
        <v>2174</v>
      </c>
      <c r="AI2153">
        <v>2015</v>
      </c>
      <c r="AJ2153">
        <v>2007</v>
      </c>
    </row>
    <row r="2154" spans="1:36" x14ac:dyDescent="0.25">
      <c r="A2154" s="19">
        <v>2153</v>
      </c>
      <c r="B2154" t="s">
        <v>9761</v>
      </c>
      <c r="C2154" s="1" t="str">
        <f>+VLOOKUP(Tabla1[[#This Row],[Sector]],Sectores[[Sector]:[Columna1]],2,0)</f>
        <v>08 Educación</v>
      </c>
      <c r="D2154" s="1" t="str">
        <f>+VLOOKUP(Tabla1[[#This Row],[Contenido]],Hoja2!$F$2:$G$105,2,0)</f>
        <v>08.03 Admisión Universitaria</v>
      </c>
      <c r="E2154" s="1" t="str">
        <f>+IFERROR(VLOOKUP(Tabla1[[#This Row],[Tema]],Temas[[Tema]:[Columna1]],2,0),"REVISAR")</f>
        <v>08.03.20 Matrículas</v>
      </c>
      <c r="F2154" s="1" t="str">
        <f>+IFERROR(VLOOKUP(Tabla1[[#This Row],[Muestra]],Muestra[[Muestra]:[Columna1]],2,0),"REVISAR")</f>
        <v>08.03.20.23 Universidad Católica del Maule</v>
      </c>
      <c r="G2154" t="s">
        <v>62</v>
      </c>
      <c r="H2154" t="s">
        <v>3332</v>
      </c>
      <c r="I2154" t="s">
        <v>3335</v>
      </c>
      <c r="J2154" t="s">
        <v>3764</v>
      </c>
      <c r="K2154" t="s">
        <v>3336</v>
      </c>
      <c r="L2154" t="s">
        <v>2498</v>
      </c>
      <c r="O2154" t="s">
        <v>3867</v>
      </c>
      <c r="AB2154">
        <v>1189</v>
      </c>
      <c r="AC2154">
        <v>1264</v>
      </c>
      <c r="AD2154">
        <v>1257</v>
      </c>
      <c r="AE2154">
        <v>1326</v>
      </c>
      <c r="AF2154">
        <v>1557</v>
      </c>
      <c r="AG2154">
        <v>1755</v>
      </c>
      <c r="AH2154">
        <v>1984</v>
      </c>
      <c r="AI2154">
        <v>2262</v>
      </c>
      <c r="AJ2154">
        <v>2262</v>
      </c>
    </row>
    <row r="2155" spans="1:36" x14ac:dyDescent="0.25">
      <c r="A2155" s="19">
        <v>2154</v>
      </c>
      <c r="B2155" t="s">
        <v>9762</v>
      </c>
      <c r="C2155" s="1" t="str">
        <f>+VLOOKUP(Tabla1[[#This Row],[Sector]],Sectores[[Sector]:[Columna1]],2,0)</f>
        <v>08 Educación</v>
      </c>
      <c r="D2155" s="1" t="str">
        <f>+VLOOKUP(Tabla1[[#This Row],[Contenido]],Hoja2!$F$2:$G$105,2,0)</f>
        <v>08.03 Admisión Universitaria</v>
      </c>
      <c r="E2155" s="1" t="str">
        <f>+IFERROR(VLOOKUP(Tabla1[[#This Row],[Tema]],Temas[[Tema]:[Columna1]],2,0),"REVISAR")</f>
        <v>08.03.20 Matrículas</v>
      </c>
      <c r="F2155" s="1" t="str">
        <f>+IFERROR(VLOOKUP(Tabla1[[#This Row],[Muestra]],Muestra[[Muestra]:[Columna1]],2,0),"REVISAR")</f>
        <v>08.03.20.24 Universidad Católica de la Santísima Concepción</v>
      </c>
      <c r="G2155" t="s">
        <v>62</v>
      </c>
      <c r="H2155" t="s">
        <v>3332</v>
      </c>
      <c r="I2155" t="s">
        <v>3335</v>
      </c>
      <c r="J2155" t="s">
        <v>3765</v>
      </c>
      <c r="K2155" t="s">
        <v>3336</v>
      </c>
      <c r="L2155" t="s">
        <v>2498</v>
      </c>
      <c r="O2155" t="s">
        <v>3867</v>
      </c>
      <c r="AB2155">
        <v>1720</v>
      </c>
      <c r="AC2155">
        <v>1490</v>
      </c>
      <c r="AD2155">
        <v>1680</v>
      </c>
      <c r="AE2155">
        <v>1807</v>
      </c>
      <c r="AF2155">
        <v>1962</v>
      </c>
      <c r="AG2155">
        <v>1881</v>
      </c>
      <c r="AH2155">
        <v>1959</v>
      </c>
      <c r="AI2155">
        <v>1987</v>
      </c>
      <c r="AJ2155">
        <v>1758</v>
      </c>
    </row>
    <row r="2156" spans="1:36" x14ac:dyDescent="0.25">
      <c r="A2156" s="19">
        <v>2155</v>
      </c>
      <c r="B2156" t="s">
        <v>9763</v>
      </c>
      <c r="C2156" s="1" t="str">
        <f>+VLOOKUP(Tabla1[[#This Row],[Sector]],Sectores[[Sector]:[Columna1]],2,0)</f>
        <v>08 Educación</v>
      </c>
      <c r="D2156" s="1" t="str">
        <f>+VLOOKUP(Tabla1[[#This Row],[Contenido]],Hoja2!$F$2:$G$105,2,0)</f>
        <v>08.03 Admisión Universitaria</v>
      </c>
      <c r="E2156" s="1" t="str">
        <f>+IFERROR(VLOOKUP(Tabla1[[#This Row],[Tema]],Temas[[Tema]:[Columna1]],2,0),"REVISAR")</f>
        <v>08.03.20 Matrículas</v>
      </c>
      <c r="F2156" s="1" t="str">
        <f>+IFERROR(VLOOKUP(Tabla1[[#This Row],[Muestra]],Muestra[[Muestra]:[Columna1]],2,0),"REVISAR")</f>
        <v>08.03.20.25 Universidad Católica de Temuco</v>
      </c>
      <c r="G2156" t="s">
        <v>62</v>
      </c>
      <c r="H2156" t="s">
        <v>3332</v>
      </c>
      <c r="I2156" t="s">
        <v>3335</v>
      </c>
      <c r="J2156" t="s">
        <v>3766</v>
      </c>
      <c r="K2156" t="s">
        <v>3336</v>
      </c>
      <c r="L2156" t="s">
        <v>2498</v>
      </c>
      <c r="O2156" t="s">
        <v>3867</v>
      </c>
      <c r="AB2156">
        <v>1591</v>
      </c>
      <c r="AC2156">
        <v>1731</v>
      </c>
      <c r="AD2156">
        <v>1642</v>
      </c>
      <c r="AE2156">
        <v>1851</v>
      </c>
      <c r="AF2156">
        <v>2115</v>
      </c>
      <c r="AG2156">
        <v>2119</v>
      </c>
      <c r="AH2156">
        <v>2244</v>
      </c>
      <c r="AI2156">
        <v>2222</v>
      </c>
      <c r="AJ2156">
        <v>2020</v>
      </c>
    </row>
    <row r="2157" spans="1:36" x14ac:dyDescent="0.25">
      <c r="A2157" s="19">
        <v>2156</v>
      </c>
      <c r="B2157" t="s">
        <v>9764</v>
      </c>
      <c r="C2157" s="1" t="str">
        <f>+VLOOKUP(Tabla1[[#This Row],[Sector]],Sectores[[Sector]:[Columna1]],2,0)</f>
        <v>08 Educación</v>
      </c>
      <c r="D2157" s="1" t="str">
        <f>+VLOOKUP(Tabla1[[#This Row],[Contenido]],Hoja2!$F$2:$G$105,2,0)</f>
        <v>08.03 Admisión Universitaria</v>
      </c>
      <c r="E2157" s="1" t="str">
        <f>+IFERROR(VLOOKUP(Tabla1[[#This Row],[Tema]],Temas[[Tema]:[Columna1]],2,0),"REVISAR")</f>
        <v>08.03.20 Matrículas</v>
      </c>
      <c r="F2157" s="1" t="str">
        <f>+IFERROR(VLOOKUP(Tabla1[[#This Row],[Muestra]],Muestra[[Muestra]:[Columna1]],2,0),"REVISAR")</f>
        <v>08.03.20.26 Universidad Diego Portales</v>
      </c>
      <c r="G2157" t="s">
        <v>62</v>
      </c>
      <c r="H2157" t="s">
        <v>3332</v>
      </c>
      <c r="I2157" t="s">
        <v>3335</v>
      </c>
      <c r="J2157" t="s">
        <v>3767</v>
      </c>
      <c r="K2157" t="s">
        <v>3336</v>
      </c>
      <c r="L2157" t="s">
        <v>2498</v>
      </c>
      <c r="O2157" t="s">
        <v>3867</v>
      </c>
      <c r="AB2157">
        <v>2388</v>
      </c>
      <c r="AC2157">
        <v>2596</v>
      </c>
      <c r="AD2157">
        <v>2732</v>
      </c>
      <c r="AE2157">
        <v>2812</v>
      </c>
      <c r="AF2157">
        <v>2976</v>
      </c>
      <c r="AG2157">
        <v>2914</v>
      </c>
      <c r="AH2157">
        <v>3099</v>
      </c>
      <c r="AI2157">
        <v>3240</v>
      </c>
      <c r="AJ2157">
        <v>3182</v>
      </c>
    </row>
    <row r="2158" spans="1:36" x14ac:dyDescent="0.25">
      <c r="A2158" s="19">
        <v>2157</v>
      </c>
      <c r="B2158" t="s">
        <v>9765</v>
      </c>
      <c r="C2158" s="1" t="str">
        <f>+VLOOKUP(Tabla1[[#This Row],[Sector]],Sectores[[Sector]:[Columna1]],2,0)</f>
        <v>08 Educación</v>
      </c>
      <c r="D2158" s="1" t="str">
        <f>+VLOOKUP(Tabla1[[#This Row],[Contenido]],Hoja2!$F$2:$G$105,2,0)</f>
        <v>08.03 Admisión Universitaria</v>
      </c>
      <c r="E2158" s="1" t="str">
        <f>+IFERROR(VLOOKUP(Tabla1[[#This Row],[Tema]],Temas[[Tema]:[Columna1]],2,0),"REVISAR")</f>
        <v>08.03.20 Matrículas</v>
      </c>
      <c r="F2158" s="1" t="str">
        <f>+IFERROR(VLOOKUP(Tabla1[[#This Row],[Muestra]],Muestra[[Muestra]:[Columna1]],2,0),"REVISAR")</f>
        <v>08.03.20.27 Universidad Mayor</v>
      </c>
      <c r="G2158" t="s">
        <v>62</v>
      </c>
      <c r="H2158" t="s">
        <v>3332</v>
      </c>
      <c r="I2158" t="s">
        <v>3335</v>
      </c>
      <c r="J2158" t="s">
        <v>3768</v>
      </c>
      <c r="K2158" t="s">
        <v>3336</v>
      </c>
      <c r="L2158" t="s">
        <v>2498</v>
      </c>
      <c r="O2158" t="s">
        <v>3867</v>
      </c>
      <c r="AB2158">
        <v>2905</v>
      </c>
      <c r="AC2158">
        <v>2990</v>
      </c>
      <c r="AD2158">
        <v>3112</v>
      </c>
      <c r="AE2158">
        <v>3007</v>
      </c>
      <c r="AF2158">
        <v>3041</v>
      </c>
      <c r="AG2158">
        <v>2882</v>
      </c>
      <c r="AH2158">
        <v>2556</v>
      </c>
      <c r="AI2158">
        <v>2907</v>
      </c>
      <c r="AJ2158">
        <v>2877</v>
      </c>
    </row>
    <row r="2159" spans="1:36" x14ac:dyDescent="0.25">
      <c r="A2159" s="19">
        <v>2158</v>
      </c>
      <c r="B2159" t="s">
        <v>9766</v>
      </c>
      <c r="C2159" s="1" t="str">
        <f>+VLOOKUP(Tabla1[[#This Row],[Sector]],Sectores[[Sector]:[Columna1]],2,0)</f>
        <v>08 Educación</v>
      </c>
      <c r="D2159" s="1" t="str">
        <f>+VLOOKUP(Tabla1[[#This Row],[Contenido]],Hoja2!$F$2:$G$105,2,0)</f>
        <v>08.03 Admisión Universitaria</v>
      </c>
      <c r="E2159" s="1" t="str">
        <f>+IFERROR(VLOOKUP(Tabla1[[#This Row],[Tema]],Temas[[Tema]:[Columna1]],2,0),"REVISAR")</f>
        <v>08.03.20 Matrículas</v>
      </c>
      <c r="F2159" s="1" t="str">
        <f>+IFERROR(VLOOKUP(Tabla1[[#This Row],[Muestra]],Muestra[[Muestra]:[Columna1]],2,0),"REVISAR")</f>
        <v>08.03.20.28 Universidad Finis Terrae</v>
      </c>
      <c r="G2159" t="s">
        <v>62</v>
      </c>
      <c r="H2159" t="s">
        <v>3332</v>
      </c>
      <c r="I2159" t="s">
        <v>3335</v>
      </c>
      <c r="J2159" t="s">
        <v>3769</v>
      </c>
      <c r="K2159" t="s">
        <v>3336</v>
      </c>
      <c r="L2159" t="s">
        <v>2498</v>
      </c>
      <c r="O2159" t="s">
        <v>3867</v>
      </c>
      <c r="AB2159">
        <v>769</v>
      </c>
      <c r="AC2159">
        <v>858</v>
      </c>
      <c r="AD2159">
        <v>934</v>
      </c>
      <c r="AE2159">
        <v>1149</v>
      </c>
      <c r="AF2159">
        <v>1420</v>
      </c>
      <c r="AG2159">
        <v>1458</v>
      </c>
      <c r="AH2159">
        <v>1634</v>
      </c>
      <c r="AI2159">
        <v>1575</v>
      </c>
      <c r="AJ2159">
        <v>1495</v>
      </c>
    </row>
    <row r="2160" spans="1:36" x14ac:dyDescent="0.25">
      <c r="A2160" s="19">
        <v>2159</v>
      </c>
      <c r="B2160" t="s">
        <v>9767</v>
      </c>
      <c r="C2160" s="1" t="str">
        <f>+VLOOKUP(Tabla1[[#This Row],[Sector]],Sectores[[Sector]:[Columna1]],2,0)</f>
        <v>08 Educación</v>
      </c>
      <c r="D2160" s="1" t="str">
        <f>+VLOOKUP(Tabla1[[#This Row],[Contenido]],Hoja2!$F$2:$G$105,2,0)</f>
        <v>08.03 Admisión Universitaria</v>
      </c>
      <c r="E2160" s="1" t="str">
        <f>+IFERROR(VLOOKUP(Tabla1[[#This Row],[Tema]],Temas[[Tema]:[Columna1]],2,0),"REVISAR")</f>
        <v>08.03.20 Matrículas</v>
      </c>
      <c r="F2160" s="1" t="str">
        <f>+IFERROR(VLOOKUP(Tabla1[[#This Row],[Muestra]],Muestra[[Muestra]:[Columna1]],2,0),"REVISAR")</f>
        <v>08.03.20.29 Universidad Andres Bello</v>
      </c>
      <c r="G2160" t="s">
        <v>62</v>
      </c>
      <c r="H2160" t="s">
        <v>3332</v>
      </c>
      <c r="I2160" t="s">
        <v>3335</v>
      </c>
      <c r="J2160" t="s">
        <v>3770</v>
      </c>
      <c r="K2160" t="s">
        <v>3336</v>
      </c>
      <c r="L2160" t="s">
        <v>2498</v>
      </c>
      <c r="O2160" t="s">
        <v>3867</v>
      </c>
      <c r="AB2160">
        <v>7148</v>
      </c>
      <c r="AC2160">
        <v>8363</v>
      </c>
      <c r="AD2160">
        <v>8988</v>
      </c>
      <c r="AE2160">
        <v>7932</v>
      </c>
      <c r="AF2160">
        <v>8354</v>
      </c>
      <c r="AG2160">
        <v>7183</v>
      </c>
      <c r="AH2160">
        <v>8229</v>
      </c>
      <c r="AI2160">
        <v>9088</v>
      </c>
      <c r="AJ2160">
        <v>7984</v>
      </c>
    </row>
    <row r="2161" spans="1:36" x14ac:dyDescent="0.25">
      <c r="A2161" s="19">
        <v>2160</v>
      </c>
      <c r="B2161" t="s">
        <v>9768</v>
      </c>
      <c r="C2161" s="1" t="str">
        <f>+VLOOKUP(Tabla1[[#This Row],[Sector]],Sectores[[Sector]:[Columna1]],2,0)</f>
        <v>08 Educación</v>
      </c>
      <c r="D2161" s="1" t="str">
        <f>+VLOOKUP(Tabla1[[#This Row],[Contenido]],Hoja2!$F$2:$G$105,2,0)</f>
        <v>08.03 Admisión Universitaria</v>
      </c>
      <c r="E2161" s="1" t="str">
        <f>+IFERROR(VLOOKUP(Tabla1[[#This Row],[Tema]],Temas[[Tema]:[Columna1]],2,0),"REVISAR")</f>
        <v>08.03.20 Matrículas</v>
      </c>
      <c r="F2161" s="1" t="str">
        <f>+IFERROR(VLOOKUP(Tabla1[[#This Row],[Muestra]],Muestra[[Muestra]:[Columna1]],2,0),"REVISAR")</f>
        <v>08.03.20.30 Universidad Adolfo Ibañez</v>
      </c>
      <c r="G2161" t="s">
        <v>62</v>
      </c>
      <c r="H2161" t="s">
        <v>3332</v>
      </c>
      <c r="I2161" t="s">
        <v>3335</v>
      </c>
      <c r="J2161" t="s">
        <v>3771</v>
      </c>
      <c r="K2161" t="s">
        <v>3336</v>
      </c>
      <c r="L2161" t="s">
        <v>2498</v>
      </c>
      <c r="O2161" t="s">
        <v>3867</v>
      </c>
      <c r="AB2161">
        <v>1746</v>
      </c>
      <c r="AC2161">
        <v>1697</v>
      </c>
      <c r="AD2161">
        <v>1747</v>
      </c>
      <c r="AE2161">
        <v>1695</v>
      </c>
      <c r="AF2161">
        <v>1738</v>
      </c>
      <c r="AG2161">
        <v>1693</v>
      </c>
      <c r="AH2161">
        <v>1697</v>
      </c>
      <c r="AI2161">
        <v>1733</v>
      </c>
      <c r="AJ2161">
        <v>1679</v>
      </c>
    </row>
    <row r="2162" spans="1:36" x14ac:dyDescent="0.25">
      <c r="A2162" s="19">
        <v>2161</v>
      </c>
      <c r="B2162" t="s">
        <v>9769</v>
      </c>
      <c r="C2162" s="1" t="str">
        <f>+VLOOKUP(Tabla1[[#This Row],[Sector]],Sectores[[Sector]:[Columna1]],2,0)</f>
        <v>08 Educación</v>
      </c>
      <c r="D2162" s="1" t="str">
        <f>+VLOOKUP(Tabla1[[#This Row],[Contenido]],Hoja2!$F$2:$G$105,2,0)</f>
        <v>08.03 Admisión Universitaria</v>
      </c>
      <c r="E2162" s="1" t="str">
        <f>+IFERROR(VLOOKUP(Tabla1[[#This Row],[Tema]],Temas[[Tema]:[Columna1]],2,0),"REVISAR")</f>
        <v>08.03.20 Matrículas</v>
      </c>
      <c r="F2162" s="1" t="str">
        <f>+IFERROR(VLOOKUP(Tabla1[[#This Row],[Muestra]],Muestra[[Muestra]:[Columna1]],2,0),"REVISAR")</f>
        <v>08.03.20.31 Universidad de Los Andes</v>
      </c>
      <c r="G2162" t="s">
        <v>62</v>
      </c>
      <c r="H2162" t="s">
        <v>3332</v>
      </c>
      <c r="I2162" t="s">
        <v>3335</v>
      </c>
      <c r="J2162" t="s">
        <v>3772</v>
      </c>
      <c r="K2162" t="s">
        <v>3336</v>
      </c>
      <c r="L2162" t="s">
        <v>2498</v>
      </c>
      <c r="O2162" t="s">
        <v>3867</v>
      </c>
      <c r="AB2162">
        <v>1152</v>
      </c>
      <c r="AC2162">
        <v>1319</v>
      </c>
      <c r="AD2162">
        <v>1466</v>
      </c>
      <c r="AE2162">
        <v>1496</v>
      </c>
      <c r="AF2162">
        <v>1442</v>
      </c>
      <c r="AG2162">
        <v>1525</v>
      </c>
      <c r="AH2162">
        <v>1492</v>
      </c>
      <c r="AI2162">
        <v>1495</v>
      </c>
      <c r="AJ2162">
        <v>1554</v>
      </c>
    </row>
    <row r="2163" spans="1:36" x14ac:dyDescent="0.25">
      <c r="A2163" s="19">
        <v>2162</v>
      </c>
      <c r="B2163" t="s">
        <v>9770</v>
      </c>
      <c r="C2163" s="1" t="str">
        <f>+VLOOKUP(Tabla1[[#This Row],[Sector]],Sectores[[Sector]:[Columna1]],2,0)</f>
        <v>08 Educación</v>
      </c>
      <c r="D2163" s="1" t="str">
        <f>+VLOOKUP(Tabla1[[#This Row],[Contenido]],Hoja2!$F$2:$G$105,2,0)</f>
        <v>08.03 Admisión Universitaria</v>
      </c>
      <c r="E2163" s="1" t="str">
        <f>+IFERROR(VLOOKUP(Tabla1[[#This Row],[Tema]],Temas[[Tema]:[Columna1]],2,0),"REVISAR")</f>
        <v>08.03.20 Matrículas</v>
      </c>
      <c r="F2163" s="1" t="str">
        <f>+IFERROR(VLOOKUP(Tabla1[[#This Row],[Muestra]],Muestra[[Muestra]:[Columna1]],2,0),"REVISAR")</f>
        <v>08.03.20.32 Universidad del Desarrollo</v>
      </c>
      <c r="G2163" t="s">
        <v>62</v>
      </c>
      <c r="H2163" t="s">
        <v>3332</v>
      </c>
      <c r="I2163" t="s">
        <v>3335</v>
      </c>
      <c r="J2163" t="s">
        <v>3773</v>
      </c>
      <c r="K2163" t="s">
        <v>3336</v>
      </c>
      <c r="L2163" t="s">
        <v>2498</v>
      </c>
      <c r="O2163" t="s">
        <v>3867</v>
      </c>
      <c r="AB2163">
        <v>2441</v>
      </c>
      <c r="AC2163">
        <v>2428</v>
      </c>
      <c r="AD2163">
        <v>2518</v>
      </c>
      <c r="AE2163">
        <v>2627</v>
      </c>
      <c r="AF2163">
        <v>2559</v>
      </c>
      <c r="AG2163">
        <v>2591</v>
      </c>
      <c r="AH2163">
        <v>2495</v>
      </c>
      <c r="AI2163">
        <v>2498</v>
      </c>
      <c r="AJ2163">
        <v>2617</v>
      </c>
    </row>
    <row r="2164" spans="1:36" x14ac:dyDescent="0.25">
      <c r="A2164" s="19">
        <v>2163</v>
      </c>
      <c r="B2164" t="s">
        <v>9771</v>
      </c>
      <c r="C2164" s="1" t="str">
        <f>+VLOOKUP(Tabla1[[#This Row],[Sector]],Sectores[[Sector]:[Columna1]],2,0)</f>
        <v>08 Educación</v>
      </c>
      <c r="D2164" s="1" t="str">
        <f>+VLOOKUP(Tabla1[[#This Row],[Contenido]],Hoja2!$F$2:$G$105,2,0)</f>
        <v>08.03 Admisión Universitaria</v>
      </c>
      <c r="E2164" s="1" t="str">
        <f>+IFERROR(VLOOKUP(Tabla1[[#This Row],[Tema]],Temas[[Tema]:[Columna1]],2,0),"REVISAR")</f>
        <v>08.03.20 Matrículas</v>
      </c>
      <c r="F2164" s="1" t="str">
        <f>+IFERROR(VLOOKUP(Tabla1[[#This Row],[Muestra]],Muestra[[Muestra]:[Columna1]],2,0),"REVISAR")</f>
        <v>08.03.20.33 Universidad Alberto Hurtado</v>
      </c>
      <c r="G2164" t="s">
        <v>62</v>
      </c>
      <c r="H2164" t="s">
        <v>3332</v>
      </c>
      <c r="I2164" t="s">
        <v>3335</v>
      </c>
      <c r="J2164" t="s">
        <v>3774</v>
      </c>
      <c r="K2164" t="s">
        <v>3336</v>
      </c>
      <c r="L2164" t="s">
        <v>2498</v>
      </c>
      <c r="O2164" t="s">
        <v>3867</v>
      </c>
      <c r="AB2164">
        <v>1136</v>
      </c>
      <c r="AC2164">
        <v>1204</v>
      </c>
      <c r="AD2164">
        <v>1220</v>
      </c>
      <c r="AE2164">
        <v>1401</v>
      </c>
      <c r="AF2164">
        <v>1596</v>
      </c>
      <c r="AG2164">
        <v>1537</v>
      </c>
      <c r="AH2164">
        <v>1591</v>
      </c>
      <c r="AI2164">
        <v>1582</v>
      </c>
      <c r="AJ2164">
        <v>1433</v>
      </c>
    </row>
    <row r="2165" spans="1:36" x14ac:dyDescent="0.25">
      <c r="A2165" s="19">
        <v>2164</v>
      </c>
      <c r="B2165" t="s">
        <v>9772</v>
      </c>
      <c r="C2165" s="1" t="str">
        <f>+VLOOKUP(Tabla1[[#This Row],[Sector]],Sectores[[Sector]:[Columna1]],2,0)</f>
        <v>08 Educación</v>
      </c>
      <c r="D2165" s="1" t="str">
        <f>+VLOOKUP(Tabla1[[#This Row],[Contenido]],Hoja2!$F$2:$G$105,2,0)</f>
        <v>08.03 Admisión Universitaria</v>
      </c>
      <c r="E2165" s="1" t="str">
        <f>+IFERROR(VLOOKUP(Tabla1[[#This Row],[Tema]],Temas[[Tema]:[Columna1]],2,0),"REVISAR")</f>
        <v>08.03.20 Matrículas</v>
      </c>
      <c r="F2165" s="1" t="str">
        <f>+IFERROR(VLOOKUP(Tabla1[[#This Row],[Muestra]],Muestra[[Muestra]:[Columna1]],2,0),"REVISAR")</f>
        <v>08.03.20.34 Universidad Católica Silva Henriquez</v>
      </c>
      <c r="G2165" t="s">
        <v>62</v>
      </c>
      <c r="H2165" t="s">
        <v>3332</v>
      </c>
      <c r="I2165" t="s">
        <v>3335</v>
      </c>
      <c r="J2165" t="s">
        <v>3775</v>
      </c>
      <c r="K2165" t="s">
        <v>3336</v>
      </c>
      <c r="L2165" t="s">
        <v>1095</v>
      </c>
      <c r="O2165" t="s">
        <v>3867</v>
      </c>
      <c r="AG2165">
        <v>1301</v>
      </c>
      <c r="AH2165">
        <v>1501</v>
      </c>
      <c r="AI2165">
        <v>1562</v>
      </c>
      <c r="AJ2165">
        <v>1508</v>
      </c>
    </row>
    <row r="2166" spans="1:36" x14ac:dyDescent="0.25">
      <c r="A2166" s="19">
        <v>2165</v>
      </c>
      <c r="B2166" t="s">
        <v>9773</v>
      </c>
      <c r="C2166" s="1" t="str">
        <f>+VLOOKUP(Tabla1[[#This Row],[Sector]],Sectores[[Sector]:[Columna1]],2,0)</f>
        <v>08 Educación</v>
      </c>
      <c r="D2166" s="1" t="str">
        <f>+VLOOKUP(Tabla1[[#This Row],[Contenido]],Hoja2!$F$2:$G$105,2,0)</f>
        <v>08.03 Admisión Universitaria</v>
      </c>
      <c r="E2166" s="1" t="str">
        <f>+IFERROR(VLOOKUP(Tabla1[[#This Row],[Tema]],Temas[[Tema]:[Columna1]],2,0),"REVISAR")</f>
        <v>08.03.20 Matrículas</v>
      </c>
      <c r="F2166" s="1" t="str">
        <f>+IFERROR(VLOOKUP(Tabla1[[#This Row],[Muestra]],Muestra[[Muestra]:[Columna1]],2,0),"REVISAR")</f>
        <v>08.03.20.35 Universidad de O'Higgins</v>
      </c>
      <c r="G2166" t="s">
        <v>62</v>
      </c>
      <c r="H2166" t="s">
        <v>3332</v>
      </c>
      <c r="I2166" t="s">
        <v>3335</v>
      </c>
      <c r="J2166" t="s">
        <v>3776</v>
      </c>
      <c r="K2166" t="s">
        <v>3336</v>
      </c>
      <c r="L2166" t="s">
        <v>1095</v>
      </c>
      <c r="O2166" t="s">
        <v>3867</v>
      </c>
      <c r="AG2166">
        <v>397</v>
      </c>
      <c r="AH2166">
        <v>872</v>
      </c>
      <c r="AI2166">
        <v>1042</v>
      </c>
      <c r="AJ2166">
        <v>1122</v>
      </c>
    </row>
    <row r="2167" spans="1:36" x14ac:dyDescent="0.25">
      <c r="A2167" s="19">
        <v>2166</v>
      </c>
      <c r="B2167" t="s">
        <v>9774</v>
      </c>
      <c r="C2167" s="1" t="str">
        <f>+VLOOKUP(Tabla1[[#This Row],[Sector]],Sectores[[Sector]:[Columna1]],2,0)</f>
        <v>08 Educación</v>
      </c>
      <c r="D2167" s="1" t="str">
        <f>+VLOOKUP(Tabla1[[#This Row],[Contenido]],Hoja2!$F$2:$G$105,2,0)</f>
        <v>08.03 Admisión Universitaria</v>
      </c>
      <c r="E2167" s="1" t="str">
        <f>+IFERROR(VLOOKUP(Tabla1[[#This Row],[Tema]],Temas[[Tema]:[Columna1]],2,0),"REVISAR")</f>
        <v>08.03.20 Matrículas</v>
      </c>
      <c r="F2167" s="1" t="str">
        <f>+IFERROR(VLOOKUP(Tabla1[[#This Row],[Muestra]],Muestra[[Muestra]:[Columna1]],2,0),"REVISAR")</f>
        <v>08.03.20.36 Universidad de Aysen</v>
      </c>
      <c r="G2167" t="s">
        <v>62</v>
      </c>
      <c r="H2167" t="s">
        <v>3332</v>
      </c>
      <c r="I2167" t="s">
        <v>3335</v>
      </c>
      <c r="J2167" t="s">
        <v>3777</v>
      </c>
      <c r="K2167" t="s">
        <v>3336</v>
      </c>
      <c r="L2167" t="s">
        <v>1095</v>
      </c>
      <c r="O2167" t="s">
        <v>3867</v>
      </c>
      <c r="AG2167">
        <v>65</v>
      </c>
      <c r="AH2167">
        <v>89</v>
      </c>
      <c r="AI2167">
        <v>98</v>
      </c>
      <c r="AJ2167">
        <v>120</v>
      </c>
    </row>
    <row r="2168" spans="1:36" x14ac:dyDescent="0.25">
      <c r="A2168" s="19">
        <v>2167</v>
      </c>
      <c r="B2168" t="s">
        <v>9775</v>
      </c>
      <c r="C2168" s="1" t="str">
        <f>+VLOOKUP(Tabla1[[#This Row],[Sector]],Sectores[[Sector]:[Columna1]],2,0)</f>
        <v>08 Educación</v>
      </c>
      <c r="D2168" s="1" t="str">
        <f>+VLOOKUP(Tabla1[[#This Row],[Contenido]],Hoja2!$F$2:$G$105,2,0)</f>
        <v>08.03 Admisión Universitaria</v>
      </c>
      <c r="E2168" s="1" t="str">
        <f>+IFERROR(VLOOKUP(Tabla1[[#This Row],[Tema]],Temas[[Tema]:[Columna1]],2,0),"REVISAR")</f>
        <v>08.03.20 Matrículas</v>
      </c>
      <c r="F2168" s="1" t="str">
        <f>+IFERROR(VLOOKUP(Tabla1[[#This Row],[Muestra]],Muestra[[Muestra]:[Columna1]],2,0),"REVISAR")</f>
        <v xml:space="preserve">08.03.20.37 Universidad Autónoma </v>
      </c>
      <c r="G2168" t="s">
        <v>62</v>
      </c>
      <c r="H2168" t="s">
        <v>3332</v>
      </c>
      <c r="I2168" t="s">
        <v>3335</v>
      </c>
      <c r="J2168" t="s">
        <v>3778</v>
      </c>
      <c r="K2168" t="s">
        <v>3336</v>
      </c>
      <c r="L2168" t="s">
        <v>1089</v>
      </c>
      <c r="O2168" t="s">
        <v>3867</v>
      </c>
      <c r="AH2168">
        <v>5555</v>
      </c>
      <c r="AI2168">
        <v>5651</v>
      </c>
      <c r="AJ2168">
        <v>5762</v>
      </c>
    </row>
    <row r="2169" spans="1:36" x14ac:dyDescent="0.25">
      <c r="A2169" s="19">
        <v>2168</v>
      </c>
      <c r="B2169" t="s">
        <v>9776</v>
      </c>
      <c r="C2169" s="1" t="str">
        <f>+VLOOKUP(Tabla1[[#This Row],[Sector]],Sectores[[Sector]:[Columna1]],2,0)</f>
        <v>08 Educación</v>
      </c>
      <c r="D2169" s="1" t="str">
        <f>+VLOOKUP(Tabla1[[#This Row],[Contenido]],Hoja2!$F$2:$G$105,2,0)</f>
        <v>08.03 Admisión Universitaria</v>
      </c>
      <c r="E2169" s="1" t="str">
        <f>+IFERROR(VLOOKUP(Tabla1[[#This Row],[Tema]],Temas[[Tema]:[Columna1]],2,0),"REVISAR")</f>
        <v>08.03.20 Matrículas</v>
      </c>
      <c r="F2169" s="1" t="str">
        <f>+IFERROR(VLOOKUP(Tabla1[[#This Row],[Muestra]],Muestra[[Muestra]:[Columna1]],2,0),"REVISAR")</f>
        <v>08.03.20.38 Universidad San Sebastián</v>
      </c>
      <c r="G2169" t="s">
        <v>62</v>
      </c>
      <c r="H2169" t="s">
        <v>3332</v>
      </c>
      <c r="I2169" t="s">
        <v>3335</v>
      </c>
      <c r="J2169" t="s">
        <v>3779</v>
      </c>
      <c r="K2169" t="s">
        <v>3336</v>
      </c>
      <c r="L2169" t="s">
        <v>1089</v>
      </c>
      <c r="O2169" t="s">
        <v>3867</v>
      </c>
      <c r="AH2169">
        <v>5461</v>
      </c>
      <c r="AI2169">
        <v>5083</v>
      </c>
      <c r="AJ2169">
        <v>4669</v>
      </c>
    </row>
    <row r="2170" spans="1:36" x14ac:dyDescent="0.25">
      <c r="A2170" s="19">
        <v>2169</v>
      </c>
      <c r="B2170" t="s">
        <v>9777</v>
      </c>
      <c r="C2170" s="1" t="str">
        <f>+VLOOKUP(Tabla1[[#This Row],[Sector]],Sectores[[Sector]:[Columna1]],2,0)</f>
        <v>08 Educación</v>
      </c>
      <c r="D2170" s="1" t="str">
        <f>+VLOOKUP(Tabla1[[#This Row],[Contenido]],Hoja2!$F$2:$G$105,2,0)</f>
        <v>08.03 Admisión Universitaria</v>
      </c>
      <c r="E2170" s="1" t="str">
        <f>+IFERROR(VLOOKUP(Tabla1[[#This Row],[Tema]],Temas[[Tema]:[Columna1]],2,0),"REVISAR")</f>
        <v>08.03.20 Matrículas</v>
      </c>
      <c r="F2170" s="1" t="str">
        <f>+IFERROR(VLOOKUP(Tabla1[[#This Row],[Muestra]],Muestra[[Muestra]:[Columna1]],2,0),"REVISAR")</f>
        <v xml:space="preserve">08.03.20.39 Universidad Central </v>
      </c>
      <c r="G2170" t="s">
        <v>62</v>
      </c>
      <c r="H2170" t="s">
        <v>3332</v>
      </c>
      <c r="I2170" t="s">
        <v>3335</v>
      </c>
      <c r="J2170" t="s">
        <v>3780</v>
      </c>
      <c r="K2170" t="s">
        <v>3336</v>
      </c>
      <c r="L2170" t="s">
        <v>1089</v>
      </c>
      <c r="O2170" t="s">
        <v>3867</v>
      </c>
      <c r="AH2170">
        <v>2155</v>
      </c>
      <c r="AI2170">
        <v>2108</v>
      </c>
      <c r="AJ2170">
        <v>1748</v>
      </c>
    </row>
    <row r="2171" spans="1:36" x14ac:dyDescent="0.25">
      <c r="A2171" s="22">
        <v>2170</v>
      </c>
      <c r="B2171" s="15" t="s">
        <v>9778</v>
      </c>
      <c r="C2171" s="1" t="str">
        <f>+VLOOKUP(Tabla1[[#This Row],[Sector]],Sectores[[Sector]:[Columna1]],2,0)</f>
        <v>08 Educación</v>
      </c>
      <c r="D2171" s="1" t="str">
        <f>+VLOOKUP(Tabla1[[#This Row],[Contenido]],Hoja2!$F$2:$G$105,2,0)</f>
        <v>08.03 Admisión Universitaria</v>
      </c>
      <c r="E2171" s="1" t="str">
        <f>+IFERROR(VLOOKUP(Tabla1[[#This Row],[Tema]],Temas[[Tema]:[Columna1]],2,0),"REVISAR")</f>
        <v>08.03.20 Matrículas</v>
      </c>
      <c r="F2171" s="1" t="str">
        <f>+IFERROR(VLOOKUP(Tabla1[[#This Row],[Muestra]],Muestra[[Muestra]:[Columna1]],2,0),"REVISAR")</f>
        <v>08.03.20.40 Universidad Academia de Humanismo Cristiano</v>
      </c>
      <c r="G2171" t="s">
        <v>62</v>
      </c>
      <c r="H2171" t="s">
        <v>3332</v>
      </c>
      <c r="I2171" t="s">
        <v>3335</v>
      </c>
      <c r="J2171" t="s">
        <v>3781</v>
      </c>
      <c r="K2171" t="s">
        <v>3336</v>
      </c>
      <c r="L2171" t="s">
        <v>2618</v>
      </c>
      <c r="O2171" t="s">
        <v>3867</v>
      </c>
      <c r="AI2171">
        <v>710</v>
      </c>
      <c r="AJ2171">
        <v>687</v>
      </c>
    </row>
    <row r="2172" spans="1:36" x14ac:dyDescent="0.25">
      <c r="A2172" s="22">
        <v>2171</v>
      </c>
      <c r="B2172" s="15" t="s">
        <v>9779</v>
      </c>
      <c r="C2172" s="1" t="str">
        <f>+VLOOKUP(Tabla1[[#This Row],[Sector]],Sectores[[Sector]:[Columna1]],2,0)</f>
        <v>08 Educación</v>
      </c>
      <c r="D2172" s="1" t="str">
        <f>+VLOOKUP(Tabla1[[#This Row],[Contenido]],Hoja2!$F$2:$G$105,2,0)</f>
        <v>08.03 Admisión Universitaria</v>
      </c>
      <c r="E2172" s="1" t="str">
        <f>+IFERROR(VLOOKUP(Tabla1[[#This Row],[Tema]],Temas[[Tema]:[Columna1]],2,0),"REVISAR")</f>
        <v>08.03.20 Matrículas</v>
      </c>
      <c r="F2172" s="1" t="str">
        <f>+IFERROR(VLOOKUP(Tabla1[[#This Row],[Muestra]],Muestra[[Muestra]:[Columna1]],2,0),"REVISAR")</f>
        <v>08.03.20.41 Universidad Bernardo O'Higgins</v>
      </c>
      <c r="G2172" t="s">
        <v>62</v>
      </c>
      <c r="H2172" t="s">
        <v>3332</v>
      </c>
      <c r="I2172" t="s">
        <v>3335</v>
      </c>
      <c r="J2172" t="s">
        <v>3782</v>
      </c>
      <c r="K2172" t="s">
        <v>3336</v>
      </c>
      <c r="L2172" t="s">
        <v>2618</v>
      </c>
      <c r="O2172" t="s">
        <v>3867</v>
      </c>
      <c r="AI2172">
        <v>1019</v>
      </c>
      <c r="AJ2172">
        <v>861</v>
      </c>
    </row>
    <row r="2173" spans="1:36" x14ac:dyDescent="0.25">
      <c r="A2173" s="19">
        <v>2172</v>
      </c>
      <c r="B2173" t="s">
        <v>9780</v>
      </c>
      <c r="C2173" s="1" t="str">
        <f>+VLOOKUP(Tabla1[[#This Row],[Sector]],Sectores[[Sector]:[Columna1]],2,0)</f>
        <v>08 Educación</v>
      </c>
      <c r="D2173" s="1" t="str">
        <f>+VLOOKUP(Tabla1[[#This Row],[Contenido]],Hoja2!$F$2:$G$105,2,0)</f>
        <v>08.03 Admisión Universitaria</v>
      </c>
      <c r="E2173" s="1" t="str">
        <f>+IFERROR(VLOOKUP(Tabla1[[#This Row],[Tema]],Temas[[Tema]:[Columna1]],2,0),"REVISAR")</f>
        <v>08.03.20 Matrículas</v>
      </c>
      <c r="F2173" s="1" t="str">
        <f>+IFERROR(VLOOKUP(Tabla1[[#This Row],[Muestra]],Muestra[[Muestra]:[Columna1]],2,0),"REVISAR")</f>
        <v>08.03.20.42 Matrículas de educación superior</v>
      </c>
      <c r="G2173" t="s">
        <v>62</v>
      </c>
      <c r="H2173" t="s">
        <v>3332</v>
      </c>
      <c r="I2173" t="s">
        <v>3335</v>
      </c>
      <c r="J2173" t="s">
        <v>3783</v>
      </c>
      <c r="K2173" t="s">
        <v>3337</v>
      </c>
      <c r="L2173" t="s">
        <v>2498</v>
      </c>
      <c r="O2173" t="s">
        <v>3867</v>
      </c>
      <c r="AB2173">
        <v>739</v>
      </c>
      <c r="AC2173">
        <v>894</v>
      </c>
      <c r="AD2173">
        <v>930</v>
      </c>
      <c r="AE2173">
        <v>993</v>
      </c>
      <c r="AF2173">
        <v>1000</v>
      </c>
      <c r="AG2173">
        <v>842</v>
      </c>
      <c r="AH2173">
        <v>970</v>
      </c>
      <c r="AI2173">
        <v>851</v>
      </c>
      <c r="AJ2173">
        <v>708</v>
      </c>
    </row>
    <row r="2174" spans="1:36" x14ac:dyDescent="0.25">
      <c r="A2174" s="19">
        <v>2173</v>
      </c>
      <c r="B2174" t="s">
        <v>9781</v>
      </c>
      <c r="C2174" s="1" t="str">
        <f>+VLOOKUP(Tabla1[[#This Row],[Sector]],Sectores[[Sector]:[Columna1]],2,0)</f>
        <v>08 Educación</v>
      </c>
      <c r="D2174" s="1" t="str">
        <f>+VLOOKUP(Tabla1[[#This Row],[Contenido]],Hoja2!$F$2:$G$105,2,0)</f>
        <v>08.03 Admisión Universitaria</v>
      </c>
      <c r="E2174" s="1" t="str">
        <f>+IFERROR(VLOOKUP(Tabla1[[#This Row],[Tema]],Temas[[Tema]:[Columna1]],2,0),"REVISAR")</f>
        <v>08.03.20 Matrículas</v>
      </c>
      <c r="F2174" s="1" t="str">
        <f>+IFERROR(VLOOKUP(Tabla1[[#This Row],[Muestra]],Muestra[[Muestra]:[Columna1]],2,0),"REVISAR")</f>
        <v>08.03.20.42 Matrículas de educación superior</v>
      </c>
      <c r="G2174" t="s">
        <v>62</v>
      </c>
      <c r="H2174" t="s">
        <v>3332</v>
      </c>
      <c r="I2174" t="s">
        <v>3335</v>
      </c>
      <c r="J2174" t="s">
        <v>3783</v>
      </c>
      <c r="K2174" t="s">
        <v>3337</v>
      </c>
      <c r="L2174" t="s">
        <v>2498</v>
      </c>
      <c r="O2174" t="s">
        <v>3867</v>
      </c>
      <c r="AB2174">
        <v>71542</v>
      </c>
      <c r="AC2174">
        <v>74988</v>
      </c>
      <c r="AD2174">
        <v>76276</v>
      </c>
      <c r="AE2174">
        <v>78502</v>
      </c>
      <c r="AF2174">
        <v>80623</v>
      </c>
      <c r="AG2174">
        <v>80714</v>
      </c>
      <c r="AH2174">
        <v>98210</v>
      </c>
      <c r="AI2174">
        <v>100879</v>
      </c>
      <c r="AJ2174">
        <v>95819</v>
      </c>
    </row>
    <row r="2175" spans="1:36" x14ac:dyDescent="0.25">
      <c r="A2175" s="19">
        <v>2174</v>
      </c>
      <c r="B2175" t="s">
        <v>9782</v>
      </c>
      <c r="C2175" s="1" t="str">
        <f>+VLOOKUP(Tabla1[[#This Row],[Sector]],Sectores[[Sector]:[Columna1]],2,0)</f>
        <v>08 Educación</v>
      </c>
      <c r="D2175" s="1" t="str">
        <f>+VLOOKUP(Tabla1[[#This Row],[Contenido]],Hoja2!$F$2:$G$105,2,0)</f>
        <v>08.03 Admisión Universitaria</v>
      </c>
      <c r="E2175" s="1" t="str">
        <f>+IFERROR(VLOOKUP(Tabla1[[#This Row],[Tema]],Temas[[Tema]:[Columna1]],2,0),"REVISAR")</f>
        <v>08.03.20 Matrículas</v>
      </c>
      <c r="F2175" s="1" t="str">
        <f>+IFERROR(VLOOKUP(Tabla1[[#This Row],[Muestra]],Muestra[[Muestra]:[Columna1]],2,0),"REVISAR")</f>
        <v>08.03.20.42 Matrículas de educación superior</v>
      </c>
      <c r="G2175" t="s">
        <v>62</v>
      </c>
      <c r="H2175" t="s">
        <v>3332</v>
      </c>
      <c r="I2175" t="s">
        <v>3335</v>
      </c>
      <c r="J2175" t="s">
        <v>3783</v>
      </c>
      <c r="K2175" t="s">
        <v>3337</v>
      </c>
      <c r="L2175" t="s">
        <v>3709</v>
      </c>
      <c r="O2175" t="s">
        <v>3867</v>
      </c>
      <c r="AF2175">
        <v>467</v>
      </c>
      <c r="AG2175">
        <v>1928</v>
      </c>
      <c r="AH2175">
        <v>2213</v>
      </c>
      <c r="AI2175">
        <v>2253</v>
      </c>
      <c r="AJ2175">
        <v>1775</v>
      </c>
    </row>
    <row r="2176" spans="1:36" x14ac:dyDescent="0.25">
      <c r="A2176" s="19">
        <v>2175</v>
      </c>
      <c r="B2176" t="s">
        <v>9783</v>
      </c>
      <c r="C2176" s="1" t="str">
        <f>+VLOOKUP(Tabla1[[#This Row],[Sector]],Sectores[[Sector]:[Columna1]],2,0)</f>
        <v>08 Educación</v>
      </c>
      <c r="D2176" s="1" t="str">
        <f>+VLOOKUP(Tabla1[[#This Row],[Contenido]],Hoja2!$F$2:$G$105,2,0)</f>
        <v>08.03 Admisión Universitaria</v>
      </c>
      <c r="E2176" s="1" t="str">
        <f>+IFERROR(VLOOKUP(Tabla1[[#This Row],[Tema]],Temas[[Tema]:[Columna1]],2,0),"REVISAR")</f>
        <v>08.03.20 Matrículas</v>
      </c>
      <c r="F2176" s="1" t="str">
        <f>+IFERROR(VLOOKUP(Tabla1[[#This Row],[Muestra]],Muestra[[Muestra]:[Columna1]],2,0),"REVISAR")</f>
        <v>08.03.20.42 Matrículas de educación superior</v>
      </c>
      <c r="G2176" t="s">
        <v>62</v>
      </c>
      <c r="H2176" t="s">
        <v>3332</v>
      </c>
      <c r="I2176" t="s">
        <v>3335</v>
      </c>
      <c r="J2176" t="s">
        <v>3783</v>
      </c>
      <c r="K2176" t="s">
        <v>3338</v>
      </c>
      <c r="L2176" t="s">
        <v>3367</v>
      </c>
      <c r="O2176" t="s">
        <v>3867</v>
      </c>
      <c r="AB2176">
        <v>69559</v>
      </c>
      <c r="AC2176">
        <v>72969</v>
      </c>
      <c r="AD2176">
        <v>74221</v>
      </c>
      <c r="AE2176">
        <v>76620</v>
      </c>
      <c r="AF2176">
        <v>78760</v>
      </c>
      <c r="AG2176">
        <v>80784</v>
      </c>
      <c r="AH2176">
        <v>96426</v>
      </c>
      <c r="AI2176">
        <v>101036</v>
      </c>
    </row>
    <row r="2177" spans="1:37" x14ac:dyDescent="0.25">
      <c r="A2177" s="19">
        <v>2176</v>
      </c>
      <c r="B2177" t="s">
        <v>3331</v>
      </c>
      <c r="C2177" s="1" t="str">
        <f>+VLOOKUP(Tabla1[[#This Row],[Sector]],Sectores[[Sector]:[Columna1]],2,0)</f>
        <v>08 Educación</v>
      </c>
      <c r="D2177" s="1" t="str">
        <f>+VLOOKUP(Tabla1[[#This Row],[Contenido]],Hoja2!$F$2:$G$105,2,0)</f>
        <v>08.03 Admisión Universitaria</v>
      </c>
      <c r="E2177" s="1" t="str">
        <f>+IFERROR(VLOOKUP(Tabla1[[#This Row],[Tema]],Temas[[Tema]:[Columna1]],2,0),"REVISAR")</f>
        <v>08.03.20 Matrículas</v>
      </c>
      <c r="F2177" s="1" t="str">
        <f>+IFERROR(VLOOKUP(Tabla1[[#This Row],[Muestra]],Muestra[[Muestra]:[Columna1]],2,0),"REVISAR")</f>
        <v>08.03.20.42 Matrículas de educación superior</v>
      </c>
      <c r="G2177" t="s">
        <v>62</v>
      </c>
      <c r="H2177" t="s">
        <v>3332</v>
      </c>
      <c r="I2177" t="s">
        <v>3335</v>
      </c>
      <c r="J2177" t="s">
        <v>3783</v>
      </c>
      <c r="K2177" t="s">
        <v>3338</v>
      </c>
      <c r="L2177" t="s">
        <v>3367</v>
      </c>
      <c r="O2177" t="s">
        <v>3867</v>
      </c>
      <c r="AB2177">
        <v>1605</v>
      </c>
      <c r="AC2177">
        <v>1785</v>
      </c>
      <c r="AD2177">
        <v>1764</v>
      </c>
      <c r="AE2177">
        <v>1755</v>
      </c>
      <c r="AF2177">
        <v>1708</v>
      </c>
      <c r="AG2177">
        <v>1655</v>
      </c>
      <c r="AH2177">
        <v>1832</v>
      </c>
      <c r="AI2177">
        <v>1851</v>
      </c>
    </row>
    <row r="2178" spans="1:37" x14ac:dyDescent="0.25">
      <c r="A2178" s="19">
        <v>2177</v>
      </c>
      <c r="B2178" t="s">
        <v>9784</v>
      </c>
      <c r="C2178" s="1" t="str">
        <f>+VLOOKUP(Tabla1[[#This Row],[Sector]],Sectores[[Sector]:[Columna1]],2,0)</f>
        <v>08 Educación</v>
      </c>
      <c r="D2178" s="1" t="str">
        <f>+VLOOKUP(Tabla1[[#This Row],[Contenido]],Hoja2!$F$2:$G$105,2,0)</f>
        <v>08.03 Admisión Universitaria</v>
      </c>
      <c r="E2178" s="1" t="str">
        <f>+IFERROR(VLOOKUP(Tabla1[[#This Row],[Tema]],Temas[[Tema]:[Columna1]],2,0),"REVISAR")</f>
        <v>08.03.20 Matrículas</v>
      </c>
      <c r="F2178" s="1" t="str">
        <f>+IFERROR(VLOOKUP(Tabla1[[#This Row],[Muestra]],Muestra[[Muestra]:[Columna1]],2,0),"REVISAR")</f>
        <v>08.03.20.42 Matrículas de educación superior</v>
      </c>
      <c r="G2178" t="s">
        <v>62</v>
      </c>
      <c r="H2178" t="s">
        <v>3332</v>
      </c>
      <c r="I2178" t="s">
        <v>3335</v>
      </c>
      <c r="J2178" t="s">
        <v>3783</v>
      </c>
      <c r="K2178" t="s">
        <v>3338</v>
      </c>
      <c r="L2178" t="s">
        <v>3367</v>
      </c>
      <c r="O2178" t="s">
        <v>3867</v>
      </c>
      <c r="AB2178">
        <v>378</v>
      </c>
      <c r="AC2178">
        <v>234</v>
      </c>
      <c r="AD2178">
        <v>95</v>
      </c>
      <c r="AE2178">
        <v>108</v>
      </c>
      <c r="AF2178">
        <v>155</v>
      </c>
      <c r="AG2178">
        <v>202</v>
      </c>
      <c r="AI2178">
        <v>245</v>
      </c>
    </row>
    <row r="2179" spans="1:37" x14ac:dyDescent="0.25">
      <c r="A2179" s="19">
        <v>2178</v>
      </c>
      <c r="B2179" t="s">
        <v>9785</v>
      </c>
      <c r="C2179" s="1" t="str">
        <f>+VLOOKUP(Tabla1[[#This Row],[Sector]],Sectores[[Sector]:[Columna1]],2,0)</f>
        <v>08 Educación</v>
      </c>
      <c r="D2179" s="1" t="str">
        <f>+VLOOKUP(Tabla1[[#This Row],[Contenido]],Hoja2!$F$2:$G$105,2,0)</f>
        <v>08.03 Admisión Universitaria</v>
      </c>
      <c r="E2179" s="1" t="str">
        <f>+IFERROR(VLOOKUP(Tabla1[[#This Row],[Tema]],Temas[[Tema]:[Columna1]],2,0),"REVISAR")</f>
        <v>08.03.20 Matrículas</v>
      </c>
      <c r="F2179" s="1" t="str">
        <f>+IFERROR(VLOOKUP(Tabla1[[#This Row],[Muestra]],Muestra[[Muestra]:[Columna1]],2,0),"REVISAR")</f>
        <v>08.03.20.42 Matrículas de educación superior</v>
      </c>
      <c r="G2179" t="s">
        <v>62</v>
      </c>
      <c r="H2179" t="s">
        <v>3332</v>
      </c>
      <c r="I2179" t="s">
        <v>3335</v>
      </c>
      <c r="J2179" t="s">
        <v>3783</v>
      </c>
      <c r="K2179" t="s">
        <v>3338</v>
      </c>
      <c r="L2179" t="s">
        <v>3367</v>
      </c>
      <c r="O2179" t="s">
        <v>3867</v>
      </c>
      <c r="AB2179">
        <v>739</v>
      </c>
      <c r="AC2179">
        <v>894</v>
      </c>
      <c r="AD2179">
        <v>930</v>
      </c>
      <c r="AE2179">
        <v>993</v>
      </c>
      <c r="AF2179">
        <v>1000</v>
      </c>
      <c r="AG2179">
        <v>842</v>
      </c>
      <c r="AH2179">
        <v>970</v>
      </c>
      <c r="AI2179">
        <v>851</v>
      </c>
    </row>
    <row r="2180" spans="1:37" x14ac:dyDescent="0.25">
      <c r="A2180" s="22">
        <v>2179</v>
      </c>
      <c r="B2180" s="15" t="s">
        <v>9786</v>
      </c>
      <c r="C2180" s="1" t="str">
        <f>+VLOOKUP(Tabla1[[#This Row],[Sector]],Sectores[[Sector]:[Columna1]],2,0)</f>
        <v>08 Educación</v>
      </c>
      <c r="D2180" s="1" t="str">
        <f>+VLOOKUP(Tabla1[[#This Row],[Contenido]],Hoja2!$F$2:$G$105,2,0)</f>
        <v>08.03 Admisión Universitaria</v>
      </c>
      <c r="E2180" s="1" t="str">
        <f>+IFERROR(VLOOKUP(Tabla1[[#This Row],[Tema]],Temas[[Tema]:[Columna1]],2,0),"REVISAR")</f>
        <v>08.03.20 Matrículas</v>
      </c>
      <c r="F2180" s="1" t="str">
        <f>+IFERROR(VLOOKUP(Tabla1[[#This Row],[Muestra]],Muestra[[Muestra]:[Columna1]],2,0),"REVISAR")</f>
        <v>08.03.20.42 Matrículas de educación superior</v>
      </c>
      <c r="G2180" t="s">
        <v>62</v>
      </c>
      <c r="H2180" t="s">
        <v>3332</v>
      </c>
      <c r="I2180" t="s">
        <v>3335</v>
      </c>
      <c r="J2180" t="s">
        <v>3783</v>
      </c>
      <c r="K2180" t="s">
        <v>3338</v>
      </c>
      <c r="L2180" t="s">
        <v>3784</v>
      </c>
      <c r="O2180" t="s">
        <v>3867</v>
      </c>
      <c r="AD2180">
        <v>196</v>
      </c>
      <c r="AE2180">
        <v>19</v>
      </c>
      <c r="AG2180">
        <v>1</v>
      </c>
    </row>
    <row r="2181" spans="1:37" x14ac:dyDescent="0.25">
      <c r="A2181" s="19">
        <v>2180</v>
      </c>
      <c r="B2181" t="s">
        <v>9787</v>
      </c>
      <c r="C2181" s="1" t="str">
        <f>+VLOOKUP(Tabla1[[#This Row],[Sector]],Sectores[[Sector]:[Columna1]],2,0)</f>
        <v>08 Educación</v>
      </c>
      <c r="D2181" s="1" t="str">
        <f>+VLOOKUP(Tabla1[[#This Row],[Contenido]],Hoja2!$F$2:$G$105,2,0)</f>
        <v>08.03 Admisión Universitaria</v>
      </c>
      <c r="E2181" s="1" t="str">
        <f>+IFERROR(VLOOKUP(Tabla1[[#This Row],[Tema]],Temas[[Tema]:[Columna1]],2,0),"REVISAR")</f>
        <v>08.03.20 Matrículas</v>
      </c>
      <c r="F2181" s="1" t="str">
        <f>+IFERROR(VLOOKUP(Tabla1[[#This Row],[Muestra]],Muestra[[Muestra]:[Columna1]],2,0),"REVISAR")</f>
        <v>08.03.20.42 Matrículas de educación superior</v>
      </c>
      <c r="G2181" t="s">
        <v>62</v>
      </c>
      <c r="H2181" t="s">
        <v>3332</v>
      </c>
      <c r="I2181" t="s">
        <v>3335</v>
      </c>
      <c r="J2181" t="s">
        <v>3783</v>
      </c>
      <c r="K2181" t="s">
        <v>3338</v>
      </c>
      <c r="L2181" t="s">
        <v>3785</v>
      </c>
      <c r="O2181" t="s">
        <v>3867</v>
      </c>
      <c r="AF2181">
        <v>467</v>
      </c>
      <c r="AH2181">
        <v>2165</v>
      </c>
    </row>
    <row r="2182" spans="1:37" x14ac:dyDescent="0.25">
      <c r="A2182" s="19">
        <v>2181</v>
      </c>
      <c r="B2182" t="s">
        <v>3887</v>
      </c>
      <c r="C2182" s="1" t="str">
        <f>+VLOOKUP(Tabla1[[#This Row],[Sector]],Sectores[[Sector]:[Columna1]],2,0)</f>
        <v>34 Transparencia</v>
      </c>
      <c r="D2182" s="1" t="str">
        <f>+VLOOKUP(Tabla1[[#This Row],[Contenido]],Hoja2!$F$2:$G$105,2,0)</f>
        <v>34.01 Partidos Políticos</v>
      </c>
      <c r="E2182" s="1" t="str">
        <f>+IFERROR(VLOOKUP(Tabla1[[#This Row],[Tema]],Temas[[Tema]:[Columna1]],2,0),"REVISAR")</f>
        <v>34.01.03 Ingresos Partido Amplitud</v>
      </c>
      <c r="F2182" s="1" t="str">
        <f>+IFERROR(VLOOKUP(Tabla1[[#This Row],[Muestra]],Muestra[[Muestra]:[Columna1]],2,0),"REVISAR")</f>
        <v>34.01.02.01 Aportes del Estado (art. 33 bis Ley N°18.603)</v>
      </c>
      <c r="G2182" t="s">
        <v>3888</v>
      </c>
      <c r="H2182" t="s">
        <v>3889</v>
      </c>
      <c r="I2182" t="s">
        <v>3890</v>
      </c>
      <c r="J2182" t="s">
        <v>3891</v>
      </c>
      <c r="K2182" t="s">
        <v>234</v>
      </c>
      <c r="L2182" t="s">
        <v>2615</v>
      </c>
      <c r="O2182" t="s">
        <v>4346</v>
      </c>
      <c r="AF2182">
        <v>0</v>
      </c>
      <c r="AG2182">
        <v>147082880</v>
      </c>
      <c r="AH2182">
        <v>0</v>
      </c>
      <c r="AI2182">
        <v>0</v>
      </c>
      <c r="AJ2182">
        <v>0</v>
      </c>
      <c r="AK2182">
        <v>0</v>
      </c>
    </row>
    <row r="2183" spans="1:37" x14ac:dyDescent="0.25">
      <c r="A2183" s="19">
        <v>2182</v>
      </c>
      <c r="B2183" t="s">
        <v>3892</v>
      </c>
      <c r="C2183" s="1" t="str">
        <f>+VLOOKUP(Tabla1[[#This Row],[Sector]],Sectores[[Sector]:[Columna1]],2,0)</f>
        <v>34 Transparencia</v>
      </c>
      <c r="D2183" s="1" t="str">
        <f>+VLOOKUP(Tabla1[[#This Row],[Contenido]],Hoja2!$F$2:$G$105,2,0)</f>
        <v>34.01 Partidos Políticos</v>
      </c>
      <c r="E2183" s="1" t="str">
        <f>+IFERROR(VLOOKUP(Tabla1[[#This Row],[Tema]],Temas[[Tema]:[Columna1]],2,0),"REVISAR")</f>
        <v>34.01.03 Ingresos Partido Amplitud</v>
      </c>
      <c r="F2183" s="1" t="str">
        <f>+IFERROR(VLOOKUP(Tabla1[[#This Row],[Muestra]],Muestra[[Muestra]:[Columna1]],2,0),"REVISAR")</f>
        <v>34.01.02.02 Cuantía global de las cuotas y aportes de sus afiliados</v>
      </c>
      <c r="G2183" t="s">
        <v>3888</v>
      </c>
      <c r="H2183" t="s">
        <v>3889</v>
      </c>
      <c r="I2183" t="s">
        <v>3890</v>
      </c>
      <c r="J2183" t="s">
        <v>3893</v>
      </c>
      <c r="K2183" t="s">
        <v>234</v>
      </c>
      <c r="L2183" t="s">
        <v>2615</v>
      </c>
      <c r="O2183" t="s">
        <v>4346</v>
      </c>
      <c r="AF2183">
        <v>0</v>
      </c>
      <c r="AG2183">
        <v>7796000</v>
      </c>
      <c r="AH2183">
        <v>120000</v>
      </c>
      <c r="AI2183">
        <v>0</v>
      </c>
      <c r="AJ2183">
        <v>0</v>
      </c>
      <c r="AK2183">
        <v>0</v>
      </c>
    </row>
    <row r="2184" spans="1:37" x14ac:dyDescent="0.25">
      <c r="A2184" s="19">
        <v>2183</v>
      </c>
      <c r="B2184" t="s">
        <v>3894</v>
      </c>
      <c r="C2184" s="1" t="str">
        <f>+VLOOKUP(Tabla1[[#This Row],[Sector]],Sectores[[Sector]:[Columna1]],2,0)</f>
        <v>34 Transparencia</v>
      </c>
      <c r="D2184" s="1" t="str">
        <f>+VLOOKUP(Tabla1[[#This Row],[Contenido]],Hoja2!$F$2:$G$105,2,0)</f>
        <v>34.01 Partidos Políticos</v>
      </c>
      <c r="E2184" s="1" t="str">
        <f>+IFERROR(VLOOKUP(Tabla1[[#This Row],[Tema]],Temas[[Tema]:[Columna1]],2,0),"REVISAR")</f>
        <v>34.01.03 Ingresos Partido Amplitud</v>
      </c>
      <c r="F2184" s="1" t="str">
        <f>+IFERROR(VLOOKUP(Tabla1[[#This Row],[Muestra]],Muestra[[Muestra]:[Columna1]],2,0),"REVISAR")</f>
        <v>34.01.02.03 Ingresos procedentes de los aportes de personas naturales</v>
      </c>
      <c r="G2184" t="s">
        <v>3888</v>
      </c>
      <c r="H2184" t="s">
        <v>3889</v>
      </c>
      <c r="I2184" t="s">
        <v>3890</v>
      </c>
      <c r="J2184" t="s">
        <v>3895</v>
      </c>
      <c r="K2184" t="s">
        <v>234</v>
      </c>
      <c r="L2184" t="s">
        <v>2615</v>
      </c>
      <c r="O2184" t="s">
        <v>4346</v>
      </c>
      <c r="AF2184">
        <v>0</v>
      </c>
      <c r="AG2184">
        <v>0</v>
      </c>
      <c r="AH2184">
        <v>0</v>
      </c>
      <c r="AI2184">
        <v>0</v>
      </c>
      <c r="AJ2184">
        <v>0</v>
      </c>
      <c r="AK2184">
        <v>0</v>
      </c>
    </row>
    <row r="2185" spans="1:37" x14ac:dyDescent="0.25">
      <c r="A2185" s="19">
        <v>2184</v>
      </c>
      <c r="B2185" t="s">
        <v>3896</v>
      </c>
      <c r="C2185" s="1" t="str">
        <f>+VLOOKUP(Tabla1[[#This Row],[Sector]],Sectores[[Sector]:[Columna1]],2,0)</f>
        <v>34 Transparencia</v>
      </c>
      <c r="D2185" s="1" t="str">
        <f>+VLOOKUP(Tabla1[[#This Row],[Contenido]],Hoja2!$F$2:$G$105,2,0)</f>
        <v>34.01 Partidos Políticos</v>
      </c>
      <c r="E2185" s="1" t="str">
        <f>+IFERROR(VLOOKUP(Tabla1[[#This Row],[Tema]],Temas[[Tema]:[Columna1]],2,0),"REVISAR")</f>
        <v>34.01.03 Ingresos Partido Amplitud</v>
      </c>
      <c r="F2185" s="1" t="str">
        <f>+IFERROR(VLOOKUP(Tabla1[[#This Row],[Muestra]],Muestra[[Muestra]:[Columna1]],2,0),"REVISAR")</f>
        <v>34.01.01.16 Rendimientos procedentes de las actividades del Partido</v>
      </c>
      <c r="G2185" t="s">
        <v>3888</v>
      </c>
      <c r="H2185" t="s">
        <v>3889</v>
      </c>
      <c r="I2185" t="s">
        <v>3890</v>
      </c>
      <c r="J2185" t="s">
        <v>3897</v>
      </c>
      <c r="K2185" t="s">
        <v>234</v>
      </c>
      <c r="L2185" t="s">
        <v>2615</v>
      </c>
      <c r="O2185" t="s">
        <v>4346</v>
      </c>
      <c r="AF2185">
        <v>0</v>
      </c>
      <c r="AG2185">
        <v>0</v>
      </c>
      <c r="AH2185">
        <v>9658664</v>
      </c>
      <c r="AI2185">
        <v>0</v>
      </c>
      <c r="AJ2185">
        <v>0</v>
      </c>
      <c r="AK2185">
        <v>0</v>
      </c>
    </row>
    <row r="2186" spans="1:37" x14ac:dyDescent="0.25">
      <c r="A2186" s="19">
        <v>2185</v>
      </c>
      <c r="B2186" t="s">
        <v>3898</v>
      </c>
      <c r="C2186" s="1" t="str">
        <f>+VLOOKUP(Tabla1[[#This Row],[Sector]],Sectores[[Sector]:[Columna1]],2,0)</f>
        <v>34 Transparencia</v>
      </c>
      <c r="D2186" s="1" t="str">
        <f>+VLOOKUP(Tabla1[[#This Row],[Contenido]],Hoja2!$F$2:$G$105,2,0)</f>
        <v>34.01 Partidos Políticos</v>
      </c>
      <c r="E2186" s="1" t="str">
        <f>+IFERROR(VLOOKUP(Tabla1[[#This Row],[Tema]],Temas[[Tema]:[Columna1]],2,0),"REVISAR")</f>
        <v>34.01.03 Ingresos Partido Amplitud</v>
      </c>
      <c r="F2186" s="1" t="str">
        <f>+IFERROR(VLOOKUP(Tabla1[[#This Row],[Muestra]],Muestra[[Muestra]:[Columna1]],2,0),"REVISAR")</f>
        <v>34.01.02.05 Rendimientos procedentes de su propio patrimonio</v>
      </c>
      <c r="G2186" t="s">
        <v>3888</v>
      </c>
      <c r="H2186" t="s">
        <v>3889</v>
      </c>
      <c r="I2186" t="s">
        <v>3890</v>
      </c>
      <c r="J2186" t="s">
        <v>3899</v>
      </c>
      <c r="K2186" t="s">
        <v>234</v>
      </c>
      <c r="L2186" t="s">
        <v>2615</v>
      </c>
      <c r="O2186" t="s">
        <v>4346</v>
      </c>
      <c r="AF2186">
        <v>0</v>
      </c>
      <c r="AG2186">
        <v>0</v>
      </c>
      <c r="AH2186">
        <v>0</v>
      </c>
      <c r="AI2186">
        <v>0</v>
      </c>
      <c r="AJ2186">
        <v>0</v>
      </c>
      <c r="AK2186">
        <v>0</v>
      </c>
    </row>
    <row r="2187" spans="1:37" x14ac:dyDescent="0.25">
      <c r="A2187" s="19">
        <v>2186</v>
      </c>
      <c r="B2187" t="s">
        <v>3900</v>
      </c>
      <c r="C2187" s="1" t="str">
        <f>+VLOOKUP(Tabla1[[#This Row],[Sector]],Sectores[[Sector]:[Columna1]],2,0)</f>
        <v>34 Transparencia</v>
      </c>
      <c r="D2187" s="1" t="str">
        <f>+VLOOKUP(Tabla1[[#This Row],[Contenido]],Hoja2!$F$2:$G$105,2,0)</f>
        <v>34.01 Partidos Políticos</v>
      </c>
      <c r="E2187" s="1" t="str">
        <f>+IFERROR(VLOOKUP(Tabla1[[#This Row],[Tema]],Temas[[Tema]:[Columna1]],2,0),"REVISAR")</f>
        <v>34.01.04 Ingresos Partido ANDHA Chile</v>
      </c>
      <c r="F2187" s="1" t="str">
        <f>+IFERROR(VLOOKUP(Tabla1[[#This Row],[Muestra]],Muestra[[Muestra]:[Columna1]],2,0),"REVISAR")</f>
        <v>34.01.02.01 Aportes del Estado (art. 33 bis Ley N°18.603)</v>
      </c>
      <c r="G2187" t="s">
        <v>3888</v>
      </c>
      <c r="H2187" t="s">
        <v>3889</v>
      </c>
      <c r="I2187" t="s">
        <v>3901</v>
      </c>
      <c r="J2187" t="s">
        <v>3891</v>
      </c>
      <c r="K2187" t="s">
        <v>234</v>
      </c>
      <c r="L2187" t="s">
        <v>2615</v>
      </c>
      <c r="O2187" t="s">
        <v>4346</v>
      </c>
      <c r="AF2187">
        <v>0</v>
      </c>
      <c r="AG2187">
        <v>4159254</v>
      </c>
      <c r="AH2187">
        <v>0</v>
      </c>
      <c r="AI2187">
        <v>0</v>
      </c>
      <c r="AJ2187">
        <v>0</v>
      </c>
      <c r="AK2187">
        <v>0</v>
      </c>
    </row>
    <row r="2188" spans="1:37" x14ac:dyDescent="0.25">
      <c r="A2188" s="19">
        <v>2187</v>
      </c>
      <c r="B2188" t="s">
        <v>3902</v>
      </c>
      <c r="C2188" s="1" t="str">
        <f>+VLOOKUP(Tabla1[[#This Row],[Sector]],Sectores[[Sector]:[Columna1]],2,0)</f>
        <v>34 Transparencia</v>
      </c>
      <c r="D2188" s="1" t="str">
        <f>+VLOOKUP(Tabla1[[#This Row],[Contenido]],Hoja2!$F$2:$G$105,2,0)</f>
        <v>34.01 Partidos Políticos</v>
      </c>
      <c r="E2188" s="1" t="str">
        <f>+IFERROR(VLOOKUP(Tabla1[[#This Row],[Tema]],Temas[[Tema]:[Columna1]],2,0),"REVISAR")</f>
        <v>34.01.04 Ingresos Partido ANDHA Chile</v>
      </c>
      <c r="F2188" s="1" t="str">
        <f>+IFERROR(VLOOKUP(Tabla1[[#This Row],[Muestra]],Muestra[[Muestra]:[Columna1]],2,0),"REVISAR")</f>
        <v>34.01.01.16 Rendimientos procedentes de las actividades del Partido</v>
      </c>
      <c r="G2188" t="s">
        <v>3888</v>
      </c>
      <c r="H2188" t="s">
        <v>3889</v>
      </c>
      <c r="I2188" t="s">
        <v>3901</v>
      </c>
      <c r="J2188" t="s">
        <v>3897</v>
      </c>
      <c r="K2188" t="s">
        <v>234</v>
      </c>
      <c r="L2188" t="s">
        <v>2615</v>
      </c>
      <c r="O2188" t="s">
        <v>4346</v>
      </c>
      <c r="AF2188">
        <v>0</v>
      </c>
      <c r="AG2188">
        <v>7589658</v>
      </c>
      <c r="AH2188">
        <v>0</v>
      </c>
      <c r="AI2188">
        <v>0</v>
      </c>
      <c r="AJ2188">
        <v>0</v>
      </c>
      <c r="AK2188">
        <v>0</v>
      </c>
    </row>
    <row r="2189" spans="1:37" x14ac:dyDescent="0.25">
      <c r="A2189" s="19">
        <v>2188</v>
      </c>
      <c r="B2189" t="s">
        <v>3903</v>
      </c>
      <c r="C2189" s="1" t="str">
        <f>+VLOOKUP(Tabla1[[#This Row],[Sector]],Sectores[[Sector]:[Columna1]],2,0)</f>
        <v>34 Transparencia</v>
      </c>
      <c r="D2189" s="1" t="str">
        <f>+VLOOKUP(Tabla1[[#This Row],[Contenido]],Hoja2!$F$2:$G$105,2,0)</f>
        <v>34.01 Partidos Políticos</v>
      </c>
      <c r="E2189" s="1" t="str">
        <f>+IFERROR(VLOOKUP(Tabla1[[#This Row],[Tema]],Temas[[Tema]:[Columna1]],2,0),"REVISAR")</f>
        <v>34.01.05 Ingresos Partido Ciudadanos</v>
      </c>
      <c r="F2189" s="1" t="str">
        <f>+IFERROR(VLOOKUP(Tabla1[[#This Row],[Muestra]],Muestra[[Muestra]:[Columna1]],2,0),"REVISAR")</f>
        <v>34.01.02.01 Aportes del Estado (art. 33 bis Ley N°18.603)</v>
      </c>
      <c r="G2189" t="s">
        <v>3888</v>
      </c>
      <c r="H2189" t="s">
        <v>3889</v>
      </c>
      <c r="I2189" t="s">
        <v>3904</v>
      </c>
      <c r="J2189" t="s">
        <v>3891</v>
      </c>
      <c r="K2189" t="s">
        <v>234</v>
      </c>
      <c r="L2189" t="s">
        <v>2615</v>
      </c>
      <c r="O2189" t="s">
        <v>4346</v>
      </c>
      <c r="AF2189">
        <v>0</v>
      </c>
      <c r="AG2189">
        <v>0</v>
      </c>
      <c r="AH2189">
        <v>48149694</v>
      </c>
      <c r="AI2189">
        <v>63819106</v>
      </c>
      <c r="AJ2189">
        <v>42822742</v>
      </c>
      <c r="AK2189">
        <v>31610497</v>
      </c>
    </row>
    <row r="2190" spans="1:37" x14ac:dyDescent="0.25">
      <c r="A2190" s="19">
        <v>2189</v>
      </c>
      <c r="B2190" t="s">
        <v>3905</v>
      </c>
      <c r="C2190" s="1" t="str">
        <f>+VLOOKUP(Tabla1[[#This Row],[Sector]],Sectores[[Sector]:[Columna1]],2,0)</f>
        <v>34 Transparencia</v>
      </c>
      <c r="D2190" s="1" t="str">
        <f>+VLOOKUP(Tabla1[[#This Row],[Contenido]],Hoja2!$F$2:$G$105,2,0)</f>
        <v>34.01 Partidos Políticos</v>
      </c>
      <c r="E2190" s="1" t="str">
        <f>+IFERROR(VLOOKUP(Tabla1[[#This Row],[Tema]],Temas[[Tema]:[Columna1]],2,0),"REVISAR")</f>
        <v>34.01.05 Ingresos Partido Ciudadanos</v>
      </c>
      <c r="F2190" s="1" t="str">
        <f>+IFERROR(VLOOKUP(Tabla1[[#This Row],[Muestra]],Muestra[[Muestra]:[Columna1]],2,0),"REVISAR")</f>
        <v>34.01.02.02 Cuantía global de las cuotas y aportes de sus afiliados</v>
      </c>
      <c r="G2190" t="s">
        <v>3888</v>
      </c>
      <c r="H2190" t="s">
        <v>3889</v>
      </c>
      <c r="I2190" t="s">
        <v>3904</v>
      </c>
      <c r="J2190" t="s">
        <v>3893</v>
      </c>
      <c r="K2190" t="s">
        <v>234</v>
      </c>
      <c r="L2190" t="s">
        <v>2615</v>
      </c>
      <c r="O2190" t="s">
        <v>4346</v>
      </c>
      <c r="AF2190">
        <v>0</v>
      </c>
      <c r="AG2190">
        <v>53172000</v>
      </c>
      <c r="AH2190">
        <v>44472000</v>
      </c>
      <c r="AI2190">
        <v>414350</v>
      </c>
      <c r="AJ2190">
        <v>0</v>
      </c>
      <c r="AK2190">
        <v>80000</v>
      </c>
    </row>
    <row r="2191" spans="1:37" x14ac:dyDescent="0.25">
      <c r="A2191" s="19">
        <v>2190</v>
      </c>
      <c r="B2191" t="s">
        <v>3906</v>
      </c>
      <c r="C2191" s="1" t="str">
        <f>+VLOOKUP(Tabla1[[#This Row],[Sector]],Sectores[[Sector]:[Columna1]],2,0)</f>
        <v>34 Transparencia</v>
      </c>
      <c r="D2191" s="1" t="str">
        <f>+VLOOKUP(Tabla1[[#This Row],[Contenido]],Hoja2!$F$2:$G$105,2,0)</f>
        <v>34.01 Partidos Políticos</v>
      </c>
      <c r="E2191" s="1" t="str">
        <f>+IFERROR(VLOOKUP(Tabla1[[#This Row],[Tema]],Temas[[Tema]:[Columna1]],2,0),"REVISAR")</f>
        <v>34.01.05 Ingresos Partido Ciudadanos</v>
      </c>
      <c r="F2191" s="1" t="str">
        <f>+IFERROR(VLOOKUP(Tabla1[[#This Row],[Muestra]],Muestra[[Muestra]:[Columna1]],2,0),"REVISAR")</f>
        <v>34.01.02.03 Ingresos procedentes de los aportes de personas naturales</v>
      </c>
      <c r="G2191" t="s">
        <v>3888</v>
      </c>
      <c r="H2191" t="s">
        <v>3889</v>
      </c>
      <c r="I2191" t="s">
        <v>3904</v>
      </c>
      <c r="J2191" t="s">
        <v>3895</v>
      </c>
      <c r="K2191" t="s">
        <v>234</v>
      </c>
      <c r="L2191" t="s">
        <v>2615</v>
      </c>
      <c r="O2191" t="s">
        <v>4346</v>
      </c>
      <c r="AF2191">
        <v>5300000</v>
      </c>
      <c r="AG2191">
        <v>25973272</v>
      </c>
      <c r="AH2191">
        <v>0</v>
      </c>
      <c r="AI2191">
        <v>0</v>
      </c>
      <c r="AJ2191">
        <v>259000</v>
      </c>
      <c r="AK2191">
        <v>0</v>
      </c>
    </row>
    <row r="2192" spans="1:37" x14ac:dyDescent="0.25">
      <c r="A2192" s="19">
        <v>2191</v>
      </c>
      <c r="B2192" t="s">
        <v>3907</v>
      </c>
      <c r="C2192" s="1" t="str">
        <f>+VLOOKUP(Tabla1[[#This Row],[Sector]],Sectores[[Sector]:[Columna1]],2,0)</f>
        <v>34 Transparencia</v>
      </c>
      <c r="D2192" s="1" t="str">
        <f>+VLOOKUP(Tabla1[[#This Row],[Contenido]],Hoja2!$F$2:$G$105,2,0)</f>
        <v>34.01 Partidos Políticos</v>
      </c>
      <c r="E2192" s="1" t="str">
        <f>+IFERROR(VLOOKUP(Tabla1[[#This Row],[Tema]],Temas[[Tema]:[Columna1]],2,0),"REVISAR")</f>
        <v>34.01.05 Ingresos Partido Ciudadanos</v>
      </c>
      <c r="F2192" s="1" t="str">
        <f>+IFERROR(VLOOKUP(Tabla1[[#This Row],[Muestra]],Muestra[[Muestra]:[Columna1]],2,0),"REVISAR")</f>
        <v>34.01.01.16 Rendimientos procedentes de las actividades del Partido</v>
      </c>
      <c r="G2192" t="s">
        <v>3888</v>
      </c>
      <c r="H2192" t="s">
        <v>3889</v>
      </c>
      <c r="I2192" t="s">
        <v>3904</v>
      </c>
      <c r="J2192" t="s">
        <v>3897</v>
      </c>
      <c r="K2192" t="s">
        <v>234</v>
      </c>
      <c r="L2192" t="s">
        <v>2615</v>
      </c>
      <c r="O2192" t="s">
        <v>4346</v>
      </c>
      <c r="AF2192">
        <v>0</v>
      </c>
      <c r="AG2192">
        <v>0</v>
      </c>
      <c r="AH2192">
        <v>0</v>
      </c>
      <c r="AI2192">
        <v>0</v>
      </c>
      <c r="AJ2192">
        <v>0</v>
      </c>
      <c r="AK2192">
        <v>0</v>
      </c>
    </row>
    <row r="2193" spans="1:37" x14ac:dyDescent="0.25">
      <c r="A2193" s="19">
        <v>2192</v>
      </c>
      <c r="B2193" t="s">
        <v>3908</v>
      </c>
      <c r="C2193" s="1" t="str">
        <f>+VLOOKUP(Tabla1[[#This Row],[Sector]],Sectores[[Sector]:[Columna1]],2,0)</f>
        <v>34 Transparencia</v>
      </c>
      <c r="D2193" s="1" t="str">
        <f>+VLOOKUP(Tabla1[[#This Row],[Contenido]],Hoja2!$F$2:$G$105,2,0)</f>
        <v>34.01 Partidos Políticos</v>
      </c>
      <c r="E2193" s="1" t="str">
        <f>+IFERROR(VLOOKUP(Tabla1[[#This Row],[Tema]],Temas[[Tema]:[Columna1]],2,0),"REVISAR")</f>
        <v>34.01.05 Ingresos Partido Ciudadanos</v>
      </c>
      <c r="F2193" s="1" t="str">
        <f>+IFERROR(VLOOKUP(Tabla1[[#This Row],[Muestra]],Muestra[[Muestra]:[Columna1]],2,0),"REVISAR")</f>
        <v>34.01.02.05 Rendimientos procedentes de su propio patrimonio</v>
      </c>
      <c r="G2193" t="s">
        <v>3888</v>
      </c>
      <c r="H2193" t="s">
        <v>3889</v>
      </c>
      <c r="I2193" t="s">
        <v>3904</v>
      </c>
      <c r="J2193" t="s">
        <v>3899</v>
      </c>
      <c r="K2193" t="s">
        <v>234</v>
      </c>
      <c r="L2193" t="s">
        <v>2615</v>
      </c>
      <c r="O2193" t="s">
        <v>4346</v>
      </c>
      <c r="AF2193">
        <v>0</v>
      </c>
      <c r="AG2193">
        <v>0</v>
      </c>
      <c r="AH2193">
        <v>0</v>
      </c>
      <c r="AI2193">
        <v>0</v>
      </c>
      <c r="AJ2193">
        <v>0</v>
      </c>
      <c r="AK2193">
        <v>0</v>
      </c>
    </row>
    <row r="2194" spans="1:37" x14ac:dyDescent="0.25">
      <c r="A2194" s="19">
        <v>2193</v>
      </c>
      <c r="B2194" t="s">
        <v>3909</v>
      </c>
      <c r="C2194" s="1" t="str">
        <f>+VLOOKUP(Tabla1[[#This Row],[Sector]],Sectores[[Sector]:[Columna1]],2,0)</f>
        <v>34 Transparencia</v>
      </c>
      <c r="D2194" s="1" t="str">
        <f>+VLOOKUP(Tabla1[[#This Row],[Contenido]],Hoja2!$F$2:$G$105,2,0)</f>
        <v>34.01 Partidos Políticos</v>
      </c>
      <c r="E2194" s="1" t="str">
        <f>+IFERROR(VLOOKUP(Tabla1[[#This Row],[Tema]],Temas[[Tema]:[Columna1]],2,0),"REVISAR")</f>
        <v>34.01.06 Ingresos Partido Comunista de Chile (PCCH)</v>
      </c>
      <c r="F2194" s="1" t="str">
        <f>+IFERROR(VLOOKUP(Tabla1[[#This Row],[Muestra]],Muestra[[Muestra]:[Columna1]],2,0),"REVISAR")</f>
        <v>34.01.02.01 Aportes del Estado (art. 33 bis Ley N°18.603)</v>
      </c>
      <c r="G2194" t="s">
        <v>3888</v>
      </c>
      <c r="H2194" t="s">
        <v>3889</v>
      </c>
      <c r="I2194" t="s">
        <v>3910</v>
      </c>
      <c r="J2194" t="s">
        <v>3891</v>
      </c>
      <c r="K2194" t="s">
        <v>234</v>
      </c>
      <c r="L2194" t="s">
        <v>2615</v>
      </c>
      <c r="O2194" t="s">
        <v>4346</v>
      </c>
      <c r="AF2194">
        <v>85232047</v>
      </c>
      <c r="AG2194">
        <v>424108564</v>
      </c>
      <c r="AH2194">
        <v>254363309</v>
      </c>
      <c r="AI2194">
        <v>857184628</v>
      </c>
      <c r="AJ2194">
        <v>354582991</v>
      </c>
      <c r="AK2194">
        <v>440643621</v>
      </c>
    </row>
    <row r="2195" spans="1:37" x14ac:dyDescent="0.25">
      <c r="A2195" s="19">
        <v>2194</v>
      </c>
      <c r="B2195" t="s">
        <v>3911</v>
      </c>
      <c r="C2195" s="1" t="str">
        <f>+VLOOKUP(Tabla1[[#This Row],[Sector]],Sectores[[Sector]:[Columna1]],2,0)</f>
        <v>34 Transparencia</v>
      </c>
      <c r="D2195" s="1" t="str">
        <f>+VLOOKUP(Tabla1[[#This Row],[Contenido]],Hoja2!$F$2:$G$105,2,0)</f>
        <v>34.01 Partidos Políticos</v>
      </c>
      <c r="E2195" s="1" t="str">
        <f>+IFERROR(VLOOKUP(Tabla1[[#This Row],[Tema]],Temas[[Tema]:[Columna1]],2,0),"REVISAR")</f>
        <v>34.01.06 Ingresos Partido Comunista de Chile (PCCH)</v>
      </c>
      <c r="F2195" s="1" t="str">
        <f>+IFERROR(VLOOKUP(Tabla1[[#This Row],[Muestra]],Muestra[[Muestra]:[Columna1]],2,0),"REVISAR")</f>
        <v>34.01.02.06 Aportes personas naturales</v>
      </c>
      <c r="G2195" t="s">
        <v>3888</v>
      </c>
      <c r="H2195" t="s">
        <v>3889</v>
      </c>
      <c r="I2195" t="s">
        <v>3910</v>
      </c>
      <c r="J2195" t="s">
        <v>3912</v>
      </c>
      <c r="K2195" t="s">
        <v>234</v>
      </c>
      <c r="L2195" t="s">
        <v>2615</v>
      </c>
      <c r="O2195" t="s">
        <v>4346</v>
      </c>
      <c r="AF2195">
        <v>0</v>
      </c>
      <c r="AG2195">
        <v>0</v>
      </c>
      <c r="AH2195">
        <v>0</v>
      </c>
      <c r="AI2195">
        <v>9500100</v>
      </c>
      <c r="AJ2195">
        <v>3197260</v>
      </c>
      <c r="AK2195">
        <v>2943251</v>
      </c>
    </row>
    <row r="2196" spans="1:37" x14ac:dyDescent="0.25">
      <c r="A2196" s="19">
        <v>2195</v>
      </c>
      <c r="B2196" t="s">
        <v>3913</v>
      </c>
      <c r="C2196" s="1" t="str">
        <f>+VLOOKUP(Tabla1[[#This Row],[Sector]],Sectores[[Sector]:[Columna1]],2,0)</f>
        <v>34 Transparencia</v>
      </c>
      <c r="D2196" s="1" t="str">
        <f>+VLOOKUP(Tabla1[[#This Row],[Contenido]],Hoja2!$F$2:$G$105,2,0)</f>
        <v>34.01 Partidos Políticos</v>
      </c>
      <c r="E2196" s="1" t="str">
        <f>+IFERROR(VLOOKUP(Tabla1[[#This Row],[Tema]],Temas[[Tema]:[Columna1]],2,0),"REVISAR")</f>
        <v>34.01.06 Ingresos Partido Comunista de Chile (PCCH)</v>
      </c>
      <c r="F2196" s="1" t="str">
        <f>+IFERROR(VLOOKUP(Tabla1[[#This Row],[Muestra]],Muestra[[Muestra]:[Columna1]],2,0),"REVISAR")</f>
        <v>34.01.02.07 Cuotas y aportes de afiliados</v>
      </c>
      <c r="G2196" t="s">
        <v>3888</v>
      </c>
      <c r="H2196" t="s">
        <v>3889</v>
      </c>
      <c r="I2196" t="s">
        <v>3910</v>
      </c>
      <c r="J2196" t="s">
        <v>3914</v>
      </c>
      <c r="K2196" t="s">
        <v>234</v>
      </c>
      <c r="L2196" t="s">
        <v>2615</v>
      </c>
      <c r="O2196" t="s">
        <v>4346</v>
      </c>
      <c r="AF2196">
        <v>49736945</v>
      </c>
      <c r="AG2196">
        <v>297925696</v>
      </c>
      <c r="AH2196">
        <v>121832897</v>
      </c>
      <c r="AI2196">
        <v>264489790</v>
      </c>
      <c r="AJ2196">
        <v>137606371</v>
      </c>
      <c r="AK2196">
        <v>169288765</v>
      </c>
    </row>
    <row r="2197" spans="1:37" x14ac:dyDescent="0.25">
      <c r="A2197" s="19">
        <v>2196</v>
      </c>
      <c r="B2197" t="s">
        <v>3915</v>
      </c>
      <c r="C2197" s="1" t="str">
        <f>+VLOOKUP(Tabla1[[#This Row],[Sector]],Sectores[[Sector]:[Columna1]],2,0)</f>
        <v>34 Transparencia</v>
      </c>
      <c r="D2197" s="1" t="str">
        <f>+VLOOKUP(Tabla1[[#This Row],[Contenido]],Hoja2!$F$2:$G$105,2,0)</f>
        <v>34.01 Partidos Políticos</v>
      </c>
      <c r="E2197" s="1" t="str">
        <f>+IFERROR(VLOOKUP(Tabla1[[#This Row],[Tema]],Temas[[Tema]:[Columna1]],2,0),"REVISAR")</f>
        <v>34.01.06 Ingresos Partido Comunista de Chile (PCCH)</v>
      </c>
      <c r="F2197" s="1" t="str">
        <f>+IFERROR(VLOOKUP(Tabla1[[#This Row],[Muestra]],Muestra[[Muestra]:[Columna1]],2,0),"REVISAR")</f>
        <v>34.01.02.08 Otros Ingresos</v>
      </c>
      <c r="G2197" t="s">
        <v>3888</v>
      </c>
      <c r="H2197" t="s">
        <v>3889</v>
      </c>
      <c r="I2197" t="s">
        <v>3910</v>
      </c>
      <c r="J2197" t="s">
        <v>3916</v>
      </c>
      <c r="K2197" t="s">
        <v>234</v>
      </c>
      <c r="L2197" t="s">
        <v>2615</v>
      </c>
      <c r="O2197" t="s">
        <v>4346</v>
      </c>
      <c r="AF2197">
        <v>0</v>
      </c>
      <c r="AG2197">
        <v>0</v>
      </c>
      <c r="AH2197">
        <v>271338348</v>
      </c>
      <c r="AI2197">
        <v>0</v>
      </c>
      <c r="AJ2197">
        <v>10430740</v>
      </c>
      <c r="AK2197">
        <v>164461006</v>
      </c>
    </row>
    <row r="2198" spans="1:37" x14ac:dyDescent="0.25">
      <c r="A2198" s="19">
        <v>2197</v>
      </c>
      <c r="B2198" t="s">
        <v>3917</v>
      </c>
      <c r="C2198" s="1" t="str">
        <f>+VLOOKUP(Tabla1[[#This Row],[Sector]],Sectores[[Sector]:[Columna1]],2,0)</f>
        <v>34 Transparencia</v>
      </c>
      <c r="D2198" s="1" t="str">
        <f>+VLOOKUP(Tabla1[[#This Row],[Contenido]],Hoja2!$F$2:$G$105,2,0)</f>
        <v>34.01 Partidos Políticos</v>
      </c>
      <c r="E2198" s="1" t="str">
        <f>+IFERROR(VLOOKUP(Tabla1[[#This Row],[Tema]],Temas[[Tema]:[Columna1]],2,0),"REVISAR")</f>
        <v>34.01.06 Ingresos Partido Comunista de Chile (PCCH)</v>
      </c>
      <c r="F2198" s="1" t="str">
        <f>+IFERROR(VLOOKUP(Tabla1[[#This Row],[Muestra]],Muestra[[Muestra]:[Columna1]],2,0),"REVISAR")</f>
        <v>34.01.02.09 Rendimiento por actividades</v>
      </c>
      <c r="G2198" t="s">
        <v>3888</v>
      </c>
      <c r="H2198" t="s">
        <v>3889</v>
      </c>
      <c r="I2198" t="s">
        <v>3910</v>
      </c>
      <c r="J2198" t="s">
        <v>3918</v>
      </c>
      <c r="K2198" t="s">
        <v>234</v>
      </c>
      <c r="L2198" t="s">
        <v>2615</v>
      </c>
      <c r="O2198" t="s">
        <v>4346</v>
      </c>
      <c r="AF2198">
        <v>0</v>
      </c>
      <c r="AG2198">
        <v>396830</v>
      </c>
      <c r="AH2198">
        <v>0</v>
      </c>
      <c r="AI2198">
        <v>0</v>
      </c>
      <c r="AJ2198">
        <v>0</v>
      </c>
      <c r="AK2198">
        <v>0</v>
      </c>
    </row>
    <row r="2199" spans="1:37" x14ac:dyDescent="0.25">
      <c r="A2199" s="19">
        <v>2198</v>
      </c>
      <c r="B2199" t="s">
        <v>3919</v>
      </c>
      <c r="C2199" s="1" t="str">
        <f>+VLOOKUP(Tabla1[[#This Row],[Sector]],Sectores[[Sector]:[Columna1]],2,0)</f>
        <v>34 Transparencia</v>
      </c>
      <c r="D2199" s="1" t="str">
        <f>+VLOOKUP(Tabla1[[#This Row],[Contenido]],Hoja2!$F$2:$G$105,2,0)</f>
        <v>34.01 Partidos Políticos</v>
      </c>
      <c r="E2199" s="1" t="str">
        <f>+IFERROR(VLOOKUP(Tabla1[[#This Row],[Tema]],Temas[[Tema]:[Columna1]],2,0),"REVISAR")</f>
        <v>34.01.06 Ingresos Partido Comunista de Chile (PCCH)</v>
      </c>
      <c r="F2199" s="1" t="str">
        <f>+IFERROR(VLOOKUP(Tabla1[[#This Row],[Muestra]],Muestra[[Muestra]:[Columna1]],2,0),"REVISAR")</f>
        <v>34.01.02.05 Rendimientos procedentes de su propio patrimonio</v>
      </c>
      <c r="G2199" t="s">
        <v>3888</v>
      </c>
      <c r="H2199" t="s">
        <v>3889</v>
      </c>
      <c r="I2199" t="s">
        <v>3910</v>
      </c>
      <c r="J2199" t="s">
        <v>3899</v>
      </c>
      <c r="K2199" t="s">
        <v>234</v>
      </c>
      <c r="L2199" t="s">
        <v>2615</v>
      </c>
      <c r="O2199" t="s">
        <v>4346</v>
      </c>
      <c r="AF2199">
        <v>0</v>
      </c>
      <c r="AG2199">
        <v>528720</v>
      </c>
      <c r="AH2199">
        <v>504503929</v>
      </c>
      <c r="AI2199">
        <v>384674820</v>
      </c>
      <c r="AJ2199">
        <v>356440466</v>
      </c>
      <c r="AK2199">
        <v>190792185</v>
      </c>
    </row>
    <row r="2200" spans="1:37" x14ac:dyDescent="0.25">
      <c r="A2200" s="19">
        <v>2199</v>
      </c>
      <c r="B2200" t="s">
        <v>3920</v>
      </c>
      <c r="C2200" s="1" t="str">
        <f>+VLOOKUP(Tabla1[[#This Row],[Sector]],Sectores[[Sector]:[Columna1]],2,0)</f>
        <v>34 Transparencia</v>
      </c>
      <c r="D2200" s="1" t="str">
        <f>+VLOOKUP(Tabla1[[#This Row],[Contenido]],Hoja2!$F$2:$G$105,2,0)</f>
        <v>34.01 Partidos Políticos</v>
      </c>
      <c r="E2200" s="1" t="str">
        <f>+IFERROR(VLOOKUP(Tabla1[[#This Row],[Tema]],Temas[[Tema]:[Columna1]],2,0),"REVISAR")</f>
        <v>34.01.07 Ingresos Partido Conservador Cristiano</v>
      </c>
      <c r="F2200" s="1" t="str">
        <f>+IFERROR(VLOOKUP(Tabla1[[#This Row],[Muestra]],Muestra[[Muestra]:[Columna1]],2,0),"REVISAR")</f>
        <v>34.01.02.01 Aportes del Estado (art. 33 bis Ley N°18.603)</v>
      </c>
      <c r="G2200" t="s">
        <v>3888</v>
      </c>
      <c r="H2200" t="s">
        <v>3889</v>
      </c>
      <c r="I2200" t="s">
        <v>3921</v>
      </c>
      <c r="J2200" t="s">
        <v>3891</v>
      </c>
      <c r="K2200" t="s">
        <v>234</v>
      </c>
      <c r="L2200" t="s">
        <v>2615</v>
      </c>
      <c r="O2200" t="s">
        <v>4346</v>
      </c>
      <c r="AF2200">
        <v>0</v>
      </c>
      <c r="AG2200">
        <v>0</v>
      </c>
      <c r="AH2200">
        <v>0</v>
      </c>
      <c r="AI2200">
        <v>0</v>
      </c>
      <c r="AJ2200">
        <v>0</v>
      </c>
      <c r="AK2200">
        <v>11815497</v>
      </c>
    </row>
    <row r="2201" spans="1:37" x14ac:dyDescent="0.25">
      <c r="A2201" s="19">
        <v>2200</v>
      </c>
      <c r="B2201" t="s">
        <v>3922</v>
      </c>
      <c r="C2201" s="1" t="str">
        <f>+VLOOKUP(Tabla1[[#This Row],[Sector]],Sectores[[Sector]:[Columna1]],2,0)</f>
        <v>34 Transparencia</v>
      </c>
      <c r="D2201" s="1" t="str">
        <f>+VLOOKUP(Tabla1[[#This Row],[Contenido]],Hoja2!$F$2:$G$105,2,0)</f>
        <v>34.01 Partidos Políticos</v>
      </c>
      <c r="E2201" s="1" t="str">
        <f>+IFERROR(VLOOKUP(Tabla1[[#This Row],[Tema]],Temas[[Tema]:[Columna1]],2,0),"REVISAR")</f>
        <v>34.01.07 Ingresos Partido Conservador Cristiano</v>
      </c>
      <c r="F2201" s="1" t="str">
        <f>+IFERROR(VLOOKUP(Tabla1[[#This Row],[Muestra]],Muestra[[Muestra]:[Columna1]],2,0),"REVISAR")</f>
        <v>34.01.02.02 Cuantía global de las cuotas y aportes de sus afiliados</v>
      </c>
      <c r="G2201" t="s">
        <v>3888</v>
      </c>
      <c r="H2201" t="s">
        <v>3889</v>
      </c>
      <c r="I2201" t="s">
        <v>3921</v>
      </c>
      <c r="J2201" t="s">
        <v>3893</v>
      </c>
      <c r="K2201" t="s">
        <v>234</v>
      </c>
      <c r="L2201" t="s">
        <v>2615</v>
      </c>
      <c r="O2201" t="s">
        <v>4346</v>
      </c>
      <c r="AF2201">
        <v>0</v>
      </c>
      <c r="AG2201">
        <v>0</v>
      </c>
      <c r="AH2201">
        <v>0</v>
      </c>
      <c r="AI2201">
        <v>0</v>
      </c>
      <c r="AJ2201">
        <v>500000</v>
      </c>
      <c r="AK2201">
        <v>222000</v>
      </c>
    </row>
    <row r="2202" spans="1:37" x14ac:dyDescent="0.25">
      <c r="A2202" s="19">
        <v>2201</v>
      </c>
      <c r="B2202" t="s">
        <v>3923</v>
      </c>
      <c r="C2202" s="1" t="str">
        <f>+VLOOKUP(Tabla1[[#This Row],[Sector]],Sectores[[Sector]:[Columna1]],2,0)</f>
        <v>34 Transparencia</v>
      </c>
      <c r="D2202" s="1" t="str">
        <f>+VLOOKUP(Tabla1[[#This Row],[Contenido]],Hoja2!$F$2:$G$105,2,0)</f>
        <v>34.01 Partidos Políticos</v>
      </c>
      <c r="E2202" s="1" t="str">
        <f>+IFERROR(VLOOKUP(Tabla1[[#This Row],[Tema]],Temas[[Tema]:[Columna1]],2,0),"REVISAR")</f>
        <v>34.01.07 Ingresos Partido Conservador Cristiano</v>
      </c>
      <c r="F2202" s="1" t="str">
        <f>+IFERROR(VLOOKUP(Tabla1[[#This Row],[Muestra]],Muestra[[Muestra]:[Columna1]],2,0),"REVISAR")</f>
        <v>34.01.02.03 Ingresos procedentes de los aportes de personas naturales</v>
      </c>
      <c r="G2202" t="s">
        <v>3888</v>
      </c>
      <c r="H2202" t="s">
        <v>3889</v>
      </c>
      <c r="I2202" t="s">
        <v>3921</v>
      </c>
      <c r="J2202" t="s">
        <v>3895</v>
      </c>
      <c r="K2202" t="s">
        <v>234</v>
      </c>
      <c r="L2202" t="s">
        <v>2615</v>
      </c>
      <c r="O2202" t="s">
        <v>4346</v>
      </c>
      <c r="AF2202">
        <v>0</v>
      </c>
      <c r="AG2202">
        <v>0</v>
      </c>
      <c r="AH2202">
        <v>0</v>
      </c>
      <c r="AI2202">
        <v>0</v>
      </c>
      <c r="AJ2202">
        <v>0</v>
      </c>
      <c r="AK2202">
        <v>0</v>
      </c>
    </row>
    <row r="2203" spans="1:37" x14ac:dyDescent="0.25">
      <c r="A2203" s="19">
        <v>2202</v>
      </c>
      <c r="B2203" t="s">
        <v>3924</v>
      </c>
      <c r="C2203" s="1" t="str">
        <f>+VLOOKUP(Tabla1[[#This Row],[Sector]],Sectores[[Sector]:[Columna1]],2,0)</f>
        <v>34 Transparencia</v>
      </c>
      <c r="D2203" s="1" t="str">
        <f>+VLOOKUP(Tabla1[[#This Row],[Contenido]],Hoja2!$F$2:$G$105,2,0)</f>
        <v>34.01 Partidos Políticos</v>
      </c>
      <c r="E2203" s="1" t="str">
        <f>+IFERROR(VLOOKUP(Tabla1[[#This Row],[Tema]],Temas[[Tema]:[Columna1]],2,0),"REVISAR")</f>
        <v>34.01.07 Ingresos Partido Conservador Cristiano</v>
      </c>
      <c r="F2203" s="1" t="str">
        <f>+IFERROR(VLOOKUP(Tabla1[[#This Row],[Muestra]],Muestra[[Muestra]:[Columna1]],2,0),"REVISAR")</f>
        <v>34.01.01.16 Rendimientos procedentes de las actividades del Partido</v>
      </c>
      <c r="G2203" t="s">
        <v>3888</v>
      </c>
      <c r="H2203" t="s">
        <v>3889</v>
      </c>
      <c r="I2203" t="s">
        <v>3921</v>
      </c>
      <c r="J2203" t="s">
        <v>3897</v>
      </c>
      <c r="K2203" t="s">
        <v>234</v>
      </c>
      <c r="L2203" t="s">
        <v>2615</v>
      </c>
      <c r="O2203" t="s">
        <v>4346</v>
      </c>
      <c r="AF2203">
        <v>0</v>
      </c>
      <c r="AG2203">
        <v>0</v>
      </c>
      <c r="AH2203">
        <v>0</v>
      </c>
      <c r="AI2203">
        <v>0</v>
      </c>
      <c r="AJ2203">
        <v>0</v>
      </c>
      <c r="AK2203">
        <v>0</v>
      </c>
    </row>
    <row r="2204" spans="1:37" x14ac:dyDescent="0.25">
      <c r="A2204" s="19">
        <v>2203</v>
      </c>
      <c r="B2204" t="s">
        <v>3925</v>
      </c>
      <c r="C2204" s="1" t="str">
        <f>+VLOOKUP(Tabla1[[#This Row],[Sector]],Sectores[[Sector]:[Columna1]],2,0)</f>
        <v>34 Transparencia</v>
      </c>
      <c r="D2204" s="1" t="str">
        <f>+VLOOKUP(Tabla1[[#This Row],[Contenido]],Hoja2!$F$2:$G$105,2,0)</f>
        <v>34.01 Partidos Políticos</v>
      </c>
      <c r="E2204" s="1" t="str">
        <f>+IFERROR(VLOOKUP(Tabla1[[#This Row],[Tema]],Temas[[Tema]:[Columna1]],2,0),"REVISAR")</f>
        <v>34.01.07 Ingresos Partido Conservador Cristiano</v>
      </c>
      <c r="F2204" s="1" t="str">
        <f>+IFERROR(VLOOKUP(Tabla1[[#This Row],[Muestra]],Muestra[[Muestra]:[Columna1]],2,0),"REVISAR")</f>
        <v>34.01.02.05 Rendimientos procedentes de su propio patrimonio</v>
      </c>
      <c r="G2204" t="s">
        <v>3888</v>
      </c>
      <c r="H2204" t="s">
        <v>3889</v>
      </c>
      <c r="I2204" t="s">
        <v>3921</v>
      </c>
      <c r="J2204" t="s">
        <v>3899</v>
      </c>
      <c r="K2204" t="s">
        <v>234</v>
      </c>
      <c r="L2204" t="s">
        <v>2615</v>
      </c>
      <c r="O2204" t="s">
        <v>4346</v>
      </c>
      <c r="AF2204">
        <v>0</v>
      </c>
      <c r="AG2204">
        <v>0</v>
      </c>
      <c r="AH2204">
        <v>0</v>
      </c>
      <c r="AI2204">
        <v>0</v>
      </c>
      <c r="AJ2204">
        <v>0</v>
      </c>
      <c r="AK2204">
        <v>0</v>
      </c>
    </row>
    <row r="2205" spans="1:37" x14ac:dyDescent="0.25">
      <c r="A2205" s="19">
        <v>2204</v>
      </c>
      <c r="B2205" t="s">
        <v>3926</v>
      </c>
      <c r="C2205" s="1" t="str">
        <f>+VLOOKUP(Tabla1[[#This Row],[Sector]],Sectores[[Sector]:[Columna1]],2,0)</f>
        <v>34 Transparencia</v>
      </c>
      <c r="D2205" s="1" t="str">
        <f>+VLOOKUP(Tabla1[[#This Row],[Contenido]],Hoja2!$F$2:$G$105,2,0)</f>
        <v>34.01 Partidos Políticos</v>
      </c>
      <c r="E2205" s="1" t="str">
        <f>+IFERROR(VLOOKUP(Tabla1[[#This Row],[Tema]],Temas[[Tema]:[Columna1]],2,0),"REVISAR")</f>
        <v>34.01.08 Ingresos Partido Convergencia Social</v>
      </c>
      <c r="F2205" s="1" t="str">
        <f>+IFERROR(VLOOKUP(Tabla1[[#This Row],[Muestra]],Muestra[[Muestra]:[Columna1]],2,0),"REVISAR")</f>
        <v>34.01.02.01 Aportes del Estado (art. 33 bis Ley N°18.603)</v>
      </c>
      <c r="G2205" t="s">
        <v>3888</v>
      </c>
      <c r="H2205" t="s">
        <v>3889</v>
      </c>
      <c r="I2205" t="s">
        <v>3927</v>
      </c>
      <c r="J2205" t="s">
        <v>3891</v>
      </c>
      <c r="K2205" t="s">
        <v>234</v>
      </c>
      <c r="L2205" t="s">
        <v>2615</v>
      </c>
      <c r="O2205" t="s">
        <v>4346</v>
      </c>
      <c r="AF2205">
        <v>0</v>
      </c>
      <c r="AG2205">
        <v>0</v>
      </c>
      <c r="AH2205">
        <v>0</v>
      </c>
      <c r="AI2205">
        <v>0</v>
      </c>
      <c r="AJ2205">
        <v>0</v>
      </c>
      <c r="AK2205">
        <v>30946759</v>
      </c>
    </row>
    <row r="2206" spans="1:37" x14ac:dyDescent="0.25">
      <c r="A2206" s="19">
        <v>2205</v>
      </c>
      <c r="B2206" t="s">
        <v>3928</v>
      </c>
      <c r="C2206" s="1" t="str">
        <f>+VLOOKUP(Tabla1[[#This Row],[Sector]],Sectores[[Sector]:[Columna1]],2,0)</f>
        <v>34 Transparencia</v>
      </c>
      <c r="D2206" s="1" t="str">
        <f>+VLOOKUP(Tabla1[[#This Row],[Contenido]],Hoja2!$F$2:$G$105,2,0)</f>
        <v>34.01 Partidos Políticos</v>
      </c>
      <c r="E2206" s="1" t="str">
        <f>+IFERROR(VLOOKUP(Tabla1[[#This Row],[Tema]],Temas[[Tema]:[Columna1]],2,0),"REVISAR")</f>
        <v>34.01.08 Ingresos Partido Convergencia Social</v>
      </c>
      <c r="F2206" s="1" t="str">
        <f>+IFERROR(VLOOKUP(Tabla1[[#This Row],[Muestra]],Muestra[[Muestra]:[Columna1]],2,0),"REVISAR")</f>
        <v>34.01.02.02 Cuantía global de las cuotas y aportes de sus afiliados</v>
      </c>
      <c r="G2206" t="s">
        <v>3888</v>
      </c>
      <c r="H2206" t="s">
        <v>3889</v>
      </c>
      <c r="I2206" t="s">
        <v>3927</v>
      </c>
      <c r="J2206" t="s">
        <v>3893</v>
      </c>
      <c r="K2206" t="s">
        <v>234</v>
      </c>
      <c r="L2206" t="s">
        <v>2615</v>
      </c>
      <c r="O2206" t="s">
        <v>4346</v>
      </c>
      <c r="AF2206">
        <v>0</v>
      </c>
      <c r="AG2206">
        <v>0</v>
      </c>
      <c r="AH2206">
        <v>0</v>
      </c>
      <c r="AI2206">
        <v>0</v>
      </c>
      <c r="AJ2206">
        <v>196331688</v>
      </c>
      <c r="AK2206">
        <v>92883673</v>
      </c>
    </row>
    <row r="2207" spans="1:37" x14ac:dyDescent="0.25">
      <c r="A2207" s="19">
        <v>2206</v>
      </c>
      <c r="B2207" t="s">
        <v>3929</v>
      </c>
      <c r="C2207" s="1" t="str">
        <f>+VLOOKUP(Tabla1[[#This Row],[Sector]],Sectores[[Sector]:[Columna1]],2,0)</f>
        <v>34 Transparencia</v>
      </c>
      <c r="D2207" s="1" t="str">
        <f>+VLOOKUP(Tabla1[[#This Row],[Contenido]],Hoja2!$F$2:$G$105,2,0)</f>
        <v>34.01 Partidos Políticos</v>
      </c>
      <c r="E2207" s="1" t="str">
        <f>+IFERROR(VLOOKUP(Tabla1[[#This Row],[Tema]],Temas[[Tema]:[Columna1]],2,0),"REVISAR")</f>
        <v>34.01.08 Ingresos Partido Convergencia Social</v>
      </c>
      <c r="F2207" s="1" t="str">
        <f>+IFERROR(VLOOKUP(Tabla1[[#This Row],[Muestra]],Muestra[[Muestra]:[Columna1]],2,0),"REVISAR")</f>
        <v>34.01.02.03 Ingresos procedentes de los aportes de personas naturales</v>
      </c>
      <c r="G2207" t="s">
        <v>3888</v>
      </c>
      <c r="H2207" t="s">
        <v>3889</v>
      </c>
      <c r="I2207" t="s">
        <v>3927</v>
      </c>
      <c r="J2207" t="s">
        <v>3895</v>
      </c>
      <c r="K2207" t="s">
        <v>234</v>
      </c>
      <c r="L2207" t="s">
        <v>2615</v>
      </c>
      <c r="O2207" t="s">
        <v>4346</v>
      </c>
      <c r="AF2207">
        <v>0</v>
      </c>
      <c r="AG2207">
        <v>0</v>
      </c>
      <c r="AH2207">
        <v>0</v>
      </c>
      <c r="AI2207">
        <v>0</v>
      </c>
      <c r="AJ2207">
        <v>0</v>
      </c>
      <c r="AK2207">
        <v>493977</v>
      </c>
    </row>
    <row r="2208" spans="1:37" x14ac:dyDescent="0.25">
      <c r="A2208" s="19">
        <v>2207</v>
      </c>
      <c r="B2208" t="s">
        <v>3930</v>
      </c>
      <c r="C2208" s="1" t="str">
        <f>+VLOOKUP(Tabla1[[#This Row],[Sector]],Sectores[[Sector]:[Columna1]],2,0)</f>
        <v>34 Transparencia</v>
      </c>
      <c r="D2208" s="1" t="str">
        <f>+VLOOKUP(Tabla1[[#This Row],[Contenido]],Hoja2!$F$2:$G$105,2,0)</f>
        <v>34.01 Partidos Políticos</v>
      </c>
      <c r="E2208" s="1" t="str">
        <f>+IFERROR(VLOOKUP(Tabla1[[#This Row],[Tema]],Temas[[Tema]:[Columna1]],2,0),"REVISAR")</f>
        <v>34.01.08 Ingresos Partido Convergencia Social</v>
      </c>
      <c r="F2208" s="1" t="str">
        <f>+IFERROR(VLOOKUP(Tabla1[[#This Row],[Muestra]],Muestra[[Muestra]:[Columna1]],2,0),"REVISAR")</f>
        <v>34.01.01.16 Rendimientos procedentes de las actividades del Partido</v>
      </c>
      <c r="G2208" t="s">
        <v>3888</v>
      </c>
      <c r="H2208" t="s">
        <v>3889</v>
      </c>
      <c r="I2208" t="s">
        <v>3927</v>
      </c>
      <c r="J2208" t="s">
        <v>3897</v>
      </c>
      <c r="K2208" t="s">
        <v>234</v>
      </c>
      <c r="L2208" t="s">
        <v>2615</v>
      </c>
      <c r="O2208" t="s">
        <v>4346</v>
      </c>
      <c r="AF2208">
        <v>0</v>
      </c>
      <c r="AG2208">
        <v>0</v>
      </c>
      <c r="AH2208">
        <v>0</v>
      </c>
      <c r="AI2208">
        <v>0</v>
      </c>
      <c r="AJ2208">
        <v>0</v>
      </c>
      <c r="AK2208">
        <v>0</v>
      </c>
    </row>
    <row r="2209" spans="1:37" x14ac:dyDescent="0.25">
      <c r="A2209" s="19">
        <v>2208</v>
      </c>
      <c r="B2209" t="s">
        <v>3931</v>
      </c>
      <c r="C2209" s="1" t="str">
        <f>+VLOOKUP(Tabla1[[#This Row],[Sector]],Sectores[[Sector]:[Columna1]],2,0)</f>
        <v>34 Transparencia</v>
      </c>
      <c r="D2209" s="1" t="str">
        <f>+VLOOKUP(Tabla1[[#This Row],[Contenido]],Hoja2!$F$2:$G$105,2,0)</f>
        <v>34.01 Partidos Políticos</v>
      </c>
      <c r="E2209" s="1" t="str">
        <f>+IFERROR(VLOOKUP(Tabla1[[#This Row],[Tema]],Temas[[Tema]:[Columna1]],2,0),"REVISAR")</f>
        <v>34.01.08 Ingresos Partido Convergencia Social</v>
      </c>
      <c r="F2209" s="1" t="str">
        <f>+IFERROR(VLOOKUP(Tabla1[[#This Row],[Muestra]],Muestra[[Muestra]:[Columna1]],2,0),"REVISAR")</f>
        <v>34.01.02.05 Rendimientos procedentes de su propio patrimonio</v>
      </c>
      <c r="G2209" t="s">
        <v>3888</v>
      </c>
      <c r="H2209" t="s">
        <v>3889</v>
      </c>
      <c r="I2209" t="s">
        <v>3927</v>
      </c>
      <c r="J2209" t="s">
        <v>3899</v>
      </c>
      <c r="K2209" t="s">
        <v>234</v>
      </c>
      <c r="L2209" t="s">
        <v>2615</v>
      </c>
      <c r="O2209" t="s">
        <v>4346</v>
      </c>
      <c r="AF2209">
        <v>0</v>
      </c>
      <c r="AG2209">
        <v>0</v>
      </c>
      <c r="AH2209">
        <v>0</v>
      </c>
      <c r="AI2209">
        <v>0</v>
      </c>
      <c r="AJ2209">
        <v>0</v>
      </c>
      <c r="AK2209">
        <v>0</v>
      </c>
    </row>
    <row r="2210" spans="1:37" x14ac:dyDescent="0.25">
      <c r="A2210" s="19">
        <v>2209</v>
      </c>
      <c r="B2210" t="s">
        <v>3932</v>
      </c>
      <c r="C2210" s="1" t="str">
        <f>+VLOOKUP(Tabla1[[#This Row],[Sector]],Sectores[[Sector]:[Columna1]],2,0)</f>
        <v>34 Transparencia</v>
      </c>
      <c r="D2210" s="1" t="str">
        <f>+VLOOKUP(Tabla1[[#This Row],[Contenido]],Hoja2!$F$2:$G$105,2,0)</f>
        <v>34.01 Partidos Políticos</v>
      </c>
      <c r="E2210" s="1" t="str">
        <f>+IFERROR(VLOOKUP(Tabla1[[#This Row],[Tema]],Temas[[Tema]:[Columna1]],2,0),"REVISAR")</f>
        <v>34.01.09 Ingresos Partido de Trabajadores Revolucionarios (PTR)</v>
      </c>
      <c r="F2210" s="1" t="str">
        <f>+IFERROR(VLOOKUP(Tabla1[[#This Row],[Muestra]],Muestra[[Muestra]:[Columna1]],2,0),"REVISAR")</f>
        <v>34.01.02.01 Aportes del Estado (art. 33 bis Ley N°18.603)</v>
      </c>
      <c r="G2210" t="s">
        <v>3888</v>
      </c>
      <c r="H2210" t="s">
        <v>3889</v>
      </c>
      <c r="I2210" t="s">
        <v>3933</v>
      </c>
      <c r="J2210" t="s">
        <v>3891</v>
      </c>
      <c r="K2210" t="s">
        <v>234</v>
      </c>
      <c r="L2210" t="s">
        <v>2615</v>
      </c>
      <c r="O2210" t="s">
        <v>4346</v>
      </c>
      <c r="AF2210">
        <v>0</v>
      </c>
      <c r="AG2210">
        <v>0</v>
      </c>
      <c r="AH2210">
        <v>0</v>
      </c>
      <c r="AI2210">
        <v>23535477</v>
      </c>
      <c r="AJ2210">
        <v>11593819</v>
      </c>
      <c r="AK2210">
        <v>12008189</v>
      </c>
    </row>
    <row r="2211" spans="1:37" x14ac:dyDescent="0.25">
      <c r="A2211" s="19">
        <v>2210</v>
      </c>
      <c r="B2211" t="s">
        <v>3934</v>
      </c>
      <c r="C2211" s="1" t="str">
        <f>+VLOOKUP(Tabla1[[#This Row],[Sector]],Sectores[[Sector]:[Columna1]],2,0)</f>
        <v>34 Transparencia</v>
      </c>
      <c r="D2211" s="1" t="str">
        <f>+VLOOKUP(Tabla1[[#This Row],[Contenido]],Hoja2!$F$2:$G$105,2,0)</f>
        <v>34.01 Partidos Políticos</v>
      </c>
      <c r="E2211" s="1" t="str">
        <f>+IFERROR(VLOOKUP(Tabla1[[#This Row],[Tema]],Temas[[Tema]:[Columna1]],2,0),"REVISAR")</f>
        <v>34.01.09 Ingresos Partido de Trabajadores Revolucionarios (PTR)</v>
      </c>
      <c r="F2211" s="1" t="str">
        <f>+IFERROR(VLOOKUP(Tabla1[[#This Row],[Muestra]],Muestra[[Muestra]:[Columna1]],2,0),"REVISAR")</f>
        <v>34.01.02.02 Cuantía global de las cuotas y aportes de sus afiliados</v>
      </c>
      <c r="G2211" t="s">
        <v>3888</v>
      </c>
      <c r="H2211" t="s">
        <v>3889</v>
      </c>
      <c r="I2211" t="s">
        <v>3933</v>
      </c>
      <c r="J2211" t="s">
        <v>3893</v>
      </c>
      <c r="K2211" t="s">
        <v>234</v>
      </c>
      <c r="L2211" t="s">
        <v>2615</v>
      </c>
      <c r="O2211" t="s">
        <v>4346</v>
      </c>
      <c r="AF2211">
        <v>0</v>
      </c>
      <c r="AG2211">
        <v>0</v>
      </c>
      <c r="AH2211">
        <v>0</v>
      </c>
      <c r="AI2211">
        <v>5376000</v>
      </c>
      <c r="AJ2211">
        <v>10743300</v>
      </c>
      <c r="AK2211">
        <v>6082512</v>
      </c>
    </row>
    <row r="2212" spans="1:37" x14ac:dyDescent="0.25">
      <c r="A2212" s="19">
        <v>2211</v>
      </c>
      <c r="B2212" t="s">
        <v>3935</v>
      </c>
      <c r="C2212" s="1" t="str">
        <f>+VLOOKUP(Tabla1[[#This Row],[Sector]],Sectores[[Sector]:[Columna1]],2,0)</f>
        <v>34 Transparencia</v>
      </c>
      <c r="D2212" s="1" t="str">
        <f>+VLOOKUP(Tabla1[[#This Row],[Contenido]],Hoja2!$F$2:$G$105,2,0)</f>
        <v>34.01 Partidos Políticos</v>
      </c>
      <c r="E2212" s="1" t="str">
        <f>+IFERROR(VLOOKUP(Tabla1[[#This Row],[Tema]],Temas[[Tema]:[Columna1]],2,0),"REVISAR")</f>
        <v>34.01.09 Ingresos Partido de Trabajadores Revolucionarios (PTR)</v>
      </c>
      <c r="F2212" s="1" t="str">
        <f>+IFERROR(VLOOKUP(Tabla1[[#This Row],[Muestra]],Muestra[[Muestra]:[Columna1]],2,0),"REVISAR")</f>
        <v>34.01.02.03 Ingresos procedentes de los aportes de personas naturales</v>
      </c>
      <c r="G2212" t="s">
        <v>3888</v>
      </c>
      <c r="H2212" t="s">
        <v>3889</v>
      </c>
      <c r="I2212" t="s">
        <v>3933</v>
      </c>
      <c r="J2212" t="s">
        <v>3895</v>
      </c>
      <c r="K2212" t="s">
        <v>234</v>
      </c>
      <c r="L2212" t="s">
        <v>2615</v>
      </c>
      <c r="O2212" t="s">
        <v>4346</v>
      </c>
      <c r="AF2212">
        <v>0</v>
      </c>
      <c r="AG2212">
        <v>0</v>
      </c>
      <c r="AH2212">
        <v>0</v>
      </c>
      <c r="AI2212">
        <v>0</v>
      </c>
      <c r="AJ2212">
        <v>250000</v>
      </c>
      <c r="AK2212">
        <v>0</v>
      </c>
    </row>
    <row r="2213" spans="1:37" x14ac:dyDescent="0.25">
      <c r="A2213" s="19">
        <v>2212</v>
      </c>
      <c r="B2213" t="s">
        <v>3936</v>
      </c>
      <c r="C2213" s="1" t="str">
        <f>+VLOOKUP(Tabla1[[#This Row],[Sector]],Sectores[[Sector]:[Columna1]],2,0)</f>
        <v>34 Transparencia</v>
      </c>
      <c r="D2213" s="1" t="str">
        <f>+VLOOKUP(Tabla1[[#This Row],[Contenido]],Hoja2!$F$2:$G$105,2,0)</f>
        <v>34.01 Partidos Políticos</v>
      </c>
      <c r="E2213" s="1" t="str">
        <f>+IFERROR(VLOOKUP(Tabla1[[#This Row],[Tema]],Temas[[Tema]:[Columna1]],2,0),"REVISAR")</f>
        <v>34.01.09 Ingresos Partido de Trabajadores Revolucionarios (PTR)</v>
      </c>
      <c r="F2213" s="1" t="str">
        <f>+IFERROR(VLOOKUP(Tabla1[[#This Row],[Muestra]],Muestra[[Muestra]:[Columna1]],2,0),"REVISAR")</f>
        <v>34.01.01.16 Rendimientos procedentes de las actividades del Partido</v>
      </c>
      <c r="G2213" t="s">
        <v>3888</v>
      </c>
      <c r="H2213" t="s">
        <v>3889</v>
      </c>
      <c r="I2213" t="s">
        <v>3933</v>
      </c>
      <c r="J2213" t="s">
        <v>3897</v>
      </c>
      <c r="K2213" t="s">
        <v>234</v>
      </c>
      <c r="L2213" t="s">
        <v>2615</v>
      </c>
      <c r="O2213" t="s">
        <v>4346</v>
      </c>
      <c r="AF2213">
        <v>0</v>
      </c>
      <c r="AG2213">
        <v>0</v>
      </c>
      <c r="AH2213">
        <v>0</v>
      </c>
      <c r="AI2213">
        <v>109738</v>
      </c>
      <c r="AJ2213">
        <v>1473331</v>
      </c>
      <c r="AK2213">
        <v>10100898</v>
      </c>
    </row>
    <row r="2214" spans="1:37" x14ac:dyDescent="0.25">
      <c r="A2214" s="19">
        <v>2213</v>
      </c>
      <c r="B2214" t="s">
        <v>3937</v>
      </c>
      <c r="C2214" s="1" t="str">
        <f>+VLOOKUP(Tabla1[[#This Row],[Sector]],Sectores[[Sector]:[Columna1]],2,0)</f>
        <v>34 Transparencia</v>
      </c>
      <c r="D2214" s="1" t="str">
        <f>+VLOOKUP(Tabla1[[#This Row],[Contenido]],Hoja2!$F$2:$G$105,2,0)</f>
        <v>34.01 Partidos Políticos</v>
      </c>
      <c r="E2214" s="1" t="str">
        <f>+IFERROR(VLOOKUP(Tabla1[[#This Row],[Tema]],Temas[[Tema]:[Columna1]],2,0),"REVISAR")</f>
        <v>34.01.09 Ingresos Partido de Trabajadores Revolucionarios (PTR)</v>
      </c>
      <c r="F2214" s="1" t="str">
        <f>+IFERROR(VLOOKUP(Tabla1[[#This Row],[Muestra]],Muestra[[Muestra]:[Columna1]],2,0),"REVISAR")</f>
        <v>34.01.02.05 Rendimientos procedentes de su propio patrimonio</v>
      </c>
      <c r="G2214" t="s">
        <v>3888</v>
      </c>
      <c r="H2214" t="s">
        <v>3889</v>
      </c>
      <c r="I2214" t="s">
        <v>3933</v>
      </c>
      <c r="J2214" t="s">
        <v>3899</v>
      </c>
      <c r="K2214" t="s">
        <v>234</v>
      </c>
      <c r="L2214" t="s">
        <v>2615</v>
      </c>
      <c r="O2214" t="s">
        <v>4346</v>
      </c>
      <c r="AF2214">
        <v>0</v>
      </c>
      <c r="AG2214">
        <v>0</v>
      </c>
      <c r="AH2214">
        <v>0</v>
      </c>
      <c r="AI2214">
        <v>0</v>
      </c>
      <c r="AJ2214">
        <v>0</v>
      </c>
      <c r="AK2214">
        <v>0</v>
      </c>
    </row>
    <row r="2215" spans="1:37" x14ac:dyDescent="0.25">
      <c r="A2215" s="19">
        <v>2214</v>
      </c>
      <c r="B2215" t="s">
        <v>3938</v>
      </c>
      <c r="C2215" s="1" t="str">
        <f>+VLOOKUP(Tabla1[[#This Row],[Sector]],Sectores[[Sector]:[Columna1]],2,0)</f>
        <v>34 Transparencia</v>
      </c>
      <c r="D2215" s="1" t="str">
        <f>+VLOOKUP(Tabla1[[#This Row],[Contenido]],Hoja2!$F$2:$G$105,2,0)</f>
        <v>34.01 Partidos Políticos</v>
      </c>
      <c r="E2215" s="1" t="str">
        <f>+IFERROR(VLOOKUP(Tabla1[[#This Row],[Tema]],Temas[[Tema]:[Columna1]],2,0),"REVISAR")</f>
        <v>34.01.10 Ingresos Partido Demócrata Cristiano (PDC)</v>
      </c>
      <c r="F2215" s="1" t="str">
        <f>+IFERROR(VLOOKUP(Tabla1[[#This Row],[Muestra]],Muestra[[Muestra]:[Columna1]],2,0),"REVISAR")</f>
        <v>34.01.02.01 Aportes del Estado (art. 33 bis Ley N°18.603)</v>
      </c>
      <c r="G2215" t="s">
        <v>3888</v>
      </c>
      <c r="H2215" t="s">
        <v>3889</v>
      </c>
      <c r="I2215" t="s">
        <v>3939</v>
      </c>
      <c r="J2215" t="s">
        <v>3891</v>
      </c>
      <c r="K2215" t="s">
        <v>234</v>
      </c>
      <c r="L2215" t="s">
        <v>2615</v>
      </c>
      <c r="O2215" t="s">
        <v>4346</v>
      </c>
      <c r="AF2215">
        <v>0</v>
      </c>
      <c r="AG2215">
        <v>1295850051</v>
      </c>
      <c r="AH2215">
        <v>706628702</v>
      </c>
      <c r="AI2215">
        <v>657804297</v>
      </c>
      <c r="AJ2215">
        <v>1334968308</v>
      </c>
      <c r="AK2215">
        <v>339358681</v>
      </c>
    </row>
    <row r="2216" spans="1:37" x14ac:dyDescent="0.25">
      <c r="A2216" s="19">
        <v>2215</v>
      </c>
      <c r="B2216" t="s">
        <v>3940</v>
      </c>
      <c r="C2216" s="1" t="str">
        <f>+VLOOKUP(Tabla1[[#This Row],[Sector]],Sectores[[Sector]:[Columna1]],2,0)</f>
        <v>34 Transparencia</v>
      </c>
      <c r="D2216" s="1" t="str">
        <f>+VLOOKUP(Tabla1[[#This Row],[Contenido]],Hoja2!$F$2:$G$105,2,0)</f>
        <v>34.01 Partidos Políticos</v>
      </c>
      <c r="E2216" s="1" t="str">
        <f>+IFERROR(VLOOKUP(Tabla1[[#This Row],[Tema]],Temas[[Tema]:[Columna1]],2,0),"REVISAR")</f>
        <v>34.01.10 Ingresos Partido Demócrata Cristiano (PDC)</v>
      </c>
      <c r="F2216" s="1" t="str">
        <f>+IFERROR(VLOOKUP(Tabla1[[#This Row],[Muestra]],Muestra[[Muestra]:[Columna1]],2,0),"REVISAR")</f>
        <v>34.01.02.02 Cuantía global de las cuotas y aportes de sus afiliados</v>
      </c>
      <c r="G2216" t="s">
        <v>3888</v>
      </c>
      <c r="H2216" t="s">
        <v>3889</v>
      </c>
      <c r="I2216" t="s">
        <v>3939</v>
      </c>
      <c r="J2216" t="s">
        <v>3893</v>
      </c>
      <c r="K2216" t="s">
        <v>234</v>
      </c>
      <c r="L2216" t="s">
        <v>2615</v>
      </c>
      <c r="O2216" t="s">
        <v>4346</v>
      </c>
      <c r="AF2216">
        <v>0</v>
      </c>
      <c r="AG2216">
        <v>60177501</v>
      </c>
      <c r="AH2216">
        <v>13392249</v>
      </c>
      <c r="AI2216">
        <v>3423700</v>
      </c>
      <c r="AJ2216">
        <v>12443706</v>
      </c>
      <c r="AK2216">
        <v>2296500</v>
      </c>
    </row>
    <row r="2217" spans="1:37" x14ac:dyDescent="0.25">
      <c r="A2217" s="19">
        <v>2216</v>
      </c>
      <c r="B2217" t="s">
        <v>3941</v>
      </c>
      <c r="C2217" s="1" t="str">
        <f>+VLOOKUP(Tabla1[[#This Row],[Sector]],Sectores[[Sector]:[Columna1]],2,0)</f>
        <v>34 Transparencia</v>
      </c>
      <c r="D2217" s="1" t="str">
        <f>+VLOOKUP(Tabla1[[#This Row],[Contenido]],Hoja2!$F$2:$G$105,2,0)</f>
        <v>34.01 Partidos Políticos</v>
      </c>
      <c r="E2217" s="1" t="str">
        <f>+IFERROR(VLOOKUP(Tabla1[[#This Row],[Tema]],Temas[[Tema]:[Columna1]],2,0),"REVISAR")</f>
        <v>34.01.10 Ingresos Partido Demócrata Cristiano (PDC)</v>
      </c>
      <c r="F2217" s="1" t="str">
        <f>+IFERROR(VLOOKUP(Tabla1[[#This Row],[Muestra]],Muestra[[Muestra]:[Columna1]],2,0),"REVISAR")</f>
        <v>34.01.02.03 Ingresos procedentes de los aportes de personas naturales</v>
      </c>
      <c r="G2217" t="s">
        <v>3888</v>
      </c>
      <c r="H2217" t="s">
        <v>3889</v>
      </c>
      <c r="I2217" t="s">
        <v>3939</v>
      </c>
      <c r="J2217" t="s">
        <v>3895</v>
      </c>
      <c r="K2217" t="s">
        <v>234</v>
      </c>
      <c r="L2217" t="s">
        <v>2615</v>
      </c>
      <c r="O2217" t="s">
        <v>4346</v>
      </c>
      <c r="AF2217">
        <v>0</v>
      </c>
      <c r="AG2217">
        <v>0</v>
      </c>
      <c r="AH2217">
        <v>0</v>
      </c>
      <c r="AI2217">
        <v>0</v>
      </c>
      <c r="AJ2217">
        <v>11176314</v>
      </c>
      <c r="AK2217">
        <v>9002004</v>
      </c>
    </row>
    <row r="2218" spans="1:37" x14ac:dyDescent="0.25">
      <c r="A2218" s="19">
        <v>2217</v>
      </c>
      <c r="B2218" t="s">
        <v>3942</v>
      </c>
      <c r="C2218" s="1" t="str">
        <f>+VLOOKUP(Tabla1[[#This Row],[Sector]],Sectores[[Sector]:[Columna1]],2,0)</f>
        <v>34 Transparencia</v>
      </c>
      <c r="D2218" s="1" t="str">
        <f>+VLOOKUP(Tabla1[[#This Row],[Contenido]],Hoja2!$F$2:$G$105,2,0)</f>
        <v>34.01 Partidos Políticos</v>
      </c>
      <c r="E2218" s="1" t="str">
        <f>+IFERROR(VLOOKUP(Tabla1[[#This Row],[Tema]],Temas[[Tema]:[Columna1]],2,0),"REVISAR")</f>
        <v>34.01.10 Ingresos Partido Demócrata Cristiano (PDC)</v>
      </c>
      <c r="F2218" s="1" t="str">
        <f>+IFERROR(VLOOKUP(Tabla1[[#This Row],[Muestra]],Muestra[[Muestra]:[Columna1]],2,0),"REVISAR")</f>
        <v>34.01.01.16 Rendimientos procedentes de las actividades del Partido</v>
      </c>
      <c r="G2218" t="s">
        <v>3888</v>
      </c>
      <c r="H2218" t="s">
        <v>3889</v>
      </c>
      <c r="I2218" t="s">
        <v>3939</v>
      </c>
      <c r="J2218" t="s">
        <v>3897</v>
      </c>
      <c r="K2218" t="s">
        <v>234</v>
      </c>
      <c r="L2218" t="s">
        <v>2615</v>
      </c>
      <c r="O2218" t="s">
        <v>4346</v>
      </c>
      <c r="AF2218">
        <v>0</v>
      </c>
      <c r="AG2218">
        <v>0</v>
      </c>
      <c r="AH2218">
        <v>319685290</v>
      </c>
      <c r="AI2218">
        <v>3801957</v>
      </c>
      <c r="AJ2218">
        <v>0</v>
      </c>
      <c r="AK2218">
        <v>0</v>
      </c>
    </row>
    <row r="2219" spans="1:37" x14ac:dyDescent="0.25">
      <c r="A2219" s="19">
        <v>2218</v>
      </c>
      <c r="B2219" t="s">
        <v>3943</v>
      </c>
      <c r="C2219" s="1" t="str">
        <f>+VLOOKUP(Tabla1[[#This Row],[Sector]],Sectores[[Sector]:[Columna1]],2,0)</f>
        <v>34 Transparencia</v>
      </c>
      <c r="D2219" s="1" t="str">
        <f>+VLOOKUP(Tabla1[[#This Row],[Contenido]],Hoja2!$F$2:$G$105,2,0)</f>
        <v>34.01 Partidos Políticos</v>
      </c>
      <c r="E2219" s="1" t="str">
        <f>+IFERROR(VLOOKUP(Tabla1[[#This Row],[Tema]],Temas[[Tema]:[Columna1]],2,0),"REVISAR")</f>
        <v>34.01.10 Ingresos Partido Demócrata Cristiano (PDC)</v>
      </c>
      <c r="F2219" s="1" t="str">
        <f>+IFERROR(VLOOKUP(Tabla1[[#This Row],[Muestra]],Muestra[[Muestra]:[Columna1]],2,0),"REVISAR")</f>
        <v>34.01.02.05 Rendimientos procedentes de su propio patrimonio</v>
      </c>
      <c r="G2219" t="s">
        <v>3888</v>
      </c>
      <c r="H2219" t="s">
        <v>3889</v>
      </c>
      <c r="I2219" t="s">
        <v>3939</v>
      </c>
      <c r="J2219" t="s">
        <v>3899</v>
      </c>
      <c r="K2219" t="s">
        <v>234</v>
      </c>
      <c r="L2219" t="s">
        <v>2615</v>
      </c>
      <c r="O2219" t="s">
        <v>4346</v>
      </c>
      <c r="AF2219">
        <v>0</v>
      </c>
      <c r="AG2219">
        <v>3446379</v>
      </c>
      <c r="AH2219">
        <v>4181030</v>
      </c>
      <c r="AI2219">
        <v>310569442</v>
      </c>
      <c r="AJ2219">
        <v>1163146308</v>
      </c>
      <c r="AK2219">
        <v>1978620</v>
      </c>
    </row>
    <row r="2220" spans="1:37" x14ac:dyDescent="0.25">
      <c r="A2220" s="19">
        <v>2219</v>
      </c>
      <c r="B2220" t="s">
        <v>3944</v>
      </c>
      <c r="C2220" s="1" t="str">
        <f>+VLOOKUP(Tabla1[[#This Row],[Sector]],Sectores[[Sector]:[Columna1]],2,0)</f>
        <v>34 Transparencia</v>
      </c>
      <c r="D2220" s="1" t="str">
        <f>+VLOOKUP(Tabla1[[#This Row],[Contenido]],Hoja2!$F$2:$G$105,2,0)</f>
        <v>34.01 Partidos Políticos</v>
      </c>
      <c r="E2220" s="1" t="str">
        <f>+IFERROR(VLOOKUP(Tabla1[[#This Row],[Tema]],Temas[[Tema]:[Columna1]],2,0),"REVISAR")</f>
        <v>34.01.11 Ingresos Partido Ecologista Verde (PEV)</v>
      </c>
      <c r="F2220" s="1" t="str">
        <f>+IFERROR(VLOOKUP(Tabla1[[#This Row],[Muestra]],Muestra[[Muestra]:[Columna1]],2,0),"REVISAR")</f>
        <v>34.01.02.01 Aportes del Estado (art. 33 bis Ley N°18.603)</v>
      </c>
      <c r="G2220" t="s">
        <v>3888</v>
      </c>
      <c r="H2220" t="s">
        <v>3889</v>
      </c>
      <c r="I2220" t="s">
        <v>3945</v>
      </c>
      <c r="J2220" t="s">
        <v>3891</v>
      </c>
      <c r="K2220" t="s">
        <v>234</v>
      </c>
      <c r="L2220" t="s">
        <v>2615</v>
      </c>
      <c r="O2220" t="s">
        <v>4346</v>
      </c>
      <c r="AF2220">
        <v>0</v>
      </c>
      <c r="AG2220">
        <v>52833715</v>
      </c>
      <c r="AH2220">
        <v>178049188</v>
      </c>
      <c r="AI2220">
        <v>259327598</v>
      </c>
      <c r="AJ2220">
        <v>181287875</v>
      </c>
      <c r="AK2220">
        <v>92182490</v>
      </c>
    </row>
    <row r="2221" spans="1:37" x14ac:dyDescent="0.25">
      <c r="A2221" s="19">
        <v>2220</v>
      </c>
      <c r="B2221" t="s">
        <v>3946</v>
      </c>
      <c r="C2221" s="1" t="str">
        <f>+VLOOKUP(Tabla1[[#This Row],[Sector]],Sectores[[Sector]:[Columna1]],2,0)</f>
        <v>34 Transparencia</v>
      </c>
      <c r="D2221" s="1" t="str">
        <f>+VLOOKUP(Tabla1[[#This Row],[Contenido]],Hoja2!$F$2:$G$105,2,0)</f>
        <v>34.01 Partidos Políticos</v>
      </c>
      <c r="E2221" s="1" t="str">
        <f>+IFERROR(VLOOKUP(Tabla1[[#This Row],[Tema]],Temas[[Tema]:[Columna1]],2,0),"REVISAR")</f>
        <v>34.01.11 Ingresos Partido Ecologista Verde (PEV)</v>
      </c>
      <c r="F2221" s="1" t="str">
        <f>+IFERROR(VLOOKUP(Tabla1[[#This Row],[Muestra]],Muestra[[Muestra]:[Columna1]],2,0),"REVISAR")</f>
        <v>34.01.02.06 Aportes personas naturales</v>
      </c>
      <c r="G2221" t="s">
        <v>3888</v>
      </c>
      <c r="H2221" t="s">
        <v>3889</v>
      </c>
      <c r="I2221" t="s">
        <v>3945</v>
      </c>
      <c r="J2221" t="s">
        <v>3912</v>
      </c>
      <c r="K2221" t="s">
        <v>234</v>
      </c>
      <c r="L2221" t="s">
        <v>2615</v>
      </c>
      <c r="O2221" t="s">
        <v>4346</v>
      </c>
      <c r="AF2221">
        <v>0</v>
      </c>
      <c r="AG2221">
        <v>0</v>
      </c>
      <c r="AH2221">
        <v>0</v>
      </c>
      <c r="AI2221">
        <v>0</v>
      </c>
      <c r="AJ2221">
        <v>0</v>
      </c>
      <c r="AK2221">
        <v>0</v>
      </c>
    </row>
    <row r="2222" spans="1:37" x14ac:dyDescent="0.25">
      <c r="A2222" s="19">
        <v>2221</v>
      </c>
      <c r="B2222" t="s">
        <v>3947</v>
      </c>
      <c r="C2222" s="1" t="str">
        <f>+VLOOKUP(Tabla1[[#This Row],[Sector]],Sectores[[Sector]:[Columna1]],2,0)</f>
        <v>34 Transparencia</v>
      </c>
      <c r="D2222" s="1" t="str">
        <f>+VLOOKUP(Tabla1[[#This Row],[Contenido]],Hoja2!$F$2:$G$105,2,0)</f>
        <v>34.01 Partidos Políticos</v>
      </c>
      <c r="E2222" s="1" t="str">
        <f>+IFERROR(VLOOKUP(Tabla1[[#This Row],[Tema]],Temas[[Tema]:[Columna1]],2,0),"REVISAR")</f>
        <v>34.01.11 Ingresos Partido Ecologista Verde (PEV)</v>
      </c>
      <c r="F2222" s="1" t="str">
        <f>+IFERROR(VLOOKUP(Tabla1[[#This Row],[Muestra]],Muestra[[Muestra]:[Columna1]],2,0),"REVISAR")</f>
        <v>34.01.02.02 Cuantía global de las cuotas y aportes de sus afiliados</v>
      </c>
      <c r="G2222" t="s">
        <v>3888</v>
      </c>
      <c r="H2222" t="s">
        <v>3889</v>
      </c>
      <c r="I2222" t="s">
        <v>3945</v>
      </c>
      <c r="J2222" t="s">
        <v>3893</v>
      </c>
      <c r="K2222" t="s">
        <v>234</v>
      </c>
      <c r="L2222" t="s">
        <v>2615</v>
      </c>
      <c r="O2222" t="s">
        <v>4346</v>
      </c>
      <c r="AF2222">
        <v>0</v>
      </c>
      <c r="AG2222">
        <v>0</v>
      </c>
      <c r="AH2222">
        <v>310600</v>
      </c>
      <c r="AI2222">
        <v>0</v>
      </c>
      <c r="AJ2222">
        <v>100000</v>
      </c>
      <c r="AK2222">
        <v>0</v>
      </c>
    </row>
    <row r="2223" spans="1:37" x14ac:dyDescent="0.25">
      <c r="A2223" s="19">
        <v>2222</v>
      </c>
      <c r="B2223" t="s">
        <v>3948</v>
      </c>
      <c r="C2223" s="1" t="str">
        <f>+VLOOKUP(Tabla1[[#This Row],[Sector]],Sectores[[Sector]:[Columna1]],2,0)</f>
        <v>34 Transparencia</v>
      </c>
      <c r="D2223" s="1" t="str">
        <f>+VLOOKUP(Tabla1[[#This Row],[Contenido]],Hoja2!$F$2:$G$105,2,0)</f>
        <v>34.01 Partidos Políticos</v>
      </c>
      <c r="E2223" s="1" t="str">
        <f>+IFERROR(VLOOKUP(Tabla1[[#This Row],[Tema]],Temas[[Tema]:[Columna1]],2,0),"REVISAR")</f>
        <v>34.01.11 Ingresos Partido Ecologista Verde (PEV)</v>
      </c>
      <c r="F2223" s="1" t="str">
        <f>+IFERROR(VLOOKUP(Tabla1[[#This Row],[Muestra]],Muestra[[Muestra]:[Columna1]],2,0),"REVISAR")</f>
        <v>34.01.02.07 Cuotas y aportes de afiliados</v>
      </c>
      <c r="G2223" t="s">
        <v>3888</v>
      </c>
      <c r="H2223" t="s">
        <v>3889</v>
      </c>
      <c r="I2223" t="s">
        <v>3945</v>
      </c>
      <c r="J2223" t="s">
        <v>3914</v>
      </c>
      <c r="K2223" t="s">
        <v>234</v>
      </c>
      <c r="L2223" t="s">
        <v>2615</v>
      </c>
      <c r="O2223" t="s">
        <v>4346</v>
      </c>
      <c r="AF2223">
        <v>0</v>
      </c>
      <c r="AG2223">
        <v>0</v>
      </c>
      <c r="AH2223">
        <v>0</v>
      </c>
      <c r="AI2223">
        <v>0</v>
      </c>
      <c r="AJ2223">
        <v>0</v>
      </c>
      <c r="AK2223">
        <v>0</v>
      </c>
    </row>
    <row r="2224" spans="1:37" x14ac:dyDescent="0.25">
      <c r="A2224" s="19">
        <v>2223</v>
      </c>
      <c r="B2224" t="s">
        <v>3949</v>
      </c>
      <c r="C2224" s="1" t="str">
        <f>+VLOOKUP(Tabla1[[#This Row],[Sector]],Sectores[[Sector]:[Columna1]],2,0)</f>
        <v>34 Transparencia</v>
      </c>
      <c r="D2224" s="1" t="str">
        <f>+VLOOKUP(Tabla1[[#This Row],[Contenido]],Hoja2!$F$2:$G$105,2,0)</f>
        <v>34.01 Partidos Políticos</v>
      </c>
      <c r="E2224" s="1" t="str">
        <f>+IFERROR(VLOOKUP(Tabla1[[#This Row],[Tema]],Temas[[Tema]:[Columna1]],2,0),"REVISAR")</f>
        <v>34.01.11 Ingresos Partido Ecologista Verde (PEV)</v>
      </c>
      <c r="F2224" s="1" t="str">
        <f>+IFERROR(VLOOKUP(Tabla1[[#This Row],[Muestra]],Muestra[[Muestra]:[Columna1]],2,0),"REVISAR")</f>
        <v>34.01.02.03 Ingresos procedentes de los aportes de personas naturales</v>
      </c>
      <c r="G2224" t="s">
        <v>3888</v>
      </c>
      <c r="H2224" t="s">
        <v>3889</v>
      </c>
      <c r="I2224" t="s">
        <v>3945</v>
      </c>
      <c r="J2224" t="s">
        <v>3895</v>
      </c>
      <c r="K2224" t="s">
        <v>234</v>
      </c>
      <c r="L2224" t="s">
        <v>2615</v>
      </c>
      <c r="O2224" t="s">
        <v>4346</v>
      </c>
      <c r="AF2224">
        <v>0</v>
      </c>
      <c r="AG2224">
        <v>280010</v>
      </c>
      <c r="AH2224">
        <v>0</v>
      </c>
      <c r="AI2224">
        <v>0</v>
      </c>
      <c r="AJ2224">
        <v>0</v>
      </c>
      <c r="AK2224">
        <v>0</v>
      </c>
    </row>
    <row r="2225" spans="1:37" x14ac:dyDescent="0.25">
      <c r="A2225" s="19">
        <v>2224</v>
      </c>
      <c r="B2225" t="s">
        <v>3950</v>
      </c>
      <c r="C2225" s="1" t="str">
        <f>+VLOOKUP(Tabla1[[#This Row],[Sector]],Sectores[[Sector]:[Columna1]],2,0)</f>
        <v>34 Transparencia</v>
      </c>
      <c r="D2225" s="1" t="str">
        <f>+VLOOKUP(Tabla1[[#This Row],[Contenido]],Hoja2!$F$2:$G$105,2,0)</f>
        <v>34.01 Partidos Políticos</v>
      </c>
      <c r="E2225" s="1" t="str">
        <f>+IFERROR(VLOOKUP(Tabla1[[#This Row],[Tema]],Temas[[Tema]:[Columna1]],2,0),"REVISAR")</f>
        <v>34.01.11 Ingresos Partido Ecologista Verde (PEV)</v>
      </c>
      <c r="F2225" s="1" t="str">
        <f>+IFERROR(VLOOKUP(Tabla1[[#This Row],[Muestra]],Muestra[[Muestra]:[Columna1]],2,0),"REVISAR")</f>
        <v>34.01.02.08 Otros Ingresos</v>
      </c>
      <c r="G2225" t="s">
        <v>3888</v>
      </c>
      <c r="H2225" t="s">
        <v>3889</v>
      </c>
      <c r="I2225" t="s">
        <v>3945</v>
      </c>
      <c r="J2225" t="s">
        <v>3916</v>
      </c>
      <c r="K2225" t="s">
        <v>234</v>
      </c>
      <c r="L2225" t="s">
        <v>2615</v>
      </c>
      <c r="O2225" t="s">
        <v>4346</v>
      </c>
      <c r="AF2225">
        <v>0</v>
      </c>
      <c r="AG2225">
        <v>0</v>
      </c>
      <c r="AH2225">
        <v>0</v>
      </c>
      <c r="AI2225">
        <v>0</v>
      </c>
      <c r="AJ2225">
        <v>0</v>
      </c>
      <c r="AK2225">
        <v>1714545</v>
      </c>
    </row>
    <row r="2226" spans="1:37" x14ac:dyDescent="0.25">
      <c r="A2226" s="19">
        <v>2225</v>
      </c>
      <c r="B2226" t="s">
        <v>3951</v>
      </c>
      <c r="C2226" s="1" t="str">
        <f>+VLOOKUP(Tabla1[[#This Row],[Sector]],Sectores[[Sector]:[Columna1]],2,0)</f>
        <v>34 Transparencia</v>
      </c>
      <c r="D2226" s="1" t="str">
        <f>+VLOOKUP(Tabla1[[#This Row],[Contenido]],Hoja2!$F$2:$G$105,2,0)</f>
        <v>34.01 Partidos Políticos</v>
      </c>
      <c r="E2226" s="1" t="str">
        <f>+IFERROR(VLOOKUP(Tabla1[[#This Row],[Tema]],Temas[[Tema]:[Columna1]],2,0),"REVISAR")</f>
        <v>34.01.11 Ingresos Partido Ecologista Verde (PEV)</v>
      </c>
      <c r="F2226" s="1" t="str">
        <f>+IFERROR(VLOOKUP(Tabla1[[#This Row],[Muestra]],Muestra[[Muestra]:[Columna1]],2,0),"REVISAR")</f>
        <v>34.01.02.09 Rendimiento por actividades</v>
      </c>
      <c r="G2226" t="s">
        <v>3888</v>
      </c>
      <c r="H2226" t="s">
        <v>3889</v>
      </c>
      <c r="I2226" t="s">
        <v>3945</v>
      </c>
      <c r="J2226" t="s">
        <v>3918</v>
      </c>
      <c r="K2226" t="s">
        <v>234</v>
      </c>
      <c r="L2226" t="s">
        <v>2615</v>
      </c>
      <c r="O2226" t="s">
        <v>4346</v>
      </c>
      <c r="AF2226">
        <v>0</v>
      </c>
      <c r="AG2226">
        <v>0</v>
      </c>
      <c r="AH2226">
        <v>0</v>
      </c>
      <c r="AI2226">
        <v>0</v>
      </c>
      <c r="AJ2226">
        <v>0</v>
      </c>
      <c r="AK2226">
        <v>0</v>
      </c>
    </row>
    <row r="2227" spans="1:37" x14ac:dyDescent="0.25">
      <c r="A2227" s="19">
        <v>2226</v>
      </c>
      <c r="B2227" t="s">
        <v>3952</v>
      </c>
      <c r="C2227" s="1" t="str">
        <f>+VLOOKUP(Tabla1[[#This Row],[Sector]],Sectores[[Sector]:[Columna1]],2,0)</f>
        <v>34 Transparencia</v>
      </c>
      <c r="D2227" s="1" t="str">
        <f>+VLOOKUP(Tabla1[[#This Row],[Contenido]],Hoja2!$F$2:$G$105,2,0)</f>
        <v>34.01 Partidos Políticos</v>
      </c>
      <c r="E2227" s="1" t="str">
        <f>+IFERROR(VLOOKUP(Tabla1[[#This Row],[Tema]],Temas[[Tema]:[Columna1]],2,0),"REVISAR")</f>
        <v>34.01.11 Ingresos Partido Ecologista Verde (PEV)</v>
      </c>
      <c r="F2227" s="1" t="str">
        <f>+IFERROR(VLOOKUP(Tabla1[[#This Row],[Muestra]],Muestra[[Muestra]:[Columna1]],2,0),"REVISAR")</f>
        <v>34.01.01.16 Rendimientos procedentes de las actividades del Partido</v>
      </c>
      <c r="G2227" t="s">
        <v>3888</v>
      </c>
      <c r="H2227" t="s">
        <v>3889</v>
      </c>
      <c r="I2227" t="s">
        <v>3945</v>
      </c>
      <c r="J2227" t="s">
        <v>3897</v>
      </c>
      <c r="K2227" t="s">
        <v>234</v>
      </c>
      <c r="L2227" t="s">
        <v>2615</v>
      </c>
      <c r="O2227" t="s">
        <v>4346</v>
      </c>
      <c r="AF2227">
        <v>0</v>
      </c>
      <c r="AG2227">
        <v>0</v>
      </c>
      <c r="AH2227">
        <v>27096838</v>
      </c>
      <c r="AI2227">
        <v>0</v>
      </c>
      <c r="AJ2227">
        <v>0</v>
      </c>
      <c r="AK2227">
        <v>0</v>
      </c>
    </row>
    <row r="2228" spans="1:37" x14ac:dyDescent="0.25">
      <c r="A2228" s="19">
        <v>2227</v>
      </c>
      <c r="B2228" t="s">
        <v>3953</v>
      </c>
      <c r="C2228" s="1" t="str">
        <f>+VLOOKUP(Tabla1[[#This Row],[Sector]],Sectores[[Sector]:[Columna1]],2,0)</f>
        <v>34 Transparencia</v>
      </c>
      <c r="D2228" s="1" t="str">
        <f>+VLOOKUP(Tabla1[[#This Row],[Contenido]],Hoja2!$F$2:$G$105,2,0)</f>
        <v>34.01 Partidos Políticos</v>
      </c>
      <c r="E2228" s="1" t="str">
        <f>+IFERROR(VLOOKUP(Tabla1[[#This Row],[Tema]],Temas[[Tema]:[Columna1]],2,0),"REVISAR")</f>
        <v>34.01.11 Ingresos Partido Ecologista Verde (PEV)</v>
      </c>
      <c r="F2228" s="1" t="str">
        <f>+IFERROR(VLOOKUP(Tabla1[[#This Row],[Muestra]],Muestra[[Muestra]:[Columna1]],2,0),"REVISAR")</f>
        <v>34.01.02.05 Rendimientos procedentes de su propio patrimonio</v>
      </c>
      <c r="G2228" t="s">
        <v>3888</v>
      </c>
      <c r="H2228" t="s">
        <v>3889</v>
      </c>
      <c r="I2228" t="s">
        <v>3945</v>
      </c>
      <c r="J2228" t="s">
        <v>3899</v>
      </c>
      <c r="K2228" t="s">
        <v>234</v>
      </c>
      <c r="L2228" t="s">
        <v>2615</v>
      </c>
      <c r="O2228" t="s">
        <v>4346</v>
      </c>
      <c r="AF2228">
        <v>0</v>
      </c>
      <c r="AG2228">
        <v>0</v>
      </c>
      <c r="AH2228">
        <v>0</v>
      </c>
      <c r="AI2228">
        <v>0</v>
      </c>
      <c r="AJ2228">
        <v>0</v>
      </c>
      <c r="AK2228">
        <v>0</v>
      </c>
    </row>
    <row r="2229" spans="1:37" x14ac:dyDescent="0.25">
      <c r="A2229" s="19">
        <v>2228</v>
      </c>
      <c r="B2229" t="s">
        <v>3954</v>
      </c>
      <c r="C2229" s="1" t="str">
        <f>+VLOOKUP(Tabla1[[#This Row],[Sector]],Sectores[[Sector]:[Columna1]],2,0)</f>
        <v>34 Transparencia</v>
      </c>
      <c r="D2229" s="1" t="str">
        <f>+VLOOKUP(Tabla1[[#This Row],[Contenido]],Hoja2!$F$2:$G$105,2,0)</f>
        <v>34.01 Partidos Políticos</v>
      </c>
      <c r="E2229" s="1" t="str">
        <f>+IFERROR(VLOOKUP(Tabla1[[#This Row],[Tema]],Temas[[Tema]:[Columna1]],2,0),"REVISAR")</f>
        <v>34.01.12 Ingresos Partido Evolución Política (Evópoli)</v>
      </c>
      <c r="F2229" s="1" t="str">
        <f>+IFERROR(VLOOKUP(Tabla1[[#This Row],[Muestra]],Muestra[[Muestra]:[Columna1]],2,0),"REVISAR")</f>
        <v>34.01.02.01 Aportes del Estado (art. 33 bis Ley N°18.603)</v>
      </c>
      <c r="G2229" t="s">
        <v>3888</v>
      </c>
      <c r="H2229" t="s">
        <v>3889</v>
      </c>
      <c r="I2229" t="s">
        <v>3955</v>
      </c>
      <c r="J2229" t="s">
        <v>3891</v>
      </c>
      <c r="K2229" t="s">
        <v>234</v>
      </c>
      <c r="L2229" t="s">
        <v>2615</v>
      </c>
      <c r="O2229" t="s">
        <v>4346</v>
      </c>
      <c r="AF2229">
        <v>20315988</v>
      </c>
      <c r="AG2229">
        <v>100788823</v>
      </c>
      <c r="AH2229">
        <v>1264345344</v>
      </c>
      <c r="AI2229">
        <v>404537330</v>
      </c>
      <c r="AJ2229">
        <v>328515361</v>
      </c>
      <c r="AK2229">
        <v>166911664</v>
      </c>
    </row>
    <row r="2230" spans="1:37" x14ac:dyDescent="0.25">
      <c r="A2230" s="19">
        <v>2229</v>
      </c>
      <c r="B2230" t="s">
        <v>3956</v>
      </c>
      <c r="C2230" s="1" t="str">
        <f>+VLOOKUP(Tabla1[[#This Row],[Sector]],Sectores[[Sector]:[Columna1]],2,0)</f>
        <v>34 Transparencia</v>
      </c>
      <c r="D2230" s="1" t="str">
        <f>+VLOOKUP(Tabla1[[#This Row],[Contenido]],Hoja2!$F$2:$G$105,2,0)</f>
        <v>34.01 Partidos Políticos</v>
      </c>
      <c r="E2230" s="1" t="str">
        <f>+IFERROR(VLOOKUP(Tabla1[[#This Row],[Tema]],Temas[[Tema]:[Columna1]],2,0),"REVISAR")</f>
        <v>34.01.12 Ingresos Partido Evolución Política (Evópoli)</v>
      </c>
      <c r="F2230" s="1" t="str">
        <f>+IFERROR(VLOOKUP(Tabla1[[#This Row],[Muestra]],Muestra[[Muestra]:[Columna1]],2,0),"REVISAR")</f>
        <v>34.01.02.06 Aportes personas naturales</v>
      </c>
      <c r="G2230" t="s">
        <v>3888</v>
      </c>
      <c r="H2230" t="s">
        <v>3889</v>
      </c>
      <c r="I2230" t="s">
        <v>3955</v>
      </c>
      <c r="J2230" t="s">
        <v>3912</v>
      </c>
      <c r="K2230" t="s">
        <v>234</v>
      </c>
      <c r="L2230" t="s">
        <v>2615</v>
      </c>
      <c r="O2230" t="s">
        <v>4346</v>
      </c>
      <c r="AF2230">
        <v>0</v>
      </c>
      <c r="AG2230">
        <v>315453534</v>
      </c>
      <c r="AH2230">
        <v>12285396</v>
      </c>
      <c r="AI2230">
        <v>0</v>
      </c>
      <c r="AJ2230">
        <v>0</v>
      </c>
      <c r="AK2230">
        <v>0</v>
      </c>
    </row>
    <row r="2231" spans="1:37" x14ac:dyDescent="0.25">
      <c r="A2231" s="19">
        <v>2230</v>
      </c>
      <c r="B2231" t="s">
        <v>3957</v>
      </c>
      <c r="C2231" s="1" t="str">
        <f>+VLOOKUP(Tabla1[[#This Row],[Sector]],Sectores[[Sector]:[Columna1]],2,0)</f>
        <v>34 Transparencia</v>
      </c>
      <c r="D2231" s="1" t="str">
        <f>+VLOOKUP(Tabla1[[#This Row],[Contenido]],Hoja2!$F$2:$G$105,2,0)</f>
        <v>34.01 Partidos Políticos</v>
      </c>
      <c r="E2231" s="1" t="str">
        <f>+IFERROR(VLOOKUP(Tabla1[[#This Row],[Tema]],Temas[[Tema]:[Columna1]],2,0),"REVISAR")</f>
        <v>34.01.12 Ingresos Partido Evolución Política (Evópoli)</v>
      </c>
      <c r="F2231" s="1" t="str">
        <f>+IFERROR(VLOOKUP(Tabla1[[#This Row],[Muestra]],Muestra[[Muestra]:[Columna1]],2,0),"REVISAR")</f>
        <v>34.01.02.02 Cuantía global de las cuotas y aportes de sus afiliados</v>
      </c>
      <c r="G2231" t="s">
        <v>3888</v>
      </c>
      <c r="H2231" t="s">
        <v>3889</v>
      </c>
      <c r="I2231" t="s">
        <v>3955</v>
      </c>
      <c r="J2231" t="s">
        <v>3893</v>
      </c>
      <c r="K2231" t="s">
        <v>234</v>
      </c>
      <c r="L2231" t="s">
        <v>2615</v>
      </c>
      <c r="O2231" t="s">
        <v>4346</v>
      </c>
      <c r="AF2231">
        <v>13695898</v>
      </c>
      <c r="AG2231">
        <v>48040418</v>
      </c>
      <c r="AH2231">
        <v>158769507</v>
      </c>
      <c r="AI2231">
        <v>235331700</v>
      </c>
      <c r="AJ2231">
        <v>383502168</v>
      </c>
      <c r="AK2231">
        <v>176562953</v>
      </c>
    </row>
    <row r="2232" spans="1:37" x14ac:dyDescent="0.25">
      <c r="A2232" s="19">
        <v>2231</v>
      </c>
      <c r="B2232" t="s">
        <v>3958</v>
      </c>
      <c r="C2232" s="1" t="str">
        <f>+VLOOKUP(Tabla1[[#This Row],[Sector]],Sectores[[Sector]:[Columna1]],2,0)</f>
        <v>34 Transparencia</v>
      </c>
      <c r="D2232" s="1" t="str">
        <f>+VLOOKUP(Tabla1[[#This Row],[Contenido]],Hoja2!$F$2:$G$105,2,0)</f>
        <v>34.01 Partidos Políticos</v>
      </c>
      <c r="E2232" s="1" t="str">
        <f>+IFERROR(VLOOKUP(Tabla1[[#This Row],[Tema]],Temas[[Tema]:[Columna1]],2,0),"REVISAR")</f>
        <v>34.01.12 Ingresos Partido Evolución Política (Evópoli)</v>
      </c>
      <c r="F2232" s="1" t="str">
        <f>+IFERROR(VLOOKUP(Tabla1[[#This Row],[Muestra]],Muestra[[Muestra]:[Columna1]],2,0),"REVISAR")</f>
        <v>34.01.02.07 Cuotas y aportes de afiliados</v>
      </c>
      <c r="G2232" t="s">
        <v>3888</v>
      </c>
      <c r="H2232" t="s">
        <v>3889</v>
      </c>
      <c r="I2232" t="s">
        <v>3955</v>
      </c>
      <c r="J2232" t="s">
        <v>3914</v>
      </c>
      <c r="K2232" t="s">
        <v>234</v>
      </c>
      <c r="L2232" t="s">
        <v>2615</v>
      </c>
      <c r="O2232" t="s">
        <v>4346</v>
      </c>
      <c r="AF2232">
        <v>0</v>
      </c>
      <c r="AG2232">
        <v>49837346</v>
      </c>
      <c r="AH2232">
        <v>20973999</v>
      </c>
      <c r="AI2232">
        <v>0</v>
      </c>
      <c r="AJ2232">
        <v>0</v>
      </c>
      <c r="AK2232">
        <v>0</v>
      </c>
    </row>
    <row r="2233" spans="1:37" x14ac:dyDescent="0.25">
      <c r="A2233" s="19">
        <v>2232</v>
      </c>
      <c r="B2233" t="s">
        <v>3959</v>
      </c>
      <c r="C2233" s="1" t="str">
        <f>+VLOOKUP(Tabla1[[#This Row],[Sector]],Sectores[[Sector]:[Columna1]],2,0)</f>
        <v>34 Transparencia</v>
      </c>
      <c r="D2233" s="1" t="str">
        <f>+VLOOKUP(Tabla1[[#This Row],[Contenido]],Hoja2!$F$2:$G$105,2,0)</f>
        <v>34.01 Partidos Políticos</v>
      </c>
      <c r="E2233" s="1" t="str">
        <f>+IFERROR(VLOOKUP(Tabla1[[#This Row],[Tema]],Temas[[Tema]:[Columna1]],2,0),"REVISAR")</f>
        <v>34.01.12 Ingresos Partido Evolución Política (Evópoli)</v>
      </c>
      <c r="F2233" s="1" t="str">
        <f>+IFERROR(VLOOKUP(Tabla1[[#This Row],[Muestra]],Muestra[[Muestra]:[Columna1]],2,0),"REVISAR")</f>
        <v>34.01.02.10 Ingresos Plebiscito 2020</v>
      </c>
      <c r="G2233" t="s">
        <v>3888</v>
      </c>
      <c r="H2233" t="s">
        <v>3889</v>
      </c>
      <c r="I2233" t="s">
        <v>3955</v>
      </c>
      <c r="J2233" t="s">
        <v>3960</v>
      </c>
      <c r="K2233" t="s">
        <v>234</v>
      </c>
      <c r="L2233" t="s">
        <v>2615</v>
      </c>
      <c r="O2233" t="s">
        <v>4346</v>
      </c>
      <c r="AF2233">
        <v>0</v>
      </c>
      <c r="AG2233">
        <v>0</v>
      </c>
      <c r="AH2233">
        <v>0</v>
      </c>
      <c r="AI2233">
        <v>0</v>
      </c>
      <c r="AJ2233">
        <v>1000000</v>
      </c>
      <c r="AK2233">
        <v>0</v>
      </c>
    </row>
    <row r="2234" spans="1:37" x14ac:dyDescent="0.25">
      <c r="A2234" s="19">
        <v>2233</v>
      </c>
      <c r="B2234" t="s">
        <v>3961</v>
      </c>
      <c r="C2234" s="1" t="str">
        <f>+VLOOKUP(Tabla1[[#This Row],[Sector]],Sectores[[Sector]:[Columna1]],2,0)</f>
        <v>34 Transparencia</v>
      </c>
      <c r="D2234" s="1" t="str">
        <f>+VLOOKUP(Tabla1[[#This Row],[Contenido]],Hoja2!$F$2:$G$105,2,0)</f>
        <v>34.01 Partidos Políticos</v>
      </c>
      <c r="E2234" s="1" t="str">
        <f>+IFERROR(VLOOKUP(Tabla1[[#This Row],[Tema]],Temas[[Tema]:[Columna1]],2,0),"REVISAR")</f>
        <v>34.01.12 Ingresos Partido Evolución Política (Evópoli)</v>
      </c>
      <c r="F2234" s="1" t="str">
        <f>+IFERROR(VLOOKUP(Tabla1[[#This Row],[Muestra]],Muestra[[Muestra]:[Columna1]],2,0),"REVISAR")</f>
        <v>34.01.02.11 Ingresos Plebiscito 2021</v>
      </c>
      <c r="G2234" t="s">
        <v>3888</v>
      </c>
      <c r="H2234" t="s">
        <v>3889</v>
      </c>
      <c r="I2234" t="s">
        <v>3955</v>
      </c>
      <c r="J2234" t="s">
        <v>3962</v>
      </c>
      <c r="K2234" t="s">
        <v>234</v>
      </c>
      <c r="L2234" t="s">
        <v>2615</v>
      </c>
      <c r="O2234" t="s">
        <v>4346</v>
      </c>
      <c r="AF2234">
        <v>0</v>
      </c>
      <c r="AG2234">
        <v>0</v>
      </c>
      <c r="AH2234">
        <v>0</v>
      </c>
      <c r="AI2234">
        <v>0</v>
      </c>
      <c r="AJ2234">
        <v>0</v>
      </c>
      <c r="AK2234">
        <v>0</v>
      </c>
    </row>
    <row r="2235" spans="1:37" x14ac:dyDescent="0.25">
      <c r="A2235" s="19">
        <v>2234</v>
      </c>
      <c r="B2235" t="s">
        <v>3963</v>
      </c>
      <c r="C2235" s="1" t="str">
        <f>+VLOOKUP(Tabla1[[#This Row],[Sector]],Sectores[[Sector]:[Columna1]],2,0)</f>
        <v>34 Transparencia</v>
      </c>
      <c r="D2235" s="1" t="str">
        <f>+VLOOKUP(Tabla1[[#This Row],[Contenido]],Hoja2!$F$2:$G$105,2,0)</f>
        <v>34.01 Partidos Políticos</v>
      </c>
      <c r="E2235" s="1" t="str">
        <f>+IFERROR(VLOOKUP(Tabla1[[#This Row],[Tema]],Temas[[Tema]:[Columna1]],2,0),"REVISAR")</f>
        <v>34.01.12 Ingresos Partido Evolución Política (Evópoli)</v>
      </c>
      <c r="F2235" s="1" t="str">
        <f>+IFERROR(VLOOKUP(Tabla1[[#This Row],[Muestra]],Muestra[[Muestra]:[Columna1]],2,0),"REVISAR")</f>
        <v>34.01.02.12 Ingresos Plebiscito 2022</v>
      </c>
      <c r="G2235" t="s">
        <v>3888</v>
      </c>
      <c r="H2235" t="s">
        <v>3889</v>
      </c>
      <c r="I2235" t="s">
        <v>3955</v>
      </c>
      <c r="J2235" t="s">
        <v>3964</v>
      </c>
      <c r="K2235" t="s">
        <v>234</v>
      </c>
      <c r="L2235" t="s">
        <v>2615</v>
      </c>
      <c r="O2235" t="s">
        <v>4346</v>
      </c>
      <c r="AF2235">
        <v>0</v>
      </c>
      <c r="AG2235">
        <v>0</v>
      </c>
      <c r="AH2235">
        <v>0</v>
      </c>
      <c r="AI2235">
        <v>0</v>
      </c>
      <c r="AJ2235">
        <v>0</v>
      </c>
      <c r="AK2235">
        <v>0</v>
      </c>
    </row>
    <row r="2236" spans="1:37" x14ac:dyDescent="0.25">
      <c r="A2236" s="19">
        <v>2235</v>
      </c>
      <c r="B2236" t="s">
        <v>3965</v>
      </c>
      <c r="C2236" s="1" t="str">
        <f>+VLOOKUP(Tabla1[[#This Row],[Sector]],Sectores[[Sector]:[Columna1]],2,0)</f>
        <v>34 Transparencia</v>
      </c>
      <c r="D2236" s="1" t="str">
        <f>+VLOOKUP(Tabla1[[#This Row],[Contenido]],Hoja2!$F$2:$G$105,2,0)</f>
        <v>34.01 Partidos Políticos</v>
      </c>
      <c r="E2236" s="1" t="str">
        <f>+IFERROR(VLOOKUP(Tabla1[[#This Row],[Tema]],Temas[[Tema]:[Columna1]],2,0),"REVISAR")</f>
        <v>34.01.12 Ingresos Partido Evolución Política (Evópoli)</v>
      </c>
      <c r="F2236" s="1" t="str">
        <f>+IFERROR(VLOOKUP(Tabla1[[#This Row],[Muestra]],Muestra[[Muestra]:[Columna1]],2,0),"REVISAR")</f>
        <v>34.01.02.03 Ingresos procedentes de los aportes de personas naturales</v>
      </c>
      <c r="G2236" t="s">
        <v>3888</v>
      </c>
      <c r="H2236" t="s">
        <v>3889</v>
      </c>
      <c r="I2236" t="s">
        <v>3955</v>
      </c>
      <c r="J2236" t="s">
        <v>3895</v>
      </c>
      <c r="K2236" t="s">
        <v>234</v>
      </c>
      <c r="L2236" t="s">
        <v>2615</v>
      </c>
      <c r="O2236" t="s">
        <v>4346</v>
      </c>
      <c r="AF2236">
        <v>82401755</v>
      </c>
      <c r="AG2236">
        <v>178316771</v>
      </c>
      <c r="AH2236">
        <v>39197778</v>
      </c>
      <c r="AI2236">
        <v>0</v>
      </c>
      <c r="AJ2236">
        <v>0</v>
      </c>
      <c r="AK2236">
        <v>0</v>
      </c>
    </row>
    <row r="2237" spans="1:37" x14ac:dyDescent="0.25">
      <c r="A2237" s="19">
        <v>2236</v>
      </c>
      <c r="B2237" t="s">
        <v>3966</v>
      </c>
      <c r="C2237" s="1" t="str">
        <f>+VLOOKUP(Tabla1[[#This Row],[Sector]],Sectores[[Sector]:[Columna1]],2,0)</f>
        <v>34 Transparencia</v>
      </c>
      <c r="D2237" s="1" t="str">
        <f>+VLOOKUP(Tabla1[[#This Row],[Contenido]],Hoja2!$F$2:$G$105,2,0)</f>
        <v>34.01 Partidos Políticos</v>
      </c>
      <c r="E2237" s="1" t="str">
        <f>+IFERROR(VLOOKUP(Tabla1[[#This Row],[Tema]],Temas[[Tema]:[Columna1]],2,0),"REVISAR")</f>
        <v>34.01.12 Ingresos Partido Evolución Política (Evópoli)</v>
      </c>
      <c r="F2237" s="1" t="str">
        <f>+IFERROR(VLOOKUP(Tabla1[[#This Row],[Muestra]],Muestra[[Muestra]:[Columna1]],2,0),"REVISAR")</f>
        <v>34.01.02.09 Rendimiento por actividades</v>
      </c>
      <c r="G2237" t="s">
        <v>3888</v>
      </c>
      <c r="H2237" t="s">
        <v>3889</v>
      </c>
      <c r="I2237" t="s">
        <v>3955</v>
      </c>
      <c r="J2237" t="s">
        <v>3918</v>
      </c>
      <c r="K2237" t="s">
        <v>234</v>
      </c>
      <c r="L2237" t="s">
        <v>2615</v>
      </c>
      <c r="O2237" t="s">
        <v>4346</v>
      </c>
      <c r="AF2237">
        <v>0</v>
      </c>
      <c r="AG2237">
        <v>0</v>
      </c>
      <c r="AH2237">
        <v>0</v>
      </c>
      <c r="AI2237">
        <v>0</v>
      </c>
      <c r="AJ2237">
        <v>0</v>
      </c>
      <c r="AK2237">
        <v>0</v>
      </c>
    </row>
    <row r="2238" spans="1:37" x14ac:dyDescent="0.25">
      <c r="A2238" s="19">
        <v>2237</v>
      </c>
      <c r="B2238" t="s">
        <v>3967</v>
      </c>
      <c r="C2238" s="1" t="str">
        <f>+VLOOKUP(Tabla1[[#This Row],[Sector]],Sectores[[Sector]:[Columna1]],2,0)</f>
        <v>34 Transparencia</v>
      </c>
      <c r="D2238" s="1" t="str">
        <f>+VLOOKUP(Tabla1[[#This Row],[Contenido]],Hoja2!$F$2:$G$105,2,0)</f>
        <v>34.01 Partidos Políticos</v>
      </c>
      <c r="E2238" s="1" t="str">
        <f>+IFERROR(VLOOKUP(Tabla1[[#This Row],[Tema]],Temas[[Tema]:[Columna1]],2,0),"REVISAR")</f>
        <v>34.01.12 Ingresos Partido Evolución Política (Evópoli)</v>
      </c>
      <c r="F2238" s="1" t="str">
        <f>+IFERROR(VLOOKUP(Tabla1[[#This Row],[Muestra]],Muestra[[Muestra]:[Columna1]],2,0),"REVISAR")</f>
        <v>34.01.01.16 Rendimientos procedentes de las actividades del Partido</v>
      </c>
      <c r="G2238" t="s">
        <v>3888</v>
      </c>
      <c r="H2238" t="s">
        <v>3889</v>
      </c>
      <c r="I2238" t="s">
        <v>3955</v>
      </c>
      <c r="J2238" t="s">
        <v>3897</v>
      </c>
      <c r="K2238" t="s">
        <v>234</v>
      </c>
      <c r="L2238" t="s">
        <v>2615</v>
      </c>
      <c r="O2238" t="s">
        <v>4346</v>
      </c>
      <c r="AF2238">
        <v>0</v>
      </c>
      <c r="AG2238">
        <v>42657739</v>
      </c>
      <c r="AH2238">
        <v>0</v>
      </c>
      <c r="AI2238">
        <v>0</v>
      </c>
      <c r="AJ2238">
        <v>0</v>
      </c>
      <c r="AK2238">
        <v>0</v>
      </c>
    </row>
    <row r="2239" spans="1:37" x14ac:dyDescent="0.25">
      <c r="A2239" s="19">
        <v>2238</v>
      </c>
      <c r="B2239" t="s">
        <v>3968</v>
      </c>
      <c r="C2239" s="1" t="str">
        <f>+VLOOKUP(Tabla1[[#This Row],[Sector]],Sectores[[Sector]:[Columna1]],2,0)</f>
        <v>34 Transparencia</v>
      </c>
      <c r="D2239" s="1" t="str">
        <f>+VLOOKUP(Tabla1[[#This Row],[Contenido]],Hoja2!$F$2:$G$105,2,0)</f>
        <v>34.01 Partidos Políticos</v>
      </c>
      <c r="E2239" s="1" t="str">
        <f>+IFERROR(VLOOKUP(Tabla1[[#This Row],[Tema]],Temas[[Tema]:[Columna1]],2,0),"REVISAR")</f>
        <v>34.01.12 Ingresos Partido Evolución Política (Evópoli)</v>
      </c>
      <c r="F2239" s="1" t="str">
        <f>+IFERROR(VLOOKUP(Tabla1[[#This Row],[Muestra]],Muestra[[Muestra]:[Columna1]],2,0),"REVISAR")</f>
        <v>34.01.02.05 Rendimientos procedentes de su propio patrimonio</v>
      </c>
      <c r="G2239" t="s">
        <v>3888</v>
      </c>
      <c r="H2239" t="s">
        <v>3889</v>
      </c>
      <c r="I2239" t="s">
        <v>3955</v>
      </c>
      <c r="J2239" t="s">
        <v>3899</v>
      </c>
      <c r="K2239" t="s">
        <v>234</v>
      </c>
      <c r="L2239" t="s">
        <v>2615</v>
      </c>
      <c r="O2239" t="s">
        <v>4346</v>
      </c>
      <c r="AF2239">
        <v>0</v>
      </c>
      <c r="AG2239">
        <v>0</v>
      </c>
      <c r="AH2239">
        <v>0</v>
      </c>
      <c r="AI2239">
        <v>0</v>
      </c>
      <c r="AJ2239">
        <v>0</v>
      </c>
      <c r="AK2239">
        <v>0</v>
      </c>
    </row>
    <row r="2240" spans="1:37" x14ac:dyDescent="0.25">
      <c r="A2240" s="19">
        <v>2239</v>
      </c>
      <c r="B2240" t="s">
        <v>3969</v>
      </c>
      <c r="C2240" s="1" t="str">
        <f>+VLOOKUP(Tabla1[[#This Row],[Sector]],Sectores[[Sector]:[Columna1]],2,0)</f>
        <v>34 Transparencia</v>
      </c>
      <c r="D2240" s="1" t="str">
        <f>+VLOOKUP(Tabla1[[#This Row],[Contenido]],Hoja2!$F$2:$G$105,2,0)</f>
        <v>34.01 Partidos Políticos</v>
      </c>
      <c r="E2240" s="1" t="str">
        <f>+IFERROR(VLOOKUP(Tabla1[[#This Row],[Tema]],Temas[[Tema]:[Columna1]],2,0),"REVISAR")</f>
        <v>34.01.13 Ingresos Partido Federación Regionalista Verde Social  (FREVS)</v>
      </c>
      <c r="F2240" s="1" t="str">
        <f>+IFERROR(VLOOKUP(Tabla1[[#This Row],[Muestra]],Muestra[[Muestra]:[Columna1]],2,0),"REVISAR")</f>
        <v>34.01.02.01 Aportes del Estado (art. 33 bis Ley N°18.603)</v>
      </c>
      <c r="G2240" t="s">
        <v>3888</v>
      </c>
      <c r="H2240" t="s">
        <v>3889</v>
      </c>
      <c r="I2240" t="s">
        <v>3970</v>
      </c>
      <c r="J2240" t="s">
        <v>3891</v>
      </c>
      <c r="K2240" t="s">
        <v>234</v>
      </c>
      <c r="L2240" t="s">
        <v>2615</v>
      </c>
      <c r="O2240" t="s">
        <v>4346</v>
      </c>
      <c r="AF2240">
        <v>0</v>
      </c>
      <c r="AG2240">
        <v>42225223</v>
      </c>
      <c r="AH2240">
        <v>98984093</v>
      </c>
      <c r="AI2240">
        <v>283819787</v>
      </c>
      <c r="AJ2240">
        <v>241374192</v>
      </c>
      <c r="AK2240">
        <v>37406642</v>
      </c>
    </row>
    <row r="2241" spans="1:37" x14ac:dyDescent="0.25">
      <c r="A2241" s="19">
        <v>2240</v>
      </c>
      <c r="B2241" t="s">
        <v>3971</v>
      </c>
      <c r="C2241" s="1" t="str">
        <f>+VLOOKUP(Tabla1[[#This Row],[Sector]],Sectores[[Sector]:[Columna1]],2,0)</f>
        <v>34 Transparencia</v>
      </c>
      <c r="D2241" s="1" t="str">
        <f>+VLOOKUP(Tabla1[[#This Row],[Contenido]],Hoja2!$F$2:$G$105,2,0)</f>
        <v>34.01 Partidos Políticos</v>
      </c>
      <c r="E2241" s="1" t="str">
        <f>+IFERROR(VLOOKUP(Tabla1[[#This Row],[Tema]],Temas[[Tema]:[Columna1]],2,0),"REVISAR")</f>
        <v>34.01.13 Ingresos Partido Federación Regionalista Verde Social  (FREVS)</v>
      </c>
      <c r="F2241" s="1" t="str">
        <f>+IFERROR(VLOOKUP(Tabla1[[#This Row],[Muestra]],Muestra[[Muestra]:[Columna1]],2,0),"REVISAR")</f>
        <v>34.01.02.02 Cuantía global de las cuotas y aportes de sus afiliados</v>
      </c>
      <c r="G2241" t="s">
        <v>3888</v>
      </c>
      <c r="H2241" t="s">
        <v>3889</v>
      </c>
      <c r="I2241" t="s">
        <v>3970</v>
      </c>
      <c r="J2241" t="s">
        <v>3893</v>
      </c>
      <c r="K2241" t="s">
        <v>234</v>
      </c>
      <c r="L2241" t="s">
        <v>2615</v>
      </c>
      <c r="O2241" t="s">
        <v>4346</v>
      </c>
      <c r="AF2241">
        <v>0</v>
      </c>
      <c r="AG2241">
        <v>0</v>
      </c>
      <c r="AH2241">
        <v>0</v>
      </c>
      <c r="AI2241">
        <v>0</v>
      </c>
      <c r="AJ2241">
        <v>7291000</v>
      </c>
      <c r="AK2241">
        <v>0</v>
      </c>
    </row>
    <row r="2242" spans="1:37" x14ac:dyDescent="0.25">
      <c r="A2242" s="19">
        <v>2241</v>
      </c>
      <c r="B2242" t="s">
        <v>3972</v>
      </c>
      <c r="C2242" s="1" t="str">
        <f>+VLOOKUP(Tabla1[[#This Row],[Sector]],Sectores[[Sector]:[Columna1]],2,0)</f>
        <v>34 Transparencia</v>
      </c>
      <c r="D2242" s="1" t="str">
        <f>+VLOOKUP(Tabla1[[#This Row],[Contenido]],Hoja2!$F$2:$G$105,2,0)</f>
        <v>34.01 Partidos Políticos</v>
      </c>
      <c r="E2242" s="1" t="str">
        <f>+IFERROR(VLOOKUP(Tabla1[[#This Row],[Tema]],Temas[[Tema]:[Columna1]],2,0),"REVISAR")</f>
        <v>34.01.13 Ingresos Partido Federación Regionalista Verde Social  (FREVS)</v>
      </c>
      <c r="F2242" s="1" t="str">
        <f>+IFERROR(VLOOKUP(Tabla1[[#This Row],[Muestra]],Muestra[[Muestra]:[Columna1]],2,0),"REVISAR")</f>
        <v>34.01.02.03 Ingresos procedentes de los aportes de personas naturales</v>
      </c>
      <c r="G2242" t="s">
        <v>3888</v>
      </c>
      <c r="H2242" t="s">
        <v>3889</v>
      </c>
      <c r="I2242" t="s">
        <v>3970</v>
      </c>
      <c r="J2242" t="s">
        <v>3895</v>
      </c>
      <c r="K2242" t="s">
        <v>234</v>
      </c>
      <c r="L2242" t="s">
        <v>2615</v>
      </c>
      <c r="O2242" t="s">
        <v>4346</v>
      </c>
      <c r="AF2242">
        <v>0</v>
      </c>
      <c r="AG2242">
        <v>0</v>
      </c>
      <c r="AH2242">
        <v>0</v>
      </c>
      <c r="AI2242">
        <v>0</v>
      </c>
      <c r="AJ2242">
        <v>0</v>
      </c>
      <c r="AK2242">
        <v>244949</v>
      </c>
    </row>
    <row r="2243" spans="1:37" x14ac:dyDescent="0.25">
      <c r="A2243" s="19">
        <v>2242</v>
      </c>
      <c r="B2243" t="s">
        <v>3973</v>
      </c>
      <c r="C2243" s="1" t="str">
        <f>+VLOOKUP(Tabla1[[#This Row],[Sector]],Sectores[[Sector]:[Columna1]],2,0)</f>
        <v>34 Transparencia</v>
      </c>
      <c r="D2243" s="1" t="str">
        <f>+VLOOKUP(Tabla1[[#This Row],[Contenido]],Hoja2!$F$2:$G$105,2,0)</f>
        <v>34.01 Partidos Políticos</v>
      </c>
      <c r="E2243" s="1" t="str">
        <f>+IFERROR(VLOOKUP(Tabla1[[#This Row],[Tema]],Temas[[Tema]:[Columna1]],2,0),"REVISAR")</f>
        <v>34.01.13 Ingresos Partido Federación Regionalista Verde Social  (FREVS)</v>
      </c>
      <c r="F2243" s="1" t="str">
        <f>+IFERROR(VLOOKUP(Tabla1[[#This Row],[Muestra]],Muestra[[Muestra]:[Columna1]],2,0),"REVISAR")</f>
        <v>34.01.01.16 Rendimientos procedentes de las actividades del Partido</v>
      </c>
      <c r="G2243" t="s">
        <v>3888</v>
      </c>
      <c r="H2243" t="s">
        <v>3889</v>
      </c>
      <c r="I2243" t="s">
        <v>3970</v>
      </c>
      <c r="J2243" t="s">
        <v>3897</v>
      </c>
      <c r="K2243" t="s">
        <v>234</v>
      </c>
      <c r="L2243" t="s">
        <v>2615</v>
      </c>
      <c r="O2243" t="s">
        <v>4346</v>
      </c>
      <c r="AF2243">
        <v>0</v>
      </c>
      <c r="AG2243">
        <v>0</v>
      </c>
      <c r="AH2243">
        <v>72920494</v>
      </c>
      <c r="AI2243">
        <v>0</v>
      </c>
      <c r="AJ2243">
        <v>0</v>
      </c>
      <c r="AK2243">
        <v>0</v>
      </c>
    </row>
    <row r="2244" spans="1:37" x14ac:dyDescent="0.25">
      <c r="A2244" s="19">
        <v>2243</v>
      </c>
      <c r="B2244" t="s">
        <v>3974</v>
      </c>
      <c r="C2244" s="1" t="str">
        <f>+VLOOKUP(Tabla1[[#This Row],[Sector]],Sectores[[Sector]:[Columna1]],2,0)</f>
        <v>34 Transparencia</v>
      </c>
      <c r="D2244" s="1" t="str">
        <f>+VLOOKUP(Tabla1[[#This Row],[Contenido]],Hoja2!$F$2:$G$105,2,0)</f>
        <v>34.01 Partidos Políticos</v>
      </c>
      <c r="E2244" s="1" t="str">
        <f>+IFERROR(VLOOKUP(Tabla1[[#This Row],[Tema]],Temas[[Tema]:[Columna1]],2,0),"REVISAR")</f>
        <v>34.01.13 Ingresos Partido Federación Regionalista Verde Social  (FREVS)</v>
      </c>
      <c r="F2244" s="1" t="str">
        <f>+IFERROR(VLOOKUP(Tabla1[[#This Row],[Muestra]],Muestra[[Muestra]:[Columna1]],2,0),"REVISAR")</f>
        <v>34.01.02.05 Rendimientos procedentes de su propio patrimonio</v>
      </c>
      <c r="G2244" t="s">
        <v>3888</v>
      </c>
      <c r="H2244" t="s">
        <v>3889</v>
      </c>
      <c r="I2244" t="s">
        <v>3970</v>
      </c>
      <c r="J2244" t="s">
        <v>3899</v>
      </c>
      <c r="K2244" t="s">
        <v>234</v>
      </c>
      <c r="L2244" t="s">
        <v>2615</v>
      </c>
      <c r="O2244" t="s">
        <v>4346</v>
      </c>
      <c r="AF2244">
        <v>0</v>
      </c>
      <c r="AG2244">
        <v>0</v>
      </c>
      <c r="AH2244">
        <v>0</v>
      </c>
      <c r="AI2244">
        <v>0</v>
      </c>
      <c r="AJ2244">
        <v>0</v>
      </c>
      <c r="AK2244">
        <v>0</v>
      </c>
    </row>
    <row r="2245" spans="1:37" x14ac:dyDescent="0.25">
      <c r="A2245" s="19">
        <v>2244</v>
      </c>
      <c r="B2245" t="s">
        <v>3975</v>
      </c>
      <c r="C2245" s="1" t="str">
        <f>+VLOOKUP(Tabla1[[#This Row],[Sector]],Sectores[[Sector]:[Columna1]],2,0)</f>
        <v>34 Transparencia</v>
      </c>
      <c r="D2245" s="1" t="str">
        <f>+VLOOKUP(Tabla1[[#This Row],[Contenido]],Hoja2!$F$2:$G$105,2,0)</f>
        <v>34.01 Partidos Políticos</v>
      </c>
      <c r="E2245" s="1" t="str">
        <f>+IFERROR(VLOOKUP(Tabla1[[#This Row],[Tema]],Temas[[Tema]:[Columna1]],2,0),"REVISAR")</f>
        <v>34.01.14 Ingresos Partido Humanista (PH)</v>
      </c>
      <c r="F2245" s="1" t="str">
        <f>+IFERROR(VLOOKUP(Tabla1[[#This Row],[Muestra]],Muestra[[Muestra]:[Columna1]],2,0),"REVISAR")</f>
        <v>34.01.02.01 Aportes del Estado (art. 33 bis Ley N°18.603)</v>
      </c>
      <c r="G2245" t="s">
        <v>3888</v>
      </c>
      <c r="H2245" t="s">
        <v>3889</v>
      </c>
      <c r="I2245" t="s">
        <v>3976</v>
      </c>
      <c r="J2245" t="s">
        <v>3891</v>
      </c>
      <c r="K2245" t="s">
        <v>234</v>
      </c>
      <c r="L2245" t="s">
        <v>2615</v>
      </c>
      <c r="O2245" t="s">
        <v>4346</v>
      </c>
      <c r="AF2245">
        <v>0</v>
      </c>
      <c r="AG2245">
        <v>100860032</v>
      </c>
      <c r="AH2245">
        <v>431457596</v>
      </c>
      <c r="AI2245">
        <v>752864119</v>
      </c>
      <c r="AJ2245">
        <v>230142479</v>
      </c>
      <c r="AK2245">
        <v>150054314</v>
      </c>
    </row>
    <row r="2246" spans="1:37" x14ac:dyDescent="0.25">
      <c r="A2246" s="19">
        <v>2245</v>
      </c>
      <c r="B2246" t="s">
        <v>3977</v>
      </c>
      <c r="C2246" s="1" t="str">
        <f>+VLOOKUP(Tabla1[[#This Row],[Sector]],Sectores[[Sector]:[Columna1]],2,0)</f>
        <v>34 Transparencia</v>
      </c>
      <c r="D2246" s="1" t="str">
        <f>+VLOOKUP(Tabla1[[#This Row],[Contenido]],Hoja2!$F$2:$G$105,2,0)</f>
        <v>34.01 Partidos Políticos</v>
      </c>
      <c r="E2246" s="1" t="str">
        <f>+IFERROR(VLOOKUP(Tabla1[[#This Row],[Tema]],Temas[[Tema]:[Columna1]],2,0),"REVISAR")</f>
        <v>34.01.14 Ingresos Partido Humanista (PH)</v>
      </c>
      <c r="F2246" s="1" t="str">
        <f>+IFERROR(VLOOKUP(Tabla1[[#This Row],[Muestra]],Muestra[[Muestra]:[Columna1]],2,0),"REVISAR")</f>
        <v>34.01.02.02 Cuantía global de las cuotas y aportes de sus afiliados</v>
      </c>
      <c r="G2246" t="s">
        <v>3888</v>
      </c>
      <c r="H2246" t="s">
        <v>3889</v>
      </c>
      <c r="I2246" t="s">
        <v>3976</v>
      </c>
      <c r="J2246" t="s">
        <v>3893</v>
      </c>
      <c r="K2246" t="s">
        <v>234</v>
      </c>
      <c r="L2246" t="s">
        <v>2615</v>
      </c>
      <c r="O2246" t="s">
        <v>4346</v>
      </c>
      <c r="AF2246">
        <v>0</v>
      </c>
      <c r="AG2246">
        <v>19607957</v>
      </c>
      <c r="AH2246">
        <v>26893466</v>
      </c>
      <c r="AI2246">
        <v>59668257</v>
      </c>
      <c r="AJ2246">
        <v>8955300</v>
      </c>
      <c r="AK2246">
        <v>2322500</v>
      </c>
    </row>
    <row r="2247" spans="1:37" x14ac:dyDescent="0.25">
      <c r="A2247" s="19">
        <v>2246</v>
      </c>
      <c r="B2247" t="s">
        <v>3978</v>
      </c>
      <c r="C2247" s="1" t="str">
        <f>+VLOOKUP(Tabla1[[#This Row],[Sector]],Sectores[[Sector]:[Columna1]],2,0)</f>
        <v>34 Transparencia</v>
      </c>
      <c r="D2247" s="1" t="str">
        <f>+VLOOKUP(Tabla1[[#This Row],[Contenido]],Hoja2!$F$2:$G$105,2,0)</f>
        <v>34.01 Partidos Políticos</v>
      </c>
      <c r="E2247" s="1" t="str">
        <f>+IFERROR(VLOOKUP(Tabla1[[#This Row],[Tema]],Temas[[Tema]:[Columna1]],2,0),"REVISAR")</f>
        <v>34.01.14 Ingresos Partido Humanista (PH)</v>
      </c>
      <c r="F2247" s="1" t="str">
        <f>+IFERROR(VLOOKUP(Tabla1[[#This Row],[Muestra]],Muestra[[Muestra]:[Columna1]],2,0),"REVISAR")</f>
        <v>34.01.02.03 Ingresos procedentes de los aportes de personas naturales</v>
      </c>
      <c r="G2247" t="s">
        <v>3888</v>
      </c>
      <c r="H2247" t="s">
        <v>3889</v>
      </c>
      <c r="I2247" t="s">
        <v>3976</v>
      </c>
      <c r="J2247" t="s">
        <v>3895</v>
      </c>
      <c r="K2247" t="s">
        <v>234</v>
      </c>
      <c r="L2247" t="s">
        <v>2615</v>
      </c>
      <c r="O2247" t="s">
        <v>4346</v>
      </c>
      <c r="AF2247">
        <v>0</v>
      </c>
      <c r="AG2247">
        <v>1192488</v>
      </c>
      <c r="AH2247">
        <v>0</v>
      </c>
      <c r="AI2247">
        <v>0</v>
      </c>
      <c r="AJ2247">
        <v>0</v>
      </c>
      <c r="AK2247">
        <v>0</v>
      </c>
    </row>
    <row r="2248" spans="1:37" x14ac:dyDescent="0.25">
      <c r="A2248" s="19">
        <v>2247</v>
      </c>
      <c r="B2248" t="s">
        <v>3979</v>
      </c>
      <c r="C2248" s="1" t="str">
        <f>+VLOOKUP(Tabla1[[#This Row],[Sector]],Sectores[[Sector]:[Columna1]],2,0)</f>
        <v>34 Transparencia</v>
      </c>
      <c r="D2248" s="1" t="str">
        <f>+VLOOKUP(Tabla1[[#This Row],[Contenido]],Hoja2!$F$2:$G$105,2,0)</f>
        <v>34.01 Partidos Políticos</v>
      </c>
      <c r="E2248" s="1" t="str">
        <f>+IFERROR(VLOOKUP(Tabla1[[#This Row],[Tema]],Temas[[Tema]:[Columna1]],2,0),"REVISAR")</f>
        <v>34.01.14 Ingresos Partido Humanista (PH)</v>
      </c>
      <c r="F2248" s="1" t="str">
        <f>+IFERROR(VLOOKUP(Tabla1[[#This Row],[Muestra]],Muestra[[Muestra]:[Columna1]],2,0),"REVISAR")</f>
        <v>34.01.01.16 Rendimientos procedentes de las actividades del Partido</v>
      </c>
      <c r="G2248" t="s">
        <v>3888</v>
      </c>
      <c r="H2248" t="s">
        <v>3889</v>
      </c>
      <c r="I2248" t="s">
        <v>3976</v>
      </c>
      <c r="J2248" t="s">
        <v>3897</v>
      </c>
      <c r="K2248" t="s">
        <v>234</v>
      </c>
      <c r="L2248" t="s">
        <v>2615</v>
      </c>
      <c r="O2248" t="s">
        <v>4346</v>
      </c>
      <c r="AF2248">
        <v>0</v>
      </c>
      <c r="AG2248">
        <v>55220157</v>
      </c>
      <c r="AH2248">
        <v>856410502</v>
      </c>
      <c r="AI2248">
        <v>1000000000</v>
      </c>
      <c r="AJ2248">
        <v>0</v>
      </c>
      <c r="AK2248">
        <v>0</v>
      </c>
    </row>
    <row r="2249" spans="1:37" x14ac:dyDescent="0.25">
      <c r="A2249" s="19">
        <v>2248</v>
      </c>
      <c r="B2249" t="s">
        <v>3980</v>
      </c>
      <c r="C2249" s="1" t="str">
        <f>+VLOOKUP(Tabla1[[#This Row],[Sector]],Sectores[[Sector]:[Columna1]],2,0)</f>
        <v>34 Transparencia</v>
      </c>
      <c r="D2249" s="1" t="str">
        <f>+VLOOKUP(Tabla1[[#This Row],[Contenido]],Hoja2!$F$2:$G$105,2,0)</f>
        <v>34.01 Partidos Políticos</v>
      </c>
      <c r="E2249" s="1" t="str">
        <f>+IFERROR(VLOOKUP(Tabla1[[#This Row],[Tema]],Temas[[Tema]:[Columna1]],2,0),"REVISAR")</f>
        <v>34.01.14 Ingresos Partido Humanista (PH)</v>
      </c>
      <c r="F2249" s="1" t="str">
        <f>+IFERROR(VLOOKUP(Tabla1[[#This Row],[Muestra]],Muestra[[Muestra]:[Columna1]],2,0),"REVISAR")</f>
        <v>34.01.02.05 Rendimientos procedentes de su propio patrimonio</v>
      </c>
      <c r="G2249" t="s">
        <v>3888</v>
      </c>
      <c r="H2249" t="s">
        <v>3889</v>
      </c>
      <c r="I2249" t="s">
        <v>3976</v>
      </c>
      <c r="J2249" t="s">
        <v>3899</v>
      </c>
      <c r="K2249" t="s">
        <v>234</v>
      </c>
      <c r="L2249" t="s">
        <v>2615</v>
      </c>
      <c r="O2249" t="s">
        <v>4346</v>
      </c>
      <c r="AF2249">
        <v>0</v>
      </c>
      <c r="AG2249">
        <v>4200000</v>
      </c>
      <c r="AH2249">
        <v>10850000</v>
      </c>
      <c r="AI2249">
        <v>7350000</v>
      </c>
      <c r="AJ2249">
        <v>40000000</v>
      </c>
      <c r="AK2249">
        <v>218275549</v>
      </c>
    </row>
    <row r="2250" spans="1:37" x14ac:dyDescent="0.25">
      <c r="A2250" s="19">
        <v>2249</v>
      </c>
      <c r="B2250" t="s">
        <v>3981</v>
      </c>
      <c r="C2250" s="1" t="str">
        <f>+VLOOKUP(Tabla1[[#This Row],[Sector]],Sectores[[Sector]:[Columna1]],2,0)</f>
        <v>34 Transparencia</v>
      </c>
      <c r="D2250" s="1" t="str">
        <f>+VLOOKUP(Tabla1[[#This Row],[Contenido]],Hoja2!$F$2:$G$105,2,0)</f>
        <v>34.01 Partidos Políticos</v>
      </c>
      <c r="E2250" s="1" t="str">
        <f>+IFERROR(VLOOKUP(Tabla1[[#This Row],[Tema]],Temas[[Tema]:[Columna1]],2,0),"REVISAR")</f>
        <v>34.01.15 Ingresos Partido Igualdad (PI)</v>
      </c>
      <c r="F2250" s="1" t="str">
        <f>+IFERROR(VLOOKUP(Tabla1[[#This Row],[Muestra]],Muestra[[Muestra]:[Columna1]],2,0),"REVISAR")</f>
        <v>34.01.02.01 Aportes del Estado (art. 33 bis Ley N°18.603)</v>
      </c>
      <c r="G2250" t="s">
        <v>3888</v>
      </c>
      <c r="H2250" t="s">
        <v>3889</v>
      </c>
      <c r="I2250" t="s">
        <v>3982</v>
      </c>
      <c r="J2250" t="s">
        <v>3891</v>
      </c>
      <c r="K2250" t="s">
        <v>234</v>
      </c>
      <c r="L2250" t="s">
        <v>2615</v>
      </c>
      <c r="O2250" t="s">
        <v>4346</v>
      </c>
      <c r="AF2250">
        <v>0</v>
      </c>
      <c r="AG2250">
        <v>30568158</v>
      </c>
      <c r="AH2250">
        <v>0</v>
      </c>
      <c r="AI2250">
        <v>169302704</v>
      </c>
      <c r="AJ2250">
        <v>96243961</v>
      </c>
      <c r="AK2250">
        <v>91525415</v>
      </c>
    </row>
    <row r="2251" spans="1:37" x14ac:dyDescent="0.25">
      <c r="A2251" s="19">
        <v>2250</v>
      </c>
      <c r="B2251" t="s">
        <v>3983</v>
      </c>
      <c r="C2251" s="1" t="str">
        <f>+VLOOKUP(Tabla1[[#This Row],[Sector]],Sectores[[Sector]:[Columna1]],2,0)</f>
        <v>34 Transparencia</v>
      </c>
      <c r="D2251" s="1" t="str">
        <f>+VLOOKUP(Tabla1[[#This Row],[Contenido]],Hoja2!$F$2:$G$105,2,0)</f>
        <v>34.01 Partidos Políticos</v>
      </c>
      <c r="E2251" s="1" t="str">
        <f>+IFERROR(VLOOKUP(Tabla1[[#This Row],[Tema]],Temas[[Tema]:[Columna1]],2,0),"REVISAR")</f>
        <v>34.01.15 Ingresos Partido Igualdad (PI)</v>
      </c>
      <c r="F2251" s="1" t="str">
        <f>+IFERROR(VLOOKUP(Tabla1[[#This Row],[Muestra]],Muestra[[Muestra]:[Columna1]],2,0),"REVISAR")</f>
        <v>34.01.02.02 Cuantía global de las cuotas y aportes de sus afiliados</v>
      </c>
      <c r="G2251" t="s">
        <v>3888</v>
      </c>
      <c r="H2251" t="s">
        <v>3889</v>
      </c>
      <c r="I2251" t="s">
        <v>3982</v>
      </c>
      <c r="J2251" t="s">
        <v>3893</v>
      </c>
      <c r="K2251" t="s">
        <v>234</v>
      </c>
      <c r="L2251" t="s">
        <v>2615</v>
      </c>
      <c r="O2251" t="s">
        <v>4346</v>
      </c>
      <c r="AF2251">
        <v>0</v>
      </c>
      <c r="AG2251">
        <v>1475000</v>
      </c>
      <c r="AH2251">
        <v>520000</v>
      </c>
      <c r="AI2251">
        <v>64000</v>
      </c>
      <c r="AJ2251">
        <v>0</v>
      </c>
      <c r="AK2251">
        <v>0</v>
      </c>
    </row>
    <row r="2252" spans="1:37" x14ac:dyDescent="0.25">
      <c r="A2252" s="19">
        <v>2251</v>
      </c>
      <c r="B2252" t="s">
        <v>3984</v>
      </c>
      <c r="C2252" s="1" t="str">
        <f>+VLOOKUP(Tabla1[[#This Row],[Sector]],Sectores[[Sector]:[Columna1]],2,0)</f>
        <v>34 Transparencia</v>
      </c>
      <c r="D2252" s="1" t="str">
        <f>+VLOOKUP(Tabla1[[#This Row],[Contenido]],Hoja2!$F$2:$G$105,2,0)</f>
        <v>34.01 Partidos Políticos</v>
      </c>
      <c r="E2252" s="1" t="str">
        <f>+IFERROR(VLOOKUP(Tabla1[[#This Row],[Tema]],Temas[[Tema]:[Columna1]],2,0),"REVISAR")</f>
        <v>34.01.15 Ingresos Partido Igualdad (PI)</v>
      </c>
      <c r="F2252" s="1" t="str">
        <f>+IFERROR(VLOOKUP(Tabla1[[#This Row],[Muestra]],Muestra[[Muestra]:[Columna1]],2,0),"REVISAR")</f>
        <v>34.01.02.03 Ingresos procedentes de los aportes de personas naturales</v>
      </c>
      <c r="G2252" t="s">
        <v>3888</v>
      </c>
      <c r="H2252" t="s">
        <v>3889</v>
      </c>
      <c r="I2252" t="s">
        <v>3982</v>
      </c>
      <c r="J2252" t="s">
        <v>3895</v>
      </c>
      <c r="K2252" t="s">
        <v>234</v>
      </c>
      <c r="L2252" t="s">
        <v>2615</v>
      </c>
      <c r="O2252" t="s">
        <v>4346</v>
      </c>
      <c r="AF2252">
        <v>0</v>
      </c>
      <c r="AG2252">
        <v>0</v>
      </c>
      <c r="AH2252">
        <v>440590</v>
      </c>
      <c r="AI2252">
        <v>0</v>
      </c>
      <c r="AJ2252">
        <v>0</v>
      </c>
      <c r="AK2252">
        <v>0</v>
      </c>
    </row>
    <row r="2253" spans="1:37" x14ac:dyDescent="0.25">
      <c r="A2253" s="19">
        <v>2252</v>
      </c>
      <c r="B2253" t="s">
        <v>3985</v>
      </c>
      <c r="C2253" s="1" t="str">
        <f>+VLOOKUP(Tabla1[[#This Row],[Sector]],Sectores[[Sector]:[Columna1]],2,0)</f>
        <v>34 Transparencia</v>
      </c>
      <c r="D2253" s="1" t="str">
        <f>+VLOOKUP(Tabla1[[#This Row],[Contenido]],Hoja2!$F$2:$G$105,2,0)</f>
        <v>34.01 Partidos Políticos</v>
      </c>
      <c r="E2253" s="1" t="str">
        <f>+IFERROR(VLOOKUP(Tabla1[[#This Row],[Tema]],Temas[[Tema]:[Columna1]],2,0),"REVISAR")</f>
        <v>34.01.15 Ingresos Partido Igualdad (PI)</v>
      </c>
      <c r="F2253" s="1" t="str">
        <f>+IFERROR(VLOOKUP(Tabla1[[#This Row],[Muestra]],Muestra[[Muestra]:[Columna1]],2,0),"REVISAR")</f>
        <v>34.01.01.16 Rendimientos procedentes de las actividades del Partido</v>
      </c>
      <c r="G2253" t="s">
        <v>3888</v>
      </c>
      <c r="H2253" t="s">
        <v>3889</v>
      </c>
      <c r="I2253" t="s">
        <v>3982</v>
      </c>
      <c r="J2253" t="s">
        <v>3897</v>
      </c>
      <c r="K2253" t="s">
        <v>234</v>
      </c>
      <c r="L2253" t="s">
        <v>2615</v>
      </c>
      <c r="O2253" t="s">
        <v>4346</v>
      </c>
      <c r="AF2253">
        <v>0</v>
      </c>
      <c r="AG2253">
        <v>69193008</v>
      </c>
      <c r="AH2253">
        <v>119768731</v>
      </c>
      <c r="AI2253">
        <v>355094</v>
      </c>
      <c r="AJ2253">
        <v>0</v>
      </c>
      <c r="AK2253">
        <v>163089</v>
      </c>
    </row>
    <row r="2254" spans="1:37" x14ac:dyDescent="0.25">
      <c r="A2254" s="19">
        <v>2253</v>
      </c>
      <c r="B2254" t="s">
        <v>3986</v>
      </c>
      <c r="C2254" s="1" t="str">
        <f>+VLOOKUP(Tabla1[[#This Row],[Sector]],Sectores[[Sector]:[Columna1]],2,0)</f>
        <v>34 Transparencia</v>
      </c>
      <c r="D2254" s="1" t="str">
        <f>+VLOOKUP(Tabla1[[#This Row],[Contenido]],Hoja2!$F$2:$G$105,2,0)</f>
        <v>34.01 Partidos Políticos</v>
      </c>
      <c r="E2254" s="1" t="str">
        <f>+IFERROR(VLOOKUP(Tabla1[[#This Row],[Tema]],Temas[[Tema]:[Columna1]],2,0),"REVISAR")</f>
        <v>34.01.15 Ingresos Partido Igualdad (PI)</v>
      </c>
      <c r="F2254" s="1" t="str">
        <f>+IFERROR(VLOOKUP(Tabla1[[#This Row],[Muestra]],Muestra[[Muestra]:[Columna1]],2,0),"REVISAR")</f>
        <v>34.01.02.13 Rendimientos procedentes de las actividades del partido (reembolso por campaña de Convencionales Constiuyentes para pagar deudas de dicha campaña)</v>
      </c>
      <c r="G2254" t="s">
        <v>3888</v>
      </c>
      <c r="H2254" t="s">
        <v>3889</v>
      </c>
      <c r="I2254" t="s">
        <v>3982</v>
      </c>
      <c r="J2254" t="s">
        <v>3987</v>
      </c>
      <c r="K2254" t="s">
        <v>234</v>
      </c>
      <c r="L2254" t="s">
        <v>2615</v>
      </c>
      <c r="O2254" t="s">
        <v>4346</v>
      </c>
      <c r="AF2254">
        <v>0</v>
      </c>
      <c r="AG2254">
        <v>0</v>
      </c>
      <c r="AH2254">
        <v>0</v>
      </c>
      <c r="AI2254">
        <v>0</v>
      </c>
      <c r="AJ2254">
        <v>0</v>
      </c>
      <c r="AK2254">
        <v>8100000</v>
      </c>
    </row>
    <row r="2255" spans="1:37" x14ac:dyDescent="0.25">
      <c r="A2255" s="19">
        <v>2254</v>
      </c>
      <c r="B2255" t="s">
        <v>3988</v>
      </c>
      <c r="C2255" s="1" t="str">
        <f>+VLOOKUP(Tabla1[[#This Row],[Sector]],Sectores[[Sector]:[Columna1]],2,0)</f>
        <v>34 Transparencia</v>
      </c>
      <c r="D2255" s="1" t="str">
        <f>+VLOOKUP(Tabla1[[#This Row],[Contenido]],Hoja2!$F$2:$G$105,2,0)</f>
        <v>34.01 Partidos Políticos</v>
      </c>
      <c r="E2255" s="1" t="str">
        <f>+IFERROR(VLOOKUP(Tabla1[[#This Row],[Tema]],Temas[[Tema]:[Columna1]],2,0),"REVISAR")</f>
        <v>34.01.15 Ingresos Partido Igualdad (PI)</v>
      </c>
      <c r="F2255" s="1" t="str">
        <f>+IFERROR(VLOOKUP(Tabla1[[#This Row],[Muestra]],Muestra[[Muestra]:[Columna1]],2,0),"REVISAR")</f>
        <v>34.01.02.05 Rendimientos procedentes de su propio patrimonio</v>
      </c>
      <c r="G2255" t="s">
        <v>3888</v>
      </c>
      <c r="H2255" t="s">
        <v>3889</v>
      </c>
      <c r="I2255" t="s">
        <v>3982</v>
      </c>
      <c r="J2255" t="s">
        <v>3899</v>
      </c>
      <c r="K2255" t="s">
        <v>234</v>
      </c>
      <c r="L2255" t="s">
        <v>2615</v>
      </c>
      <c r="O2255" t="s">
        <v>4346</v>
      </c>
      <c r="AF2255">
        <v>0</v>
      </c>
      <c r="AG2255">
        <v>0</v>
      </c>
      <c r="AH2255">
        <v>0</v>
      </c>
      <c r="AI2255">
        <v>0</v>
      </c>
      <c r="AJ2255">
        <v>0</v>
      </c>
      <c r="AK2255">
        <v>0</v>
      </c>
    </row>
    <row r="2256" spans="1:37" x14ac:dyDescent="0.25">
      <c r="A2256" s="19">
        <v>2255</v>
      </c>
      <c r="B2256" t="s">
        <v>3989</v>
      </c>
      <c r="C2256" s="1" t="str">
        <f>+VLOOKUP(Tabla1[[#This Row],[Sector]],Sectores[[Sector]:[Columna1]],2,0)</f>
        <v>34 Transparencia</v>
      </c>
      <c r="D2256" s="1" t="str">
        <f>+VLOOKUP(Tabla1[[#This Row],[Contenido]],Hoja2!$F$2:$G$105,2,0)</f>
        <v>34.01 Partidos Políticos</v>
      </c>
      <c r="E2256" s="1" t="str">
        <f>+IFERROR(VLOOKUP(Tabla1[[#This Row],[Tema]],Temas[[Tema]:[Columna1]],2,0),"REVISAR")</f>
        <v>34.01.16 Ingresos Partido Izquierda Ciudadana</v>
      </c>
      <c r="F2256" s="1" t="str">
        <f>+IFERROR(VLOOKUP(Tabla1[[#This Row],[Muestra]],Muestra[[Muestra]:[Columna1]],2,0),"REVISAR")</f>
        <v>34.01.02.01 Aportes del Estado (art. 33 bis Ley N°18.603)</v>
      </c>
      <c r="G2256" t="s">
        <v>3888</v>
      </c>
      <c r="H2256" t="s">
        <v>3889</v>
      </c>
      <c r="I2256" t="s">
        <v>3990</v>
      </c>
      <c r="J2256" t="s">
        <v>3891</v>
      </c>
      <c r="K2256" t="s">
        <v>234</v>
      </c>
      <c r="L2256" t="s">
        <v>2615</v>
      </c>
      <c r="O2256" t="s">
        <v>4346</v>
      </c>
      <c r="AF2256">
        <v>0</v>
      </c>
      <c r="AG2256">
        <v>35573474</v>
      </c>
      <c r="AH2256">
        <v>33687945</v>
      </c>
      <c r="AI2256">
        <v>0</v>
      </c>
      <c r="AJ2256">
        <v>0</v>
      </c>
      <c r="AK2256">
        <v>0</v>
      </c>
    </row>
    <row r="2257" spans="1:37" x14ac:dyDescent="0.25">
      <c r="A2257" s="19">
        <v>2256</v>
      </c>
      <c r="B2257" t="s">
        <v>3991</v>
      </c>
      <c r="C2257" s="1" t="str">
        <f>+VLOOKUP(Tabla1[[#This Row],[Sector]],Sectores[[Sector]:[Columna1]],2,0)</f>
        <v>34 Transparencia</v>
      </c>
      <c r="D2257" s="1" t="str">
        <f>+VLOOKUP(Tabla1[[#This Row],[Contenido]],Hoja2!$F$2:$G$105,2,0)</f>
        <v>34.01 Partidos Políticos</v>
      </c>
      <c r="E2257" s="1" t="str">
        <f>+IFERROR(VLOOKUP(Tabla1[[#This Row],[Tema]],Temas[[Tema]:[Columna1]],2,0),"REVISAR")</f>
        <v>34.01.16 Ingresos Partido Izquierda Ciudadana</v>
      </c>
      <c r="F2257" s="1" t="str">
        <f>+IFERROR(VLOOKUP(Tabla1[[#This Row],[Muestra]],Muestra[[Muestra]:[Columna1]],2,0),"REVISAR")</f>
        <v>34.01.02.02 Cuantía global de las cuotas y aportes de sus afiliados</v>
      </c>
      <c r="G2257" t="s">
        <v>3888</v>
      </c>
      <c r="H2257" t="s">
        <v>3889</v>
      </c>
      <c r="I2257" t="s">
        <v>3990</v>
      </c>
      <c r="J2257" t="s">
        <v>3893</v>
      </c>
      <c r="K2257" t="s">
        <v>234</v>
      </c>
      <c r="L2257" t="s">
        <v>2615</v>
      </c>
      <c r="O2257" t="s">
        <v>4346</v>
      </c>
      <c r="AF2257">
        <v>0</v>
      </c>
      <c r="AG2257">
        <v>6779004</v>
      </c>
      <c r="AH2257">
        <v>0</v>
      </c>
      <c r="AI2257">
        <v>0</v>
      </c>
      <c r="AJ2257">
        <v>0</v>
      </c>
      <c r="AK2257">
        <v>0</v>
      </c>
    </row>
    <row r="2258" spans="1:37" x14ac:dyDescent="0.25">
      <c r="A2258" s="19">
        <v>2257</v>
      </c>
      <c r="B2258" t="s">
        <v>3992</v>
      </c>
      <c r="C2258" s="1" t="str">
        <f>+VLOOKUP(Tabla1[[#This Row],[Sector]],Sectores[[Sector]:[Columna1]],2,0)</f>
        <v>34 Transparencia</v>
      </c>
      <c r="D2258" s="1" t="str">
        <f>+VLOOKUP(Tabla1[[#This Row],[Contenido]],Hoja2!$F$2:$G$105,2,0)</f>
        <v>34.01 Partidos Políticos</v>
      </c>
      <c r="E2258" s="1" t="str">
        <f>+IFERROR(VLOOKUP(Tabla1[[#This Row],[Tema]],Temas[[Tema]:[Columna1]],2,0),"REVISAR")</f>
        <v>34.01.16 Ingresos Partido Izquierda Ciudadana</v>
      </c>
      <c r="F2258" s="1" t="str">
        <f>+IFERROR(VLOOKUP(Tabla1[[#This Row],[Muestra]],Muestra[[Muestra]:[Columna1]],2,0),"REVISAR")</f>
        <v>34.01.02.03 Ingresos procedentes de los aportes de personas naturales</v>
      </c>
      <c r="G2258" t="s">
        <v>3888</v>
      </c>
      <c r="H2258" t="s">
        <v>3889</v>
      </c>
      <c r="I2258" t="s">
        <v>3990</v>
      </c>
      <c r="J2258" t="s">
        <v>3895</v>
      </c>
      <c r="K2258" t="s">
        <v>234</v>
      </c>
      <c r="L2258" t="s">
        <v>2615</v>
      </c>
      <c r="O2258" t="s">
        <v>4346</v>
      </c>
      <c r="AF2258">
        <v>0</v>
      </c>
      <c r="AG2258">
        <v>0</v>
      </c>
      <c r="AH2258">
        <v>0</v>
      </c>
      <c r="AI2258">
        <v>0</v>
      </c>
      <c r="AJ2258">
        <v>0</v>
      </c>
      <c r="AK2258">
        <v>0</v>
      </c>
    </row>
    <row r="2259" spans="1:37" x14ac:dyDescent="0.25">
      <c r="A2259" s="19">
        <v>2258</v>
      </c>
      <c r="B2259" t="s">
        <v>3993</v>
      </c>
      <c r="C2259" s="1" t="str">
        <f>+VLOOKUP(Tabla1[[#This Row],[Sector]],Sectores[[Sector]:[Columna1]],2,0)</f>
        <v>34 Transparencia</v>
      </c>
      <c r="D2259" s="1" t="str">
        <f>+VLOOKUP(Tabla1[[#This Row],[Contenido]],Hoja2!$F$2:$G$105,2,0)</f>
        <v>34.01 Partidos Políticos</v>
      </c>
      <c r="E2259" s="1" t="str">
        <f>+IFERROR(VLOOKUP(Tabla1[[#This Row],[Tema]],Temas[[Tema]:[Columna1]],2,0),"REVISAR")</f>
        <v>34.01.16 Ingresos Partido Izquierda Ciudadana</v>
      </c>
      <c r="F2259" s="1" t="str">
        <f>+IFERROR(VLOOKUP(Tabla1[[#This Row],[Muestra]],Muestra[[Muestra]:[Columna1]],2,0),"REVISAR")</f>
        <v>34.01.01.16 Rendimientos procedentes de las actividades del Partido</v>
      </c>
      <c r="G2259" t="s">
        <v>3888</v>
      </c>
      <c r="H2259" t="s">
        <v>3889</v>
      </c>
      <c r="I2259" t="s">
        <v>3990</v>
      </c>
      <c r="J2259" t="s">
        <v>3897</v>
      </c>
      <c r="K2259" t="s">
        <v>234</v>
      </c>
      <c r="L2259" t="s">
        <v>2615</v>
      </c>
      <c r="O2259" t="s">
        <v>4346</v>
      </c>
      <c r="AF2259">
        <v>0</v>
      </c>
      <c r="AG2259">
        <v>0</v>
      </c>
      <c r="AH2259">
        <v>0</v>
      </c>
      <c r="AI2259">
        <v>0</v>
      </c>
      <c r="AJ2259">
        <v>0</v>
      </c>
      <c r="AK2259">
        <v>0</v>
      </c>
    </row>
    <row r="2260" spans="1:37" x14ac:dyDescent="0.25">
      <c r="A2260" s="19">
        <v>2259</v>
      </c>
      <c r="B2260" t="s">
        <v>3994</v>
      </c>
      <c r="C2260" s="1" t="str">
        <f>+VLOOKUP(Tabla1[[#This Row],[Sector]],Sectores[[Sector]:[Columna1]],2,0)</f>
        <v>34 Transparencia</v>
      </c>
      <c r="D2260" s="1" t="str">
        <f>+VLOOKUP(Tabla1[[#This Row],[Contenido]],Hoja2!$F$2:$G$105,2,0)</f>
        <v>34.01 Partidos Políticos</v>
      </c>
      <c r="E2260" s="1" t="str">
        <f>+IFERROR(VLOOKUP(Tabla1[[#This Row],[Tema]],Temas[[Tema]:[Columna1]],2,0),"REVISAR")</f>
        <v>34.01.16 Ingresos Partido Izquierda Ciudadana</v>
      </c>
      <c r="F2260" s="1" t="str">
        <f>+IFERROR(VLOOKUP(Tabla1[[#This Row],[Muestra]],Muestra[[Muestra]:[Columna1]],2,0),"REVISAR")</f>
        <v>34.01.02.05 Rendimientos procedentes de su propio patrimonio</v>
      </c>
      <c r="G2260" t="s">
        <v>3888</v>
      </c>
      <c r="H2260" t="s">
        <v>3889</v>
      </c>
      <c r="I2260" t="s">
        <v>3990</v>
      </c>
      <c r="J2260" t="s">
        <v>3899</v>
      </c>
      <c r="K2260" t="s">
        <v>234</v>
      </c>
      <c r="L2260" t="s">
        <v>2615</v>
      </c>
      <c r="O2260" t="s">
        <v>4346</v>
      </c>
      <c r="AF2260">
        <v>0</v>
      </c>
      <c r="AG2260">
        <v>0</v>
      </c>
      <c r="AH2260">
        <v>0</v>
      </c>
      <c r="AI2260">
        <v>0</v>
      </c>
      <c r="AJ2260">
        <v>0</v>
      </c>
      <c r="AK2260">
        <v>0</v>
      </c>
    </row>
    <row r="2261" spans="1:37" x14ac:dyDescent="0.25">
      <c r="A2261" s="19">
        <v>2260</v>
      </c>
      <c r="B2261" t="s">
        <v>3995</v>
      </c>
      <c r="C2261" s="1" t="str">
        <f>+VLOOKUP(Tabla1[[#This Row],[Sector]],Sectores[[Sector]:[Columna1]],2,0)</f>
        <v>34 Transparencia</v>
      </c>
      <c r="D2261" s="1" t="str">
        <f>+VLOOKUP(Tabla1[[#This Row],[Contenido]],Hoja2!$F$2:$G$105,2,0)</f>
        <v>34.01 Partidos Políticos</v>
      </c>
      <c r="E2261" s="1" t="str">
        <f>+IFERROR(VLOOKUP(Tabla1[[#This Row],[Tema]],Temas[[Tema]:[Columna1]],2,0),"REVISAR")</f>
        <v>34.01.17 Ingresos Partido Liberal de Chile(PL)</v>
      </c>
      <c r="F2261" s="1" t="str">
        <f>+IFERROR(VLOOKUP(Tabla1[[#This Row],[Muestra]],Muestra[[Muestra]:[Columna1]],2,0),"REVISAR")</f>
        <v>34.01.02.01 Aportes del Estado (art. 33 bis Ley N°18.603)</v>
      </c>
      <c r="G2261" t="s">
        <v>3888</v>
      </c>
      <c r="H2261" t="s">
        <v>3889</v>
      </c>
      <c r="I2261" t="s">
        <v>3996</v>
      </c>
      <c r="J2261" t="s">
        <v>3891</v>
      </c>
      <c r="K2261" t="s">
        <v>234</v>
      </c>
      <c r="L2261" t="s">
        <v>2615</v>
      </c>
      <c r="O2261" t="s">
        <v>4346</v>
      </c>
      <c r="AF2261">
        <v>0</v>
      </c>
      <c r="AG2261">
        <v>0</v>
      </c>
      <c r="AH2261">
        <v>0</v>
      </c>
      <c r="AI2261">
        <v>43940420</v>
      </c>
      <c r="AJ2261">
        <v>51848588</v>
      </c>
      <c r="AK2261">
        <v>30434219</v>
      </c>
    </row>
    <row r="2262" spans="1:37" x14ac:dyDescent="0.25">
      <c r="A2262" s="19">
        <v>2261</v>
      </c>
      <c r="B2262" t="s">
        <v>3997</v>
      </c>
      <c r="C2262" s="1" t="str">
        <f>+VLOOKUP(Tabla1[[#This Row],[Sector]],Sectores[[Sector]:[Columna1]],2,0)</f>
        <v>34 Transparencia</v>
      </c>
      <c r="D2262" s="1" t="str">
        <f>+VLOOKUP(Tabla1[[#This Row],[Contenido]],Hoja2!$F$2:$G$105,2,0)</f>
        <v>34.01 Partidos Políticos</v>
      </c>
      <c r="E2262" s="1" t="str">
        <f>+IFERROR(VLOOKUP(Tabla1[[#This Row],[Tema]],Temas[[Tema]:[Columna1]],2,0),"REVISAR")</f>
        <v>34.01.17 Ingresos Partido Liberal de Chile(PL)</v>
      </c>
      <c r="F2262" s="1" t="str">
        <f>+IFERROR(VLOOKUP(Tabla1[[#This Row],[Muestra]],Muestra[[Muestra]:[Columna1]],2,0),"REVISAR")</f>
        <v>34.01.02.02 Cuantía global de las cuotas y aportes de sus afiliados</v>
      </c>
      <c r="G2262" t="s">
        <v>3888</v>
      </c>
      <c r="H2262" t="s">
        <v>3889</v>
      </c>
      <c r="I2262" t="s">
        <v>3996</v>
      </c>
      <c r="J2262" t="s">
        <v>3893</v>
      </c>
      <c r="K2262" t="s">
        <v>234</v>
      </c>
      <c r="L2262" t="s">
        <v>2615</v>
      </c>
      <c r="O2262" t="s">
        <v>4346</v>
      </c>
      <c r="AF2262">
        <v>0</v>
      </c>
      <c r="AG2262">
        <v>0</v>
      </c>
      <c r="AH2262">
        <v>0</v>
      </c>
      <c r="AI2262">
        <v>0</v>
      </c>
      <c r="AJ2262">
        <v>0</v>
      </c>
      <c r="AK2262">
        <v>0</v>
      </c>
    </row>
    <row r="2263" spans="1:37" x14ac:dyDescent="0.25">
      <c r="A2263" s="19">
        <v>2262</v>
      </c>
      <c r="B2263" t="s">
        <v>3998</v>
      </c>
      <c r="C2263" s="1" t="str">
        <f>+VLOOKUP(Tabla1[[#This Row],[Sector]],Sectores[[Sector]:[Columna1]],2,0)</f>
        <v>34 Transparencia</v>
      </c>
      <c r="D2263" s="1" t="str">
        <f>+VLOOKUP(Tabla1[[#This Row],[Contenido]],Hoja2!$F$2:$G$105,2,0)</f>
        <v>34.01 Partidos Políticos</v>
      </c>
      <c r="E2263" s="1" t="str">
        <f>+IFERROR(VLOOKUP(Tabla1[[#This Row],[Tema]],Temas[[Tema]:[Columna1]],2,0),"REVISAR")</f>
        <v>34.01.17 Ingresos Partido Liberal de Chile(PL)</v>
      </c>
      <c r="F2263" s="1" t="str">
        <f>+IFERROR(VLOOKUP(Tabla1[[#This Row],[Muestra]],Muestra[[Muestra]:[Columna1]],2,0),"REVISAR")</f>
        <v>34.01.02.03 Ingresos procedentes de los aportes de personas naturales</v>
      </c>
      <c r="G2263" t="s">
        <v>3888</v>
      </c>
      <c r="H2263" t="s">
        <v>3889</v>
      </c>
      <c r="I2263" t="s">
        <v>3996</v>
      </c>
      <c r="J2263" t="s">
        <v>3895</v>
      </c>
      <c r="K2263" t="s">
        <v>234</v>
      </c>
      <c r="L2263" t="s">
        <v>2615</v>
      </c>
      <c r="O2263" t="s">
        <v>4346</v>
      </c>
      <c r="AF2263">
        <v>0</v>
      </c>
      <c r="AG2263">
        <v>0</v>
      </c>
      <c r="AH2263">
        <v>0</v>
      </c>
      <c r="AI2263">
        <v>24423000</v>
      </c>
      <c r="AJ2263">
        <v>12476000</v>
      </c>
      <c r="AK2263">
        <v>155000</v>
      </c>
    </row>
    <row r="2264" spans="1:37" x14ac:dyDescent="0.25">
      <c r="A2264" s="19">
        <v>2263</v>
      </c>
      <c r="B2264" t="s">
        <v>3999</v>
      </c>
      <c r="C2264" s="1" t="str">
        <f>+VLOOKUP(Tabla1[[#This Row],[Sector]],Sectores[[Sector]:[Columna1]],2,0)</f>
        <v>34 Transparencia</v>
      </c>
      <c r="D2264" s="1" t="str">
        <f>+VLOOKUP(Tabla1[[#This Row],[Contenido]],Hoja2!$F$2:$G$105,2,0)</f>
        <v>34.01 Partidos Políticos</v>
      </c>
      <c r="E2264" s="1" t="str">
        <f>+IFERROR(VLOOKUP(Tabla1[[#This Row],[Tema]],Temas[[Tema]:[Columna1]],2,0),"REVISAR")</f>
        <v>34.01.17 Ingresos Partido Liberal de Chile(PL)</v>
      </c>
      <c r="F2264" s="1" t="str">
        <f>+IFERROR(VLOOKUP(Tabla1[[#This Row],[Muestra]],Muestra[[Muestra]:[Columna1]],2,0),"REVISAR")</f>
        <v>34.01.01.16 Rendimientos procedentes de las actividades del Partido</v>
      </c>
      <c r="G2264" t="s">
        <v>3888</v>
      </c>
      <c r="H2264" t="s">
        <v>3889</v>
      </c>
      <c r="I2264" t="s">
        <v>3996</v>
      </c>
      <c r="J2264" t="s">
        <v>3897</v>
      </c>
      <c r="K2264" t="s">
        <v>234</v>
      </c>
      <c r="L2264" t="s">
        <v>2615</v>
      </c>
      <c r="O2264" t="s">
        <v>4346</v>
      </c>
      <c r="AF2264">
        <v>0</v>
      </c>
      <c r="AG2264">
        <v>0</v>
      </c>
      <c r="AH2264">
        <v>0</v>
      </c>
      <c r="AI2264">
        <v>0</v>
      </c>
      <c r="AJ2264">
        <v>0</v>
      </c>
      <c r="AK2264">
        <v>0</v>
      </c>
    </row>
    <row r="2265" spans="1:37" x14ac:dyDescent="0.25">
      <c r="A2265" s="19">
        <v>2264</v>
      </c>
      <c r="B2265" t="s">
        <v>4000</v>
      </c>
      <c r="C2265" s="1" t="str">
        <f>+VLOOKUP(Tabla1[[#This Row],[Sector]],Sectores[[Sector]:[Columna1]],2,0)</f>
        <v>34 Transparencia</v>
      </c>
      <c r="D2265" s="1" t="str">
        <f>+VLOOKUP(Tabla1[[#This Row],[Contenido]],Hoja2!$F$2:$G$105,2,0)</f>
        <v>34.01 Partidos Políticos</v>
      </c>
      <c r="E2265" s="1" t="str">
        <f>+IFERROR(VLOOKUP(Tabla1[[#This Row],[Tema]],Temas[[Tema]:[Columna1]],2,0),"REVISAR")</f>
        <v>34.01.17 Ingresos Partido Liberal de Chile(PL)</v>
      </c>
      <c r="F2265" s="1" t="str">
        <f>+IFERROR(VLOOKUP(Tabla1[[#This Row],[Muestra]],Muestra[[Muestra]:[Columna1]],2,0),"REVISAR")</f>
        <v>34.01.02.05 Rendimientos procedentes de su propio patrimonio</v>
      </c>
      <c r="G2265" t="s">
        <v>3888</v>
      </c>
      <c r="H2265" t="s">
        <v>3889</v>
      </c>
      <c r="I2265" t="s">
        <v>3996</v>
      </c>
      <c r="J2265" t="s">
        <v>3899</v>
      </c>
      <c r="K2265" t="s">
        <v>234</v>
      </c>
      <c r="L2265" t="s">
        <v>2615</v>
      </c>
      <c r="O2265" t="s">
        <v>4346</v>
      </c>
      <c r="AF2265">
        <v>0</v>
      </c>
      <c r="AG2265">
        <v>0</v>
      </c>
      <c r="AH2265">
        <v>0</v>
      </c>
      <c r="AI2265">
        <v>0</v>
      </c>
      <c r="AJ2265">
        <v>0</v>
      </c>
      <c r="AK2265">
        <v>0</v>
      </c>
    </row>
    <row r="2266" spans="1:37" x14ac:dyDescent="0.25">
      <c r="A2266" s="19">
        <v>2265</v>
      </c>
      <c r="B2266" t="s">
        <v>4001</v>
      </c>
      <c r="C2266" s="1" t="str">
        <f>+VLOOKUP(Tabla1[[#This Row],[Sector]],Sectores[[Sector]:[Columna1]],2,0)</f>
        <v>34 Transparencia</v>
      </c>
      <c r="D2266" s="1" t="str">
        <f>+VLOOKUP(Tabla1[[#This Row],[Contenido]],Hoja2!$F$2:$G$105,2,0)</f>
        <v>34.01 Partidos Políticos</v>
      </c>
      <c r="E2266" s="1" t="str">
        <f>+IFERROR(VLOOKUP(Tabla1[[#This Row],[Tema]],Temas[[Tema]:[Columna1]],2,0),"REVISAR")</f>
        <v>34.01.18 Ingresos Partido Nuevo Tiempo</v>
      </c>
      <c r="F2266" s="1" t="str">
        <f>+IFERROR(VLOOKUP(Tabla1[[#This Row],[Muestra]],Muestra[[Muestra]:[Columna1]],2,0),"REVISAR")</f>
        <v>34.01.02.01 Aportes del Estado (art. 33 bis Ley N°18.603)</v>
      </c>
      <c r="G2266" t="s">
        <v>3888</v>
      </c>
      <c r="H2266" t="s">
        <v>3889</v>
      </c>
      <c r="I2266" t="s">
        <v>4002</v>
      </c>
      <c r="J2266" t="s">
        <v>3891</v>
      </c>
      <c r="K2266" t="s">
        <v>234</v>
      </c>
      <c r="L2266" t="s">
        <v>2615</v>
      </c>
      <c r="O2266" t="s">
        <v>4346</v>
      </c>
      <c r="AF2266">
        <v>0</v>
      </c>
      <c r="AG2266">
        <v>0</v>
      </c>
      <c r="AH2266">
        <v>0</v>
      </c>
      <c r="AI2266">
        <v>0</v>
      </c>
      <c r="AJ2266">
        <v>0</v>
      </c>
      <c r="AK2266">
        <v>10665631</v>
      </c>
    </row>
    <row r="2267" spans="1:37" x14ac:dyDescent="0.25">
      <c r="A2267" s="19">
        <v>2266</v>
      </c>
      <c r="B2267" t="s">
        <v>4003</v>
      </c>
      <c r="C2267" s="1" t="str">
        <f>+VLOOKUP(Tabla1[[#This Row],[Sector]],Sectores[[Sector]:[Columna1]],2,0)</f>
        <v>34 Transparencia</v>
      </c>
      <c r="D2267" s="1" t="str">
        <f>+VLOOKUP(Tabla1[[#This Row],[Contenido]],Hoja2!$F$2:$G$105,2,0)</f>
        <v>34.01 Partidos Políticos</v>
      </c>
      <c r="E2267" s="1" t="str">
        <f>+IFERROR(VLOOKUP(Tabla1[[#This Row],[Tema]],Temas[[Tema]:[Columna1]],2,0),"REVISAR")</f>
        <v>34.01.18 Ingresos Partido Nuevo Tiempo</v>
      </c>
      <c r="F2267" s="1" t="str">
        <f>+IFERROR(VLOOKUP(Tabla1[[#This Row],[Muestra]],Muestra[[Muestra]:[Columna1]],2,0),"REVISAR")</f>
        <v>34.01.02.02 Cuantía global de las cuotas y aportes de sus afiliados</v>
      </c>
      <c r="G2267" t="s">
        <v>3888</v>
      </c>
      <c r="H2267" t="s">
        <v>3889</v>
      </c>
      <c r="I2267" t="s">
        <v>4002</v>
      </c>
      <c r="J2267" t="s">
        <v>3893</v>
      </c>
      <c r="K2267" t="s">
        <v>234</v>
      </c>
      <c r="L2267" t="s">
        <v>2615</v>
      </c>
      <c r="O2267" t="s">
        <v>4346</v>
      </c>
      <c r="AF2267">
        <v>0</v>
      </c>
      <c r="AG2267">
        <v>0</v>
      </c>
      <c r="AH2267">
        <v>0</v>
      </c>
      <c r="AI2267">
        <v>0</v>
      </c>
      <c r="AJ2267">
        <v>0</v>
      </c>
      <c r="AK2267">
        <v>360000</v>
      </c>
    </row>
    <row r="2268" spans="1:37" x14ac:dyDescent="0.25">
      <c r="A2268" s="19">
        <v>2267</v>
      </c>
      <c r="B2268" t="s">
        <v>4004</v>
      </c>
      <c r="C2268" s="1" t="str">
        <f>+VLOOKUP(Tabla1[[#This Row],[Sector]],Sectores[[Sector]:[Columna1]],2,0)</f>
        <v>34 Transparencia</v>
      </c>
      <c r="D2268" s="1" t="str">
        <f>+VLOOKUP(Tabla1[[#This Row],[Contenido]],Hoja2!$F$2:$G$105,2,0)</f>
        <v>34.01 Partidos Políticos</v>
      </c>
      <c r="E2268" s="1" t="str">
        <f>+IFERROR(VLOOKUP(Tabla1[[#This Row],[Tema]],Temas[[Tema]:[Columna1]],2,0),"REVISAR")</f>
        <v>34.01.18 Ingresos Partido Nuevo Tiempo</v>
      </c>
      <c r="F2268" s="1" t="str">
        <f>+IFERROR(VLOOKUP(Tabla1[[#This Row],[Muestra]],Muestra[[Muestra]:[Columna1]],2,0),"REVISAR")</f>
        <v>34.01.02.03 Ingresos procedentes de los aportes de personas naturales</v>
      </c>
      <c r="G2268" t="s">
        <v>3888</v>
      </c>
      <c r="H2268" t="s">
        <v>3889</v>
      </c>
      <c r="I2268" t="s">
        <v>4002</v>
      </c>
      <c r="J2268" t="s">
        <v>3895</v>
      </c>
      <c r="K2268" t="s">
        <v>234</v>
      </c>
      <c r="L2268" t="s">
        <v>2615</v>
      </c>
      <c r="O2268" t="s">
        <v>4346</v>
      </c>
      <c r="AF2268">
        <v>0</v>
      </c>
      <c r="AG2268">
        <v>0</v>
      </c>
      <c r="AH2268">
        <v>0</v>
      </c>
      <c r="AI2268">
        <v>0</v>
      </c>
      <c r="AJ2268">
        <v>0</v>
      </c>
      <c r="AK2268">
        <v>0</v>
      </c>
    </row>
    <row r="2269" spans="1:37" x14ac:dyDescent="0.25">
      <c r="A2269" s="19">
        <v>2268</v>
      </c>
      <c r="B2269" t="s">
        <v>4005</v>
      </c>
      <c r="C2269" s="1" t="str">
        <f>+VLOOKUP(Tabla1[[#This Row],[Sector]],Sectores[[Sector]:[Columna1]],2,0)</f>
        <v>34 Transparencia</v>
      </c>
      <c r="D2269" s="1" t="str">
        <f>+VLOOKUP(Tabla1[[#This Row],[Contenido]],Hoja2!$F$2:$G$105,2,0)</f>
        <v>34.01 Partidos Políticos</v>
      </c>
      <c r="E2269" s="1" t="str">
        <f>+IFERROR(VLOOKUP(Tabla1[[#This Row],[Tema]],Temas[[Tema]:[Columna1]],2,0),"REVISAR")</f>
        <v>34.01.18 Ingresos Partido Nuevo Tiempo</v>
      </c>
      <c r="F2269" s="1" t="str">
        <f>+IFERROR(VLOOKUP(Tabla1[[#This Row],[Muestra]],Muestra[[Muestra]:[Columna1]],2,0),"REVISAR")</f>
        <v>34.01.01.16 Rendimientos procedentes de las actividades del Partido</v>
      </c>
      <c r="G2269" t="s">
        <v>3888</v>
      </c>
      <c r="H2269" t="s">
        <v>3889</v>
      </c>
      <c r="I2269" t="s">
        <v>4002</v>
      </c>
      <c r="J2269" t="s">
        <v>3897</v>
      </c>
      <c r="K2269" t="s">
        <v>234</v>
      </c>
      <c r="L2269" t="s">
        <v>2615</v>
      </c>
      <c r="O2269" t="s">
        <v>4346</v>
      </c>
      <c r="AF2269">
        <v>0</v>
      </c>
      <c r="AG2269">
        <v>0</v>
      </c>
      <c r="AH2269">
        <v>0</v>
      </c>
      <c r="AI2269">
        <v>0</v>
      </c>
      <c r="AJ2269">
        <v>0</v>
      </c>
      <c r="AK2269">
        <v>0</v>
      </c>
    </row>
    <row r="2270" spans="1:37" x14ac:dyDescent="0.25">
      <c r="A2270" s="19">
        <v>2269</v>
      </c>
      <c r="B2270" t="s">
        <v>4006</v>
      </c>
      <c r="C2270" s="1" t="str">
        <f>+VLOOKUP(Tabla1[[#This Row],[Sector]],Sectores[[Sector]:[Columna1]],2,0)</f>
        <v>34 Transparencia</v>
      </c>
      <c r="D2270" s="1" t="str">
        <f>+VLOOKUP(Tabla1[[#This Row],[Contenido]],Hoja2!$F$2:$G$105,2,0)</f>
        <v>34.01 Partidos Políticos</v>
      </c>
      <c r="E2270" s="1" t="str">
        <f>+IFERROR(VLOOKUP(Tabla1[[#This Row],[Tema]],Temas[[Tema]:[Columna1]],2,0),"REVISAR")</f>
        <v>34.01.18 Ingresos Partido Nuevo Tiempo</v>
      </c>
      <c r="F2270" s="1" t="str">
        <f>+IFERROR(VLOOKUP(Tabla1[[#This Row],[Muestra]],Muestra[[Muestra]:[Columna1]],2,0),"REVISAR")</f>
        <v>34.01.02.05 Rendimientos procedentes de su propio patrimonio</v>
      </c>
      <c r="G2270" t="s">
        <v>3888</v>
      </c>
      <c r="H2270" t="s">
        <v>3889</v>
      </c>
      <c r="I2270" t="s">
        <v>4002</v>
      </c>
      <c r="J2270" t="s">
        <v>3899</v>
      </c>
      <c r="K2270" t="s">
        <v>234</v>
      </c>
      <c r="L2270" t="s">
        <v>2615</v>
      </c>
      <c r="O2270" t="s">
        <v>4346</v>
      </c>
      <c r="AF2270">
        <v>0</v>
      </c>
      <c r="AG2270">
        <v>0</v>
      </c>
      <c r="AH2270">
        <v>0</v>
      </c>
      <c r="AI2270">
        <v>0</v>
      </c>
      <c r="AJ2270">
        <v>0</v>
      </c>
      <c r="AK2270">
        <v>0</v>
      </c>
    </row>
    <row r="2271" spans="1:37" x14ac:dyDescent="0.25">
      <c r="A2271" s="19">
        <v>2270</v>
      </c>
      <c r="B2271" t="s">
        <v>4007</v>
      </c>
      <c r="C2271" s="1" t="str">
        <f>+VLOOKUP(Tabla1[[#This Row],[Sector]],Sectores[[Sector]:[Columna1]],2,0)</f>
        <v>34 Transparencia</v>
      </c>
      <c r="D2271" s="1" t="str">
        <f>+VLOOKUP(Tabla1[[#This Row],[Contenido]],Hoja2!$F$2:$G$105,2,0)</f>
        <v>34.01 Partidos Políticos</v>
      </c>
      <c r="E2271" s="1" t="str">
        <f>+IFERROR(VLOOKUP(Tabla1[[#This Row],[Tema]],Temas[[Tema]:[Columna1]],2,0),"REVISAR")</f>
        <v>34.01.19 Ingresos Partido Pais</v>
      </c>
      <c r="F2271" s="1" t="str">
        <f>+IFERROR(VLOOKUP(Tabla1[[#This Row],[Muestra]],Muestra[[Muestra]:[Columna1]],2,0),"REVISAR")</f>
        <v>34.01.02.03 Ingresos procedentes de los aportes de personas naturales</v>
      </c>
      <c r="G2271" t="s">
        <v>3888</v>
      </c>
      <c r="H2271" t="s">
        <v>3889</v>
      </c>
      <c r="I2271" t="s">
        <v>4008</v>
      </c>
      <c r="J2271" t="s">
        <v>3895</v>
      </c>
      <c r="K2271" t="s">
        <v>234</v>
      </c>
      <c r="L2271" t="s">
        <v>2615</v>
      </c>
      <c r="O2271" t="s">
        <v>4346</v>
      </c>
      <c r="AF2271">
        <v>0</v>
      </c>
      <c r="AG2271">
        <v>200000</v>
      </c>
      <c r="AH2271">
        <v>0</v>
      </c>
      <c r="AI2271">
        <v>0</v>
      </c>
      <c r="AJ2271">
        <v>0</v>
      </c>
      <c r="AK2271">
        <v>0</v>
      </c>
    </row>
    <row r="2272" spans="1:37" x14ac:dyDescent="0.25">
      <c r="A2272" s="19">
        <v>2271</v>
      </c>
      <c r="B2272" t="s">
        <v>4009</v>
      </c>
      <c r="C2272" s="1" t="str">
        <f>+VLOOKUP(Tabla1[[#This Row],[Sector]],Sectores[[Sector]:[Columna1]],2,0)</f>
        <v>34 Transparencia</v>
      </c>
      <c r="D2272" s="1" t="str">
        <f>+VLOOKUP(Tabla1[[#This Row],[Contenido]],Hoja2!$F$2:$G$105,2,0)</f>
        <v>34.01 Partidos Políticos</v>
      </c>
      <c r="E2272" s="1" t="str">
        <f>+IFERROR(VLOOKUP(Tabla1[[#This Row],[Tema]],Temas[[Tema]:[Columna1]],2,0),"REVISAR")</f>
        <v>34.01.20 Ingresos Partido Político Comunes</v>
      </c>
      <c r="F2272" s="1" t="str">
        <f>+IFERROR(VLOOKUP(Tabla1[[#This Row],[Muestra]],Muestra[[Muestra]:[Columna1]],2,0),"REVISAR")</f>
        <v>34.01.02.01 Aportes del Estado (art. 33 bis Ley N°18.603)</v>
      </c>
      <c r="G2272" t="s">
        <v>3888</v>
      </c>
      <c r="H2272" t="s">
        <v>3889</v>
      </c>
      <c r="I2272" t="s">
        <v>4010</v>
      </c>
      <c r="J2272" t="s">
        <v>3891</v>
      </c>
      <c r="K2272" t="s">
        <v>234</v>
      </c>
      <c r="L2272" t="s">
        <v>2615</v>
      </c>
      <c r="O2272" t="s">
        <v>4346</v>
      </c>
      <c r="AF2272">
        <v>13051304</v>
      </c>
      <c r="AG2272">
        <v>29990895</v>
      </c>
      <c r="AH2272">
        <v>49994100</v>
      </c>
      <c r="AI2272">
        <v>149343924</v>
      </c>
      <c r="AJ2272">
        <v>127408597</v>
      </c>
      <c r="AK2272">
        <v>32488713</v>
      </c>
    </row>
    <row r="2273" spans="1:37" x14ac:dyDescent="0.25">
      <c r="A2273" s="19">
        <v>2272</v>
      </c>
      <c r="B2273" t="s">
        <v>4011</v>
      </c>
      <c r="C2273" s="1" t="str">
        <f>+VLOOKUP(Tabla1[[#This Row],[Sector]],Sectores[[Sector]:[Columna1]],2,0)</f>
        <v>34 Transparencia</v>
      </c>
      <c r="D2273" s="1" t="str">
        <f>+VLOOKUP(Tabla1[[#This Row],[Contenido]],Hoja2!$F$2:$G$105,2,0)</f>
        <v>34.01 Partidos Políticos</v>
      </c>
      <c r="E2273" s="1" t="str">
        <f>+IFERROR(VLOOKUP(Tabla1[[#This Row],[Tema]],Temas[[Tema]:[Columna1]],2,0),"REVISAR")</f>
        <v>34.01.20 Ingresos Partido Político Comunes</v>
      </c>
      <c r="F2273" s="1" t="str">
        <f>+IFERROR(VLOOKUP(Tabla1[[#This Row],[Muestra]],Muestra[[Muestra]:[Columna1]],2,0),"REVISAR")</f>
        <v>34.01.02.02 Cuantía global de las cuotas y aportes de sus afiliados</v>
      </c>
      <c r="G2273" t="s">
        <v>3888</v>
      </c>
      <c r="H2273" t="s">
        <v>3889</v>
      </c>
      <c r="I2273" t="s">
        <v>4010</v>
      </c>
      <c r="J2273" t="s">
        <v>3893</v>
      </c>
      <c r="K2273" t="s">
        <v>234</v>
      </c>
      <c r="L2273" t="s">
        <v>2615</v>
      </c>
      <c r="O2273" t="s">
        <v>4346</v>
      </c>
      <c r="AF2273">
        <v>0</v>
      </c>
      <c r="AG2273">
        <v>0</v>
      </c>
      <c r="AH2273">
        <v>0</v>
      </c>
      <c r="AI2273">
        <v>32021954</v>
      </c>
      <c r="AJ2273">
        <v>23284600</v>
      </c>
      <c r="AK2273">
        <v>6307220</v>
      </c>
    </row>
    <row r="2274" spans="1:37" x14ac:dyDescent="0.25">
      <c r="A2274" s="19">
        <v>2273</v>
      </c>
      <c r="B2274" t="s">
        <v>4012</v>
      </c>
      <c r="C2274" s="1" t="str">
        <f>+VLOOKUP(Tabla1[[#This Row],[Sector]],Sectores[[Sector]:[Columna1]],2,0)</f>
        <v>34 Transparencia</v>
      </c>
      <c r="D2274" s="1" t="str">
        <f>+VLOOKUP(Tabla1[[#This Row],[Contenido]],Hoja2!$F$2:$G$105,2,0)</f>
        <v>34.01 Partidos Políticos</v>
      </c>
      <c r="E2274" s="1" t="str">
        <f>+IFERROR(VLOOKUP(Tabla1[[#This Row],[Tema]],Temas[[Tema]:[Columna1]],2,0),"REVISAR")</f>
        <v>34.01.20 Ingresos Partido Político Comunes</v>
      </c>
      <c r="F2274" s="1" t="str">
        <f>+IFERROR(VLOOKUP(Tabla1[[#This Row],[Muestra]],Muestra[[Muestra]:[Columna1]],2,0),"REVISAR")</f>
        <v>34.01.02.03 Ingresos procedentes de los aportes de personas naturales</v>
      </c>
      <c r="G2274" t="s">
        <v>3888</v>
      </c>
      <c r="H2274" t="s">
        <v>3889</v>
      </c>
      <c r="I2274" t="s">
        <v>4010</v>
      </c>
      <c r="J2274" t="s">
        <v>3895</v>
      </c>
      <c r="K2274" t="s">
        <v>234</v>
      </c>
      <c r="L2274" t="s">
        <v>2615</v>
      </c>
      <c r="O2274" t="s">
        <v>4346</v>
      </c>
      <c r="AF2274">
        <v>20000</v>
      </c>
      <c r="AG2274">
        <v>550000</v>
      </c>
      <c r="AH2274">
        <v>0</v>
      </c>
      <c r="AI2274">
        <v>0</v>
      </c>
      <c r="AJ2274">
        <v>0</v>
      </c>
      <c r="AK2274">
        <v>0</v>
      </c>
    </row>
    <row r="2275" spans="1:37" x14ac:dyDescent="0.25">
      <c r="A2275" s="19">
        <v>2274</v>
      </c>
      <c r="B2275" t="s">
        <v>4013</v>
      </c>
      <c r="C2275" s="1" t="str">
        <f>+VLOOKUP(Tabla1[[#This Row],[Sector]],Sectores[[Sector]:[Columna1]],2,0)</f>
        <v>34 Transparencia</v>
      </c>
      <c r="D2275" s="1" t="str">
        <f>+VLOOKUP(Tabla1[[#This Row],[Contenido]],Hoja2!$F$2:$G$105,2,0)</f>
        <v>34.01 Partidos Políticos</v>
      </c>
      <c r="E2275" s="1" t="str">
        <f>+IFERROR(VLOOKUP(Tabla1[[#This Row],[Tema]],Temas[[Tema]:[Columna1]],2,0),"REVISAR")</f>
        <v>34.01.20 Ingresos Partido Político Comunes</v>
      </c>
      <c r="F2275" s="1" t="str">
        <f>+IFERROR(VLOOKUP(Tabla1[[#This Row],[Muestra]],Muestra[[Muestra]:[Columna1]],2,0),"REVISAR")</f>
        <v>34.01.01.16 Rendimientos procedentes de las actividades del Partido</v>
      </c>
      <c r="G2275" t="s">
        <v>3888</v>
      </c>
      <c r="H2275" t="s">
        <v>3889</v>
      </c>
      <c r="I2275" t="s">
        <v>4010</v>
      </c>
      <c r="J2275" t="s">
        <v>3897</v>
      </c>
      <c r="K2275" t="s">
        <v>234</v>
      </c>
      <c r="L2275" t="s">
        <v>2615</v>
      </c>
      <c r="O2275" t="s">
        <v>4346</v>
      </c>
      <c r="AF2275">
        <v>0</v>
      </c>
      <c r="AG2275">
        <v>0</v>
      </c>
      <c r="AH2275">
        <v>0</v>
      </c>
      <c r="AI2275">
        <v>0</v>
      </c>
      <c r="AJ2275">
        <v>0</v>
      </c>
      <c r="AK2275">
        <v>0</v>
      </c>
    </row>
    <row r="2276" spans="1:37" x14ac:dyDescent="0.25">
      <c r="A2276" s="19">
        <v>2275</v>
      </c>
      <c r="B2276" t="s">
        <v>4014</v>
      </c>
      <c r="C2276" s="1" t="str">
        <f>+VLOOKUP(Tabla1[[#This Row],[Sector]],Sectores[[Sector]:[Columna1]],2,0)</f>
        <v>34 Transparencia</v>
      </c>
      <c r="D2276" s="1" t="str">
        <f>+VLOOKUP(Tabla1[[#This Row],[Contenido]],Hoja2!$F$2:$G$105,2,0)</f>
        <v>34.01 Partidos Políticos</v>
      </c>
      <c r="E2276" s="1" t="str">
        <f>+IFERROR(VLOOKUP(Tabla1[[#This Row],[Tema]],Temas[[Tema]:[Columna1]],2,0),"REVISAR")</f>
        <v>34.01.20 Ingresos Partido Político Comunes</v>
      </c>
      <c r="F2276" s="1" t="str">
        <f>+IFERROR(VLOOKUP(Tabla1[[#This Row],[Muestra]],Muestra[[Muestra]:[Columna1]],2,0),"REVISAR")</f>
        <v>34.01.02.05 Rendimientos procedentes de su propio patrimonio</v>
      </c>
      <c r="G2276" t="s">
        <v>3888</v>
      </c>
      <c r="H2276" t="s">
        <v>3889</v>
      </c>
      <c r="I2276" t="s">
        <v>4010</v>
      </c>
      <c r="J2276" t="s">
        <v>3899</v>
      </c>
      <c r="K2276" t="s">
        <v>234</v>
      </c>
      <c r="L2276" t="s">
        <v>2615</v>
      </c>
      <c r="O2276" t="s">
        <v>4346</v>
      </c>
      <c r="AF2276">
        <v>0</v>
      </c>
      <c r="AG2276">
        <v>0</v>
      </c>
      <c r="AH2276">
        <v>0</v>
      </c>
      <c r="AI2276">
        <v>0</v>
      </c>
      <c r="AJ2276">
        <v>0</v>
      </c>
      <c r="AK2276">
        <v>0</v>
      </c>
    </row>
    <row r="2277" spans="1:37" x14ac:dyDescent="0.25">
      <c r="A2277" s="19">
        <v>2276</v>
      </c>
      <c r="B2277" t="s">
        <v>4015</v>
      </c>
      <c r="C2277" s="1" t="str">
        <f>+VLOOKUP(Tabla1[[#This Row],[Sector]],Sectores[[Sector]:[Columna1]],2,0)</f>
        <v>34 Transparencia</v>
      </c>
      <c r="D2277" s="1" t="str">
        <f>+VLOOKUP(Tabla1[[#This Row],[Contenido]],Hoja2!$F$2:$G$105,2,0)</f>
        <v>34.01 Partidos Políticos</v>
      </c>
      <c r="E2277" s="1" t="str">
        <f>+IFERROR(VLOOKUP(Tabla1[[#This Row],[Tema]],Temas[[Tema]:[Columna1]],2,0),"REVISAR")</f>
        <v>34.01.21 Ingresos Partido Por la Democracia (PPD)</v>
      </c>
      <c r="F2277" s="1" t="str">
        <f>+IFERROR(VLOOKUP(Tabla1[[#This Row],[Muestra]],Muestra[[Muestra]:[Columna1]],2,0),"REVISAR")</f>
        <v>34.01.02.01 Aportes del Estado (art. 33 bis Ley N°18.603)</v>
      </c>
      <c r="G2277" t="s">
        <v>3888</v>
      </c>
      <c r="H2277" t="s">
        <v>3889</v>
      </c>
      <c r="I2277" t="s">
        <v>4016</v>
      </c>
      <c r="J2277" t="s">
        <v>3891</v>
      </c>
      <c r="K2277" t="s">
        <v>234</v>
      </c>
      <c r="L2277" t="s">
        <v>2615</v>
      </c>
      <c r="O2277" t="s">
        <v>4346</v>
      </c>
      <c r="AF2277">
        <v>180540306</v>
      </c>
      <c r="AG2277">
        <v>735458893</v>
      </c>
      <c r="AH2277">
        <v>498501620</v>
      </c>
      <c r="AI2277">
        <v>426596445</v>
      </c>
      <c r="AJ2277">
        <v>440363053</v>
      </c>
      <c r="AK2277">
        <v>331472673</v>
      </c>
    </row>
    <row r="2278" spans="1:37" x14ac:dyDescent="0.25">
      <c r="A2278" s="19">
        <v>2277</v>
      </c>
      <c r="B2278" t="s">
        <v>4017</v>
      </c>
      <c r="C2278" s="1" t="str">
        <f>+VLOOKUP(Tabla1[[#This Row],[Sector]],Sectores[[Sector]:[Columna1]],2,0)</f>
        <v>34 Transparencia</v>
      </c>
      <c r="D2278" s="1" t="str">
        <f>+VLOOKUP(Tabla1[[#This Row],[Contenido]],Hoja2!$F$2:$G$105,2,0)</f>
        <v>34.01 Partidos Políticos</v>
      </c>
      <c r="E2278" s="1" t="str">
        <f>+IFERROR(VLOOKUP(Tabla1[[#This Row],[Tema]],Temas[[Tema]:[Columna1]],2,0),"REVISAR")</f>
        <v>34.01.21 Ingresos Partido Por la Democracia (PPD)</v>
      </c>
      <c r="F2278" s="1" t="str">
        <f>+IFERROR(VLOOKUP(Tabla1[[#This Row],[Muestra]],Muestra[[Muestra]:[Columna1]],2,0),"REVISAR")</f>
        <v>34.01.02.02 Cuantía global de las cuotas y aportes de sus afiliados</v>
      </c>
      <c r="G2278" t="s">
        <v>3888</v>
      </c>
      <c r="H2278" t="s">
        <v>3889</v>
      </c>
      <c r="I2278" t="s">
        <v>4016</v>
      </c>
      <c r="J2278" t="s">
        <v>3893</v>
      </c>
      <c r="K2278" t="s">
        <v>234</v>
      </c>
      <c r="L2278" t="s">
        <v>2615</v>
      </c>
      <c r="O2278" t="s">
        <v>4346</v>
      </c>
      <c r="AF2278">
        <v>22408753</v>
      </c>
      <c r="AG2278">
        <v>94608533</v>
      </c>
      <c r="AH2278">
        <v>30897570</v>
      </c>
      <c r="AI2278">
        <v>27032988</v>
      </c>
      <c r="AJ2278">
        <v>96136350</v>
      </c>
      <c r="AK2278">
        <v>57744521</v>
      </c>
    </row>
    <row r="2279" spans="1:37" x14ac:dyDescent="0.25">
      <c r="A2279" s="19">
        <v>2278</v>
      </c>
      <c r="B2279" t="s">
        <v>4018</v>
      </c>
      <c r="C2279" s="1" t="str">
        <f>+VLOOKUP(Tabla1[[#This Row],[Sector]],Sectores[[Sector]:[Columna1]],2,0)</f>
        <v>34 Transparencia</v>
      </c>
      <c r="D2279" s="1" t="str">
        <f>+VLOOKUP(Tabla1[[#This Row],[Contenido]],Hoja2!$F$2:$G$105,2,0)</f>
        <v>34.01 Partidos Políticos</v>
      </c>
      <c r="E2279" s="1" t="str">
        <f>+IFERROR(VLOOKUP(Tabla1[[#This Row],[Tema]],Temas[[Tema]:[Columna1]],2,0),"REVISAR")</f>
        <v>34.01.21 Ingresos Partido Por la Democracia (PPD)</v>
      </c>
      <c r="F2279" s="1" t="str">
        <f>+IFERROR(VLOOKUP(Tabla1[[#This Row],[Muestra]],Muestra[[Muestra]:[Columna1]],2,0),"REVISAR")</f>
        <v>34.01.02.03 Ingresos procedentes de los aportes de personas naturales</v>
      </c>
      <c r="G2279" t="s">
        <v>3888</v>
      </c>
      <c r="H2279" t="s">
        <v>3889</v>
      </c>
      <c r="I2279" t="s">
        <v>4016</v>
      </c>
      <c r="J2279" t="s">
        <v>3895</v>
      </c>
      <c r="K2279" t="s">
        <v>234</v>
      </c>
      <c r="L2279" t="s">
        <v>2615</v>
      </c>
      <c r="O2279" t="s">
        <v>4346</v>
      </c>
      <c r="AF2279">
        <v>0</v>
      </c>
      <c r="AG2279">
        <v>0</v>
      </c>
      <c r="AH2279">
        <v>0</v>
      </c>
      <c r="AI2279">
        <v>0</v>
      </c>
      <c r="AJ2279">
        <v>0</v>
      </c>
      <c r="AK2279">
        <v>0</v>
      </c>
    </row>
    <row r="2280" spans="1:37" x14ac:dyDescent="0.25">
      <c r="A2280" s="19">
        <v>2279</v>
      </c>
      <c r="B2280" t="s">
        <v>4019</v>
      </c>
      <c r="C2280" s="1" t="str">
        <f>+VLOOKUP(Tabla1[[#This Row],[Sector]],Sectores[[Sector]:[Columna1]],2,0)</f>
        <v>34 Transparencia</v>
      </c>
      <c r="D2280" s="1" t="str">
        <f>+VLOOKUP(Tabla1[[#This Row],[Contenido]],Hoja2!$F$2:$G$105,2,0)</f>
        <v>34.01 Partidos Políticos</v>
      </c>
      <c r="E2280" s="1" t="str">
        <f>+IFERROR(VLOOKUP(Tabla1[[#This Row],[Tema]],Temas[[Tema]:[Columna1]],2,0),"REVISAR")</f>
        <v>34.01.21 Ingresos Partido Por la Democracia (PPD)</v>
      </c>
      <c r="F2280" s="1" t="str">
        <f>+IFERROR(VLOOKUP(Tabla1[[#This Row],[Muestra]],Muestra[[Muestra]:[Columna1]],2,0),"REVISAR")</f>
        <v>34.01.01.16 Rendimientos procedentes de las actividades del Partido</v>
      </c>
      <c r="G2280" t="s">
        <v>3888</v>
      </c>
      <c r="H2280" t="s">
        <v>3889</v>
      </c>
      <c r="I2280" t="s">
        <v>4016</v>
      </c>
      <c r="J2280" t="s">
        <v>3897</v>
      </c>
      <c r="K2280" t="s">
        <v>234</v>
      </c>
      <c r="L2280" t="s">
        <v>2615</v>
      </c>
      <c r="O2280" t="s">
        <v>4346</v>
      </c>
      <c r="AF2280">
        <v>0</v>
      </c>
      <c r="AG2280">
        <v>0</v>
      </c>
      <c r="AH2280">
        <v>0</v>
      </c>
      <c r="AI2280">
        <v>0</v>
      </c>
      <c r="AJ2280">
        <v>0</v>
      </c>
      <c r="AK2280">
        <v>0</v>
      </c>
    </row>
    <row r="2281" spans="1:37" x14ac:dyDescent="0.25">
      <c r="A2281" s="19">
        <v>2280</v>
      </c>
      <c r="B2281" t="s">
        <v>4020</v>
      </c>
      <c r="C2281" s="1" t="str">
        <f>+VLOOKUP(Tabla1[[#This Row],[Sector]],Sectores[[Sector]:[Columna1]],2,0)</f>
        <v>34 Transparencia</v>
      </c>
      <c r="D2281" s="1" t="str">
        <f>+VLOOKUP(Tabla1[[#This Row],[Contenido]],Hoja2!$F$2:$G$105,2,0)</f>
        <v>34.01 Partidos Políticos</v>
      </c>
      <c r="E2281" s="1" t="str">
        <f>+IFERROR(VLOOKUP(Tabla1[[#This Row],[Tema]],Temas[[Tema]:[Columna1]],2,0),"REVISAR")</f>
        <v>34.01.21 Ingresos Partido Por la Democracia (PPD)</v>
      </c>
      <c r="F2281" s="1" t="str">
        <f>+IFERROR(VLOOKUP(Tabla1[[#This Row],[Muestra]],Muestra[[Muestra]:[Columna1]],2,0),"REVISAR")</f>
        <v>34.01.02.05 Rendimientos procedentes de su propio patrimonio</v>
      </c>
      <c r="G2281" t="s">
        <v>3888</v>
      </c>
      <c r="H2281" t="s">
        <v>3889</v>
      </c>
      <c r="I2281" t="s">
        <v>4016</v>
      </c>
      <c r="J2281" t="s">
        <v>3899</v>
      </c>
      <c r="K2281" t="s">
        <v>234</v>
      </c>
      <c r="L2281" t="s">
        <v>2615</v>
      </c>
      <c r="O2281" t="s">
        <v>4346</v>
      </c>
      <c r="AF2281">
        <v>0</v>
      </c>
      <c r="AG2281">
        <v>0</v>
      </c>
      <c r="AH2281">
        <v>0</v>
      </c>
      <c r="AI2281">
        <v>0</v>
      </c>
      <c r="AJ2281">
        <v>0</v>
      </c>
      <c r="AK2281">
        <v>0</v>
      </c>
    </row>
    <row r="2282" spans="1:37" x14ac:dyDescent="0.25">
      <c r="A2282" s="19">
        <v>2281</v>
      </c>
      <c r="B2282" t="s">
        <v>4021</v>
      </c>
      <c r="C2282" s="1" t="str">
        <f>+VLOOKUP(Tabla1[[#This Row],[Sector]],Sectores[[Sector]:[Columna1]],2,0)</f>
        <v>34 Transparencia</v>
      </c>
      <c r="D2282" s="1" t="str">
        <f>+VLOOKUP(Tabla1[[#This Row],[Contenido]],Hoja2!$F$2:$G$105,2,0)</f>
        <v>34.01 Partidos Políticos</v>
      </c>
      <c r="E2282" s="1" t="str">
        <f>+IFERROR(VLOOKUP(Tabla1[[#This Row],[Tema]],Temas[[Tema]:[Columna1]],2,0),"REVISAR")</f>
        <v>34.01.22 Ingresos Partido Progresista (PRO)</v>
      </c>
      <c r="F2282" s="1" t="str">
        <f>+IFERROR(VLOOKUP(Tabla1[[#This Row],[Muestra]],Muestra[[Muestra]:[Columna1]],2,0),"REVISAR")</f>
        <v>34.01.02.01 Aportes del Estado (art. 33 bis Ley N°18.603)</v>
      </c>
      <c r="G2282" t="s">
        <v>3888</v>
      </c>
      <c r="H2282" t="s">
        <v>3889</v>
      </c>
      <c r="I2282" t="s">
        <v>4022</v>
      </c>
      <c r="J2282" t="s">
        <v>3891</v>
      </c>
      <c r="K2282" t="s">
        <v>234</v>
      </c>
      <c r="L2282" t="s">
        <v>2615</v>
      </c>
      <c r="O2282" t="s">
        <v>4346</v>
      </c>
      <c r="AF2282">
        <v>0</v>
      </c>
      <c r="AG2282">
        <v>0</v>
      </c>
      <c r="AH2282">
        <v>290086204</v>
      </c>
      <c r="AI2282">
        <v>293541076</v>
      </c>
      <c r="AJ2282">
        <v>295307497</v>
      </c>
      <c r="AK2282">
        <v>147540738</v>
      </c>
    </row>
    <row r="2283" spans="1:37" x14ac:dyDescent="0.25">
      <c r="A2283" s="19">
        <v>2282</v>
      </c>
      <c r="B2283" t="s">
        <v>4023</v>
      </c>
      <c r="C2283" s="1" t="str">
        <f>+VLOOKUP(Tabla1[[#This Row],[Sector]],Sectores[[Sector]:[Columna1]],2,0)</f>
        <v>34 Transparencia</v>
      </c>
      <c r="D2283" s="1" t="str">
        <f>+VLOOKUP(Tabla1[[#This Row],[Contenido]],Hoja2!$F$2:$G$105,2,0)</f>
        <v>34.01 Partidos Políticos</v>
      </c>
      <c r="E2283" s="1" t="str">
        <f>+IFERROR(VLOOKUP(Tabla1[[#This Row],[Tema]],Temas[[Tema]:[Columna1]],2,0),"REVISAR")</f>
        <v>34.01.22 Ingresos Partido Progresista (PRO)</v>
      </c>
      <c r="F2283" s="1" t="str">
        <f>+IFERROR(VLOOKUP(Tabla1[[#This Row],[Muestra]],Muestra[[Muestra]:[Columna1]],2,0),"REVISAR")</f>
        <v>34.01.02.02 Cuantía global de las cuotas y aportes de sus afiliados</v>
      </c>
      <c r="G2283" t="s">
        <v>3888</v>
      </c>
      <c r="H2283" t="s">
        <v>3889</v>
      </c>
      <c r="I2283" t="s">
        <v>4022</v>
      </c>
      <c r="J2283" t="s">
        <v>3893</v>
      </c>
      <c r="K2283" t="s">
        <v>234</v>
      </c>
      <c r="L2283" t="s">
        <v>2615</v>
      </c>
      <c r="O2283" t="s">
        <v>4346</v>
      </c>
      <c r="AF2283">
        <v>0</v>
      </c>
      <c r="AG2283">
        <v>0</v>
      </c>
      <c r="AH2283">
        <v>5475789</v>
      </c>
      <c r="AI2283">
        <v>2825000</v>
      </c>
      <c r="AJ2283">
        <v>3063270</v>
      </c>
      <c r="AK2283">
        <v>3877440</v>
      </c>
    </row>
    <row r="2284" spans="1:37" x14ac:dyDescent="0.25">
      <c r="A2284" s="19">
        <v>2283</v>
      </c>
      <c r="B2284" t="s">
        <v>4024</v>
      </c>
      <c r="C2284" s="1" t="str">
        <f>+VLOOKUP(Tabla1[[#This Row],[Sector]],Sectores[[Sector]:[Columna1]],2,0)</f>
        <v>34 Transparencia</v>
      </c>
      <c r="D2284" s="1" t="str">
        <f>+VLOOKUP(Tabla1[[#This Row],[Contenido]],Hoja2!$F$2:$G$105,2,0)</f>
        <v>34.01 Partidos Políticos</v>
      </c>
      <c r="E2284" s="1" t="str">
        <f>+IFERROR(VLOOKUP(Tabla1[[#This Row],[Tema]],Temas[[Tema]:[Columna1]],2,0),"REVISAR")</f>
        <v>34.01.22 Ingresos Partido Progresista (PRO)</v>
      </c>
      <c r="F2284" s="1" t="str">
        <f>+IFERROR(VLOOKUP(Tabla1[[#This Row],[Muestra]],Muestra[[Muestra]:[Columna1]],2,0),"REVISAR")</f>
        <v>34.01.02.03 Ingresos procedentes de los aportes de personas naturales</v>
      </c>
      <c r="G2284" t="s">
        <v>3888</v>
      </c>
      <c r="H2284" t="s">
        <v>3889</v>
      </c>
      <c r="I2284" t="s">
        <v>4022</v>
      </c>
      <c r="J2284" t="s">
        <v>3895</v>
      </c>
      <c r="K2284" t="s">
        <v>234</v>
      </c>
      <c r="L2284" t="s">
        <v>2615</v>
      </c>
      <c r="O2284" t="s">
        <v>4346</v>
      </c>
      <c r="AF2284">
        <v>0</v>
      </c>
      <c r="AG2284">
        <v>0</v>
      </c>
      <c r="AH2284">
        <v>0</v>
      </c>
      <c r="AI2284">
        <v>0</v>
      </c>
      <c r="AJ2284">
        <v>0</v>
      </c>
      <c r="AK2284">
        <v>0</v>
      </c>
    </row>
    <row r="2285" spans="1:37" x14ac:dyDescent="0.25">
      <c r="A2285" s="19">
        <v>2284</v>
      </c>
      <c r="B2285" t="s">
        <v>4025</v>
      </c>
      <c r="C2285" s="1" t="str">
        <f>+VLOOKUP(Tabla1[[#This Row],[Sector]],Sectores[[Sector]:[Columna1]],2,0)</f>
        <v>34 Transparencia</v>
      </c>
      <c r="D2285" s="1" t="str">
        <f>+VLOOKUP(Tabla1[[#This Row],[Contenido]],Hoja2!$F$2:$G$105,2,0)</f>
        <v>34.01 Partidos Políticos</v>
      </c>
      <c r="E2285" s="1" t="str">
        <f>+IFERROR(VLOOKUP(Tabla1[[#This Row],[Tema]],Temas[[Tema]:[Columna1]],2,0),"REVISAR")</f>
        <v>34.01.22 Ingresos Partido Progresista (PRO)</v>
      </c>
      <c r="F2285" s="1" t="str">
        <f>+IFERROR(VLOOKUP(Tabla1[[#This Row],[Muestra]],Muestra[[Muestra]:[Columna1]],2,0),"REVISAR")</f>
        <v>34.01.01.16 Rendimientos procedentes de las actividades del Partido</v>
      </c>
      <c r="G2285" t="s">
        <v>3888</v>
      </c>
      <c r="H2285" t="s">
        <v>3889</v>
      </c>
      <c r="I2285" t="s">
        <v>4022</v>
      </c>
      <c r="J2285" t="s">
        <v>3897</v>
      </c>
      <c r="K2285" t="s">
        <v>234</v>
      </c>
      <c r="L2285" t="s">
        <v>2615</v>
      </c>
      <c r="O2285" t="s">
        <v>4346</v>
      </c>
      <c r="AF2285">
        <v>0</v>
      </c>
      <c r="AG2285">
        <v>0</v>
      </c>
      <c r="AH2285">
        <v>0</v>
      </c>
      <c r="AI2285">
        <v>0</v>
      </c>
      <c r="AJ2285">
        <v>0</v>
      </c>
      <c r="AK2285">
        <v>0</v>
      </c>
    </row>
    <row r="2286" spans="1:37" x14ac:dyDescent="0.25">
      <c r="A2286" s="19">
        <v>2285</v>
      </c>
      <c r="B2286" t="s">
        <v>4026</v>
      </c>
      <c r="C2286" s="1" t="str">
        <f>+VLOOKUP(Tabla1[[#This Row],[Sector]],Sectores[[Sector]:[Columna1]],2,0)</f>
        <v>34 Transparencia</v>
      </c>
      <c r="D2286" s="1" t="str">
        <f>+VLOOKUP(Tabla1[[#This Row],[Contenido]],Hoja2!$F$2:$G$105,2,0)</f>
        <v>34.01 Partidos Políticos</v>
      </c>
      <c r="E2286" s="1" t="str">
        <f>+IFERROR(VLOOKUP(Tabla1[[#This Row],[Tema]],Temas[[Tema]:[Columna1]],2,0),"REVISAR")</f>
        <v>34.01.22 Ingresos Partido Progresista (PRO)</v>
      </c>
      <c r="F2286" s="1" t="str">
        <f>+IFERROR(VLOOKUP(Tabla1[[#This Row],[Muestra]],Muestra[[Muestra]:[Columna1]],2,0),"REVISAR")</f>
        <v>34.01.02.05 Rendimientos procedentes de su propio patrimonio</v>
      </c>
      <c r="G2286" t="s">
        <v>3888</v>
      </c>
      <c r="H2286" t="s">
        <v>3889</v>
      </c>
      <c r="I2286" t="s">
        <v>4022</v>
      </c>
      <c r="J2286" t="s">
        <v>3899</v>
      </c>
      <c r="K2286" t="s">
        <v>234</v>
      </c>
      <c r="L2286" t="s">
        <v>2615</v>
      </c>
      <c r="O2286" t="s">
        <v>4346</v>
      </c>
      <c r="AF2286">
        <v>0</v>
      </c>
      <c r="AG2286">
        <v>0</v>
      </c>
      <c r="AH2286">
        <v>0</v>
      </c>
      <c r="AI2286">
        <v>0</v>
      </c>
      <c r="AJ2286">
        <v>0</v>
      </c>
      <c r="AK2286">
        <v>0</v>
      </c>
    </row>
    <row r="2287" spans="1:37" x14ac:dyDescent="0.25">
      <c r="A2287" s="19">
        <v>2286</v>
      </c>
      <c r="B2287" t="s">
        <v>4027</v>
      </c>
      <c r="C2287" s="1" t="str">
        <f>+VLOOKUP(Tabla1[[#This Row],[Sector]],Sectores[[Sector]:[Columna1]],2,0)</f>
        <v>34 Transparencia</v>
      </c>
      <c r="D2287" s="1" t="str">
        <f>+VLOOKUP(Tabla1[[#This Row],[Contenido]],Hoja2!$F$2:$G$105,2,0)</f>
        <v>34.01 Partidos Políticos</v>
      </c>
      <c r="E2287" s="1" t="str">
        <f>+IFERROR(VLOOKUP(Tabla1[[#This Row],[Tema]],Temas[[Tema]:[Columna1]],2,0),"REVISAR")</f>
        <v>34.01.23 Ingresos Partido Radical de Chile</v>
      </c>
      <c r="F2287" s="1" t="str">
        <f>+IFERROR(VLOOKUP(Tabla1[[#This Row],[Muestra]],Muestra[[Muestra]:[Columna1]],2,0),"REVISAR")</f>
        <v>34.01.02.01 Aportes del Estado (art. 33 bis Ley N°18.603)</v>
      </c>
      <c r="G2287" t="s">
        <v>3888</v>
      </c>
      <c r="H2287" t="s">
        <v>3889</v>
      </c>
      <c r="I2287" t="s">
        <v>4028</v>
      </c>
      <c r="J2287" t="s">
        <v>3891</v>
      </c>
      <c r="K2287" t="s">
        <v>234</v>
      </c>
      <c r="L2287" t="s">
        <v>2615</v>
      </c>
      <c r="O2287" t="s">
        <v>4346</v>
      </c>
      <c r="AF2287">
        <v>247729148</v>
      </c>
      <c r="AG2287">
        <v>1083498111</v>
      </c>
      <c r="AH2287">
        <v>656100398</v>
      </c>
      <c r="AI2287">
        <v>719149392</v>
      </c>
      <c r="AJ2287">
        <v>719765448</v>
      </c>
      <c r="AK2287">
        <v>0</v>
      </c>
    </row>
    <row r="2288" spans="1:37" x14ac:dyDescent="0.25">
      <c r="A2288" s="19">
        <v>2287</v>
      </c>
      <c r="B2288" t="s">
        <v>4029</v>
      </c>
      <c r="C2288" s="1" t="str">
        <f>+VLOOKUP(Tabla1[[#This Row],[Sector]],Sectores[[Sector]:[Columna1]],2,0)</f>
        <v>34 Transparencia</v>
      </c>
      <c r="D2288" s="1" t="str">
        <f>+VLOOKUP(Tabla1[[#This Row],[Contenido]],Hoja2!$F$2:$G$105,2,0)</f>
        <v>34.01 Partidos Políticos</v>
      </c>
      <c r="E2288" s="1" t="str">
        <f>+IFERROR(VLOOKUP(Tabla1[[#This Row],[Tema]],Temas[[Tema]:[Columna1]],2,0),"REVISAR")</f>
        <v>34.01.23 Ingresos Partido Radical de Chile</v>
      </c>
      <c r="F2288" s="1" t="str">
        <f>+IFERROR(VLOOKUP(Tabla1[[#This Row],[Muestra]],Muestra[[Muestra]:[Columna1]],2,0),"REVISAR")</f>
        <v>34.01.02.02 Cuantía global de las cuotas y aportes de sus afiliados</v>
      </c>
      <c r="G2288" t="s">
        <v>3888</v>
      </c>
      <c r="H2288" t="s">
        <v>3889</v>
      </c>
      <c r="I2288" t="s">
        <v>4028</v>
      </c>
      <c r="J2288" t="s">
        <v>3893</v>
      </c>
      <c r="K2288" t="s">
        <v>234</v>
      </c>
      <c r="L2288" t="s">
        <v>2615</v>
      </c>
      <c r="O2288" t="s">
        <v>4346</v>
      </c>
      <c r="AF2288">
        <v>5281565</v>
      </c>
      <c r="AG2288">
        <v>29313608</v>
      </c>
      <c r="AH2288">
        <v>5948000</v>
      </c>
      <c r="AI2288">
        <v>4000000</v>
      </c>
      <c r="AJ2288">
        <v>4000000</v>
      </c>
      <c r="AK2288">
        <v>4500000</v>
      </c>
    </row>
    <row r="2289" spans="1:37" x14ac:dyDescent="0.25">
      <c r="A2289" s="19">
        <v>2288</v>
      </c>
      <c r="B2289" t="s">
        <v>4030</v>
      </c>
      <c r="C2289" s="1" t="str">
        <f>+VLOOKUP(Tabla1[[#This Row],[Sector]],Sectores[[Sector]:[Columna1]],2,0)</f>
        <v>34 Transparencia</v>
      </c>
      <c r="D2289" s="1" t="str">
        <f>+VLOOKUP(Tabla1[[#This Row],[Contenido]],Hoja2!$F$2:$G$105,2,0)</f>
        <v>34.01 Partidos Políticos</v>
      </c>
      <c r="E2289" s="1" t="str">
        <f>+IFERROR(VLOOKUP(Tabla1[[#This Row],[Tema]],Temas[[Tema]:[Columna1]],2,0),"REVISAR")</f>
        <v>34.01.23 Ingresos Partido Radical de Chile</v>
      </c>
      <c r="F2289" s="1" t="str">
        <f>+IFERROR(VLOOKUP(Tabla1[[#This Row],[Muestra]],Muestra[[Muestra]:[Columna1]],2,0),"REVISAR")</f>
        <v>34.01.02.03 Ingresos procedentes de los aportes de personas naturales</v>
      </c>
      <c r="G2289" t="s">
        <v>3888</v>
      </c>
      <c r="H2289" t="s">
        <v>3889</v>
      </c>
      <c r="I2289" t="s">
        <v>4028</v>
      </c>
      <c r="J2289" t="s">
        <v>3895</v>
      </c>
      <c r="K2289" t="s">
        <v>234</v>
      </c>
      <c r="L2289" t="s">
        <v>2615</v>
      </c>
      <c r="O2289" t="s">
        <v>4346</v>
      </c>
      <c r="AF2289">
        <v>0</v>
      </c>
      <c r="AG2289">
        <v>0</v>
      </c>
      <c r="AH2289">
        <v>0</v>
      </c>
      <c r="AI2289">
        <v>0</v>
      </c>
      <c r="AJ2289">
        <v>24000000</v>
      </c>
      <c r="AK2289">
        <v>1500000</v>
      </c>
    </row>
    <row r="2290" spans="1:37" x14ac:dyDescent="0.25">
      <c r="A2290" s="19">
        <v>2289</v>
      </c>
      <c r="B2290" t="s">
        <v>4031</v>
      </c>
      <c r="C2290" s="1" t="str">
        <f>+VLOOKUP(Tabla1[[#This Row],[Sector]],Sectores[[Sector]:[Columna1]],2,0)</f>
        <v>34 Transparencia</v>
      </c>
      <c r="D2290" s="1" t="str">
        <f>+VLOOKUP(Tabla1[[#This Row],[Contenido]],Hoja2!$F$2:$G$105,2,0)</f>
        <v>34.01 Partidos Políticos</v>
      </c>
      <c r="E2290" s="1" t="str">
        <f>+IFERROR(VLOOKUP(Tabla1[[#This Row],[Tema]],Temas[[Tema]:[Columna1]],2,0),"REVISAR")</f>
        <v>34.01.23 Ingresos Partido Radical de Chile</v>
      </c>
      <c r="F2290" s="1" t="str">
        <f>+IFERROR(VLOOKUP(Tabla1[[#This Row],[Muestra]],Muestra[[Muestra]:[Columna1]],2,0),"REVISAR")</f>
        <v>34.01.02.14 Remanente Concejales Municipales 2016</v>
      </c>
      <c r="G2290" t="s">
        <v>3888</v>
      </c>
      <c r="H2290" t="s">
        <v>3889</v>
      </c>
      <c r="I2290" t="s">
        <v>4028</v>
      </c>
      <c r="J2290" t="s">
        <v>4032</v>
      </c>
      <c r="K2290" t="s">
        <v>234</v>
      </c>
      <c r="L2290" t="s">
        <v>2615</v>
      </c>
      <c r="O2290" t="s">
        <v>4346</v>
      </c>
      <c r="AF2290">
        <v>0</v>
      </c>
      <c r="AG2290">
        <v>0</v>
      </c>
      <c r="AH2290">
        <v>38030524</v>
      </c>
      <c r="AI2290">
        <v>0</v>
      </c>
      <c r="AJ2290">
        <v>0</v>
      </c>
      <c r="AK2290">
        <v>0</v>
      </c>
    </row>
    <row r="2291" spans="1:37" x14ac:dyDescent="0.25">
      <c r="A2291" s="19">
        <v>2290</v>
      </c>
      <c r="B2291" t="s">
        <v>4033</v>
      </c>
      <c r="C2291" s="1" t="str">
        <f>+VLOOKUP(Tabla1[[#This Row],[Sector]],Sectores[[Sector]:[Columna1]],2,0)</f>
        <v>34 Transparencia</v>
      </c>
      <c r="D2291" s="1" t="str">
        <f>+VLOOKUP(Tabla1[[#This Row],[Contenido]],Hoja2!$F$2:$G$105,2,0)</f>
        <v>34.01 Partidos Políticos</v>
      </c>
      <c r="E2291" s="1" t="str">
        <f>+IFERROR(VLOOKUP(Tabla1[[#This Row],[Tema]],Temas[[Tema]:[Columna1]],2,0),"REVISAR")</f>
        <v>34.01.23 Ingresos Partido Radical de Chile</v>
      </c>
      <c r="F2291" s="1" t="str">
        <f>+IFERROR(VLOOKUP(Tabla1[[#This Row],[Muestra]],Muestra[[Muestra]:[Columna1]],2,0),"REVISAR")</f>
        <v>34.01.02.15 Remanentes Alcaldes Municipales 2016</v>
      </c>
      <c r="G2291" t="s">
        <v>3888</v>
      </c>
      <c r="H2291" t="s">
        <v>3889</v>
      </c>
      <c r="I2291" t="s">
        <v>4028</v>
      </c>
      <c r="J2291" t="s">
        <v>4034</v>
      </c>
      <c r="K2291" t="s">
        <v>234</v>
      </c>
      <c r="L2291" t="s">
        <v>2615</v>
      </c>
      <c r="O2291" t="s">
        <v>4346</v>
      </c>
      <c r="AF2291">
        <v>0</v>
      </c>
      <c r="AG2291">
        <v>0</v>
      </c>
      <c r="AH2291">
        <v>23640216</v>
      </c>
      <c r="AI2291">
        <v>0</v>
      </c>
      <c r="AJ2291">
        <v>0</v>
      </c>
      <c r="AK2291">
        <v>0</v>
      </c>
    </row>
    <row r="2292" spans="1:37" x14ac:dyDescent="0.25">
      <c r="A2292" s="19">
        <v>2291</v>
      </c>
      <c r="B2292" t="s">
        <v>4035</v>
      </c>
      <c r="C2292" s="1" t="str">
        <f>+VLOOKUP(Tabla1[[#This Row],[Sector]],Sectores[[Sector]:[Columna1]],2,0)</f>
        <v>34 Transparencia</v>
      </c>
      <c r="D2292" s="1" t="str">
        <f>+VLOOKUP(Tabla1[[#This Row],[Contenido]],Hoja2!$F$2:$G$105,2,0)</f>
        <v>34.01 Partidos Políticos</v>
      </c>
      <c r="E2292" s="1" t="str">
        <f>+IFERROR(VLOOKUP(Tabla1[[#This Row],[Tema]],Temas[[Tema]:[Columna1]],2,0),"REVISAR")</f>
        <v>34.01.23 Ingresos Partido Radical de Chile</v>
      </c>
      <c r="F2292" s="1" t="str">
        <f>+IFERROR(VLOOKUP(Tabla1[[#This Row],[Muestra]],Muestra[[Muestra]:[Columna1]],2,0),"REVISAR")</f>
        <v>34.01.01.16 Rendimientos procedentes de las actividades del Partido</v>
      </c>
      <c r="G2292" t="s">
        <v>3888</v>
      </c>
      <c r="H2292" t="s">
        <v>3889</v>
      </c>
      <c r="I2292" t="s">
        <v>4028</v>
      </c>
      <c r="J2292" t="s">
        <v>3897</v>
      </c>
      <c r="K2292" t="s">
        <v>234</v>
      </c>
      <c r="L2292" t="s">
        <v>2615</v>
      </c>
      <c r="O2292" t="s">
        <v>4346</v>
      </c>
      <c r="AF2292">
        <v>0</v>
      </c>
      <c r="AG2292">
        <v>0</v>
      </c>
      <c r="AH2292">
        <v>2006358</v>
      </c>
      <c r="AI2292">
        <v>0</v>
      </c>
      <c r="AJ2292">
        <v>0</v>
      </c>
      <c r="AK2292">
        <v>6432498</v>
      </c>
    </row>
    <row r="2293" spans="1:37" x14ac:dyDescent="0.25">
      <c r="A2293" s="19">
        <v>2292</v>
      </c>
      <c r="B2293" t="s">
        <v>4036</v>
      </c>
      <c r="C2293" s="1" t="str">
        <f>+VLOOKUP(Tabla1[[#This Row],[Sector]],Sectores[[Sector]:[Columna1]],2,0)</f>
        <v>34 Transparencia</v>
      </c>
      <c r="D2293" s="1" t="str">
        <f>+VLOOKUP(Tabla1[[#This Row],[Contenido]],Hoja2!$F$2:$G$105,2,0)</f>
        <v>34.01 Partidos Políticos</v>
      </c>
      <c r="E2293" s="1" t="str">
        <f>+IFERROR(VLOOKUP(Tabla1[[#This Row],[Tema]],Temas[[Tema]:[Columna1]],2,0),"REVISAR")</f>
        <v>34.01.23 Ingresos Partido Radical de Chile</v>
      </c>
      <c r="F2293" s="1" t="str">
        <f>+IFERROR(VLOOKUP(Tabla1[[#This Row],[Muestra]],Muestra[[Muestra]:[Columna1]],2,0),"REVISAR")</f>
        <v>34.01.02.05 Rendimientos procedentes de su propio patrimonio</v>
      </c>
      <c r="G2293" t="s">
        <v>3888</v>
      </c>
      <c r="H2293" t="s">
        <v>3889</v>
      </c>
      <c r="I2293" t="s">
        <v>4028</v>
      </c>
      <c r="J2293" t="s">
        <v>3899</v>
      </c>
      <c r="K2293" t="s">
        <v>234</v>
      </c>
      <c r="L2293" t="s">
        <v>2615</v>
      </c>
      <c r="O2293" t="s">
        <v>4346</v>
      </c>
      <c r="AF2293">
        <v>1560000</v>
      </c>
      <c r="AG2293">
        <v>16900000</v>
      </c>
      <c r="AH2293">
        <v>17280000</v>
      </c>
      <c r="AI2293">
        <v>6000000</v>
      </c>
      <c r="AJ2293">
        <v>80000000</v>
      </c>
      <c r="AK2293">
        <v>0</v>
      </c>
    </row>
    <row r="2294" spans="1:37" x14ac:dyDescent="0.25">
      <c r="A2294" s="19">
        <v>2293</v>
      </c>
      <c r="B2294" t="s">
        <v>4037</v>
      </c>
      <c r="C2294" s="1" t="str">
        <f>+VLOOKUP(Tabla1[[#This Row],[Sector]],Sectores[[Sector]:[Columna1]],2,0)</f>
        <v>34 Transparencia</v>
      </c>
      <c r="D2294" s="1" t="str">
        <f>+VLOOKUP(Tabla1[[#This Row],[Contenido]],Hoja2!$F$2:$G$105,2,0)</f>
        <v>34.01 Partidos Políticos</v>
      </c>
      <c r="E2294" s="1" t="str">
        <f>+IFERROR(VLOOKUP(Tabla1[[#This Row],[Tema]],Temas[[Tema]:[Columna1]],2,0),"REVISAR")</f>
        <v>34.01.24 Ingresos Partido Regionalista Independiente Demócrata (PRI)</v>
      </c>
      <c r="F2294" s="1" t="str">
        <f>+IFERROR(VLOOKUP(Tabla1[[#This Row],[Muestra]],Muestra[[Muestra]:[Columna1]],2,0),"REVISAR")</f>
        <v>34.01.02.01 Aportes del Estado (art. 33 bis Ley N°18.603)</v>
      </c>
      <c r="G2294" t="s">
        <v>3888</v>
      </c>
      <c r="H2294" t="s">
        <v>3889</v>
      </c>
      <c r="I2294" t="s">
        <v>4038</v>
      </c>
      <c r="J2294" t="s">
        <v>3891</v>
      </c>
      <c r="K2294" t="s">
        <v>234</v>
      </c>
      <c r="L2294" t="s">
        <v>2615</v>
      </c>
      <c r="O2294" t="s">
        <v>4346</v>
      </c>
      <c r="AF2294">
        <v>0</v>
      </c>
      <c r="AG2294">
        <v>0</v>
      </c>
      <c r="AH2294">
        <v>0</v>
      </c>
      <c r="AI2294">
        <v>43043042</v>
      </c>
      <c r="AJ2294">
        <v>35486170</v>
      </c>
      <c r="AK2294">
        <v>79147132</v>
      </c>
    </row>
    <row r="2295" spans="1:37" x14ac:dyDescent="0.25">
      <c r="A2295" s="19">
        <v>2294</v>
      </c>
      <c r="B2295" t="s">
        <v>4039</v>
      </c>
      <c r="C2295" s="1" t="str">
        <f>+VLOOKUP(Tabla1[[#This Row],[Sector]],Sectores[[Sector]:[Columna1]],2,0)</f>
        <v>34 Transparencia</v>
      </c>
      <c r="D2295" s="1" t="str">
        <f>+VLOOKUP(Tabla1[[#This Row],[Contenido]],Hoja2!$F$2:$G$105,2,0)</f>
        <v>34.01 Partidos Políticos</v>
      </c>
      <c r="E2295" s="1" t="str">
        <f>+IFERROR(VLOOKUP(Tabla1[[#This Row],[Tema]],Temas[[Tema]:[Columna1]],2,0),"REVISAR")</f>
        <v>34.01.24 Ingresos Partido Regionalista Independiente Demócrata (PRI)</v>
      </c>
      <c r="F2295" s="1" t="str">
        <f>+IFERROR(VLOOKUP(Tabla1[[#This Row],[Muestra]],Muestra[[Muestra]:[Columna1]],2,0),"REVISAR")</f>
        <v>34.01.02.02 Cuantía global de las cuotas y aportes de sus afiliados</v>
      </c>
      <c r="G2295" t="s">
        <v>3888</v>
      </c>
      <c r="H2295" t="s">
        <v>3889</v>
      </c>
      <c r="I2295" t="s">
        <v>4038</v>
      </c>
      <c r="J2295" t="s">
        <v>3893</v>
      </c>
      <c r="K2295" t="s">
        <v>234</v>
      </c>
      <c r="L2295" t="s">
        <v>2615</v>
      </c>
      <c r="O2295" t="s">
        <v>4346</v>
      </c>
      <c r="AF2295">
        <v>0</v>
      </c>
      <c r="AG2295">
        <v>0</v>
      </c>
      <c r="AH2295">
        <v>0</v>
      </c>
      <c r="AI2295">
        <v>5049151</v>
      </c>
      <c r="AJ2295">
        <v>28759610</v>
      </c>
      <c r="AK2295">
        <v>2285000</v>
      </c>
    </row>
    <row r="2296" spans="1:37" x14ac:dyDescent="0.25">
      <c r="A2296" s="19">
        <v>2295</v>
      </c>
      <c r="B2296" t="s">
        <v>4040</v>
      </c>
      <c r="C2296" s="1" t="str">
        <f>+VLOOKUP(Tabla1[[#This Row],[Sector]],Sectores[[Sector]:[Columna1]],2,0)</f>
        <v>34 Transparencia</v>
      </c>
      <c r="D2296" s="1" t="str">
        <f>+VLOOKUP(Tabla1[[#This Row],[Contenido]],Hoja2!$F$2:$G$105,2,0)</f>
        <v>34.01 Partidos Políticos</v>
      </c>
      <c r="E2296" s="1" t="str">
        <f>+IFERROR(VLOOKUP(Tabla1[[#This Row],[Tema]],Temas[[Tema]:[Columna1]],2,0),"REVISAR")</f>
        <v>34.01.24 Ingresos Partido Regionalista Independiente Demócrata (PRI)</v>
      </c>
      <c r="F2296" s="1" t="str">
        <f>+IFERROR(VLOOKUP(Tabla1[[#This Row],[Muestra]],Muestra[[Muestra]:[Columna1]],2,0),"REVISAR")</f>
        <v>34.01.02.03 Ingresos procedentes de los aportes de personas naturales</v>
      </c>
      <c r="G2296" t="s">
        <v>3888</v>
      </c>
      <c r="H2296" t="s">
        <v>3889</v>
      </c>
      <c r="I2296" t="s">
        <v>4038</v>
      </c>
      <c r="J2296" t="s">
        <v>3895</v>
      </c>
      <c r="K2296" t="s">
        <v>234</v>
      </c>
      <c r="L2296" t="s">
        <v>2615</v>
      </c>
      <c r="O2296" t="s">
        <v>4346</v>
      </c>
      <c r="AF2296">
        <v>0</v>
      </c>
      <c r="AG2296">
        <v>0</v>
      </c>
      <c r="AH2296">
        <v>0</v>
      </c>
      <c r="AI2296">
        <v>0</v>
      </c>
      <c r="AJ2296">
        <v>1326</v>
      </c>
      <c r="AK2296">
        <v>0</v>
      </c>
    </row>
    <row r="2297" spans="1:37" x14ac:dyDescent="0.25">
      <c r="A2297" s="19">
        <v>2296</v>
      </c>
      <c r="B2297" t="s">
        <v>4041</v>
      </c>
      <c r="C2297" s="1" t="str">
        <f>+VLOOKUP(Tabla1[[#This Row],[Sector]],Sectores[[Sector]:[Columna1]],2,0)</f>
        <v>34 Transparencia</v>
      </c>
      <c r="D2297" s="1" t="str">
        <f>+VLOOKUP(Tabla1[[#This Row],[Contenido]],Hoja2!$F$2:$G$105,2,0)</f>
        <v>34.01 Partidos Políticos</v>
      </c>
      <c r="E2297" s="1" t="str">
        <f>+IFERROR(VLOOKUP(Tabla1[[#This Row],[Tema]],Temas[[Tema]:[Columna1]],2,0),"REVISAR")</f>
        <v>34.01.24 Ingresos Partido Regionalista Independiente Demócrata (PRI)</v>
      </c>
      <c r="F2297" s="1" t="str">
        <f>+IFERROR(VLOOKUP(Tabla1[[#This Row],[Muestra]],Muestra[[Muestra]:[Columna1]],2,0),"REVISAR")</f>
        <v>34.01.02.16 Reembolso y/o Remanente de Senador, Diputado, CORE</v>
      </c>
      <c r="G2297" t="s">
        <v>3888</v>
      </c>
      <c r="H2297" t="s">
        <v>3889</v>
      </c>
      <c r="I2297" t="s">
        <v>4038</v>
      </c>
      <c r="J2297" t="s">
        <v>4042</v>
      </c>
      <c r="K2297" t="s">
        <v>234</v>
      </c>
      <c r="L2297" t="s">
        <v>2615</v>
      </c>
      <c r="O2297" t="s">
        <v>4346</v>
      </c>
      <c r="AF2297">
        <v>0</v>
      </c>
      <c r="AG2297">
        <v>0</v>
      </c>
      <c r="AH2297">
        <v>0</v>
      </c>
      <c r="AI2297">
        <v>373535</v>
      </c>
      <c r="AJ2297">
        <v>0</v>
      </c>
      <c r="AK2297">
        <v>0</v>
      </c>
    </row>
    <row r="2298" spans="1:37" x14ac:dyDescent="0.25">
      <c r="A2298" s="19">
        <v>2297</v>
      </c>
      <c r="B2298" t="s">
        <v>4043</v>
      </c>
      <c r="C2298" s="1" t="str">
        <f>+VLOOKUP(Tabla1[[#This Row],[Sector]],Sectores[[Sector]:[Columna1]],2,0)</f>
        <v>34 Transparencia</v>
      </c>
      <c r="D2298" s="1" t="str">
        <f>+VLOOKUP(Tabla1[[#This Row],[Contenido]],Hoja2!$F$2:$G$105,2,0)</f>
        <v>34.01 Partidos Políticos</v>
      </c>
      <c r="E2298" s="1" t="str">
        <f>+IFERROR(VLOOKUP(Tabla1[[#This Row],[Tema]],Temas[[Tema]:[Columna1]],2,0),"REVISAR")</f>
        <v>34.01.24 Ingresos Partido Regionalista Independiente Demócrata (PRI)</v>
      </c>
      <c r="F2298" s="1" t="str">
        <f>+IFERROR(VLOOKUP(Tabla1[[#This Row],[Muestra]],Muestra[[Muestra]:[Columna1]],2,0),"REVISAR")</f>
        <v>34.01.01.16 Rendimientos procedentes de las actividades del Partido</v>
      </c>
      <c r="G2298" t="s">
        <v>3888</v>
      </c>
      <c r="H2298" t="s">
        <v>3889</v>
      </c>
      <c r="I2298" t="s">
        <v>4038</v>
      </c>
      <c r="J2298" t="s">
        <v>3897</v>
      </c>
      <c r="K2298" t="s">
        <v>234</v>
      </c>
      <c r="L2298" t="s">
        <v>2615</v>
      </c>
      <c r="O2298" t="s">
        <v>4346</v>
      </c>
      <c r="AF2298">
        <v>0</v>
      </c>
      <c r="AG2298">
        <v>0</v>
      </c>
      <c r="AH2298">
        <v>0</v>
      </c>
      <c r="AI2298">
        <v>0</v>
      </c>
      <c r="AJ2298">
        <v>0</v>
      </c>
      <c r="AK2298">
        <v>0</v>
      </c>
    </row>
    <row r="2299" spans="1:37" x14ac:dyDescent="0.25">
      <c r="A2299" s="19">
        <v>2298</v>
      </c>
      <c r="B2299" t="s">
        <v>4044</v>
      </c>
      <c r="C2299" s="1" t="str">
        <f>+VLOOKUP(Tabla1[[#This Row],[Sector]],Sectores[[Sector]:[Columna1]],2,0)</f>
        <v>34 Transparencia</v>
      </c>
      <c r="D2299" s="1" t="str">
        <f>+VLOOKUP(Tabla1[[#This Row],[Contenido]],Hoja2!$F$2:$G$105,2,0)</f>
        <v>34.01 Partidos Políticos</v>
      </c>
      <c r="E2299" s="1" t="str">
        <f>+IFERROR(VLOOKUP(Tabla1[[#This Row],[Tema]],Temas[[Tema]:[Columna1]],2,0),"REVISAR")</f>
        <v>34.01.24 Ingresos Partido Regionalista Independiente Demócrata (PRI)</v>
      </c>
      <c r="F2299" s="1" t="str">
        <f>+IFERROR(VLOOKUP(Tabla1[[#This Row],[Muestra]],Muestra[[Muestra]:[Columna1]],2,0),"REVISAR")</f>
        <v>34.01.02.05 Rendimientos procedentes de su propio patrimonio</v>
      </c>
      <c r="G2299" t="s">
        <v>3888</v>
      </c>
      <c r="H2299" t="s">
        <v>3889</v>
      </c>
      <c r="I2299" t="s">
        <v>4038</v>
      </c>
      <c r="J2299" t="s">
        <v>3899</v>
      </c>
      <c r="K2299" t="s">
        <v>234</v>
      </c>
      <c r="L2299" t="s">
        <v>2615</v>
      </c>
      <c r="O2299" t="s">
        <v>4346</v>
      </c>
      <c r="AF2299">
        <v>0</v>
      </c>
      <c r="AG2299">
        <v>0</v>
      </c>
      <c r="AH2299">
        <v>0</v>
      </c>
      <c r="AI2299">
        <v>0</v>
      </c>
      <c r="AJ2299">
        <v>0</v>
      </c>
      <c r="AK2299">
        <v>0</v>
      </c>
    </row>
    <row r="2300" spans="1:37" x14ac:dyDescent="0.25">
      <c r="A2300" s="19">
        <v>2299</v>
      </c>
      <c r="B2300" t="s">
        <v>4045</v>
      </c>
      <c r="C2300" s="1" t="str">
        <f>+VLOOKUP(Tabla1[[#This Row],[Sector]],Sectores[[Sector]:[Columna1]],2,0)</f>
        <v>34 Transparencia</v>
      </c>
      <c r="D2300" s="1" t="str">
        <f>+VLOOKUP(Tabla1[[#This Row],[Contenido]],Hoja2!$F$2:$G$105,2,0)</f>
        <v>34.01 Partidos Políticos</v>
      </c>
      <c r="E2300" s="1" t="str">
        <f>+IFERROR(VLOOKUP(Tabla1[[#This Row],[Tema]],Temas[[Tema]:[Columna1]],2,0),"REVISAR")</f>
        <v>34.01.25 Ingresos Partido Renovación Nacional (RN)</v>
      </c>
      <c r="F2300" s="1" t="str">
        <f>+IFERROR(VLOOKUP(Tabla1[[#This Row],[Muestra]],Muestra[[Muestra]:[Columna1]],2,0),"REVISAR")</f>
        <v>34.01.02.01 Aportes del Estado (art. 33 bis Ley N°18.603)</v>
      </c>
      <c r="G2300" t="s">
        <v>3888</v>
      </c>
      <c r="H2300" t="s">
        <v>3889</v>
      </c>
      <c r="I2300" t="s">
        <v>4046</v>
      </c>
      <c r="J2300" t="s">
        <v>3891</v>
      </c>
      <c r="K2300" t="s">
        <v>234</v>
      </c>
      <c r="L2300" t="s">
        <v>2615</v>
      </c>
      <c r="O2300" t="s">
        <v>4346</v>
      </c>
      <c r="AF2300">
        <v>229690541</v>
      </c>
      <c r="AG2300">
        <v>934695707</v>
      </c>
      <c r="AH2300">
        <v>1031655925</v>
      </c>
      <c r="AI2300">
        <v>1078555812</v>
      </c>
      <c r="AJ2300">
        <v>1682100950</v>
      </c>
      <c r="AK2300">
        <v>830522456</v>
      </c>
    </row>
    <row r="2301" spans="1:37" x14ac:dyDescent="0.25">
      <c r="A2301" s="19">
        <v>2300</v>
      </c>
      <c r="B2301" t="s">
        <v>4047</v>
      </c>
      <c r="C2301" s="1" t="str">
        <f>+VLOOKUP(Tabla1[[#This Row],[Sector]],Sectores[[Sector]:[Columna1]],2,0)</f>
        <v>34 Transparencia</v>
      </c>
      <c r="D2301" s="1" t="str">
        <f>+VLOOKUP(Tabla1[[#This Row],[Contenido]],Hoja2!$F$2:$G$105,2,0)</f>
        <v>34.01 Partidos Políticos</v>
      </c>
      <c r="E2301" s="1" t="str">
        <f>+IFERROR(VLOOKUP(Tabla1[[#This Row],[Tema]],Temas[[Tema]:[Columna1]],2,0),"REVISAR")</f>
        <v>34.01.25 Ingresos Partido Renovación Nacional (RN)</v>
      </c>
      <c r="F2301" s="1" t="str">
        <f>+IFERROR(VLOOKUP(Tabla1[[#This Row],[Muestra]],Muestra[[Muestra]:[Columna1]],2,0),"REVISAR")</f>
        <v>34.01.02.02 Cuantía global de las cuotas y aportes de sus afiliados</v>
      </c>
      <c r="G2301" t="s">
        <v>3888</v>
      </c>
      <c r="H2301" t="s">
        <v>3889</v>
      </c>
      <c r="I2301" t="s">
        <v>4046</v>
      </c>
      <c r="J2301" t="s">
        <v>3893</v>
      </c>
      <c r="K2301" t="s">
        <v>234</v>
      </c>
      <c r="L2301" t="s">
        <v>2615</v>
      </c>
      <c r="O2301" t="s">
        <v>4346</v>
      </c>
      <c r="AF2301">
        <v>36490839</v>
      </c>
      <c r="AG2301">
        <v>59971999</v>
      </c>
      <c r="AH2301">
        <v>120748478</v>
      </c>
      <c r="AI2301">
        <v>108165051</v>
      </c>
      <c r="AJ2301">
        <v>158580380</v>
      </c>
      <c r="AK2301">
        <v>33304535</v>
      </c>
    </row>
    <row r="2302" spans="1:37" x14ac:dyDescent="0.25">
      <c r="A2302" s="19">
        <v>2301</v>
      </c>
      <c r="B2302" t="s">
        <v>4048</v>
      </c>
      <c r="C2302" s="1" t="str">
        <f>+VLOOKUP(Tabla1[[#This Row],[Sector]],Sectores[[Sector]:[Columna1]],2,0)</f>
        <v>34 Transparencia</v>
      </c>
      <c r="D2302" s="1" t="str">
        <f>+VLOOKUP(Tabla1[[#This Row],[Contenido]],Hoja2!$F$2:$G$105,2,0)</f>
        <v>34.01 Partidos Políticos</v>
      </c>
      <c r="E2302" s="1" t="str">
        <f>+IFERROR(VLOOKUP(Tabla1[[#This Row],[Tema]],Temas[[Tema]:[Columna1]],2,0),"REVISAR")</f>
        <v>34.01.25 Ingresos Partido Renovación Nacional (RN)</v>
      </c>
      <c r="F2302" s="1" t="str">
        <f>+IFERROR(VLOOKUP(Tabla1[[#This Row],[Muestra]],Muestra[[Muestra]:[Columna1]],2,0),"REVISAR")</f>
        <v>34.01.02.17 Devolución exceso de aportes de candidatos</v>
      </c>
      <c r="G2302" t="s">
        <v>3888</v>
      </c>
      <c r="H2302" t="s">
        <v>3889</v>
      </c>
      <c r="I2302" t="s">
        <v>4046</v>
      </c>
      <c r="J2302" t="s">
        <v>4049</v>
      </c>
      <c r="K2302" t="s">
        <v>234</v>
      </c>
      <c r="L2302" t="s">
        <v>2615</v>
      </c>
      <c r="O2302" t="s">
        <v>4346</v>
      </c>
      <c r="AF2302">
        <v>0</v>
      </c>
      <c r="AG2302">
        <v>1350320</v>
      </c>
      <c r="AH2302">
        <v>157023</v>
      </c>
      <c r="AI2302">
        <v>0</v>
      </c>
      <c r="AJ2302">
        <v>0</v>
      </c>
      <c r="AK2302">
        <v>12329860</v>
      </c>
    </row>
    <row r="2303" spans="1:37" x14ac:dyDescent="0.25">
      <c r="A2303" s="19">
        <v>2302</v>
      </c>
      <c r="B2303" t="s">
        <v>4050</v>
      </c>
      <c r="C2303" s="1" t="str">
        <f>+VLOOKUP(Tabla1[[#This Row],[Sector]],Sectores[[Sector]:[Columna1]],2,0)</f>
        <v>34 Transparencia</v>
      </c>
      <c r="D2303" s="1" t="str">
        <f>+VLOOKUP(Tabla1[[#This Row],[Contenido]],Hoja2!$F$2:$G$105,2,0)</f>
        <v>34.01 Partidos Políticos</v>
      </c>
      <c r="E2303" s="1" t="str">
        <f>+IFERROR(VLOOKUP(Tabla1[[#This Row],[Tema]],Temas[[Tema]:[Columna1]],2,0),"REVISAR")</f>
        <v>34.01.25 Ingresos Partido Renovación Nacional (RN)</v>
      </c>
      <c r="F2303" s="1" t="str">
        <f>+IFERROR(VLOOKUP(Tabla1[[#This Row],[Muestra]],Muestra[[Muestra]:[Columna1]],2,0),"REVISAR")</f>
        <v>34.01.02.03 Ingresos procedentes de los aportes de personas naturales</v>
      </c>
      <c r="G2303" t="s">
        <v>3888</v>
      </c>
      <c r="H2303" t="s">
        <v>3889</v>
      </c>
      <c r="I2303" t="s">
        <v>4046</v>
      </c>
      <c r="J2303" t="s">
        <v>3895</v>
      </c>
      <c r="K2303" t="s">
        <v>234</v>
      </c>
      <c r="L2303" t="s">
        <v>2615</v>
      </c>
      <c r="O2303" t="s">
        <v>4346</v>
      </c>
      <c r="AF2303">
        <v>0</v>
      </c>
      <c r="AG2303">
        <v>0</v>
      </c>
      <c r="AH2303">
        <v>0</v>
      </c>
      <c r="AI2303">
        <v>0</v>
      </c>
      <c r="AJ2303">
        <v>0</v>
      </c>
      <c r="AK2303">
        <v>0</v>
      </c>
    </row>
    <row r="2304" spans="1:37" x14ac:dyDescent="0.25">
      <c r="A2304" s="19">
        <v>2303</v>
      </c>
      <c r="B2304" t="s">
        <v>4051</v>
      </c>
      <c r="C2304" s="1" t="str">
        <f>+VLOOKUP(Tabla1[[#This Row],[Sector]],Sectores[[Sector]:[Columna1]],2,0)</f>
        <v>34 Transparencia</v>
      </c>
      <c r="D2304" s="1" t="str">
        <f>+VLOOKUP(Tabla1[[#This Row],[Contenido]],Hoja2!$F$2:$G$105,2,0)</f>
        <v>34.01 Partidos Políticos</v>
      </c>
      <c r="E2304" s="1" t="str">
        <f>+IFERROR(VLOOKUP(Tabla1[[#This Row],[Tema]],Temas[[Tema]:[Columna1]],2,0),"REVISAR")</f>
        <v>34.01.25 Ingresos Partido Renovación Nacional (RN)</v>
      </c>
      <c r="F2304" s="1" t="str">
        <f>+IFERROR(VLOOKUP(Tabla1[[#This Row],[Muestra]],Muestra[[Muestra]:[Columna1]],2,0),"REVISAR")</f>
        <v>34.01.02.18 Otras transferencias públicas y privadas</v>
      </c>
      <c r="G2304" t="s">
        <v>3888</v>
      </c>
      <c r="H2304" t="s">
        <v>3889</v>
      </c>
      <c r="I2304" t="s">
        <v>4046</v>
      </c>
      <c r="J2304" t="s">
        <v>4052</v>
      </c>
      <c r="K2304" t="s">
        <v>234</v>
      </c>
      <c r="L2304" t="s">
        <v>2615</v>
      </c>
      <c r="O2304" t="s">
        <v>4346</v>
      </c>
      <c r="AF2304">
        <v>0</v>
      </c>
      <c r="AG2304">
        <v>0</v>
      </c>
      <c r="AH2304">
        <v>551481043</v>
      </c>
      <c r="AI2304">
        <v>1007312</v>
      </c>
      <c r="AJ2304">
        <v>298708394</v>
      </c>
      <c r="AK2304">
        <v>1862578915</v>
      </c>
    </row>
    <row r="2305" spans="1:37" x14ac:dyDescent="0.25">
      <c r="A2305" s="19">
        <v>2304</v>
      </c>
      <c r="B2305" t="s">
        <v>4053</v>
      </c>
      <c r="C2305" s="1" t="str">
        <f>+VLOOKUP(Tabla1[[#This Row],[Sector]],Sectores[[Sector]:[Columna1]],2,0)</f>
        <v>34 Transparencia</v>
      </c>
      <c r="D2305" s="1" t="str">
        <f>+VLOOKUP(Tabla1[[#This Row],[Contenido]],Hoja2!$F$2:$G$105,2,0)</f>
        <v>34.01 Partidos Políticos</v>
      </c>
      <c r="E2305" s="1" t="str">
        <f>+IFERROR(VLOOKUP(Tabla1[[#This Row],[Tema]],Temas[[Tema]:[Columna1]],2,0),"REVISAR")</f>
        <v>34.01.25 Ingresos Partido Renovación Nacional (RN)</v>
      </c>
      <c r="F2305" s="1" t="str">
        <f>+IFERROR(VLOOKUP(Tabla1[[#This Row],[Muestra]],Muestra[[Muestra]:[Columna1]],2,0),"REVISAR")</f>
        <v>34.01.01.16 Rendimientos procedentes de las actividades del Partido</v>
      </c>
      <c r="G2305" t="s">
        <v>3888</v>
      </c>
      <c r="H2305" t="s">
        <v>3889</v>
      </c>
      <c r="I2305" t="s">
        <v>4046</v>
      </c>
      <c r="J2305" t="s">
        <v>3897</v>
      </c>
      <c r="K2305" t="s">
        <v>234</v>
      </c>
      <c r="L2305" t="s">
        <v>2615</v>
      </c>
      <c r="O2305" t="s">
        <v>4346</v>
      </c>
      <c r="AF2305">
        <v>0</v>
      </c>
      <c r="AG2305">
        <v>344168923</v>
      </c>
      <c r="AH2305">
        <v>0</v>
      </c>
      <c r="AI2305">
        <v>0</v>
      </c>
      <c r="AJ2305">
        <v>0</v>
      </c>
      <c r="AK2305">
        <v>0</v>
      </c>
    </row>
    <row r="2306" spans="1:37" x14ac:dyDescent="0.25">
      <c r="A2306" s="19">
        <v>2305</v>
      </c>
      <c r="B2306" t="s">
        <v>4054</v>
      </c>
      <c r="C2306" s="1" t="str">
        <f>+VLOOKUP(Tabla1[[#This Row],[Sector]],Sectores[[Sector]:[Columna1]],2,0)</f>
        <v>34 Transparencia</v>
      </c>
      <c r="D2306" s="1" t="str">
        <f>+VLOOKUP(Tabla1[[#This Row],[Contenido]],Hoja2!$F$2:$G$105,2,0)</f>
        <v>34.01 Partidos Políticos</v>
      </c>
      <c r="E2306" s="1" t="str">
        <f>+IFERROR(VLOOKUP(Tabla1[[#This Row],[Tema]],Temas[[Tema]:[Columna1]],2,0),"REVISAR")</f>
        <v>34.01.25 Ingresos Partido Renovación Nacional (RN)</v>
      </c>
      <c r="F2306" s="1" t="str">
        <f>+IFERROR(VLOOKUP(Tabla1[[#This Row],[Muestra]],Muestra[[Muestra]:[Columna1]],2,0),"REVISAR")</f>
        <v>34.01.02.05 Rendimientos procedentes de su propio patrimonio</v>
      </c>
      <c r="G2306" t="s">
        <v>3888</v>
      </c>
      <c r="H2306" t="s">
        <v>3889</v>
      </c>
      <c r="I2306" t="s">
        <v>4046</v>
      </c>
      <c r="J2306" t="s">
        <v>3899</v>
      </c>
      <c r="K2306" t="s">
        <v>234</v>
      </c>
      <c r="L2306" t="s">
        <v>2615</v>
      </c>
      <c r="O2306" t="s">
        <v>4346</v>
      </c>
      <c r="AF2306">
        <v>2190756</v>
      </c>
      <c r="AG2306">
        <v>249675254</v>
      </c>
      <c r="AH2306">
        <v>21102156</v>
      </c>
      <c r="AI2306">
        <v>24095734</v>
      </c>
      <c r="AJ2306">
        <v>21110168</v>
      </c>
      <c r="AK2306">
        <v>7000284</v>
      </c>
    </row>
    <row r="2307" spans="1:37" x14ac:dyDescent="0.25">
      <c r="A2307" s="19">
        <v>2306</v>
      </c>
      <c r="B2307" t="s">
        <v>4055</v>
      </c>
      <c r="C2307" s="1" t="str">
        <f>+VLOOKUP(Tabla1[[#This Row],[Sector]],Sectores[[Sector]:[Columna1]],2,0)</f>
        <v>34 Transparencia</v>
      </c>
      <c r="D2307" s="1" t="str">
        <f>+VLOOKUP(Tabla1[[#This Row],[Contenido]],Hoja2!$F$2:$G$105,2,0)</f>
        <v>34.01 Partidos Políticos</v>
      </c>
      <c r="E2307" s="1" t="str">
        <f>+IFERROR(VLOOKUP(Tabla1[[#This Row],[Tema]],Temas[[Tema]:[Columna1]],2,0),"REVISAR")</f>
        <v>34.01.26 Ingresos Partido Republicano de Chile</v>
      </c>
      <c r="F2307" s="1" t="str">
        <f>+IFERROR(VLOOKUP(Tabla1[[#This Row],[Muestra]],Muestra[[Muestra]:[Columna1]],2,0),"REVISAR")</f>
        <v>34.01.02.01 Aportes del Estado (art. 33 bis Ley N°18.603)</v>
      </c>
      <c r="G2307" t="s">
        <v>3888</v>
      </c>
      <c r="H2307" t="s">
        <v>3889</v>
      </c>
      <c r="I2307" t="s">
        <v>4056</v>
      </c>
      <c r="J2307" t="s">
        <v>3891</v>
      </c>
      <c r="K2307" t="s">
        <v>234</v>
      </c>
      <c r="L2307" t="s">
        <v>2615</v>
      </c>
      <c r="O2307" t="s">
        <v>4346</v>
      </c>
      <c r="AF2307">
        <v>0</v>
      </c>
      <c r="AG2307">
        <v>0</v>
      </c>
      <c r="AH2307">
        <v>0</v>
      </c>
      <c r="AI2307">
        <v>0</v>
      </c>
      <c r="AJ2307">
        <v>0</v>
      </c>
      <c r="AK2307">
        <v>197710231</v>
      </c>
    </row>
    <row r="2308" spans="1:37" x14ac:dyDescent="0.25">
      <c r="A2308" s="19">
        <v>2307</v>
      </c>
      <c r="B2308" t="s">
        <v>4057</v>
      </c>
      <c r="C2308" s="1" t="str">
        <f>+VLOOKUP(Tabla1[[#This Row],[Sector]],Sectores[[Sector]:[Columna1]],2,0)</f>
        <v>34 Transparencia</v>
      </c>
      <c r="D2308" s="1" t="str">
        <f>+VLOOKUP(Tabla1[[#This Row],[Contenido]],Hoja2!$F$2:$G$105,2,0)</f>
        <v>34.01 Partidos Políticos</v>
      </c>
      <c r="E2308" s="1" t="str">
        <f>+IFERROR(VLOOKUP(Tabla1[[#This Row],[Tema]],Temas[[Tema]:[Columna1]],2,0),"REVISAR")</f>
        <v>34.01.26 Ingresos Partido Republicano de Chile</v>
      </c>
      <c r="F2308" s="1" t="str">
        <f>+IFERROR(VLOOKUP(Tabla1[[#This Row],[Muestra]],Muestra[[Muestra]:[Columna1]],2,0),"REVISAR")</f>
        <v>34.01.02.02 Cuantía global de las cuotas y aportes de sus afiliados</v>
      </c>
      <c r="G2308" t="s">
        <v>3888</v>
      </c>
      <c r="H2308" t="s">
        <v>3889</v>
      </c>
      <c r="I2308" t="s">
        <v>4056</v>
      </c>
      <c r="J2308" t="s">
        <v>3893</v>
      </c>
      <c r="K2308" t="s">
        <v>234</v>
      </c>
      <c r="L2308" t="s">
        <v>2615</v>
      </c>
      <c r="O2308" t="s">
        <v>4346</v>
      </c>
      <c r="AF2308">
        <v>0</v>
      </c>
      <c r="AG2308">
        <v>0</v>
      </c>
      <c r="AH2308">
        <v>0</v>
      </c>
      <c r="AI2308">
        <v>0</v>
      </c>
      <c r="AJ2308">
        <v>50330907</v>
      </c>
      <c r="AK2308">
        <v>115230602</v>
      </c>
    </row>
    <row r="2309" spans="1:37" x14ac:dyDescent="0.25">
      <c r="A2309" s="19">
        <v>2308</v>
      </c>
      <c r="B2309" t="s">
        <v>4058</v>
      </c>
      <c r="C2309" s="1" t="str">
        <f>+VLOOKUP(Tabla1[[#This Row],[Sector]],Sectores[[Sector]:[Columna1]],2,0)</f>
        <v>34 Transparencia</v>
      </c>
      <c r="D2309" s="1" t="str">
        <f>+VLOOKUP(Tabla1[[#This Row],[Contenido]],Hoja2!$F$2:$G$105,2,0)</f>
        <v>34.01 Partidos Políticos</v>
      </c>
      <c r="E2309" s="1" t="str">
        <f>+IFERROR(VLOOKUP(Tabla1[[#This Row],[Tema]],Temas[[Tema]:[Columna1]],2,0),"REVISAR")</f>
        <v>34.01.26 Ingresos Partido Republicano de Chile</v>
      </c>
      <c r="F2309" s="1" t="str">
        <f>+IFERROR(VLOOKUP(Tabla1[[#This Row],[Muestra]],Muestra[[Muestra]:[Columna1]],2,0),"REVISAR")</f>
        <v>34.01.02.19 Ingresos Plebiscito 2020 aportes personas naturales</v>
      </c>
      <c r="G2309" t="s">
        <v>3888</v>
      </c>
      <c r="H2309" t="s">
        <v>3889</v>
      </c>
      <c r="I2309" t="s">
        <v>4056</v>
      </c>
      <c r="J2309" t="s">
        <v>4059</v>
      </c>
      <c r="K2309" t="s">
        <v>234</v>
      </c>
      <c r="L2309" t="s">
        <v>2615</v>
      </c>
      <c r="O2309" t="s">
        <v>4346</v>
      </c>
      <c r="AF2309">
        <v>0</v>
      </c>
      <c r="AG2309">
        <v>0</v>
      </c>
      <c r="AH2309">
        <v>0</v>
      </c>
      <c r="AI2309">
        <v>0</v>
      </c>
      <c r="AJ2309">
        <v>20000000</v>
      </c>
      <c r="AK2309">
        <v>0</v>
      </c>
    </row>
    <row r="2310" spans="1:37" x14ac:dyDescent="0.25">
      <c r="A2310" s="19">
        <v>2309</v>
      </c>
      <c r="B2310" t="s">
        <v>4060</v>
      </c>
      <c r="C2310" s="1" t="str">
        <f>+VLOOKUP(Tabla1[[#This Row],[Sector]],Sectores[[Sector]:[Columna1]],2,0)</f>
        <v>34 Transparencia</v>
      </c>
      <c r="D2310" s="1" t="str">
        <f>+VLOOKUP(Tabla1[[#This Row],[Contenido]],Hoja2!$F$2:$G$105,2,0)</f>
        <v>34.01 Partidos Políticos</v>
      </c>
      <c r="E2310" s="1" t="str">
        <f>+IFERROR(VLOOKUP(Tabla1[[#This Row],[Tema]],Temas[[Tema]:[Columna1]],2,0),"REVISAR")</f>
        <v>34.01.26 Ingresos Partido Republicano de Chile</v>
      </c>
      <c r="F2310" s="1" t="str">
        <f>+IFERROR(VLOOKUP(Tabla1[[#This Row],[Muestra]],Muestra[[Muestra]:[Columna1]],2,0),"REVISAR")</f>
        <v>34.01.02.03 Ingresos procedentes de los aportes de personas naturales</v>
      </c>
      <c r="G2310" t="s">
        <v>3888</v>
      </c>
      <c r="H2310" t="s">
        <v>3889</v>
      </c>
      <c r="I2310" t="s">
        <v>4056</v>
      </c>
      <c r="J2310" t="s">
        <v>3895</v>
      </c>
      <c r="K2310" t="s">
        <v>234</v>
      </c>
      <c r="L2310" t="s">
        <v>2615</v>
      </c>
      <c r="O2310" t="s">
        <v>4346</v>
      </c>
      <c r="AF2310">
        <v>0</v>
      </c>
      <c r="AG2310">
        <v>0</v>
      </c>
      <c r="AH2310">
        <v>0</v>
      </c>
      <c r="AI2310">
        <v>0</v>
      </c>
      <c r="AJ2310">
        <v>15643002</v>
      </c>
      <c r="AK2310">
        <v>229858606</v>
      </c>
    </row>
    <row r="2311" spans="1:37" x14ac:dyDescent="0.25">
      <c r="A2311" s="19">
        <v>2310</v>
      </c>
      <c r="B2311" t="s">
        <v>4061</v>
      </c>
      <c r="C2311" s="1" t="str">
        <f>+VLOOKUP(Tabla1[[#This Row],[Sector]],Sectores[[Sector]:[Columna1]],2,0)</f>
        <v>34 Transparencia</v>
      </c>
      <c r="D2311" s="1" t="str">
        <f>+VLOOKUP(Tabla1[[#This Row],[Contenido]],Hoja2!$F$2:$G$105,2,0)</f>
        <v>34.01 Partidos Políticos</v>
      </c>
      <c r="E2311" s="1" t="str">
        <f>+IFERROR(VLOOKUP(Tabla1[[#This Row],[Tema]],Temas[[Tema]:[Columna1]],2,0),"REVISAR")</f>
        <v>34.01.26 Ingresos Partido Republicano de Chile</v>
      </c>
      <c r="F2311" s="1" t="str">
        <f>+IFERROR(VLOOKUP(Tabla1[[#This Row],[Muestra]],Muestra[[Muestra]:[Columna1]],2,0),"REVISAR")</f>
        <v>34.01.02.20 Otras transferencias de Privados</v>
      </c>
      <c r="G2311" t="s">
        <v>3888</v>
      </c>
      <c r="H2311" t="s">
        <v>3889</v>
      </c>
      <c r="I2311" t="s">
        <v>4056</v>
      </c>
      <c r="J2311" t="s">
        <v>4062</v>
      </c>
      <c r="K2311" t="s">
        <v>234</v>
      </c>
      <c r="L2311" t="s">
        <v>2615</v>
      </c>
      <c r="O2311" t="s">
        <v>4346</v>
      </c>
      <c r="AF2311">
        <v>0</v>
      </c>
      <c r="AG2311">
        <v>0</v>
      </c>
      <c r="AH2311">
        <v>0</v>
      </c>
      <c r="AI2311">
        <v>0</v>
      </c>
      <c r="AJ2311">
        <v>0</v>
      </c>
      <c r="AK2311">
        <v>214477130</v>
      </c>
    </row>
    <row r="2312" spans="1:37" x14ac:dyDescent="0.25">
      <c r="A2312" s="19">
        <v>2311</v>
      </c>
      <c r="B2312" t="s">
        <v>4063</v>
      </c>
      <c r="C2312" s="1" t="str">
        <f>+VLOOKUP(Tabla1[[#This Row],[Sector]],Sectores[[Sector]:[Columna1]],2,0)</f>
        <v>34 Transparencia</v>
      </c>
      <c r="D2312" s="1" t="str">
        <f>+VLOOKUP(Tabla1[[#This Row],[Contenido]],Hoja2!$F$2:$G$105,2,0)</f>
        <v>34.01 Partidos Políticos</v>
      </c>
      <c r="E2312" s="1" t="str">
        <f>+IFERROR(VLOOKUP(Tabla1[[#This Row],[Tema]],Temas[[Tema]:[Columna1]],2,0),"REVISAR")</f>
        <v>34.01.26 Ingresos Partido Republicano de Chile</v>
      </c>
      <c r="F2312" s="1" t="str">
        <f>+IFERROR(VLOOKUP(Tabla1[[#This Row],[Muestra]],Muestra[[Muestra]:[Columna1]],2,0),"REVISAR")</f>
        <v>34.01.01.16 Rendimientos procedentes de las actividades del Partido</v>
      </c>
      <c r="G2312" t="s">
        <v>3888</v>
      </c>
      <c r="H2312" t="s">
        <v>3889</v>
      </c>
      <c r="I2312" t="s">
        <v>4056</v>
      </c>
      <c r="J2312" t="s">
        <v>3897</v>
      </c>
      <c r="K2312" t="s">
        <v>234</v>
      </c>
      <c r="L2312" t="s">
        <v>2615</v>
      </c>
      <c r="O2312" t="s">
        <v>4346</v>
      </c>
      <c r="AF2312">
        <v>0</v>
      </c>
      <c r="AG2312">
        <v>0</v>
      </c>
      <c r="AH2312">
        <v>0</v>
      </c>
      <c r="AI2312">
        <v>0</v>
      </c>
      <c r="AJ2312">
        <v>0</v>
      </c>
      <c r="AK2312">
        <v>0</v>
      </c>
    </row>
    <row r="2313" spans="1:37" x14ac:dyDescent="0.25">
      <c r="A2313" s="19">
        <v>2312</v>
      </c>
      <c r="B2313" t="s">
        <v>4064</v>
      </c>
      <c r="C2313" s="1" t="str">
        <f>+VLOOKUP(Tabla1[[#This Row],[Sector]],Sectores[[Sector]:[Columna1]],2,0)</f>
        <v>34 Transparencia</v>
      </c>
      <c r="D2313" s="1" t="str">
        <f>+VLOOKUP(Tabla1[[#This Row],[Contenido]],Hoja2!$F$2:$G$105,2,0)</f>
        <v>34.01 Partidos Políticos</v>
      </c>
      <c r="E2313" s="1" t="str">
        <f>+IFERROR(VLOOKUP(Tabla1[[#This Row],[Tema]],Temas[[Tema]:[Columna1]],2,0),"REVISAR")</f>
        <v>34.01.26 Ingresos Partido Republicano de Chile</v>
      </c>
      <c r="F2313" s="1" t="str">
        <f>+IFERROR(VLOOKUP(Tabla1[[#This Row],[Muestra]],Muestra[[Muestra]:[Columna1]],2,0),"REVISAR")</f>
        <v>34.01.02.05 Rendimientos procedentes de su propio patrimonio</v>
      </c>
      <c r="G2313" t="s">
        <v>3888</v>
      </c>
      <c r="H2313" t="s">
        <v>3889</v>
      </c>
      <c r="I2313" t="s">
        <v>4056</v>
      </c>
      <c r="J2313" t="s">
        <v>3899</v>
      </c>
      <c r="K2313" t="s">
        <v>234</v>
      </c>
      <c r="L2313" t="s">
        <v>2615</v>
      </c>
      <c r="O2313" t="s">
        <v>4346</v>
      </c>
      <c r="AF2313">
        <v>0</v>
      </c>
      <c r="AG2313">
        <v>0</v>
      </c>
      <c r="AH2313">
        <v>0</v>
      </c>
      <c r="AI2313">
        <v>0</v>
      </c>
      <c r="AJ2313">
        <v>0</v>
      </c>
      <c r="AK2313">
        <v>0</v>
      </c>
    </row>
    <row r="2314" spans="1:37" x14ac:dyDescent="0.25">
      <c r="A2314" s="19">
        <v>2313</v>
      </c>
      <c r="B2314" t="s">
        <v>4065</v>
      </c>
      <c r="C2314" s="1" t="str">
        <f>+VLOOKUP(Tabla1[[#This Row],[Sector]],Sectores[[Sector]:[Columna1]],2,0)</f>
        <v>34 Transparencia</v>
      </c>
      <c r="D2314" s="1" t="str">
        <f>+VLOOKUP(Tabla1[[#This Row],[Contenido]],Hoja2!$F$2:$G$105,2,0)</f>
        <v>34.01 Partidos Políticos</v>
      </c>
      <c r="E2314" s="1" t="str">
        <f>+IFERROR(VLOOKUP(Tabla1[[#This Row],[Tema]],Temas[[Tema]:[Columna1]],2,0),"REVISAR")</f>
        <v>34.01.27 Ingresos Partido Revolución Democrática (RD)</v>
      </c>
      <c r="F2314" s="1" t="str">
        <f>+IFERROR(VLOOKUP(Tabla1[[#This Row],[Muestra]],Muestra[[Muestra]:[Columna1]],2,0),"REVISAR")</f>
        <v>34.01.02.01 Aportes del Estado (art. 33 bis Ley N°18.603)</v>
      </c>
      <c r="G2314" t="s">
        <v>3888</v>
      </c>
      <c r="H2314" t="s">
        <v>3889</v>
      </c>
      <c r="I2314" t="s">
        <v>4066</v>
      </c>
      <c r="J2314" t="s">
        <v>3891</v>
      </c>
      <c r="K2314" t="s">
        <v>234</v>
      </c>
      <c r="L2314" t="s">
        <v>2615</v>
      </c>
      <c r="O2314" t="s">
        <v>4346</v>
      </c>
      <c r="AF2314">
        <v>0</v>
      </c>
      <c r="AG2314">
        <v>195466877</v>
      </c>
      <c r="AH2314">
        <v>253596442</v>
      </c>
      <c r="AI2314">
        <v>1200577707</v>
      </c>
      <c r="AJ2314">
        <v>1337456922</v>
      </c>
      <c r="AK2314">
        <v>584414420</v>
      </c>
    </row>
    <row r="2315" spans="1:37" x14ac:dyDescent="0.25">
      <c r="A2315" s="19">
        <v>2314</v>
      </c>
      <c r="B2315" t="s">
        <v>4067</v>
      </c>
      <c r="C2315" s="1" t="str">
        <f>+VLOOKUP(Tabla1[[#This Row],[Sector]],Sectores[[Sector]:[Columna1]],2,0)</f>
        <v>34 Transparencia</v>
      </c>
      <c r="D2315" s="1" t="str">
        <f>+VLOOKUP(Tabla1[[#This Row],[Contenido]],Hoja2!$F$2:$G$105,2,0)</f>
        <v>34.01 Partidos Políticos</v>
      </c>
      <c r="E2315" s="1" t="str">
        <f>+IFERROR(VLOOKUP(Tabla1[[#This Row],[Tema]],Temas[[Tema]:[Columna1]],2,0),"REVISAR")</f>
        <v>34.01.27 Ingresos Partido Revolución Democrática (RD)</v>
      </c>
      <c r="F2315" s="1" t="str">
        <f>+IFERROR(VLOOKUP(Tabla1[[#This Row],[Muestra]],Muestra[[Muestra]:[Columna1]],2,0),"REVISAR")</f>
        <v>34.01.02.02 Cuantía global de las cuotas y aportes de sus afiliados</v>
      </c>
      <c r="G2315" t="s">
        <v>3888</v>
      </c>
      <c r="H2315" t="s">
        <v>3889</v>
      </c>
      <c r="I2315" t="s">
        <v>4066</v>
      </c>
      <c r="J2315" t="s">
        <v>3893</v>
      </c>
      <c r="K2315" t="s">
        <v>234</v>
      </c>
      <c r="L2315" t="s">
        <v>2615</v>
      </c>
      <c r="O2315" t="s">
        <v>4346</v>
      </c>
      <c r="AF2315">
        <v>0</v>
      </c>
      <c r="AG2315">
        <v>146315110</v>
      </c>
      <c r="AH2315">
        <v>119820569</v>
      </c>
      <c r="AI2315">
        <v>236796927</v>
      </c>
      <c r="AJ2315">
        <v>264791280</v>
      </c>
      <c r="AK2315">
        <v>191026612</v>
      </c>
    </row>
    <row r="2316" spans="1:37" x14ac:dyDescent="0.25">
      <c r="A2316" s="19">
        <v>2315</v>
      </c>
      <c r="B2316" t="s">
        <v>4068</v>
      </c>
      <c r="C2316" s="1" t="str">
        <f>+VLOOKUP(Tabla1[[#This Row],[Sector]],Sectores[[Sector]:[Columna1]],2,0)</f>
        <v>34 Transparencia</v>
      </c>
      <c r="D2316" s="1" t="str">
        <f>+VLOOKUP(Tabla1[[#This Row],[Contenido]],Hoja2!$F$2:$G$105,2,0)</f>
        <v>34.01 Partidos Políticos</v>
      </c>
      <c r="E2316" s="1" t="str">
        <f>+IFERROR(VLOOKUP(Tabla1[[#This Row],[Tema]],Temas[[Tema]:[Columna1]],2,0),"REVISAR")</f>
        <v>34.01.27 Ingresos Partido Revolución Democrática (RD)</v>
      </c>
      <c r="F2316" s="1" t="str">
        <f>+IFERROR(VLOOKUP(Tabla1[[#This Row],[Muestra]],Muestra[[Muestra]:[Columna1]],2,0),"REVISAR")</f>
        <v>34.01.02.03 Ingresos procedentes de los aportes de personas naturales</v>
      </c>
      <c r="G2316" t="s">
        <v>3888</v>
      </c>
      <c r="H2316" t="s">
        <v>3889</v>
      </c>
      <c r="I2316" t="s">
        <v>4066</v>
      </c>
      <c r="J2316" t="s">
        <v>3895</v>
      </c>
      <c r="K2316" t="s">
        <v>234</v>
      </c>
      <c r="L2316" t="s">
        <v>2615</v>
      </c>
      <c r="O2316" t="s">
        <v>4346</v>
      </c>
      <c r="AF2316">
        <v>0</v>
      </c>
      <c r="AG2316">
        <v>1356531</v>
      </c>
      <c r="AH2316">
        <v>129000</v>
      </c>
      <c r="AI2316">
        <v>964881</v>
      </c>
      <c r="AJ2316">
        <v>475401</v>
      </c>
      <c r="AK2316">
        <v>28027372</v>
      </c>
    </row>
    <row r="2317" spans="1:37" x14ac:dyDescent="0.25">
      <c r="A2317" s="19">
        <v>2316</v>
      </c>
      <c r="B2317" t="s">
        <v>4069</v>
      </c>
      <c r="C2317" s="1" t="str">
        <f>+VLOOKUP(Tabla1[[#This Row],[Sector]],Sectores[[Sector]:[Columna1]],2,0)</f>
        <v>34 Transparencia</v>
      </c>
      <c r="D2317" s="1" t="str">
        <f>+VLOOKUP(Tabla1[[#This Row],[Contenido]],Hoja2!$F$2:$G$105,2,0)</f>
        <v>34.01 Partidos Políticos</v>
      </c>
      <c r="E2317" s="1" t="str">
        <f>+IFERROR(VLOOKUP(Tabla1[[#This Row],[Tema]],Temas[[Tema]:[Columna1]],2,0),"REVISAR")</f>
        <v>34.01.27 Ingresos Partido Revolución Democrática (RD)</v>
      </c>
      <c r="F2317" s="1" t="str">
        <f>+IFERROR(VLOOKUP(Tabla1[[#This Row],[Muestra]],Muestra[[Muestra]:[Columna1]],2,0),"REVISAR")</f>
        <v>34.01.01.16 Rendimientos procedentes de las actividades del Partido</v>
      </c>
      <c r="G2317" t="s">
        <v>3888</v>
      </c>
      <c r="H2317" t="s">
        <v>3889</v>
      </c>
      <c r="I2317" t="s">
        <v>4066</v>
      </c>
      <c r="J2317" t="s">
        <v>3897</v>
      </c>
      <c r="K2317" t="s">
        <v>234</v>
      </c>
      <c r="L2317" t="s">
        <v>2615</v>
      </c>
      <c r="O2317" t="s">
        <v>4346</v>
      </c>
      <c r="AF2317">
        <v>0</v>
      </c>
      <c r="AG2317">
        <v>28240798</v>
      </c>
      <c r="AH2317">
        <v>204115515</v>
      </c>
      <c r="AI2317">
        <v>47681158</v>
      </c>
      <c r="AJ2317">
        <v>106936514</v>
      </c>
      <c r="AK2317">
        <v>45265623</v>
      </c>
    </row>
    <row r="2318" spans="1:37" x14ac:dyDescent="0.25">
      <c r="A2318" s="19">
        <v>2317</v>
      </c>
      <c r="B2318" t="s">
        <v>4070</v>
      </c>
      <c r="C2318" s="1" t="str">
        <f>+VLOOKUP(Tabla1[[#This Row],[Sector]],Sectores[[Sector]:[Columna1]],2,0)</f>
        <v>34 Transparencia</v>
      </c>
      <c r="D2318" s="1" t="str">
        <f>+VLOOKUP(Tabla1[[#This Row],[Contenido]],Hoja2!$F$2:$G$105,2,0)</f>
        <v>34.01 Partidos Políticos</v>
      </c>
      <c r="E2318" s="1" t="str">
        <f>+IFERROR(VLOOKUP(Tabla1[[#This Row],[Tema]],Temas[[Tema]:[Columna1]],2,0),"REVISAR")</f>
        <v>34.01.27 Ingresos Partido Revolución Democrática (RD)</v>
      </c>
      <c r="F2318" s="1" t="str">
        <f>+IFERROR(VLOOKUP(Tabla1[[#This Row],[Muestra]],Muestra[[Muestra]:[Columna1]],2,0),"REVISAR")</f>
        <v>34.01.02.05 Rendimientos procedentes de su propio patrimonio</v>
      </c>
      <c r="G2318" t="s">
        <v>3888</v>
      </c>
      <c r="H2318" t="s">
        <v>3889</v>
      </c>
      <c r="I2318" t="s">
        <v>4066</v>
      </c>
      <c r="J2318" t="s">
        <v>3899</v>
      </c>
      <c r="K2318" t="s">
        <v>234</v>
      </c>
      <c r="L2318" t="s">
        <v>2615</v>
      </c>
      <c r="O2318" t="s">
        <v>4346</v>
      </c>
      <c r="AF2318">
        <v>0</v>
      </c>
      <c r="AG2318">
        <v>200821623</v>
      </c>
      <c r="AH2318">
        <v>200821623</v>
      </c>
      <c r="AI2318">
        <v>4839045</v>
      </c>
      <c r="AJ2318">
        <v>0</v>
      </c>
      <c r="AK2318">
        <v>0</v>
      </c>
    </row>
    <row r="2319" spans="1:37" x14ac:dyDescent="0.25">
      <c r="A2319" s="19">
        <v>2318</v>
      </c>
      <c r="B2319" t="s">
        <v>4071</v>
      </c>
      <c r="C2319" s="1" t="str">
        <f>+VLOOKUP(Tabla1[[#This Row],[Sector]],Sectores[[Sector]:[Columna1]],2,0)</f>
        <v>34 Transparencia</v>
      </c>
      <c r="D2319" s="1" t="str">
        <f>+VLOOKUP(Tabla1[[#This Row],[Contenido]],Hoja2!$F$2:$G$105,2,0)</f>
        <v>34.01 Partidos Políticos</v>
      </c>
      <c r="E2319" s="1" t="str">
        <f>+IFERROR(VLOOKUP(Tabla1[[#This Row],[Tema]],Temas[[Tema]:[Columna1]],2,0),"REVISAR")</f>
        <v>34.01.28 Ingresos Partido Socialista de Chile PS</v>
      </c>
      <c r="F2319" s="1" t="str">
        <f>+IFERROR(VLOOKUP(Tabla1[[#This Row],[Muestra]],Muestra[[Muestra]:[Columna1]],2,0),"REVISAR")</f>
        <v>34.01.02.01 Aportes del Estado (art. 33 bis Ley N°18.603)</v>
      </c>
      <c r="G2319" t="s">
        <v>3888</v>
      </c>
      <c r="H2319" t="s">
        <v>3889</v>
      </c>
      <c r="I2319" t="s">
        <v>4072</v>
      </c>
      <c r="J2319" t="s">
        <v>3891</v>
      </c>
      <c r="K2319" t="s">
        <v>234</v>
      </c>
      <c r="L2319" t="s">
        <v>2615</v>
      </c>
      <c r="O2319" t="s">
        <v>4346</v>
      </c>
      <c r="AF2319">
        <v>790014329</v>
      </c>
      <c r="AG2319">
        <v>786299572</v>
      </c>
      <c r="AH2319">
        <v>651713978</v>
      </c>
      <c r="AI2319">
        <v>628296217</v>
      </c>
      <c r="AJ2319">
        <v>640691799</v>
      </c>
      <c r="AK2319">
        <v>323893653</v>
      </c>
    </row>
    <row r="2320" spans="1:37" x14ac:dyDescent="0.25">
      <c r="A2320" s="19">
        <v>2319</v>
      </c>
      <c r="B2320" t="s">
        <v>4073</v>
      </c>
      <c r="C2320" s="1" t="str">
        <f>+VLOOKUP(Tabla1[[#This Row],[Sector]],Sectores[[Sector]:[Columna1]],2,0)</f>
        <v>34 Transparencia</v>
      </c>
      <c r="D2320" s="1" t="str">
        <f>+VLOOKUP(Tabla1[[#This Row],[Contenido]],Hoja2!$F$2:$G$105,2,0)</f>
        <v>34.01 Partidos Políticos</v>
      </c>
      <c r="E2320" s="1" t="str">
        <f>+IFERROR(VLOOKUP(Tabla1[[#This Row],[Tema]],Temas[[Tema]:[Columna1]],2,0),"REVISAR")</f>
        <v>34.01.28 Ingresos Partido Socialista de Chile PS</v>
      </c>
      <c r="F2320" s="1" t="str">
        <f>+IFERROR(VLOOKUP(Tabla1[[#This Row],[Muestra]],Muestra[[Muestra]:[Columna1]],2,0),"REVISAR")</f>
        <v>34.01.02.02 Cuantía global de las cuotas y aportes de sus afiliados</v>
      </c>
      <c r="G2320" t="s">
        <v>3888</v>
      </c>
      <c r="H2320" t="s">
        <v>3889</v>
      </c>
      <c r="I2320" t="s">
        <v>4072</v>
      </c>
      <c r="J2320" t="s">
        <v>3893</v>
      </c>
      <c r="K2320" t="s">
        <v>234</v>
      </c>
      <c r="L2320" t="s">
        <v>2615</v>
      </c>
      <c r="O2320" t="s">
        <v>4346</v>
      </c>
      <c r="AF2320">
        <v>150281917</v>
      </c>
      <c r="AG2320">
        <v>143323674</v>
      </c>
      <c r="AH2320">
        <v>106356000</v>
      </c>
      <c r="AI2320">
        <v>101364700</v>
      </c>
      <c r="AJ2320">
        <v>52633100</v>
      </c>
      <c r="AK2320">
        <v>24465000</v>
      </c>
    </row>
    <row r="2321" spans="1:37" x14ac:dyDescent="0.25">
      <c r="A2321" s="19">
        <v>2320</v>
      </c>
      <c r="B2321" t="s">
        <v>4074</v>
      </c>
      <c r="C2321" s="1" t="str">
        <f>+VLOOKUP(Tabla1[[#This Row],[Sector]],Sectores[[Sector]:[Columna1]],2,0)</f>
        <v>34 Transparencia</v>
      </c>
      <c r="D2321" s="1" t="str">
        <f>+VLOOKUP(Tabla1[[#This Row],[Contenido]],Hoja2!$F$2:$G$105,2,0)</f>
        <v>34.01 Partidos Políticos</v>
      </c>
      <c r="E2321" s="1" t="str">
        <f>+IFERROR(VLOOKUP(Tabla1[[#This Row],[Tema]],Temas[[Tema]:[Columna1]],2,0),"REVISAR")</f>
        <v>34.01.28 Ingresos Partido Socialista de Chile PS</v>
      </c>
      <c r="F2321" s="1" t="str">
        <f>+IFERROR(VLOOKUP(Tabla1[[#This Row],[Muestra]],Muestra[[Muestra]:[Columna1]],2,0),"REVISAR")</f>
        <v>34.01.02.03 Ingresos procedentes de los aportes de personas naturales</v>
      </c>
      <c r="G2321" t="s">
        <v>3888</v>
      </c>
      <c r="H2321" t="s">
        <v>3889</v>
      </c>
      <c r="I2321" t="s">
        <v>4072</v>
      </c>
      <c r="J2321" t="s">
        <v>3895</v>
      </c>
      <c r="K2321" t="s">
        <v>234</v>
      </c>
      <c r="L2321" t="s">
        <v>2615</v>
      </c>
      <c r="O2321" t="s">
        <v>4346</v>
      </c>
      <c r="AF2321">
        <v>4555100</v>
      </c>
      <c r="AG2321">
        <v>0</v>
      </c>
      <c r="AH2321">
        <v>0</v>
      </c>
      <c r="AI2321">
        <v>0</v>
      </c>
      <c r="AJ2321">
        <v>0</v>
      </c>
      <c r="AK2321">
        <v>0</v>
      </c>
    </row>
    <row r="2322" spans="1:37" x14ac:dyDescent="0.25">
      <c r="A2322" s="19">
        <v>2321</v>
      </c>
      <c r="B2322" t="s">
        <v>4075</v>
      </c>
      <c r="C2322" s="1" t="str">
        <f>+VLOOKUP(Tabla1[[#This Row],[Sector]],Sectores[[Sector]:[Columna1]],2,0)</f>
        <v>34 Transparencia</v>
      </c>
      <c r="D2322" s="1" t="str">
        <f>+VLOOKUP(Tabla1[[#This Row],[Contenido]],Hoja2!$F$2:$G$105,2,0)</f>
        <v>34.01 Partidos Políticos</v>
      </c>
      <c r="E2322" s="1" t="str">
        <f>+IFERROR(VLOOKUP(Tabla1[[#This Row],[Tema]],Temas[[Tema]:[Columna1]],2,0),"REVISAR")</f>
        <v>34.01.28 Ingresos Partido Socialista de Chile PS</v>
      </c>
      <c r="F2322" s="1" t="str">
        <f>+IFERROR(VLOOKUP(Tabla1[[#This Row],[Muestra]],Muestra[[Muestra]:[Columna1]],2,0),"REVISAR")</f>
        <v>34.01.01.16 Rendimientos procedentes de las actividades del Partido</v>
      </c>
      <c r="G2322" t="s">
        <v>3888</v>
      </c>
      <c r="H2322" t="s">
        <v>3889</v>
      </c>
      <c r="I2322" t="s">
        <v>4072</v>
      </c>
      <c r="J2322" t="s">
        <v>3897</v>
      </c>
      <c r="K2322" t="s">
        <v>234</v>
      </c>
      <c r="L2322" t="s">
        <v>2615</v>
      </c>
      <c r="O2322" t="s">
        <v>4346</v>
      </c>
      <c r="AF2322">
        <v>0</v>
      </c>
      <c r="AG2322">
        <v>3894462</v>
      </c>
      <c r="AH2322">
        <v>823138964</v>
      </c>
      <c r="AI2322">
        <v>456290360</v>
      </c>
      <c r="AJ2322">
        <v>98305847</v>
      </c>
      <c r="AK2322">
        <v>31482129</v>
      </c>
    </row>
    <row r="2323" spans="1:37" x14ac:dyDescent="0.25">
      <c r="A2323" s="19">
        <v>2322</v>
      </c>
      <c r="B2323" t="s">
        <v>4076</v>
      </c>
      <c r="C2323" s="1" t="str">
        <f>+VLOOKUP(Tabla1[[#This Row],[Sector]],Sectores[[Sector]:[Columna1]],2,0)</f>
        <v>34 Transparencia</v>
      </c>
      <c r="D2323" s="1" t="str">
        <f>+VLOOKUP(Tabla1[[#This Row],[Contenido]],Hoja2!$F$2:$G$105,2,0)</f>
        <v>34.01 Partidos Políticos</v>
      </c>
      <c r="E2323" s="1" t="str">
        <f>+IFERROR(VLOOKUP(Tabla1[[#This Row],[Tema]],Temas[[Tema]:[Columna1]],2,0),"REVISAR")</f>
        <v>34.01.28 Ingresos Partido Socialista de Chile PS</v>
      </c>
      <c r="F2323" s="1" t="str">
        <f>+IFERROR(VLOOKUP(Tabla1[[#This Row],[Muestra]],Muestra[[Muestra]:[Columna1]],2,0),"REVISAR")</f>
        <v>34.01.02.05 Rendimientos procedentes de su propio patrimonio</v>
      </c>
      <c r="G2323" t="s">
        <v>3888</v>
      </c>
      <c r="H2323" t="s">
        <v>3889</v>
      </c>
      <c r="I2323" t="s">
        <v>4072</v>
      </c>
      <c r="J2323" t="s">
        <v>3899</v>
      </c>
      <c r="K2323" t="s">
        <v>234</v>
      </c>
      <c r="L2323" t="s">
        <v>2615</v>
      </c>
      <c r="O2323" t="s">
        <v>4346</v>
      </c>
      <c r="AF2323">
        <v>723352009</v>
      </c>
      <c r="AG2323">
        <v>848708383</v>
      </c>
      <c r="AH2323">
        <v>194755000</v>
      </c>
      <c r="AI2323">
        <v>812561437</v>
      </c>
      <c r="AJ2323">
        <v>575000000</v>
      </c>
      <c r="AK2323">
        <v>990000000</v>
      </c>
    </row>
    <row r="2324" spans="1:37" x14ac:dyDescent="0.25">
      <c r="A2324" s="19">
        <v>2323</v>
      </c>
      <c r="B2324" t="s">
        <v>4077</v>
      </c>
      <c r="C2324" s="1" t="str">
        <f>+VLOOKUP(Tabla1[[#This Row],[Sector]],Sectores[[Sector]:[Columna1]],2,0)</f>
        <v>34 Transparencia</v>
      </c>
      <c r="D2324" s="1" t="str">
        <f>+VLOOKUP(Tabla1[[#This Row],[Contenido]],Hoja2!$F$2:$G$105,2,0)</f>
        <v>34.01 Partidos Políticos</v>
      </c>
      <c r="E2324" s="1" t="str">
        <f>+IFERROR(VLOOKUP(Tabla1[[#This Row],[Tema]],Temas[[Tema]:[Columna1]],2,0),"REVISAR")</f>
        <v>34.01.29 Ingresos Partido Todos</v>
      </c>
      <c r="F2324" s="1" t="str">
        <f>+IFERROR(VLOOKUP(Tabla1[[#This Row],[Muestra]],Muestra[[Muestra]:[Columna1]],2,0),"REVISAR")</f>
        <v>34.01.02.01 Aportes del Estado (art. 33 bis Ley N°18.603)</v>
      </c>
      <c r="G2324" t="s">
        <v>3888</v>
      </c>
      <c r="H2324" t="s">
        <v>3889</v>
      </c>
      <c r="I2324" t="s">
        <v>4078</v>
      </c>
      <c r="J2324" t="s">
        <v>3891</v>
      </c>
      <c r="K2324" t="s">
        <v>234</v>
      </c>
      <c r="L2324" t="s">
        <v>2615</v>
      </c>
      <c r="O2324" t="s">
        <v>4346</v>
      </c>
      <c r="AF2324">
        <v>0</v>
      </c>
      <c r="AG2324">
        <v>67479094</v>
      </c>
      <c r="AH2324">
        <v>0</v>
      </c>
      <c r="AI2324">
        <v>0</v>
      </c>
      <c r="AJ2324">
        <v>0</v>
      </c>
      <c r="AK2324">
        <v>0</v>
      </c>
    </row>
    <row r="2325" spans="1:37" x14ac:dyDescent="0.25">
      <c r="A2325" s="19">
        <v>2324</v>
      </c>
      <c r="B2325" t="s">
        <v>4079</v>
      </c>
      <c r="C2325" s="1" t="str">
        <f>+VLOOKUP(Tabla1[[#This Row],[Sector]],Sectores[[Sector]:[Columna1]],2,0)</f>
        <v>34 Transparencia</v>
      </c>
      <c r="D2325" s="1" t="str">
        <f>+VLOOKUP(Tabla1[[#This Row],[Contenido]],Hoja2!$F$2:$G$105,2,0)</f>
        <v>34.01 Partidos Políticos</v>
      </c>
      <c r="E2325" s="1" t="str">
        <f>+IFERROR(VLOOKUP(Tabla1[[#This Row],[Tema]],Temas[[Tema]:[Columna1]],2,0),"REVISAR")</f>
        <v>34.01.29 Ingresos Partido Todos</v>
      </c>
      <c r="F2325" s="1" t="str">
        <f>+IFERROR(VLOOKUP(Tabla1[[#This Row],[Muestra]],Muestra[[Muestra]:[Columna1]],2,0),"REVISAR")</f>
        <v>34.01.02.02 Cuantía global de las cuotas y aportes de sus afiliados</v>
      </c>
      <c r="G2325" t="s">
        <v>3888</v>
      </c>
      <c r="H2325" t="s">
        <v>3889</v>
      </c>
      <c r="I2325" t="s">
        <v>4078</v>
      </c>
      <c r="J2325" t="s">
        <v>3893</v>
      </c>
      <c r="K2325" t="s">
        <v>234</v>
      </c>
      <c r="L2325" t="s">
        <v>2615</v>
      </c>
      <c r="O2325" t="s">
        <v>4346</v>
      </c>
      <c r="AF2325">
        <v>5020000</v>
      </c>
      <c r="AG2325">
        <v>23296469</v>
      </c>
      <c r="AH2325">
        <v>0</v>
      </c>
      <c r="AI2325">
        <v>0</v>
      </c>
      <c r="AJ2325">
        <v>0</v>
      </c>
      <c r="AK2325">
        <v>0</v>
      </c>
    </row>
    <row r="2326" spans="1:37" x14ac:dyDescent="0.25">
      <c r="A2326" s="19">
        <v>2325</v>
      </c>
      <c r="B2326" t="s">
        <v>4080</v>
      </c>
      <c r="C2326" s="1" t="str">
        <f>+VLOOKUP(Tabla1[[#This Row],[Sector]],Sectores[[Sector]:[Columna1]],2,0)</f>
        <v>34 Transparencia</v>
      </c>
      <c r="D2326" s="1" t="str">
        <f>+VLOOKUP(Tabla1[[#This Row],[Contenido]],Hoja2!$F$2:$G$105,2,0)</f>
        <v>34.01 Partidos Políticos</v>
      </c>
      <c r="E2326" s="1" t="str">
        <f>+IFERROR(VLOOKUP(Tabla1[[#This Row],[Tema]],Temas[[Tema]:[Columna1]],2,0),"REVISAR")</f>
        <v>34.01.29 Ingresos Partido Todos</v>
      </c>
      <c r="F2326" s="1" t="str">
        <f>+IFERROR(VLOOKUP(Tabla1[[#This Row],[Muestra]],Muestra[[Muestra]:[Columna1]],2,0),"REVISAR")</f>
        <v>34.01.02.03 Ingresos procedentes de los aportes de personas naturales</v>
      </c>
      <c r="G2326" t="s">
        <v>3888</v>
      </c>
      <c r="H2326" t="s">
        <v>3889</v>
      </c>
      <c r="I2326" t="s">
        <v>4078</v>
      </c>
      <c r="J2326" t="s">
        <v>3895</v>
      </c>
      <c r="K2326" t="s">
        <v>234</v>
      </c>
      <c r="L2326" t="s">
        <v>2615</v>
      </c>
      <c r="O2326" t="s">
        <v>4346</v>
      </c>
      <c r="AF2326">
        <v>0</v>
      </c>
      <c r="AG2326">
        <v>105487371</v>
      </c>
      <c r="AH2326">
        <v>0</v>
      </c>
      <c r="AI2326">
        <v>0</v>
      </c>
      <c r="AJ2326">
        <v>0</v>
      </c>
      <c r="AK2326">
        <v>0</v>
      </c>
    </row>
    <row r="2327" spans="1:37" x14ac:dyDescent="0.25">
      <c r="A2327" s="19">
        <v>2326</v>
      </c>
      <c r="B2327" t="s">
        <v>4081</v>
      </c>
      <c r="C2327" s="1" t="str">
        <f>+VLOOKUP(Tabla1[[#This Row],[Sector]],Sectores[[Sector]:[Columna1]],2,0)</f>
        <v>34 Transparencia</v>
      </c>
      <c r="D2327" s="1" t="str">
        <f>+VLOOKUP(Tabla1[[#This Row],[Contenido]],Hoja2!$F$2:$G$105,2,0)</f>
        <v>34.01 Partidos Políticos</v>
      </c>
      <c r="E2327" s="1" t="str">
        <f>+IFERROR(VLOOKUP(Tabla1[[#This Row],[Tema]],Temas[[Tema]:[Columna1]],2,0),"REVISAR")</f>
        <v>34.01.29 Ingresos Partido Todos</v>
      </c>
      <c r="F2327" s="1" t="str">
        <f>+IFERROR(VLOOKUP(Tabla1[[#This Row],[Muestra]],Muestra[[Muestra]:[Columna1]],2,0),"REVISAR")</f>
        <v>34.01.01.16 Rendimientos procedentes de las actividades del Partido</v>
      </c>
      <c r="G2327" t="s">
        <v>3888</v>
      </c>
      <c r="H2327" t="s">
        <v>3889</v>
      </c>
      <c r="I2327" t="s">
        <v>4078</v>
      </c>
      <c r="J2327" t="s">
        <v>3897</v>
      </c>
      <c r="K2327" t="s">
        <v>234</v>
      </c>
      <c r="L2327" t="s">
        <v>2615</v>
      </c>
      <c r="O2327" t="s">
        <v>4346</v>
      </c>
      <c r="AF2327">
        <v>0</v>
      </c>
      <c r="AG2327">
        <v>0</v>
      </c>
      <c r="AH2327">
        <v>0</v>
      </c>
      <c r="AI2327">
        <v>0</v>
      </c>
      <c r="AJ2327">
        <v>0</v>
      </c>
      <c r="AK2327">
        <v>0</v>
      </c>
    </row>
    <row r="2328" spans="1:37" x14ac:dyDescent="0.25">
      <c r="A2328" s="19">
        <v>2327</v>
      </c>
      <c r="B2328" t="s">
        <v>4082</v>
      </c>
      <c r="C2328" s="1" t="str">
        <f>+VLOOKUP(Tabla1[[#This Row],[Sector]],Sectores[[Sector]:[Columna1]],2,0)</f>
        <v>34 Transparencia</v>
      </c>
      <c r="D2328" s="1" t="str">
        <f>+VLOOKUP(Tabla1[[#This Row],[Contenido]],Hoja2!$F$2:$G$105,2,0)</f>
        <v>34.01 Partidos Políticos</v>
      </c>
      <c r="E2328" s="1" t="str">
        <f>+IFERROR(VLOOKUP(Tabla1[[#This Row],[Tema]],Temas[[Tema]:[Columna1]],2,0),"REVISAR")</f>
        <v>34.01.29 Ingresos Partido Todos</v>
      </c>
      <c r="F2328" s="1" t="str">
        <f>+IFERROR(VLOOKUP(Tabla1[[#This Row],[Muestra]],Muestra[[Muestra]:[Columna1]],2,0),"REVISAR")</f>
        <v>34.01.02.05 Rendimientos procedentes de su propio patrimonio</v>
      </c>
      <c r="G2328" t="s">
        <v>3888</v>
      </c>
      <c r="H2328" t="s">
        <v>3889</v>
      </c>
      <c r="I2328" t="s">
        <v>4078</v>
      </c>
      <c r="J2328" t="s">
        <v>3899</v>
      </c>
      <c r="K2328" t="s">
        <v>234</v>
      </c>
      <c r="L2328" t="s">
        <v>2615</v>
      </c>
      <c r="O2328" t="s">
        <v>4346</v>
      </c>
      <c r="AF2328">
        <v>29611</v>
      </c>
      <c r="AG2328">
        <v>0</v>
      </c>
      <c r="AH2328">
        <v>0</v>
      </c>
      <c r="AI2328">
        <v>0</v>
      </c>
      <c r="AJ2328">
        <v>0</v>
      </c>
      <c r="AK2328">
        <v>0</v>
      </c>
    </row>
    <row r="2329" spans="1:37" x14ac:dyDescent="0.25">
      <c r="A2329" s="19">
        <v>2328</v>
      </c>
      <c r="B2329" t="s">
        <v>4083</v>
      </c>
      <c r="C2329" s="1" t="str">
        <f>+VLOOKUP(Tabla1[[#This Row],[Sector]],Sectores[[Sector]:[Columna1]],2,0)</f>
        <v>34 Transparencia</v>
      </c>
      <c r="D2329" s="1" t="str">
        <f>+VLOOKUP(Tabla1[[#This Row],[Contenido]],Hoja2!$F$2:$G$105,2,0)</f>
        <v>34.01 Partidos Políticos</v>
      </c>
      <c r="E2329" s="1" t="str">
        <f>+IFERROR(VLOOKUP(Tabla1[[#This Row],[Tema]],Temas[[Tema]:[Columna1]],2,0),"REVISAR")</f>
        <v>34.01.30 Ingresos Partido Unión Demócrata Independiente - UDI</v>
      </c>
      <c r="F2329" s="1" t="str">
        <f>+IFERROR(VLOOKUP(Tabla1[[#This Row],[Muestra]],Muestra[[Muestra]:[Columna1]],2,0),"REVISAR")</f>
        <v>34.01.02.01 Aportes del Estado (art. 33 bis Ley N°18.603)</v>
      </c>
      <c r="G2329" t="s">
        <v>3888</v>
      </c>
      <c r="H2329" t="s">
        <v>3889</v>
      </c>
      <c r="I2329" t="s">
        <v>4084</v>
      </c>
      <c r="J2329" t="s">
        <v>3891</v>
      </c>
      <c r="K2329" t="s">
        <v>234</v>
      </c>
      <c r="L2329" t="s">
        <v>2615</v>
      </c>
      <c r="O2329" t="s">
        <v>4346</v>
      </c>
      <c r="AF2329">
        <v>0</v>
      </c>
      <c r="AG2329">
        <v>1242479241</v>
      </c>
      <c r="AH2329">
        <v>1758049675</v>
      </c>
      <c r="AI2329">
        <v>967229751</v>
      </c>
      <c r="AJ2329">
        <v>2516534225</v>
      </c>
      <c r="AK2329">
        <v>756187683</v>
      </c>
    </row>
    <row r="2330" spans="1:37" x14ac:dyDescent="0.25">
      <c r="A2330" s="19">
        <v>2329</v>
      </c>
      <c r="B2330" t="s">
        <v>4085</v>
      </c>
      <c r="C2330" s="1" t="str">
        <f>+VLOOKUP(Tabla1[[#This Row],[Sector]],Sectores[[Sector]:[Columna1]],2,0)</f>
        <v>34 Transparencia</v>
      </c>
      <c r="D2330" s="1" t="str">
        <f>+VLOOKUP(Tabla1[[#This Row],[Contenido]],Hoja2!$F$2:$G$105,2,0)</f>
        <v>34.01 Partidos Políticos</v>
      </c>
      <c r="E2330" s="1" t="str">
        <f>+IFERROR(VLOOKUP(Tabla1[[#This Row],[Tema]],Temas[[Tema]:[Columna1]],2,0),"REVISAR")</f>
        <v>34.01.30 Ingresos Partido Unión Demócrata Independiente - UDI</v>
      </c>
      <c r="F2330" s="1" t="str">
        <f>+IFERROR(VLOOKUP(Tabla1[[#This Row],[Muestra]],Muestra[[Muestra]:[Columna1]],2,0),"REVISAR")</f>
        <v>34.01.02.06 Aportes personas naturales</v>
      </c>
      <c r="G2330" t="s">
        <v>3888</v>
      </c>
      <c r="H2330" t="s">
        <v>3889</v>
      </c>
      <c r="I2330" t="s">
        <v>4084</v>
      </c>
      <c r="J2330" t="s">
        <v>3912</v>
      </c>
      <c r="K2330" t="s">
        <v>234</v>
      </c>
      <c r="L2330" t="s">
        <v>2615</v>
      </c>
      <c r="O2330" t="s">
        <v>4346</v>
      </c>
      <c r="AF2330">
        <v>0</v>
      </c>
      <c r="AG2330">
        <v>0</v>
      </c>
      <c r="AH2330">
        <v>0</v>
      </c>
      <c r="AI2330">
        <v>0</v>
      </c>
      <c r="AJ2330">
        <v>0</v>
      </c>
      <c r="AK2330">
        <v>0</v>
      </c>
    </row>
    <row r="2331" spans="1:37" x14ac:dyDescent="0.25">
      <c r="A2331" s="19">
        <v>2330</v>
      </c>
      <c r="B2331" t="s">
        <v>4086</v>
      </c>
      <c r="C2331" s="1" t="str">
        <f>+VLOOKUP(Tabla1[[#This Row],[Sector]],Sectores[[Sector]:[Columna1]],2,0)</f>
        <v>34 Transparencia</v>
      </c>
      <c r="D2331" s="1" t="str">
        <f>+VLOOKUP(Tabla1[[#This Row],[Contenido]],Hoja2!$F$2:$G$105,2,0)</f>
        <v>34.01 Partidos Políticos</v>
      </c>
      <c r="E2331" s="1" t="str">
        <f>+IFERROR(VLOOKUP(Tabla1[[#This Row],[Tema]],Temas[[Tema]:[Columna1]],2,0),"REVISAR")</f>
        <v>34.01.30 Ingresos Partido Unión Demócrata Independiente - UDI</v>
      </c>
      <c r="F2331" s="1" t="str">
        <f>+IFERROR(VLOOKUP(Tabla1[[#This Row],[Muestra]],Muestra[[Muestra]:[Columna1]],2,0),"REVISAR")</f>
        <v>34.01.02.02 Cuantía global de las cuotas y aportes de sus afiliados</v>
      </c>
      <c r="G2331" t="s">
        <v>3888</v>
      </c>
      <c r="H2331" t="s">
        <v>3889</v>
      </c>
      <c r="I2331" t="s">
        <v>4084</v>
      </c>
      <c r="J2331" t="s">
        <v>3893</v>
      </c>
      <c r="K2331" t="s">
        <v>234</v>
      </c>
      <c r="L2331" t="s">
        <v>2615</v>
      </c>
      <c r="O2331" t="s">
        <v>4346</v>
      </c>
      <c r="AF2331">
        <v>0</v>
      </c>
      <c r="AG2331">
        <v>40047979</v>
      </c>
      <c r="AH2331">
        <v>233602512</v>
      </c>
      <c r="AI2331">
        <v>146887100</v>
      </c>
      <c r="AJ2331">
        <v>602573996</v>
      </c>
      <c r="AK2331">
        <v>52832005</v>
      </c>
    </row>
    <row r="2332" spans="1:37" x14ac:dyDescent="0.25">
      <c r="A2332" s="19">
        <v>2331</v>
      </c>
      <c r="B2332" t="s">
        <v>4087</v>
      </c>
      <c r="C2332" s="1" t="str">
        <f>+VLOOKUP(Tabla1[[#This Row],[Sector]],Sectores[[Sector]:[Columna1]],2,0)</f>
        <v>34 Transparencia</v>
      </c>
      <c r="D2332" s="1" t="str">
        <f>+VLOOKUP(Tabla1[[#This Row],[Contenido]],Hoja2!$F$2:$G$105,2,0)</f>
        <v>34.01 Partidos Políticos</v>
      </c>
      <c r="E2332" s="1" t="str">
        <f>+IFERROR(VLOOKUP(Tabla1[[#This Row],[Tema]],Temas[[Tema]:[Columna1]],2,0),"REVISAR")</f>
        <v>34.01.30 Ingresos Partido Unión Demócrata Independiente - UDI</v>
      </c>
      <c r="F2332" s="1" t="str">
        <f>+IFERROR(VLOOKUP(Tabla1[[#This Row],[Muestra]],Muestra[[Muestra]:[Columna1]],2,0),"REVISAR")</f>
        <v>34.01.02.07 Cuotas y aportes de afiliados</v>
      </c>
      <c r="G2332" t="s">
        <v>3888</v>
      </c>
      <c r="H2332" t="s">
        <v>3889</v>
      </c>
      <c r="I2332" t="s">
        <v>4084</v>
      </c>
      <c r="J2332" t="s">
        <v>3914</v>
      </c>
      <c r="K2332" t="s">
        <v>234</v>
      </c>
      <c r="L2332" t="s">
        <v>2615</v>
      </c>
      <c r="O2332" t="s">
        <v>4346</v>
      </c>
      <c r="AF2332">
        <v>0</v>
      </c>
      <c r="AG2332">
        <v>34300655</v>
      </c>
      <c r="AH2332">
        <v>0</v>
      </c>
      <c r="AI2332">
        <v>0</v>
      </c>
      <c r="AJ2332">
        <v>0</v>
      </c>
      <c r="AK2332">
        <v>0</v>
      </c>
    </row>
    <row r="2333" spans="1:37" x14ac:dyDescent="0.25">
      <c r="A2333" s="19">
        <v>2332</v>
      </c>
      <c r="B2333" t="s">
        <v>4088</v>
      </c>
      <c r="C2333" s="1" t="str">
        <f>+VLOOKUP(Tabla1[[#This Row],[Sector]],Sectores[[Sector]:[Columna1]],2,0)</f>
        <v>34 Transparencia</v>
      </c>
      <c r="D2333" s="1" t="str">
        <f>+VLOOKUP(Tabla1[[#This Row],[Contenido]],Hoja2!$F$2:$G$105,2,0)</f>
        <v>34.01 Partidos Políticos</v>
      </c>
      <c r="E2333" s="1" t="str">
        <f>+IFERROR(VLOOKUP(Tabla1[[#This Row],[Tema]],Temas[[Tema]:[Columna1]],2,0),"REVISAR")</f>
        <v>34.01.30 Ingresos Partido Unión Demócrata Independiente - UDI</v>
      </c>
      <c r="F2333" s="1" t="str">
        <f>+IFERROR(VLOOKUP(Tabla1[[#This Row],[Muestra]],Muestra[[Muestra]:[Columna1]],2,0),"REVISAR")</f>
        <v>34.01.02.09 Rendimiento por actividades</v>
      </c>
      <c r="G2333" t="s">
        <v>3888</v>
      </c>
      <c r="H2333" t="s">
        <v>3889</v>
      </c>
      <c r="I2333" t="s">
        <v>4084</v>
      </c>
      <c r="J2333" t="s">
        <v>3918</v>
      </c>
      <c r="K2333" t="s">
        <v>234</v>
      </c>
      <c r="L2333" t="s">
        <v>2615</v>
      </c>
      <c r="O2333" t="s">
        <v>4346</v>
      </c>
      <c r="AF2333">
        <v>0</v>
      </c>
      <c r="AG2333">
        <v>34005689</v>
      </c>
      <c r="AH2333">
        <v>835273409</v>
      </c>
      <c r="AI2333">
        <v>0</v>
      </c>
      <c r="AJ2333">
        <v>0</v>
      </c>
      <c r="AK2333">
        <v>0</v>
      </c>
    </row>
    <row r="2334" spans="1:37" x14ac:dyDescent="0.25">
      <c r="A2334" s="19">
        <v>2333</v>
      </c>
      <c r="B2334" t="s">
        <v>4089</v>
      </c>
      <c r="C2334" s="1" t="str">
        <f>+VLOOKUP(Tabla1[[#This Row],[Sector]],Sectores[[Sector]:[Columna1]],2,0)</f>
        <v>34 Transparencia</v>
      </c>
      <c r="D2334" s="1" t="str">
        <f>+VLOOKUP(Tabla1[[#This Row],[Contenido]],Hoja2!$F$2:$G$105,2,0)</f>
        <v>34.01 Partidos Políticos</v>
      </c>
      <c r="E2334" s="1" t="str">
        <f>+IFERROR(VLOOKUP(Tabla1[[#This Row],[Tema]],Temas[[Tema]:[Columna1]],2,0),"REVISAR")</f>
        <v>34.01.30 Ingresos Partido Unión Demócrata Independiente - UDI</v>
      </c>
      <c r="F2334" s="1" t="str">
        <f>+IFERROR(VLOOKUP(Tabla1[[#This Row],[Muestra]],Muestra[[Muestra]:[Columna1]],2,0),"REVISAR")</f>
        <v>34.01.02.05 Rendimientos procedentes de su propio patrimonio</v>
      </c>
      <c r="G2334" t="s">
        <v>3888</v>
      </c>
      <c r="H2334" t="s">
        <v>3889</v>
      </c>
      <c r="I2334" t="s">
        <v>4084</v>
      </c>
      <c r="J2334" t="s">
        <v>3899</v>
      </c>
      <c r="K2334" t="s">
        <v>234</v>
      </c>
      <c r="L2334" t="s">
        <v>2615</v>
      </c>
      <c r="O2334" t="s">
        <v>4346</v>
      </c>
      <c r="AF2334">
        <v>0</v>
      </c>
      <c r="AG2334">
        <v>0</v>
      </c>
      <c r="AH2334">
        <v>0</v>
      </c>
      <c r="AI2334">
        <v>0</v>
      </c>
      <c r="AJ2334">
        <v>0</v>
      </c>
      <c r="AK2334">
        <v>0</v>
      </c>
    </row>
    <row r="2335" spans="1:37" x14ac:dyDescent="0.25">
      <c r="A2335" s="19">
        <v>2334</v>
      </c>
      <c r="B2335" t="s">
        <v>4090</v>
      </c>
      <c r="C2335" s="1" t="str">
        <f>+VLOOKUP(Tabla1[[#This Row],[Sector]],Sectores[[Sector]:[Columna1]],2,0)</f>
        <v>34 Transparencia</v>
      </c>
      <c r="D2335" s="1" t="str">
        <f>+VLOOKUP(Tabla1[[#This Row],[Contenido]],Hoja2!$F$2:$G$105,2,0)</f>
        <v>34.01 Partidos Políticos</v>
      </c>
      <c r="E2335" s="1" t="str">
        <f>+IFERROR(VLOOKUP(Tabla1[[#This Row],[Tema]],Temas[[Tema]:[Columna1]],2,0),"REVISAR")</f>
        <v>34.01.31 Ingresos Partido Unión Patriótica</v>
      </c>
      <c r="F2335" s="1" t="str">
        <f>+IFERROR(VLOOKUP(Tabla1[[#This Row],[Muestra]],Muestra[[Muestra]:[Columna1]],2,0),"REVISAR")</f>
        <v>34.01.02.01 Aportes del Estado (art. 33 bis Ley N°18.603)</v>
      </c>
      <c r="G2335" t="s">
        <v>3888</v>
      </c>
      <c r="H2335" t="s">
        <v>3889</v>
      </c>
      <c r="I2335" t="s">
        <v>4091</v>
      </c>
      <c r="J2335" t="s">
        <v>3891</v>
      </c>
      <c r="K2335" t="s">
        <v>234</v>
      </c>
      <c r="L2335" t="s">
        <v>2615</v>
      </c>
      <c r="O2335" t="s">
        <v>4346</v>
      </c>
      <c r="AF2335">
        <v>0</v>
      </c>
      <c r="AG2335">
        <v>0</v>
      </c>
      <c r="AH2335">
        <v>0</v>
      </c>
      <c r="AI2335">
        <v>0</v>
      </c>
      <c r="AJ2335">
        <v>11133518</v>
      </c>
      <c r="AK2335">
        <v>0</v>
      </c>
    </row>
    <row r="2336" spans="1:37" x14ac:dyDescent="0.25">
      <c r="A2336" s="19">
        <v>2335</v>
      </c>
      <c r="B2336" t="s">
        <v>4092</v>
      </c>
      <c r="C2336" s="1" t="str">
        <f>+VLOOKUP(Tabla1[[#This Row],[Sector]],Sectores[[Sector]:[Columna1]],2,0)</f>
        <v>34 Transparencia</v>
      </c>
      <c r="D2336" s="1" t="str">
        <f>+VLOOKUP(Tabla1[[#This Row],[Contenido]],Hoja2!$F$2:$G$105,2,0)</f>
        <v>34.01 Partidos Políticos</v>
      </c>
      <c r="E2336" s="1" t="str">
        <f>+IFERROR(VLOOKUP(Tabla1[[#This Row],[Tema]],Temas[[Tema]:[Columna1]],2,0),"REVISAR")</f>
        <v>34.01.31 Ingresos Partido Unión Patriótica</v>
      </c>
      <c r="F2336" s="1" t="str">
        <f>+IFERROR(VLOOKUP(Tabla1[[#This Row],[Muestra]],Muestra[[Muestra]:[Columna1]],2,0),"REVISAR")</f>
        <v>34.01.02.02 Cuantía global de las cuotas y aportes de sus afiliados</v>
      </c>
      <c r="G2336" t="s">
        <v>3888</v>
      </c>
      <c r="H2336" t="s">
        <v>3889</v>
      </c>
      <c r="I2336" t="s">
        <v>4091</v>
      </c>
      <c r="J2336" t="s">
        <v>3893</v>
      </c>
      <c r="K2336" t="s">
        <v>234</v>
      </c>
      <c r="L2336" t="s">
        <v>2615</v>
      </c>
      <c r="O2336" t="s">
        <v>4346</v>
      </c>
      <c r="AF2336">
        <v>0</v>
      </c>
      <c r="AG2336">
        <v>0</v>
      </c>
      <c r="AH2336">
        <v>0</v>
      </c>
      <c r="AI2336">
        <v>0</v>
      </c>
      <c r="AJ2336">
        <v>250000</v>
      </c>
      <c r="AK2336">
        <v>0</v>
      </c>
    </row>
    <row r="2337" spans="1:37" x14ac:dyDescent="0.25">
      <c r="A2337" s="19">
        <v>2336</v>
      </c>
      <c r="B2337" t="s">
        <v>4093</v>
      </c>
      <c r="C2337" s="1" t="str">
        <f>+VLOOKUP(Tabla1[[#This Row],[Sector]],Sectores[[Sector]:[Columna1]],2,0)</f>
        <v>34 Transparencia</v>
      </c>
      <c r="D2337" s="1" t="str">
        <f>+VLOOKUP(Tabla1[[#This Row],[Contenido]],Hoja2!$F$2:$G$105,2,0)</f>
        <v>34.01 Partidos Políticos</v>
      </c>
      <c r="E2337" s="1" t="str">
        <f>+IFERROR(VLOOKUP(Tabla1[[#This Row],[Tema]],Temas[[Tema]:[Columna1]],2,0),"REVISAR")</f>
        <v>34.01.31 Ingresos Partido Unión Patriótica</v>
      </c>
      <c r="F2337" s="1" t="str">
        <f>+IFERROR(VLOOKUP(Tabla1[[#This Row],[Muestra]],Muestra[[Muestra]:[Columna1]],2,0),"REVISAR")</f>
        <v>34.01.02.03 Ingresos procedentes de los aportes de personas naturales</v>
      </c>
      <c r="G2337" t="s">
        <v>3888</v>
      </c>
      <c r="H2337" t="s">
        <v>3889</v>
      </c>
      <c r="I2337" t="s">
        <v>4091</v>
      </c>
      <c r="J2337" t="s">
        <v>3895</v>
      </c>
      <c r="K2337" t="s">
        <v>234</v>
      </c>
      <c r="L2337" t="s">
        <v>2615</v>
      </c>
      <c r="O2337" t="s">
        <v>4346</v>
      </c>
      <c r="AF2337">
        <v>0</v>
      </c>
      <c r="AG2337">
        <v>0</v>
      </c>
      <c r="AH2337">
        <v>0</v>
      </c>
      <c r="AI2337">
        <v>0</v>
      </c>
      <c r="AJ2337">
        <v>0</v>
      </c>
      <c r="AK2337">
        <v>0</v>
      </c>
    </row>
    <row r="2338" spans="1:37" x14ac:dyDescent="0.25">
      <c r="A2338" s="19">
        <v>2337</v>
      </c>
      <c r="B2338" t="s">
        <v>4094</v>
      </c>
      <c r="C2338" s="1" t="str">
        <f>+VLOOKUP(Tabla1[[#This Row],[Sector]],Sectores[[Sector]:[Columna1]],2,0)</f>
        <v>34 Transparencia</v>
      </c>
      <c r="D2338" s="1" t="str">
        <f>+VLOOKUP(Tabla1[[#This Row],[Contenido]],Hoja2!$F$2:$G$105,2,0)</f>
        <v>34.01 Partidos Políticos</v>
      </c>
      <c r="E2338" s="1" t="str">
        <f>+IFERROR(VLOOKUP(Tabla1[[#This Row],[Tema]],Temas[[Tema]:[Columna1]],2,0),"REVISAR")</f>
        <v>34.01.31 Ingresos Partido Unión Patriótica</v>
      </c>
      <c r="F2338" s="1" t="str">
        <f>+IFERROR(VLOOKUP(Tabla1[[#This Row],[Muestra]],Muestra[[Muestra]:[Columna1]],2,0),"REVISAR")</f>
        <v>34.01.01.16 Rendimientos procedentes de las actividades del Partido</v>
      </c>
      <c r="G2338" t="s">
        <v>3888</v>
      </c>
      <c r="H2338" t="s">
        <v>3889</v>
      </c>
      <c r="I2338" t="s">
        <v>4091</v>
      </c>
      <c r="J2338" t="s">
        <v>3897</v>
      </c>
      <c r="K2338" t="s">
        <v>234</v>
      </c>
      <c r="L2338" t="s">
        <v>2615</v>
      </c>
      <c r="O2338" t="s">
        <v>4346</v>
      </c>
      <c r="AF2338">
        <v>0</v>
      </c>
      <c r="AG2338">
        <v>0</v>
      </c>
      <c r="AH2338">
        <v>0</v>
      </c>
      <c r="AI2338">
        <v>0</v>
      </c>
      <c r="AJ2338">
        <v>0</v>
      </c>
      <c r="AK2338">
        <v>0</v>
      </c>
    </row>
    <row r="2339" spans="1:37" x14ac:dyDescent="0.25">
      <c r="A2339" s="19">
        <v>2338</v>
      </c>
      <c r="B2339" t="s">
        <v>4095</v>
      </c>
      <c r="C2339" s="1" t="str">
        <f>+VLOOKUP(Tabla1[[#This Row],[Sector]],Sectores[[Sector]:[Columna1]],2,0)</f>
        <v>34 Transparencia</v>
      </c>
      <c r="D2339" s="1" t="str">
        <f>+VLOOKUP(Tabla1[[#This Row],[Contenido]],Hoja2!$F$2:$G$105,2,0)</f>
        <v>34.01 Partidos Políticos</v>
      </c>
      <c r="E2339" s="1" t="str">
        <f>+IFERROR(VLOOKUP(Tabla1[[#This Row],[Tema]],Temas[[Tema]:[Columna1]],2,0),"REVISAR")</f>
        <v>34.01.31 Ingresos Partido Unión Patriótica</v>
      </c>
      <c r="F2339" s="1" t="str">
        <f>+IFERROR(VLOOKUP(Tabla1[[#This Row],[Muestra]],Muestra[[Muestra]:[Columna1]],2,0),"REVISAR")</f>
        <v>34.01.02.05 Rendimientos procedentes de su propio patrimonio</v>
      </c>
      <c r="G2339" t="s">
        <v>3888</v>
      </c>
      <c r="H2339" t="s">
        <v>3889</v>
      </c>
      <c r="I2339" t="s">
        <v>4091</v>
      </c>
      <c r="J2339" t="s">
        <v>3899</v>
      </c>
      <c r="K2339" t="s">
        <v>234</v>
      </c>
      <c r="L2339" t="s">
        <v>2615</v>
      </c>
      <c r="O2339" t="s">
        <v>4346</v>
      </c>
      <c r="AF2339">
        <v>0</v>
      </c>
      <c r="AG2339">
        <v>0</v>
      </c>
      <c r="AH2339">
        <v>0</v>
      </c>
      <c r="AI2339">
        <v>0</v>
      </c>
      <c r="AJ2339">
        <v>0</v>
      </c>
      <c r="AK2339">
        <v>0</v>
      </c>
    </row>
    <row r="2340" spans="1:37" x14ac:dyDescent="0.25">
      <c r="A2340" s="19">
        <v>2339</v>
      </c>
      <c r="B2340" t="s">
        <v>4096</v>
      </c>
      <c r="C2340" s="1" t="str">
        <f>+VLOOKUP(Tabla1[[#This Row],[Sector]],Sectores[[Sector]:[Columna1]],2,0)</f>
        <v>34 Transparencia</v>
      </c>
      <c r="D2340" s="1" t="str">
        <f>+VLOOKUP(Tabla1[[#This Row],[Contenido]],Hoja2!$F$2:$G$105,2,0)</f>
        <v>34.01 Partidos Políticos</v>
      </c>
      <c r="E2340" s="1" t="str">
        <f>+IFERROR(VLOOKUP(Tabla1[[#This Row],[Tema]],Temas[[Tema]:[Columna1]],2,0),"REVISAR")</f>
        <v>34.01.32 Aportes, donaciones, asignaciones y otros al Partido Amplitud</v>
      </c>
      <c r="F2340" s="1" t="str">
        <f>+IFERROR(VLOOKUP(Tabla1[[#This Row],[Muestra]],Muestra[[Muestra]:[Columna1]],2,0),"REVISAR")</f>
        <v>34.01.01.01 Aportes del Estado (art. 33 bis Ley N°18603)</v>
      </c>
      <c r="G2340" t="s">
        <v>3888</v>
      </c>
      <c r="H2340" t="s">
        <v>3889</v>
      </c>
      <c r="I2340" t="s">
        <v>4097</v>
      </c>
      <c r="J2340" t="s">
        <v>4098</v>
      </c>
      <c r="K2340" t="s">
        <v>234</v>
      </c>
      <c r="L2340" t="s">
        <v>2615</v>
      </c>
      <c r="O2340" t="s">
        <v>4346</v>
      </c>
      <c r="AF2340">
        <v>0</v>
      </c>
      <c r="AG2340">
        <v>44553513</v>
      </c>
      <c r="AH2340">
        <v>9658664</v>
      </c>
      <c r="AI2340">
        <v>0</v>
      </c>
      <c r="AJ2340">
        <v>0</v>
      </c>
      <c r="AK2340">
        <v>0</v>
      </c>
    </row>
    <row r="2341" spans="1:37" x14ac:dyDescent="0.25">
      <c r="A2341" s="19">
        <v>2340</v>
      </c>
      <c r="B2341" t="s">
        <v>4099</v>
      </c>
      <c r="C2341" s="1" t="str">
        <f>+VLOOKUP(Tabla1[[#This Row],[Sector]],Sectores[[Sector]:[Columna1]],2,0)</f>
        <v>34 Transparencia</v>
      </c>
      <c r="D2341" s="1" t="str">
        <f>+VLOOKUP(Tabla1[[#This Row],[Contenido]],Hoja2!$F$2:$G$105,2,0)</f>
        <v>34.01 Partidos Políticos</v>
      </c>
      <c r="E2341" s="1" t="str">
        <f>+IFERROR(VLOOKUP(Tabla1[[#This Row],[Tema]],Temas[[Tema]:[Columna1]],2,0),"REVISAR")</f>
        <v>34.01.32 Aportes, donaciones, asignaciones y otros al Partido Amplitud</v>
      </c>
      <c r="F2341" s="1" t="str">
        <f>+IFERROR(VLOOKUP(Tabla1[[#This Row],[Muestra]],Muestra[[Muestra]:[Columna1]],2,0),"REVISAR")</f>
        <v>34.01.01.02 Asignaciones testamentarias</v>
      </c>
      <c r="G2341" t="s">
        <v>3888</v>
      </c>
      <c r="H2341" t="s">
        <v>3889</v>
      </c>
      <c r="I2341" t="s">
        <v>4097</v>
      </c>
      <c r="J2341" t="s">
        <v>4100</v>
      </c>
      <c r="K2341" t="s">
        <v>234</v>
      </c>
      <c r="L2341" t="s">
        <v>2615</v>
      </c>
      <c r="O2341" t="s">
        <v>4346</v>
      </c>
      <c r="AF2341">
        <v>0</v>
      </c>
      <c r="AG2341">
        <v>0</v>
      </c>
      <c r="AH2341">
        <v>0</v>
      </c>
      <c r="AI2341">
        <v>0</v>
      </c>
      <c r="AJ2341">
        <v>0</v>
      </c>
      <c r="AK2341">
        <v>0</v>
      </c>
    </row>
    <row r="2342" spans="1:37" x14ac:dyDescent="0.25">
      <c r="A2342" s="19">
        <v>2341</v>
      </c>
      <c r="B2342" t="s">
        <v>4101</v>
      </c>
      <c r="C2342" s="1" t="str">
        <f>+VLOOKUP(Tabla1[[#This Row],[Sector]],Sectores[[Sector]:[Columna1]],2,0)</f>
        <v>34 Transparencia</v>
      </c>
      <c r="D2342" s="1" t="str">
        <f>+VLOOKUP(Tabla1[[#This Row],[Contenido]],Hoja2!$F$2:$G$105,2,0)</f>
        <v>34.01 Partidos Políticos</v>
      </c>
      <c r="E2342" s="1" t="str">
        <f>+IFERROR(VLOOKUP(Tabla1[[#This Row],[Tema]],Temas[[Tema]:[Columna1]],2,0),"REVISAR")</f>
        <v>34.01.32 Aportes, donaciones, asignaciones y otros al Partido Amplitud</v>
      </c>
      <c r="F2342" s="1" t="str">
        <f>+IFERROR(VLOOKUP(Tabla1[[#This Row],[Muestra]],Muestra[[Muestra]:[Columna1]],2,0),"REVISAR")</f>
        <v>34.01.01.03 Cotizaciones</v>
      </c>
      <c r="G2342" t="s">
        <v>3888</v>
      </c>
      <c r="H2342" t="s">
        <v>3889</v>
      </c>
      <c r="I2342" t="s">
        <v>4097</v>
      </c>
      <c r="J2342" t="s">
        <v>4102</v>
      </c>
      <c r="K2342" t="s">
        <v>234</v>
      </c>
      <c r="L2342" t="s">
        <v>2615</v>
      </c>
      <c r="O2342" t="s">
        <v>4346</v>
      </c>
      <c r="AF2342">
        <v>0</v>
      </c>
      <c r="AG2342">
        <v>0</v>
      </c>
      <c r="AH2342">
        <v>0</v>
      </c>
      <c r="AI2342">
        <v>0</v>
      </c>
      <c r="AJ2342">
        <v>0</v>
      </c>
      <c r="AK2342">
        <v>0</v>
      </c>
    </row>
    <row r="2343" spans="1:37" x14ac:dyDescent="0.25">
      <c r="A2343" s="19">
        <v>2342</v>
      </c>
      <c r="B2343" t="s">
        <v>4103</v>
      </c>
      <c r="C2343" s="1" t="str">
        <f>+VLOOKUP(Tabla1[[#This Row],[Sector]],Sectores[[Sector]:[Columna1]],2,0)</f>
        <v>34 Transparencia</v>
      </c>
      <c r="D2343" s="1" t="str">
        <f>+VLOOKUP(Tabla1[[#This Row],[Contenido]],Hoja2!$F$2:$G$105,2,0)</f>
        <v>34.01 Partidos Políticos</v>
      </c>
      <c r="E2343" s="1" t="str">
        <f>+IFERROR(VLOOKUP(Tabla1[[#This Row],[Tema]],Temas[[Tema]:[Columna1]],2,0),"REVISAR")</f>
        <v>34.01.32 Aportes, donaciones, asignaciones y otros al Partido Amplitud</v>
      </c>
      <c r="F2343" s="1" t="str">
        <f>+IFERROR(VLOOKUP(Tabla1[[#This Row],[Muestra]],Muestra[[Muestra]:[Columna1]],2,0),"REVISAR")</f>
        <v>34.01.01.04 Donaciones</v>
      </c>
      <c r="G2343" t="s">
        <v>3888</v>
      </c>
      <c r="H2343" t="s">
        <v>3889</v>
      </c>
      <c r="I2343" t="s">
        <v>4097</v>
      </c>
      <c r="J2343" t="s">
        <v>4104</v>
      </c>
      <c r="K2343" t="s">
        <v>234</v>
      </c>
      <c r="L2343" t="s">
        <v>2615</v>
      </c>
      <c r="O2343" t="s">
        <v>4346</v>
      </c>
      <c r="AF2343">
        <v>0</v>
      </c>
      <c r="AG2343">
        <v>1777000</v>
      </c>
      <c r="AH2343">
        <v>120000</v>
      </c>
      <c r="AI2343">
        <v>0</v>
      </c>
      <c r="AJ2343">
        <v>0</v>
      </c>
      <c r="AK2343">
        <v>0</v>
      </c>
    </row>
    <row r="2344" spans="1:37" x14ac:dyDescent="0.25">
      <c r="A2344" s="19">
        <v>2343</v>
      </c>
      <c r="B2344" t="s">
        <v>4105</v>
      </c>
      <c r="C2344" s="1" t="str">
        <f>+VLOOKUP(Tabla1[[#This Row],[Sector]],Sectores[[Sector]:[Columna1]],2,0)</f>
        <v>34 Transparencia</v>
      </c>
      <c r="D2344" s="1" t="str">
        <f>+VLOOKUP(Tabla1[[#This Row],[Contenido]],Hoja2!$F$2:$G$105,2,0)</f>
        <v>34.01 Partidos Políticos</v>
      </c>
      <c r="E2344" s="1" t="str">
        <f>+IFERROR(VLOOKUP(Tabla1[[#This Row],[Tema]],Temas[[Tema]:[Columna1]],2,0),"REVISAR")</f>
        <v>34.01.32 Aportes, donaciones, asignaciones y otros al Partido Amplitud</v>
      </c>
      <c r="F2344" s="1" t="str">
        <f>+IFERROR(VLOOKUP(Tabla1[[#This Row],[Muestra]],Muestra[[Muestra]:[Columna1]],2,0),"REVISAR")</f>
        <v>34.01.01.05 Frutos y productos de los Bienes Patrimoniales</v>
      </c>
      <c r="G2344" t="s">
        <v>3888</v>
      </c>
      <c r="H2344" t="s">
        <v>3889</v>
      </c>
      <c r="I2344" t="s">
        <v>4097</v>
      </c>
      <c r="J2344" t="s">
        <v>4106</v>
      </c>
      <c r="K2344" t="s">
        <v>234</v>
      </c>
      <c r="L2344" t="s">
        <v>2615</v>
      </c>
      <c r="O2344" t="s">
        <v>4346</v>
      </c>
      <c r="AF2344">
        <v>0</v>
      </c>
      <c r="AG2344">
        <v>0</v>
      </c>
      <c r="AH2344">
        <v>0</v>
      </c>
      <c r="AI2344">
        <v>0</v>
      </c>
      <c r="AJ2344">
        <v>0</v>
      </c>
      <c r="AK2344">
        <v>0</v>
      </c>
    </row>
    <row r="2345" spans="1:37" x14ac:dyDescent="0.25">
      <c r="A2345" s="19">
        <v>2344</v>
      </c>
      <c r="B2345" t="s">
        <v>4107</v>
      </c>
      <c r="C2345" s="1" t="str">
        <f>+VLOOKUP(Tabla1[[#This Row],[Sector]],Sectores[[Sector]:[Columna1]],2,0)</f>
        <v>34 Transparencia</v>
      </c>
      <c r="D2345" s="1" t="str">
        <f>+VLOOKUP(Tabla1[[#This Row],[Contenido]],Hoja2!$F$2:$G$105,2,0)</f>
        <v>34.01 Partidos Políticos</v>
      </c>
      <c r="E2345" s="1" t="str">
        <f>+IFERROR(VLOOKUP(Tabla1[[#This Row],[Tema]],Temas[[Tema]:[Columna1]],2,0),"REVISAR")</f>
        <v>34.01.32 Aportes, donaciones, asignaciones y otros al Partido Amplitud</v>
      </c>
      <c r="F2345" s="1" t="str">
        <f>+IFERROR(VLOOKUP(Tabla1[[#This Row],[Muestra]],Muestra[[Muestra]:[Columna1]],2,0),"REVISAR")</f>
        <v>34.01.01.06 Otras Transferencias privadas</v>
      </c>
      <c r="G2345" t="s">
        <v>3888</v>
      </c>
      <c r="H2345" t="s">
        <v>3889</v>
      </c>
      <c r="I2345" t="s">
        <v>4097</v>
      </c>
      <c r="J2345" t="s">
        <v>4108</v>
      </c>
      <c r="K2345" t="s">
        <v>234</v>
      </c>
      <c r="L2345" t="s">
        <v>2615</v>
      </c>
      <c r="O2345" t="s">
        <v>4346</v>
      </c>
      <c r="AF2345">
        <v>0</v>
      </c>
      <c r="AG2345">
        <v>0</v>
      </c>
      <c r="AH2345">
        <v>0</v>
      </c>
      <c r="AI2345">
        <v>0</v>
      </c>
      <c r="AJ2345">
        <v>0</v>
      </c>
      <c r="AK2345">
        <v>0</v>
      </c>
    </row>
    <row r="2346" spans="1:37" x14ac:dyDescent="0.25">
      <c r="A2346" s="19">
        <v>2345</v>
      </c>
      <c r="B2346" t="s">
        <v>4109</v>
      </c>
      <c r="C2346" s="1" t="str">
        <f>+VLOOKUP(Tabla1[[#This Row],[Sector]],Sectores[[Sector]:[Columna1]],2,0)</f>
        <v>34 Transparencia</v>
      </c>
      <c r="D2346" s="1" t="str">
        <f>+VLOOKUP(Tabla1[[#This Row],[Contenido]],Hoja2!$F$2:$G$105,2,0)</f>
        <v>34.01 Partidos Políticos</v>
      </c>
      <c r="E2346" s="1" t="str">
        <f>+IFERROR(VLOOKUP(Tabla1[[#This Row],[Tema]],Temas[[Tema]:[Columna1]],2,0),"REVISAR")</f>
        <v>34.01.32 Aportes, donaciones, asignaciones y otros al Partido Amplitud</v>
      </c>
      <c r="F2346" s="1" t="str">
        <f>+IFERROR(VLOOKUP(Tabla1[[#This Row],[Muestra]],Muestra[[Muestra]:[Columna1]],2,0),"REVISAR")</f>
        <v>34.01.01.07 Otras Transferencias públicas</v>
      </c>
      <c r="G2346" t="s">
        <v>3888</v>
      </c>
      <c r="H2346" t="s">
        <v>3889</v>
      </c>
      <c r="I2346" t="s">
        <v>4097</v>
      </c>
      <c r="J2346" t="s">
        <v>4110</v>
      </c>
      <c r="K2346" t="s">
        <v>234</v>
      </c>
      <c r="L2346" t="s">
        <v>2615</v>
      </c>
      <c r="O2346" t="s">
        <v>4346</v>
      </c>
      <c r="AF2346">
        <v>0</v>
      </c>
      <c r="AG2346">
        <v>0</v>
      </c>
      <c r="AH2346">
        <v>0</v>
      </c>
      <c r="AI2346">
        <v>0</v>
      </c>
      <c r="AJ2346">
        <v>0</v>
      </c>
      <c r="AK2346">
        <v>0</v>
      </c>
    </row>
    <row r="2347" spans="1:37" x14ac:dyDescent="0.25">
      <c r="A2347" s="19">
        <v>2346</v>
      </c>
      <c r="B2347" t="s">
        <v>4111</v>
      </c>
      <c r="C2347" s="1" t="str">
        <f>+VLOOKUP(Tabla1[[#This Row],[Sector]],Sectores[[Sector]:[Columna1]],2,0)</f>
        <v>34 Transparencia</v>
      </c>
      <c r="D2347" s="1" t="str">
        <f>+VLOOKUP(Tabla1[[#This Row],[Contenido]],Hoja2!$F$2:$G$105,2,0)</f>
        <v>34.01 Partidos Políticos</v>
      </c>
      <c r="E2347" s="1" t="str">
        <f>+IFERROR(VLOOKUP(Tabla1[[#This Row],[Tema]],Temas[[Tema]:[Columna1]],2,0),"REVISAR")</f>
        <v>34.01.33 Aportes, donaciones, asignaciones y otros al Partido Ciudadanos</v>
      </c>
      <c r="F2347" s="1" t="str">
        <f>+IFERROR(VLOOKUP(Tabla1[[#This Row],[Muestra]],Muestra[[Muestra]:[Columna1]],2,0),"REVISAR")</f>
        <v>34.01.01.01 Aportes del Estado (art. 33 bis Ley N°18603)</v>
      </c>
      <c r="G2347" t="s">
        <v>3888</v>
      </c>
      <c r="H2347" t="s">
        <v>3889</v>
      </c>
      <c r="I2347" t="s">
        <v>4112</v>
      </c>
      <c r="J2347" t="s">
        <v>4098</v>
      </c>
      <c r="K2347" t="s">
        <v>234</v>
      </c>
      <c r="L2347" t="s">
        <v>2615</v>
      </c>
      <c r="O2347" t="s">
        <v>4346</v>
      </c>
      <c r="AF2347">
        <v>0</v>
      </c>
      <c r="AG2347">
        <v>0</v>
      </c>
      <c r="AH2347">
        <v>28832366</v>
      </c>
      <c r="AI2347">
        <v>63804564</v>
      </c>
      <c r="AJ2347">
        <v>42822742</v>
      </c>
      <c r="AK2347">
        <v>31610497</v>
      </c>
    </row>
    <row r="2348" spans="1:37" x14ac:dyDescent="0.25">
      <c r="A2348" s="19">
        <v>2347</v>
      </c>
      <c r="B2348" t="s">
        <v>4113</v>
      </c>
      <c r="C2348" s="1" t="str">
        <f>+VLOOKUP(Tabla1[[#This Row],[Sector]],Sectores[[Sector]:[Columna1]],2,0)</f>
        <v>34 Transparencia</v>
      </c>
      <c r="D2348" s="1" t="str">
        <f>+VLOOKUP(Tabla1[[#This Row],[Contenido]],Hoja2!$F$2:$G$105,2,0)</f>
        <v>34.01 Partidos Políticos</v>
      </c>
      <c r="E2348" s="1" t="str">
        <f>+IFERROR(VLOOKUP(Tabla1[[#This Row],[Tema]],Temas[[Tema]:[Columna1]],2,0),"REVISAR")</f>
        <v>34.01.33 Aportes, donaciones, asignaciones y otros al Partido Ciudadanos</v>
      </c>
      <c r="F2348" s="1" t="str">
        <f>+IFERROR(VLOOKUP(Tabla1[[#This Row],[Muestra]],Muestra[[Muestra]:[Columna1]],2,0),"REVISAR")</f>
        <v>34.01.01.02 Asignaciones testamentarias</v>
      </c>
      <c r="G2348" t="s">
        <v>3888</v>
      </c>
      <c r="H2348" t="s">
        <v>3889</v>
      </c>
      <c r="I2348" t="s">
        <v>4112</v>
      </c>
      <c r="J2348" t="s">
        <v>4100</v>
      </c>
      <c r="K2348" t="s">
        <v>234</v>
      </c>
      <c r="L2348" t="s">
        <v>2615</v>
      </c>
      <c r="O2348" t="s">
        <v>4346</v>
      </c>
      <c r="AF2348">
        <v>0</v>
      </c>
      <c r="AG2348">
        <v>0</v>
      </c>
      <c r="AH2348">
        <v>0</v>
      </c>
      <c r="AI2348">
        <v>0</v>
      </c>
      <c r="AJ2348">
        <v>0</v>
      </c>
      <c r="AK2348">
        <v>0</v>
      </c>
    </row>
    <row r="2349" spans="1:37" x14ac:dyDescent="0.25">
      <c r="A2349" s="19">
        <v>2348</v>
      </c>
      <c r="B2349" t="s">
        <v>4114</v>
      </c>
      <c r="C2349" s="1" t="str">
        <f>+VLOOKUP(Tabla1[[#This Row],[Sector]],Sectores[[Sector]:[Columna1]],2,0)</f>
        <v>34 Transparencia</v>
      </c>
      <c r="D2349" s="1" t="str">
        <f>+VLOOKUP(Tabla1[[#This Row],[Contenido]],Hoja2!$F$2:$G$105,2,0)</f>
        <v>34.01 Partidos Políticos</v>
      </c>
      <c r="E2349" s="1" t="str">
        <f>+IFERROR(VLOOKUP(Tabla1[[#This Row],[Tema]],Temas[[Tema]:[Columna1]],2,0),"REVISAR")</f>
        <v>34.01.33 Aportes, donaciones, asignaciones y otros al Partido Ciudadanos</v>
      </c>
      <c r="F2349" s="1" t="str">
        <f>+IFERROR(VLOOKUP(Tabla1[[#This Row],[Muestra]],Muestra[[Muestra]:[Columna1]],2,0),"REVISAR")</f>
        <v>34.01.01.03 Cotizaciones</v>
      </c>
      <c r="G2349" t="s">
        <v>3888</v>
      </c>
      <c r="H2349" t="s">
        <v>3889</v>
      </c>
      <c r="I2349" t="s">
        <v>4112</v>
      </c>
      <c r="J2349" t="s">
        <v>4102</v>
      </c>
      <c r="K2349" t="s">
        <v>234</v>
      </c>
      <c r="L2349" t="s">
        <v>2615</v>
      </c>
      <c r="O2349" t="s">
        <v>4346</v>
      </c>
      <c r="AF2349">
        <v>0</v>
      </c>
      <c r="AG2349">
        <v>53172000</v>
      </c>
      <c r="AH2349">
        <v>43857000</v>
      </c>
      <c r="AI2349">
        <v>414350</v>
      </c>
      <c r="AJ2349">
        <v>259000</v>
      </c>
      <c r="AK2349">
        <v>80000</v>
      </c>
    </row>
    <row r="2350" spans="1:37" x14ac:dyDescent="0.25">
      <c r="A2350" s="19">
        <v>2349</v>
      </c>
      <c r="B2350" t="s">
        <v>4115</v>
      </c>
      <c r="C2350" s="1" t="str">
        <f>+VLOOKUP(Tabla1[[#This Row],[Sector]],Sectores[[Sector]:[Columna1]],2,0)</f>
        <v>34 Transparencia</v>
      </c>
      <c r="D2350" s="1" t="str">
        <f>+VLOOKUP(Tabla1[[#This Row],[Contenido]],Hoja2!$F$2:$G$105,2,0)</f>
        <v>34.01 Partidos Políticos</v>
      </c>
      <c r="E2350" s="1" t="str">
        <f>+IFERROR(VLOOKUP(Tabla1[[#This Row],[Tema]],Temas[[Tema]:[Columna1]],2,0),"REVISAR")</f>
        <v>34.01.33 Aportes, donaciones, asignaciones y otros al Partido Ciudadanos</v>
      </c>
      <c r="F2350" s="1" t="str">
        <f>+IFERROR(VLOOKUP(Tabla1[[#This Row],[Muestra]],Muestra[[Muestra]:[Columna1]],2,0),"REVISAR")</f>
        <v>34.01.01.04 Donaciones</v>
      </c>
      <c r="G2350" t="s">
        <v>3888</v>
      </c>
      <c r="H2350" t="s">
        <v>3889</v>
      </c>
      <c r="I2350" t="s">
        <v>4112</v>
      </c>
      <c r="J2350" t="s">
        <v>4104</v>
      </c>
      <c r="K2350" t="s">
        <v>234</v>
      </c>
      <c r="L2350" t="s">
        <v>2615</v>
      </c>
      <c r="O2350" t="s">
        <v>4346</v>
      </c>
      <c r="AF2350">
        <v>5000000</v>
      </c>
      <c r="AG2350">
        <v>25973272</v>
      </c>
      <c r="AH2350">
        <v>0</v>
      </c>
      <c r="AI2350">
        <v>0</v>
      </c>
      <c r="AJ2350">
        <v>0</v>
      </c>
      <c r="AK2350">
        <v>0</v>
      </c>
    </row>
    <row r="2351" spans="1:37" x14ac:dyDescent="0.25">
      <c r="A2351" s="19">
        <v>2350</v>
      </c>
      <c r="B2351" t="s">
        <v>4116</v>
      </c>
      <c r="C2351" s="1" t="str">
        <f>+VLOOKUP(Tabla1[[#This Row],[Sector]],Sectores[[Sector]:[Columna1]],2,0)</f>
        <v>34 Transparencia</v>
      </c>
      <c r="D2351" s="1" t="str">
        <f>+VLOOKUP(Tabla1[[#This Row],[Contenido]],Hoja2!$F$2:$G$105,2,0)</f>
        <v>34.01 Partidos Políticos</v>
      </c>
      <c r="E2351" s="1" t="str">
        <f>+IFERROR(VLOOKUP(Tabla1[[#This Row],[Tema]],Temas[[Tema]:[Columna1]],2,0),"REVISAR")</f>
        <v>34.01.33 Aportes, donaciones, asignaciones y otros al Partido Ciudadanos</v>
      </c>
      <c r="F2351" s="1" t="str">
        <f>+IFERROR(VLOOKUP(Tabla1[[#This Row],[Muestra]],Muestra[[Muestra]:[Columna1]],2,0),"REVISAR")</f>
        <v>34.01.01.05 Frutos y productos de los Bienes Patrimoniales</v>
      </c>
      <c r="G2351" t="s">
        <v>3888</v>
      </c>
      <c r="H2351" t="s">
        <v>3889</v>
      </c>
      <c r="I2351" t="s">
        <v>4112</v>
      </c>
      <c r="J2351" t="s">
        <v>4106</v>
      </c>
      <c r="K2351" t="s">
        <v>234</v>
      </c>
      <c r="L2351" t="s">
        <v>2615</v>
      </c>
      <c r="O2351" t="s">
        <v>4346</v>
      </c>
      <c r="AF2351">
        <v>0</v>
      </c>
      <c r="AG2351">
        <v>0</v>
      </c>
      <c r="AH2351">
        <v>0</v>
      </c>
      <c r="AI2351">
        <v>0</v>
      </c>
      <c r="AJ2351">
        <v>0</v>
      </c>
      <c r="AK2351">
        <v>0</v>
      </c>
    </row>
    <row r="2352" spans="1:37" x14ac:dyDescent="0.25">
      <c r="A2352" s="19">
        <v>2351</v>
      </c>
      <c r="B2352" t="s">
        <v>4117</v>
      </c>
      <c r="C2352" s="1" t="str">
        <f>+VLOOKUP(Tabla1[[#This Row],[Sector]],Sectores[[Sector]:[Columna1]],2,0)</f>
        <v>34 Transparencia</v>
      </c>
      <c r="D2352" s="1" t="str">
        <f>+VLOOKUP(Tabla1[[#This Row],[Contenido]],Hoja2!$F$2:$G$105,2,0)</f>
        <v>34.01 Partidos Políticos</v>
      </c>
      <c r="E2352" s="1" t="str">
        <f>+IFERROR(VLOOKUP(Tabla1[[#This Row],[Tema]],Temas[[Tema]:[Columna1]],2,0),"REVISAR")</f>
        <v>34.01.33 Aportes, donaciones, asignaciones y otros al Partido Ciudadanos</v>
      </c>
      <c r="F2352" s="1" t="str">
        <f>+IFERROR(VLOOKUP(Tabla1[[#This Row],[Muestra]],Muestra[[Muestra]:[Columna1]],2,0),"REVISAR")</f>
        <v>34.01.01.06 Otras Transferencias privadas</v>
      </c>
      <c r="G2352" t="s">
        <v>3888</v>
      </c>
      <c r="H2352" t="s">
        <v>3889</v>
      </c>
      <c r="I2352" t="s">
        <v>4112</v>
      </c>
      <c r="J2352" t="s">
        <v>4108</v>
      </c>
      <c r="K2352" t="s">
        <v>234</v>
      </c>
      <c r="L2352" t="s">
        <v>2615</v>
      </c>
      <c r="O2352" t="s">
        <v>4346</v>
      </c>
      <c r="AF2352">
        <v>300000</v>
      </c>
      <c r="AG2352">
        <v>10014442</v>
      </c>
      <c r="AH2352">
        <v>66420</v>
      </c>
      <c r="AI2352">
        <v>0</v>
      </c>
      <c r="AJ2352">
        <v>0</v>
      </c>
      <c r="AK2352">
        <v>0</v>
      </c>
    </row>
    <row r="2353" spans="1:37" x14ac:dyDescent="0.25">
      <c r="A2353" s="19">
        <v>2352</v>
      </c>
      <c r="B2353" t="s">
        <v>4118</v>
      </c>
      <c r="C2353" s="1" t="str">
        <f>+VLOOKUP(Tabla1[[#This Row],[Sector]],Sectores[[Sector]:[Columna1]],2,0)</f>
        <v>34 Transparencia</v>
      </c>
      <c r="D2353" s="1" t="str">
        <f>+VLOOKUP(Tabla1[[#This Row],[Contenido]],Hoja2!$F$2:$G$105,2,0)</f>
        <v>34.01 Partidos Políticos</v>
      </c>
      <c r="E2353" s="1" t="str">
        <f>+IFERROR(VLOOKUP(Tabla1[[#This Row],[Tema]],Temas[[Tema]:[Columna1]],2,0),"REVISAR")</f>
        <v>34.01.33 Aportes, donaciones, asignaciones y otros al Partido Ciudadanos</v>
      </c>
      <c r="F2353" s="1" t="str">
        <f>+IFERROR(VLOOKUP(Tabla1[[#This Row],[Muestra]],Muestra[[Muestra]:[Columna1]],2,0),"REVISAR")</f>
        <v>34.01.01.08 Otras Transferencias publicas</v>
      </c>
      <c r="G2353" t="s">
        <v>3888</v>
      </c>
      <c r="H2353" t="s">
        <v>3889</v>
      </c>
      <c r="I2353" t="s">
        <v>4112</v>
      </c>
      <c r="J2353" t="s">
        <v>4119</v>
      </c>
      <c r="K2353" t="s">
        <v>234</v>
      </c>
      <c r="L2353" t="s">
        <v>2615</v>
      </c>
      <c r="O2353" t="s">
        <v>4346</v>
      </c>
      <c r="AF2353">
        <v>0</v>
      </c>
      <c r="AG2353">
        <v>0</v>
      </c>
      <c r="AH2353">
        <v>0</v>
      </c>
      <c r="AI2353">
        <v>0</v>
      </c>
      <c r="AJ2353">
        <v>0</v>
      </c>
      <c r="AK2353">
        <v>0</v>
      </c>
    </row>
    <row r="2354" spans="1:37" x14ac:dyDescent="0.25">
      <c r="A2354" s="19">
        <v>2353</v>
      </c>
      <c r="B2354" t="s">
        <v>4120</v>
      </c>
      <c r="C2354" s="1" t="str">
        <f>+VLOOKUP(Tabla1[[#This Row],[Sector]],Sectores[[Sector]:[Columna1]],2,0)</f>
        <v>34 Transparencia</v>
      </c>
      <c r="D2354" s="1" t="str">
        <f>+VLOOKUP(Tabla1[[#This Row],[Contenido]],Hoja2!$F$2:$G$105,2,0)</f>
        <v>34.01 Partidos Políticos</v>
      </c>
      <c r="E2354" s="1" t="str">
        <f>+IFERROR(VLOOKUP(Tabla1[[#This Row],[Tema]],Temas[[Tema]:[Columna1]],2,0),"REVISAR")</f>
        <v>34.01.33 Aportes, donaciones, asignaciones y otros al Partido Ciudadanos</v>
      </c>
      <c r="F2354" s="1" t="str">
        <f>+IFERROR(VLOOKUP(Tabla1[[#This Row],[Muestra]],Muestra[[Muestra]:[Columna1]],2,0),"REVISAR")</f>
        <v>34.01.01.07 Otras Transferencias públicas</v>
      </c>
      <c r="G2354" t="s">
        <v>3888</v>
      </c>
      <c r="H2354" t="s">
        <v>3889</v>
      </c>
      <c r="I2354" t="s">
        <v>4112</v>
      </c>
      <c r="J2354" t="s">
        <v>4110</v>
      </c>
      <c r="K2354" t="s">
        <v>234</v>
      </c>
      <c r="L2354" t="s">
        <v>2615</v>
      </c>
      <c r="O2354" t="s">
        <v>4346</v>
      </c>
      <c r="AF2354">
        <v>0</v>
      </c>
      <c r="AG2354">
        <v>0</v>
      </c>
      <c r="AH2354">
        <v>0</v>
      </c>
      <c r="AI2354">
        <v>14542</v>
      </c>
      <c r="AJ2354">
        <v>0</v>
      </c>
      <c r="AK2354">
        <v>0</v>
      </c>
    </row>
    <row r="2355" spans="1:37" x14ac:dyDescent="0.25">
      <c r="A2355" s="19">
        <v>2354</v>
      </c>
      <c r="B2355" t="s">
        <v>4121</v>
      </c>
      <c r="C2355" s="1" t="str">
        <f>+VLOOKUP(Tabla1[[#This Row],[Sector]],Sectores[[Sector]:[Columna1]],2,0)</f>
        <v>34 Transparencia</v>
      </c>
      <c r="D2355" s="1" t="str">
        <f>+VLOOKUP(Tabla1[[#This Row],[Contenido]],Hoja2!$F$2:$G$105,2,0)</f>
        <v>34.01 Partidos Políticos</v>
      </c>
      <c r="E2355" s="1" t="str">
        <f>+IFERROR(VLOOKUP(Tabla1[[#This Row],[Tema]],Temas[[Tema]:[Columna1]],2,0),"REVISAR")</f>
        <v>34.01.34 Aportes, donaciones, asignaciones y otros al Partido Comunista de Chile (PCCH)</v>
      </c>
      <c r="F2355" s="1" t="str">
        <f>+IFERROR(VLOOKUP(Tabla1[[#This Row],[Muestra]],Muestra[[Muestra]:[Columna1]],2,0),"REVISAR")</f>
        <v>34.01.01.01 Aportes del Estado (art. 33 bis Ley N°18603)</v>
      </c>
      <c r="G2355" t="s">
        <v>3888</v>
      </c>
      <c r="H2355" t="s">
        <v>3889</v>
      </c>
      <c r="I2355" t="s">
        <v>4122</v>
      </c>
      <c r="J2355" t="s">
        <v>4098</v>
      </c>
      <c r="K2355" t="s">
        <v>234</v>
      </c>
      <c r="L2355" t="s">
        <v>2615</v>
      </c>
      <c r="O2355" t="s">
        <v>4346</v>
      </c>
      <c r="AF2355">
        <v>340928188</v>
      </c>
      <c r="AG2355">
        <v>83564950</v>
      </c>
      <c r="AH2355">
        <v>505667595</v>
      </c>
      <c r="AI2355">
        <v>343855174</v>
      </c>
      <c r="AJ2355">
        <v>352206684</v>
      </c>
      <c r="AK2355">
        <v>263889672</v>
      </c>
    </row>
    <row r="2356" spans="1:37" x14ac:dyDescent="0.25">
      <c r="A2356" s="19">
        <v>2355</v>
      </c>
      <c r="B2356" t="s">
        <v>4123</v>
      </c>
      <c r="C2356" s="1" t="str">
        <f>+VLOOKUP(Tabla1[[#This Row],[Sector]],Sectores[[Sector]:[Columna1]],2,0)</f>
        <v>34 Transparencia</v>
      </c>
      <c r="D2356" s="1" t="str">
        <f>+VLOOKUP(Tabla1[[#This Row],[Contenido]],Hoja2!$F$2:$G$105,2,0)</f>
        <v>34.01 Partidos Políticos</v>
      </c>
      <c r="E2356" s="1" t="str">
        <f>+IFERROR(VLOOKUP(Tabla1[[#This Row],[Tema]],Temas[[Tema]:[Columna1]],2,0),"REVISAR")</f>
        <v>34.01.34 Aportes, donaciones, asignaciones y otros al Partido Comunista de Chile (PCCH)</v>
      </c>
      <c r="F2356" s="1" t="str">
        <f>+IFERROR(VLOOKUP(Tabla1[[#This Row],[Muestra]],Muestra[[Muestra]:[Columna1]],2,0),"REVISAR")</f>
        <v>34.01.01.02 Asignaciones testamentarias</v>
      </c>
      <c r="G2356" t="s">
        <v>3888</v>
      </c>
      <c r="H2356" t="s">
        <v>3889</v>
      </c>
      <c r="I2356" t="s">
        <v>4122</v>
      </c>
      <c r="J2356" t="s">
        <v>4100</v>
      </c>
      <c r="K2356" t="s">
        <v>234</v>
      </c>
      <c r="L2356" t="s">
        <v>2615</v>
      </c>
      <c r="O2356" t="s">
        <v>4346</v>
      </c>
      <c r="AF2356">
        <v>0</v>
      </c>
      <c r="AG2356">
        <v>0</v>
      </c>
      <c r="AH2356">
        <v>0</v>
      </c>
      <c r="AI2356">
        <v>0</v>
      </c>
      <c r="AJ2356">
        <v>0</v>
      </c>
      <c r="AK2356">
        <v>0</v>
      </c>
    </row>
    <row r="2357" spans="1:37" x14ac:dyDescent="0.25">
      <c r="A2357" s="19">
        <v>2356</v>
      </c>
      <c r="B2357" t="s">
        <v>4124</v>
      </c>
      <c r="C2357" s="1" t="str">
        <f>+VLOOKUP(Tabla1[[#This Row],[Sector]],Sectores[[Sector]:[Columna1]],2,0)</f>
        <v>34 Transparencia</v>
      </c>
      <c r="D2357" s="1" t="str">
        <f>+VLOOKUP(Tabla1[[#This Row],[Contenido]],Hoja2!$F$2:$G$105,2,0)</f>
        <v>34.01 Partidos Políticos</v>
      </c>
      <c r="E2357" s="1" t="str">
        <f>+IFERROR(VLOOKUP(Tabla1[[#This Row],[Tema]],Temas[[Tema]:[Columna1]],2,0),"REVISAR")</f>
        <v>34.01.34 Aportes, donaciones, asignaciones y otros al Partido Comunista de Chile (PCCH)</v>
      </c>
      <c r="F2357" s="1" t="str">
        <f>+IFERROR(VLOOKUP(Tabla1[[#This Row],[Muestra]],Muestra[[Muestra]:[Columna1]],2,0),"REVISAR")</f>
        <v>34.01.01.03 Cotizaciones</v>
      </c>
      <c r="G2357" t="s">
        <v>3888</v>
      </c>
      <c r="H2357" t="s">
        <v>3889</v>
      </c>
      <c r="I2357" t="s">
        <v>4122</v>
      </c>
      <c r="J2357" t="s">
        <v>4102</v>
      </c>
      <c r="K2357" t="s">
        <v>234</v>
      </c>
      <c r="L2357" t="s">
        <v>2615</v>
      </c>
      <c r="O2357" t="s">
        <v>4346</v>
      </c>
      <c r="AF2357">
        <v>198947780</v>
      </c>
      <c r="AG2357">
        <v>47214440</v>
      </c>
      <c r="AH2357">
        <v>139288901</v>
      </c>
      <c r="AI2357">
        <v>128991745</v>
      </c>
      <c r="AJ2357">
        <v>102834469</v>
      </c>
      <c r="AK2357">
        <v>69159309</v>
      </c>
    </row>
    <row r="2358" spans="1:37" x14ac:dyDescent="0.25">
      <c r="A2358" s="19">
        <v>2357</v>
      </c>
      <c r="B2358" t="s">
        <v>4125</v>
      </c>
      <c r="C2358" s="1" t="str">
        <f>+VLOOKUP(Tabla1[[#This Row],[Sector]],Sectores[[Sector]:[Columna1]],2,0)</f>
        <v>34 Transparencia</v>
      </c>
      <c r="D2358" s="1" t="str">
        <f>+VLOOKUP(Tabla1[[#This Row],[Contenido]],Hoja2!$F$2:$G$105,2,0)</f>
        <v>34.01 Partidos Políticos</v>
      </c>
      <c r="E2358" s="1" t="str">
        <f>+IFERROR(VLOOKUP(Tabla1[[#This Row],[Tema]],Temas[[Tema]:[Columna1]],2,0),"REVISAR")</f>
        <v>34.01.34 Aportes, donaciones, asignaciones y otros al Partido Comunista de Chile (PCCH)</v>
      </c>
      <c r="F2358" s="1" t="str">
        <f>+IFERROR(VLOOKUP(Tabla1[[#This Row],[Muestra]],Muestra[[Muestra]:[Columna1]],2,0),"REVISAR")</f>
        <v>34.01.01.04 Donaciones</v>
      </c>
      <c r="G2358" t="s">
        <v>3888</v>
      </c>
      <c r="H2358" t="s">
        <v>3889</v>
      </c>
      <c r="I2358" t="s">
        <v>4122</v>
      </c>
      <c r="J2358" t="s">
        <v>4104</v>
      </c>
      <c r="K2358" t="s">
        <v>234</v>
      </c>
      <c r="L2358" t="s">
        <v>2615</v>
      </c>
      <c r="O2358" t="s">
        <v>4346</v>
      </c>
      <c r="AF2358">
        <v>0</v>
      </c>
      <c r="AG2358">
        <v>0</v>
      </c>
      <c r="AH2358">
        <v>0</v>
      </c>
      <c r="AI2358">
        <v>4621100</v>
      </c>
      <c r="AJ2358">
        <v>4544610</v>
      </c>
      <c r="AK2358">
        <v>1730351</v>
      </c>
    </row>
    <row r="2359" spans="1:37" x14ac:dyDescent="0.25">
      <c r="A2359" s="19">
        <v>2358</v>
      </c>
      <c r="B2359" t="s">
        <v>4126</v>
      </c>
      <c r="C2359" s="1" t="str">
        <f>+VLOOKUP(Tabla1[[#This Row],[Sector]],Sectores[[Sector]:[Columna1]],2,0)</f>
        <v>34 Transparencia</v>
      </c>
      <c r="D2359" s="1" t="str">
        <f>+VLOOKUP(Tabla1[[#This Row],[Contenido]],Hoja2!$F$2:$G$105,2,0)</f>
        <v>34.01 Partidos Políticos</v>
      </c>
      <c r="E2359" s="1" t="str">
        <f>+IFERROR(VLOOKUP(Tabla1[[#This Row],[Tema]],Temas[[Tema]:[Columna1]],2,0),"REVISAR")</f>
        <v>34.01.34 Aportes, donaciones, asignaciones y otros al Partido Comunista de Chile (PCCH)</v>
      </c>
      <c r="F2359" s="1" t="str">
        <f>+IFERROR(VLOOKUP(Tabla1[[#This Row],[Muestra]],Muestra[[Muestra]:[Columna1]],2,0),"REVISAR")</f>
        <v>34.01.01.05 Frutos y productos de los Bienes Patrimoniales</v>
      </c>
      <c r="G2359" t="s">
        <v>3888</v>
      </c>
      <c r="H2359" t="s">
        <v>3889</v>
      </c>
      <c r="I2359" t="s">
        <v>4122</v>
      </c>
      <c r="J2359" t="s">
        <v>4106</v>
      </c>
      <c r="K2359" t="s">
        <v>234</v>
      </c>
      <c r="L2359" t="s">
        <v>2615</v>
      </c>
      <c r="O2359" t="s">
        <v>4346</v>
      </c>
      <c r="AF2359">
        <v>0</v>
      </c>
      <c r="AG2359">
        <v>0</v>
      </c>
      <c r="AH2359">
        <v>533733342</v>
      </c>
      <c r="AI2359">
        <v>195882706</v>
      </c>
      <c r="AJ2359">
        <v>142461514</v>
      </c>
      <c r="AK2359">
        <v>99194283</v>
      </c>
    </row>
    <row r="2360" spans="1:37" x14ac:dyDescent="0.25">
      <c r="A2360" s="19">
        <v>2359</v>
      </c>
      <c r="B2360" t="s">
        <v>4127</v>
      </c>
      <c r="C2360" s="1" t="str">
        <f>+VLOOKUP(Tabla1[[#This Row],[Sector]],Sectores[[Sector]:[Columna1]],2,0)</f>
        <v>34 Transparencia</v>
      </c>
      <c r="D2360" s="1" t="str">
        <f>+VLOOKUP(Tabla1[[#This Row],[Contenido]],Hoja2!$F$2:$G$105,2,0)</f>
        <v>34.01 Partidos Políticos</v>
      </c>
      <c r="E2360" s="1" t="str">
        <f>+IFERROR(VLOOKUP(Tabla1[[#This Row],[Tema]],Temas[[Tema]:[Columna1]],2,0),"REVISAR")</f>
        <v>34.01.34 Aportes, donaciones, asignaciones y otros al Partido Comunista de Chile (PCCH)</v>
      </c>
      <c r="F2360" s="1" t="str">
        <f>+IFERROR(VLOOKUP(Tabla1[[#This Row],[Muestra]],Muestra[[Muestra]:[Columna1]],2,0),"REVISAR")</f>
        <v>34.01.01.06 Otras Transferencias privadas</v>
      </c>
      <c r="G2360" t="s">
        <v>3888</v>
      </c>
      <c r="H2360" t="s">
        <v>3889</v>
      </c>
      <c r="I2360" t="s">
        <v>4122</v>
      </c>
      <c r="J2360" t="s">
        <v>4108</v>
      </c>
      <c r="K2360" t="s">
        <v>234</v>
      </c>
      <c r="L2360" t="s">
        <v>2615</v>
      </c>
      <c r="O2360" t="s">
        <v>4346</v>
      </c>
      <c r="AF2360">
        <v>0</v>
      </c>
      <c r="AG2360">
        <v>423434484</v>
      </c>
      <c r="AH2360">
        <v>0</v>
      </c>
      <c r="AI2360">
        <v>0</v>
      </c>
      <c r="AJ2360">
        <v>0</v>
      </c>
      <c r="AK2360">
        <v>634045</v>
      </c>
    </row>
    <row r="2361" spans="1:37" x14ac:dyDescent="0.25">
      <c r="A2361" s="19">
        <v>2360</v>
      </c>
      <c r="B2361" t="s">
        <v>4128</v>
      </c>
      <c r="C2361" s="1" t="str">
        <f>+VLOOKUP(Tabla1[[#This Row],[Sector]],Sectores[[Sector]:[Columna1]],2,0)</f>
        <v>34 Transparencia</v>
      </c>
      <c r="D2361" s="1" t="str">
        <f>+VLOOKUP(Tabla1[[#This Row],[Contenido]],Hoja2!$F$2:$G$105,2,0)</f>
        <v>34.01 Partidos Políticos</v>
      </c>
      <c r="E2361" s="1" t="str">
        <f>+IFERROR(VLOOKUP(Tabla1[[#This Row],[Tema]],Temas[[Tema]:[Columna1]],2,0),"REVISAR")</f>
        <v>34.01.34 Aportes, donaciones, asignaciones y otros al Partido Comunista de Chile (PCCH)</v>
      </c>
      <c r="F2361" s="1" t="str">
        <f>+IFERROR(VLOOKUP(Tabla1[[#This Row],[Muestra]],Muestra[[Muestra]:[Columna1]],2,0),"REVISAR")</f>
        <v>34.01.01.07 Otras Transferencias públicas</v>
      </c>
      <c r="G2361" t="s">
        <v>3888</v>
      </c>
      <c r="H2361" t="s">
        <v>3889</v>
      </c>
      <c r="I2361" t="s">
        <v>4122</v>
      </c>
      <c r="J2361" t="s">
        <v>4110</v>
      </c>
      <c r="K2361" t="s">
        <v>234</v>
      </c>
      <c r="L2361" t="s">
        <v>2615</v>
      </c>
      <c r="O2361" t="s">
        <v>4346</v>
      </c>
      <c r="AF2361">
        <v>35969296</v>
      </c>
      <c r="AG2361">
        <v>0</v>
      </c>
      <c r="AH2361">
        <v>586420419</v>
      </c>
      <c r="AI2361">
        <v>0</v>
      </c>
      <c r="AJ2361">
        <v>0</v>
      </c>
      <c r="AK2361">
        <v>2087513</v>
      </c>
    </row>
    <row r="2362" spans="1:37" x14ac:dyDescent="0.25">
      <c r="A2362" s="19">
        <v>2361</v>
      </c>
      <c r="B2362" t="s">
        <v>4129</v>
      </c>
      <c r="C2362" s="1" t="str">
        <f>+VLOOKUP(Tabla1[[#This Row],[Sector]],Sectores[[Sector]:[Columna1]],2,0)</f>
        <v>34 Transparencia</v>
      </c>
      <c r="D2362" s="1" t="str">
        <f>+VLOOKUP(Tabla1[[#This Row],[Contenido]],Hoja2!$F$2:$G$105,2,0)</f>
        <v>34.01 Partidos Políticos</v>
      </c>
      <c r="E2362" s="1" t="str">
        <f>+IFERROR(VLOOKUP(Tabla1[[#This Row],[Tema]],Temas[[Tema]:[Columna1]],2,0),"REVISAR")</f>
        <v>34.01.35 Aportes, donaciones, asignaciones y otros al Partido Conservador Cristiano</v>
      </c>
      <c r="F2362" s="1" t="str">
        <f>+IFERROR(VLOOKUP(Tabla1[[#This Row],[Muestra]],Muestra[[Muestra]:[Columna1]],2,0),"REVISAR")</f>
        <v>34.01.01.01 Aportes del Estado (art. 33 bis Ley N°18603)</v>
      </c>
      <c r="G2362" t="s">
        <v>3888</v>
      </c>
      <c r="H2362" t="s">
        <v>3889</v>
      </c>
      <c r="I2362" t="s">
        <v>4130</v>
      </c>
      <c r="J2362" t="s">
        <v>4098</v>
      </c>
      <c r="K2362" t="s">
        <v>234</v>
      </c>
      <c r="L2362" t="s">
        <v>2615</v>
      </c>
      <c r="O2362" t="s">
        <v>4346</v>
      </c>
      <c r="AF2362">
        <v>0</v>
      </c>
      <c r="AG2362">
        <v>0</v>
      </c>
      <c r="AH2362">
        <v>0</v>
      </c>
      <c r="AI2362">
        <v>0</v>
      </c>
      <c r="AJ2362">
        <v>0</v>
      </c>
      <c r="AK2362">
        <v>8222291</v>
      </c>
    </row>
    <row r="2363" spans="1:37" x14ac:dyDescent="0.25">
      <c r="A2363" s="19">
        <v>2362</v>
      </c>
      <c r="B2363" t="s">
        <v>4131</v>
      </c>
      <c r="C2363" s="1" t="str">
        <f>+VLOOKUP(Tabla1[[#This Row],[Sector]],Sectores[[Sector]:[Columna1]],2,0)</f>
        <v>34 Transparencia</v>
      </c>
      <c r="D2363" s="1" t="str">
        <f>+VLOOKUP(Tabla1[[#This Row],[Contenido]],Hoja2!$F$2:$G$105,2,0)</f>
        <v>34.01 Partidos Políticos</v>
      </c>
      <c r="E2363" s="1" t="str">
        <f>+IFERROR(VLOOKUP(Tabla1[[#This Row],[Tema]],Temas[[Tema]:[Columna1]],2,0),"REVISAR")</f>
        <v>34.01.35 Aportes, donaciones, asignaciones y otros al Partido Conservador Cristiano</v>
      </c>
      <c r="F2363" s="1" t="str">
        <f>+IFERROR(VLOOKUP(Tabla1[[#This Row],[Muestra]],Muestra[[Muestra]:[Columna1]],2,0),"REVISAR")</f>
        <v>34.01.01.02 Asignaciones testamentarias</v>
      </c>
      <c r="G2363" t="s">
        <v>3888</v>
      </c>
      <c r="H2363" t="s">
        <v>3889</v>
      </c>
      <c r="I2363" t="s">
        <v>4130</v>
      </c>
      <c r="J2363" t="s">
        <v>4100</v>
      </c>
      <c r="K2363" t="s">
        <v>234</v>
      </c>
      <c r="L2363" t="s">
        <v>2615</v>
      </c>
      <c r="O2363" t="s">
        <v>4346</v>
      </c>
      <c r="AF2363">
        <v>0</v>
      </c>
      <c r="AG2363">
        <v>0</v>
      </c>
      <c r="AH2363">
        <v>0</v>
      </c>
      <c r="AI2363">
        <v>0</v>
      </c>
      <c r="AJ2363">
        <v>0</v>
      </c>
      <c r="AK2363">
        <v>0</v>
      </c>
    </row>
    <row r="2364" spans="1:37" x14ac:dyDescent="0.25">
      <c r="A2364" s="19">
        <v>2363</v>
      </c>
      <c r="B2364" t="s">
        <v>4132</v>
      </c>
      <c r="C2364" s="1" t="str">
        <f>+VLOOKUP(Tabla1[[#This Row],[Sector]],Sectores[[Sector]:[Columna1]],2,0)</f>
        <v>34 Transparencia</v>
      </c>
      <c r="D2364" s="1" t="str">
        <f>+VLOOKUP(Tabla1[[#This Row],[Contenido]],Hoja2!$F$2:$G$105,2,0)</f>
        <v>34.01 Partidos Políticos</v>
      </c>
      <c r="E2364" s="1" t="str">
        <f>+IFERROR(VLOOKUP(Tabla1[[#This Row],[Tema]],Temas[[Tema]:[Columna1]],2,0),"REVISAR")</f>
        <v>34.01.35 Aportes, donaciones, asignaciones y otros al Partido Conservador Cristiano</v>
      </c>
      <c r="F2364" s="1" t="str">
        <f>+IFERROR(VLOOKUP(Tabla1[[#This Row],[Muestra]],Muestra[[Muestra]:[Columna1]],2,0),"REVISAR")</f>
        <v>34.01.01.03 Cotizaciones</v>
      </c>
      <c r="G2364" t="s">
        <v>3888</v>
      </c>
      <c r="H2364" t="s">
        <v>3889</v>
      </c>
      <c r="I2364" t="s">
        <v>4130</v>
      </c>
      <c r="J2364" t="s">
        <v>4102</v>
      </c>
      <c r="K2364" t="s">
        <v>234</v>
      </c>
      <c r="L2364" t="s">
        <v>2615</v>
      </c>
      <c r="O2364" t="s">
        <v>4346</v>
      </c>
      <c r="AF2364">
        <v>0</v>
      </c>
      <c r="AG2364">
        <v>0</v>
      </c>
      <c r="AH2364">
        <v>0</v>
      </c>
      <c r="AI2364">
        <v>0</v>
      </c>
      <c r="AJ2364">
        <v>1000000</v>
      </c>
      <c r="AK2364">
        <v>222000</v>
      </c>
    </row>
    <row r="2365" spans="1:37" x14ac:dyDescent="0.25">
      <c r="A2365" s="19">
        <v>2364</v>
      </c>
      <c r="B2365" t="s">
        <v>4133</v>
      </c>
      <c r="C2365" s="1" t="str">
        <f>+VLOOKUP(Tabla1[[#This Row],[Sector]],Sectores[[Sector]:[Columna1]],2,0)</f>
        <v>34 Transparencia</v>
      </c>
      <c r="D2365" s="1" t="str">
        <f>+VLOOKUP(Tabla1[[#This Row],[Contenido]],Hoja2!$F$2:$G$105,2,0)</f>
        <v>34.01 Partidos Políticos</v>
      </c>
      <c r="E2365" s="1" t="str">
        <f>+IFERROR(VLOOKUP(Tabla1[[#This Row],[Tema]],Temas[[Tema]:[Columna1]],2,0),"REVISAR")</f>
        <v>34.01.35 Aportes, donaciones, asignaciones y otros al Partido Conservador Cristiano</v>
      </c>
      <c r="F2365" s="1" t="str">
        <f>+IFERROR(VLOOKUP(Tabla1[[#This Row],[Muestra]],Muestra[[Muestra]:[Columna1]],2,0),"REVISAR")</f>
        <v>34.01.01.04 Donaciones</v>
      </c>
      <c r="G2365" t="s">
        <v>3888</v>
      </c>
      <c r="H2365" t="s">
        <v>3889</v>
      </c>
      <c r="I2365" t="s">
        <v>4130</v>
      </c>
      <c r="J2365" t="s">
        <v>4104</v>
      </c>
      <c r="K2365" t="s">
        <v>234</v>
      </c>
      <c r="L2365" t="s">
        <v>2615</v>
      </c>
      <c r="O2365" t="s">
        <v>4346</v>
      </c>
      <c r="AF2365">
        <v>0</v>
      </c>
      <c r="AG2365">
        <v>0</v>
      </c>
      <c r="AH2365">
        <v>0</v>
      </c>
      <c r="AI2365">
        <v>0</v>
      </c>
      <c r="AJ2365">
        <v>0</v>
      </c>
      <c r="AK2365">
        <v>0</v>
      </c>
    </row>
    <row r="2366" spans="1:37" x14ac:dyDescent="0.25">
      <c r="A2366" s="19">
        <v>2365</v>
      </c>
      <c r="B2366" t="s">
        <v>4134</v>
      </c>
      <c r="C2366" s="1" t="str">
        <f>+VLOOKUP(Tabla1[[#This Row],[Sector]],Sectores[[Sector]:[Columna1]],2,0)</f>
        <v>34 Transparencia</v>
      </c>
      <c r="D2366" s="1" t="str">
        <f>+VLOOKUP(Tabla1[[#This Row],[Contenido]],Hoja2!$F$2:$G$105,2,0)</f>
        <v>34.01 Partidos Políticos</v>
      </c>
      <c r="E2366" s="1" t="str">
        <f>+IFERROR(VLOOKUP(Tabla1[[#This Row],[Tema]],Temas[[Tema]:[Columna1]],2,0),"REVISAR")</f>
        <v>34.01.35 Aportes, donaciones, asignaciones y otros al Partido Conservador Cristiano</v>
      </c>
      <c r="F2366" s="1" t="str">
        <f>+IFERROR(VLOOKUP(Tabla1[[#This Row],[Muestra]],Muestra[[Muestra]:[Columna1]],2,0),"REVISAR")</f>
        <v>34.01.01.05 Frutos y productos de los Bienes Patrimoniales</v>
      </c>
      <c r="G2366" t="s">
        <v>3888</v>
      </c>
      <c r="H2366" t="s">
        <v>3889</v>
      </c>
      <c r="I2366" t="s">
        <v>4130</v>
      </c>
      <c r="J2366" t="s">
        <v>4106</v>
      </c>
      <c r="K2366" t="s">
        <v>234</v>
      </c>
      <c r="L2366" t="s">
        <v>2615</v>
      </c>
      <c r="O2366" t="s">
        <v>4346</v>
      </c>
      <c r="AF2366">
        <v>0</v>
      </c>
      <c r="AG2366">
        <v>0</v>
      </c>
      <c r="AH2366">
        <v>0</v>
      </c>
      <c r="AI2366">
        <v>0</v>
      </c>
      <c r="AJ2366">
        <v>0</v>
      </c>
      <c r="AK2366">
        <v>0</v>
      </c>
    </row>
    <row r="2367" spans="1:37" x14ac:dyDescent="0.25">
      <c r="A2367" s="19">
        <v>2366</v>
      </c>
      <c r="B2367" t="s">
        <v>4135</v>
      </c>
      <c r="C2367" s="1" t="str">
        <f>+VLOOKUP(Tabla1[[#This Row],[Sector]],Sectores[[Sector]:[Columna1]],2,0)</f>
        <v>34 Transparencia</v>
      </c>
      <c r="D2367" s="1" t="str">
        <f>+VLOOKUP(Tabla1[[#This Row],[Contenido]],Hoja2!$F$2:$G$105,2,0)</f>
        <v>34.01 Partidos Políticos</v>
      </c>
      <c r="E2367" s="1" t="str">
        <f>+IFERROR(VLOOKUP(Tabla1[[#This Row],[Tema]],Temas[[Tema]:[Columna1]],2,0),"REVISAR")</f>
        <v>34.01.35 Aportes, donaciones, asignaciones y otros al Partido Conservador Cristiano</v>
      </c>
      <c r="F2367" s="1" t="str">
        <f>+IFERROR(VLOOKUP(Tabla1[[#This Row],[Muestra]],Muestra[[Muestra]:[Columna1]],2,0),"REVISAR")</f>
        <v>34.01.01.06 Otras Transferencias privadas</v>
      </c>
      <c r="G2367" t="s">
        <v>3888</v>
      </c>
      <c r="H2367" t="s">
        <v>3889</v>
      </c>
      <c r="I2367" t="s">
        <v>4130</v>
      </c>
      <c r="J2367" t="s">
        <v>4108</v>
      </c>
      <c r="K2367" t="s">
        <v>234</v>
      </c>
      <c r="L2367" t="s">
        <v>2615</v>
      </c>
      <c r="O2367" t="s">
        <v>4346</v>
      </c>
      <c r="AF2367">
        <v>0</v>
      </c>
      <c r="AG2367">
        <v>0</v>
      </c>
      <c r="AH2367">
        <v>0</v>
      </c>
      <c r="AI2367">
        <v>0</v>
      </c>
      <c r="AJ2367">
        <v>0</v>
      </c>
      <c r="AK2367">
        <v>0</v>
      </c>
    </row>
    <row r="2368" spans="1:37" x14ac:dyDescent="0.25">
      <c r="A2368" s="19">
        <v>2367</v>
      </c>
      <c r="B2368" t="s">
        <v>4136</v>
      </c>
      <c r="C2368" s="1" t="str">
        <f>+VLOOKUP(Tabla1[[#This Row],[Sector]],Sectores[[Sector]:[Columna1]],2,0)</f>
        <v>34 Transparencia</v>
      </c>
      <c r="D2368" s="1" t="str">
        <f>+VLOOKUP(Tabla1[[#This Row],[Contenido]],Hoja2!$F$2:$G$105,2,0)</f>
        <v>34.01 Partidos Políticos</v>
      </c>
      <c r="E2368" s="1" t="str">
        <f>+IFERROR(VLOOKUP(Tabla1[[#This Row],[Tema]],Temas[[Tema]:[Columna1]],2,0),"REVISAR")</f>
        <v>34.01.35 Aportes, donaciones, asignaciones y otros al Partido Conservador Cristiano</v>
      </c>
      <c r="F2368" s="1" t="str">
        <f>+IFERROR(VLOOKUP(Tabla1[[#This Row],[Muestra]],Muestra[[Muestra]:[Columna1]],2,0),"REVISAR")</f>
        <v>34.01.01.07 Otras Transferencias públicas</v>
      </c>
      <c r="G2368" t="s">
        <v>3888</v>
      </c>
      <c r="H2368" t="s">
        <v>3889</v>
      </c>
      <c r="I2368" t="s">
        <v>4130</v>
      </c>
      <c r="J2368" t="s">
        <v>4110</v>
      </c>
      <c r="K2368" t="s">
        <v>234</v>
      </c>
      <c r="L2368" t="s">
        <v>2615</v>
      </c>
      <c r="O2368" t="s">
        <v>4346</v>
      </c>
      <c r="AF2368">
        <v>0</v>
      </c>
      <c r="AG2368">
        <v>0</v>
      </c>
      <c r="AH2368">
        <v>0</v>
      </c>
      <c r="AI2368">
        <v>0</v>
      </c>
      <c r="AJ2368">
        <v>0</v>
      </c>
      <c r="AK2368">
        <v>0</v>
      </c>
    </row>
    <row r="2369" spans="1:37" x14ac:dyDescent="0.25">
      <c r="A2369" s="19">
        <v>2368</v>
      </c>
      <c r="B2369" t="s">
        <v>4137</v>
      </c>
      <c r="C2369" s="1" t="str">
        <f>+VLOOKUP(Tabla1[[#This Row],[Sector]],Sectores[[Sector]:[Columna1]],2,0)</f>
        <v>34 Transparencia</v>
      </c>
      <c r="D2369" s="1" t="str">
        <f>+VLOOKUP(Tabla1[[#This Row],[Contenido]],Hoja2!$F$2:$G$105,2,0)</f>
        <v>34.01 Partidos Políticos</v>
      </c>
      <c r="E2369" s="1" t="str">
        <f>+IFERROR(VLOOKUP(Tabla1[[#This Row],[Tema]],Temas[[Tema]:[Columna1]],2,0),"REVISAR")</f>
        <v>34.01.36 Aportes, donaciones, asignaciones y otros al Partido Convergencia Social</v>
      </c>
      <c r="F2369" s="1" t="str">
        <f>+IFERROR(VLOOKUP(Tabla1[[#This Row],[Muestra]],Muestra[[Muestra]:[Columna1]],2,0),"REVISAR")</f>
        <v>34.01.01.01 Aportes del Estado (art. 33 bis Ley N°18603)</v>
      </c>
      <c r="G2369" t="s">
        <v>3888</v>
      </c>
      <c r="H2369" t="s">
        <v>3889</v>
      </c>
      <c r="I2369" t="s">
        <v>4138</v>
      </c>
      <c r="J2369" t="s">
        <v>4098</v>
      </c>
      <c r="K2369" t="s">
        <v>234</v>
      </c>
      <c r="L2369" t="s">
        <v>2615</v>
      </c>
      <c r="O2369" t="s">
        <v>4346</v>
      </c>
      <c r="AF2369">
        <v>0</v>
      </c>
      <c r="AG2369">
        <v>0</v>
      </c>
      <c r="AH2369">
        <v>0</v>
      </c>
      <c r="AI2369">
        <v>0</v>
      </c>
      <c r="AJ2369">
        <v>0</v>
      </c>
      <c r="AK2369">
        <v>0</v>
      </c>
    </row>
    <row r="2370" spans="1:37" x14ac:dyDescent="0.25">
      <c r="A2370" s="19">
        <v>2369</v>
      </c>
      <c r="B2370" t="s">
        <v>4139</v>
      </c>
      <c r="C2370" s="1" t="str">
        <f>+VLOOKUP(Tabla1[[#This Row],[Sector]],Sectores[[Sector]:[Columna1]],2,0)</f>
        <v>34 Transparencia</v>
      </c>
      <c r="D2370" s="1" t="str">
        <f>+VLOOKUP(Tabla1[[#This Row],[Contenido]],Hoja2!$F$2:$G$105,2,0)</f>
        <v>34.01 Partidos Políticos</v>
      </c>
      <c r="E2370" s="1" t="str">
        <f>+IFERROR(VLOOKUP(Tabla1[[#This Row],[Tema]],Temas[[Tema]:[Columna1]],2,0),"REVISAR")</f>
        <v>34.01.36 Aportes, donaciones, asignaciones y otros al Partido Convergencia Social</v>
      </c>
      <c r="F2370" s="1" t="str">
        <f>+IFERROR(VLOOKUP(Tabla1[[#This Row],[Muestra]],Muestra[[Muestra]:[Columna1]],2,0),"REVISAR")</f>
        <v>34.01.01.02 Asignaciones testamentarias</v>
      </c>
      <c r="G2370" t="s">
        <v>3888</v>
      </c>
      <c r="H2370" t="s">
        <v>3889</v>
      </c>
      <c r="I2370" t="s">
        <v>4138</v>
      </c>
      <c r="J2370" t="s">
        <v>4100</v>
      </c>
      <c r="K2370" t="s">
        <v>234</v>
      </c>
      <c r="L2370" t="s">
        <v>2615</v>
      </c>
      <c r="O2370" t="s">
        <v>4346</v>
      </c>
      <c r="AF2370">
        <v>0</v>
      </c>
      <c r="AG2370">
        <v>0</v>
      </c>
      <c r="AH2370">
        <v>0</v>
      </c>
      <c r="AI2370">
        <v>0</v>
      </c>
      <c r="AJ2370">
        <v>0</v>
      </c>
      <c r="AK2370">
        <v>0</v>
      </c>
    </row>
    <row r="2371" spans="1:37" x14ac:dyDescent="0.25">
      <c r="A2371" s="19">
        <v>2370</v>
      </c>
      <c r="B2371" t="s">
        <v>4140</v>
      </c>
      <c r="C2371" s="1" t="str">
        <f>+VLOOKUP(Tabla1[[#This Row],[Sector]],Sectores[[Sector]:[Columna1]],2,0)</f>
        <v>34 Transparencia</v>
      </c>
      <c r="D2371" s="1" t="str">
        <f>+VLOOKUP(Tabla1[[#This Row],[Contenido]],Hoja2!$F$2:$G$105,2,0)</f>
        <v>34.01 Partidos Políticos</v>
      </c>
      <c r="E2371" s="1" t="str">
        <f>+IFERROR(VLOOKUP(Tabla1[[#This Row],[Tema]],Temas[[Tema]:[Columna1]],2,0),"REVISAR")</f>
        <v>34.01.36 Aportes, donaciones, asignaciones y otros al Partido Convergencia Social</v>
      </c>
      <c r="F2371" s="1" t="str">
        <f>+IFERROR(VLOOKUP(Tabla1[[#This Row],[Muestra]],Muestra[[Muestra]:[Columna1]],2,0),"REVISAR")</f>
        <v>34.01.01.03 Cotizaciones</v>
      </c>
      <c r="G2371" t="s">
        <v>3888</v>
      </c>
      <c r="H2371" t="s">
        <v>3889</v>
      </c>
      <c r="I2371" t="s">
        <v>4138</v>
      </c>
      <c r="J2371" t="s">
        <v>4102</v>
      </c>
      <c r="K2371" t="s">
        <v>234</v>
      </c>
      <c r="L2371" t="s">
        <v>2615</v>
      </c>
      <c r="O2371" t="s">
        <v>4346</v>
      </c>
      <c r="AF2371">
        <v>0</v>
      </c>
      <c r="AG2371">
        <v>0</v>
      </c>
      <c r="AH2371">
        <v>0</v>
      </c>
      <c r="AI2371">
        <v>0</v>
      </c>
      <c r="AJ2371">
        <v>60560065</v>
      </c>
      <c r="AK2371">
        <v>43644621</v>
      </c>
    </row>
    <row r="2372" spans="1:37" x14ac:dyDescent="0.25">
      <c r="A2372" s="19">
        <v>2371</v>
      </c>
      <c r="B2372" t="s">
        <v>4141</v>
      </c>
      <c r="C2372" s="1" t="str">
        <f>+VLOOKUP(Tabla1[[#This Row],[Sector]],Sectores[[Sector]:[Columna1]],2,0)</f>
        <v>34 Transparencia</v>
      </c>
      <c r="D2372" s="1" t="str">
        <f>+VLOOKUP(Tabla1[[#This Row],[Contenido]],Hoja2!$F$2:$G$105,2,0)</f>
        <v>34.01 Partidos Políticos</v>
      </c>
      <c r="E2372" s="1" t="str">
        <f>+IFERROR(VLOOKUP(Tabla1[[#This Row],[Tema]],Temas[[Tema]:[Columna1]],2,0),"REVISAR")</f>
        <v>34.01.36 Aportes, donaciones, asignaciones y otros al Partido Convergencia Social</v>
      </c>
      <c r="F2372" s="1" t="str">
        <f>+IFERROR(VLOOKUP(Tabla1[[#This Row],[Muestra]],Muestra[[Muestra]:[Columna1]],2,0),"REVISAR")</f>
        <v>34.01.01.04 Donaciones</v>
      </c>
      <c r="G2372" t="s">
        <v>3888</v>
      </c>
      <c r="H2372" t="s">
        <v>3889</v>
      </c>
      <c r="I2372" t="s">
        <v>4138</v>
      </c>
      <c r="J2372" t="s">
        <v>4104</v>
      </c>
      <c r="K2372" t="s">
        <v>234</v>
      </c>
      <c r="L2372" t="s">
        <v>2615</v>
      </c>
      <c r="O2372" t="s">
        <v>4346</v>
      </c>
      <c r="AF2372">
        <v>0</v>
      </c>
      <c r="AG2372">
        <v>0</v>
      </c>
      <c r="AH2372">
        <v>0</v>
      </c>
      <c r="AI2372">
        <v>0</v>
      </c>
      <c r="AJ2372">
        <v>0</v>
      </c>
      <c r="AK2372">
        <v>8932546</v>
      </c>
    </row>
    <row r="2373" spans="1:37" x14ac:dyDescent="0.25">
      <c r="A2373" s="19">
        <v>2372</v>
      </c>
      <c r="B2373" t="s">
        <v>4142</v>
      </c>
      <c r="C2373" s="1" t="str">
        <f>+VLOOKUP(Tabla1[[#This Row],[Sector]],Sectores[[Sector]:[Columna1]],2,0)</f>
        <v>34 Transparencia</v>
      </c>
      <c r="D2373" s="1" t="str">
        <f>+VLOOKUP(Tabla1[[#This Row],[Contenido]],Hoja2!$F$2:$G$105,2,0)</f>
        <v>34.01 Partidos Políticos</v>
      </c>
      <c r="E2373" s="1" t="str">
        <f>+IFERROR(VLOOKUP(Tabla1[[#This Row],[Tema]],Temas[[Tema]:[Columna1]],2,0),"REVISAR")</f>
        <v>34.01.36 Aportes, donaciones, asignaciones y otros al Partido Convergencia Social</v>
      </c>
      <c r="F2373" s="1" t="str">
        <f>+IFERROR(VLOOKUP(Tabla1[[#This Row],[Muestra]],Muestra[[Muestra]:[Columna1]],2,0),"REVISAR")</f>
        <v>34.01.01.05 Frutos y productos de los Bienes Patrimoniales</v>
      </c>
      <c r="G2373" t="s">
        <v>3888</v>
      </c>
      <c r="H2373" t="s">
        <v>3889</v>
      </c>
      <c r="I2373" t="s">
        <v>4138</v>
      </c>
      <c r="J2373" t="s">
        <v>4106</v>
      </c>
      <c r="K2373" t="s">
        <v>234</v>
      </c>
      <c r="L2373" t="s">
        <v>2615</v>
      </c>
      <c r="O2373" t="s">
        <v>4346</v>
      </c>
      <c r="AF2373">
        <v>0</v>
      </c>
      <c r="AG2373">
        <v>0</v>
      </c>
      <c r="AH2373">
        <v>0</v>
      </c>
      <c r="AI2373">
        <v>0</v>
      </c>
      <c r="AJ2373">
        <v>0</v>
      </c>
      <c r="AK2373">
        <v>0</v>
      </c>
    </row>
    <row r="2374" spans="1:37" x14ac:dyDescent="0.25">
      <c r="A2374" s="19">
        <v>2373</v>
      </c>
      <c r="B2374" t="s">
        <v>4143</v>
      </c>
      <c r="C2374" s="1" t="str">
        <f>+VLOOKUP(Tabla1[[#This Row],[Sector]],Sectores[[Sector]:[Columna1]],2,0)</f>
        <v>34 Transparencia</v>
      </c>
      <c r="D2374" s="1" t="str">
        <f>+VLOOKUP(Tabla1[[#This Row],[Contenido]],Hoja2!$F$2:$G$105,2,0)</f>
        <v>34.01 Partidos Políticos</v>
      </c>
      <c r="E2374" s="1" t="str">
        <f>+IFERROR(VLOOKUP(Tabla1[[#This Row],[Tema]],Temas[[Tema]:[Columna1]],2,0),"REVISAR")</f>
        <v>34.01.36 Aportes, donaciones, asignaciones y otros al Partido Convergencia Social</v>
      </c>
      <c r="F2374" s="1" t="str">
        <f>+IFERROR(VLOOKUP(Tabla1[[#This Row],[Muestra]],Muestra[[Muestra]:[Columna1]],2,0),"REVISAR")</f>
        <v>34.01.01.06 Otras Transferencias privadas</v>
      </c>
      <c r="G2374" t="s">
        <v>3888</v>
      </c>
      <c r="H2374" t="s">
        <v>3889</v>
      </c>
      <c r="I2374" t="s">
        <v>4138</v>
      </c>
      <c r="J2374" t="s">
        <v>4108</v>
      </c>
      <c r="K2374" t="s">
        <v>234</v>
      </c>
      <c r="L2374" t="s">
        <v>2615</v>
      </c>
      <c r="O2374" t="s">
        <v>4346</v>
      </c>
      <c r="AF2374">
        <v>0</v>
      </c>
      <c r="AG2374">
        <v>0</v>
      </c>
      <c r="AH2374">
        <v>0</v>
      </c>
      <c r="AI2374">
        <v>0</v>
      </c>
      <c r="AJ2374">
        <v>0</v>
      </c>
      <c r="AK2374">
        <v>0</v>
      </c>
    </row>
    <row r="2375" spans="1:37" x14ac:dyDescent="0.25">
      <c r="A2375" s="19">
        <v>2374</v>
      </c>
      <c r="B2375" t="s">
        <v>4144</v>
      </c>
      <c r="C2375" s="1" t="str">
        <f>+VLOOKUP(Tabla1[[#This Row],[Sector]],Sectores[[Sector]:[Columna1]],2,0)</f>
        <v>34 Transparencia</v>
      </c>
      <c r="D2375" s="1" t="str">
        <f>+VLOOKUP(Tabla1[[#This Row],[Contenido]],Hoja2!$F$2:$G$105,2,0)</f>
        <v>34.01 Partidos Políticos</v>
      </c>
      <c r="E2375" s="1" t="str">
        <f>+IFERROR(VLOOKUP(Tabla1[[#This Row],[Tema]],Temas[[Tema]:[Columna1]],2,0),"REVISAR")</f>
        <v>34.01.36 Aportes, donaciones, asignaciones y otros al Partido Convergencia Social</v>
      </c>
      <c r="F2375" s="1" t="str">
        <f>+IFERROR(VLOOKUP(Tabla1[[#This Row],[Muestra]],Muestra[[Muestra]:[Columna1]],2,0),"REVISAR")</f>
        <v>34.01.01.08 Otras Transferencias publicas</v>
      </c>
      <c r="G2375" t="s">
        <v>3888</v>
      </c>
      <c r="H2375" t="s">
        <v>3889</v>
      </c>
      <c r="I2375" t="s">
        <v>4138</v>
      </c>
      <c r="J2375" t="s">
        <v>4119</v>
      </c>
      <c r="K2375" t="s">
        <v>234</v>
      </c>
      <c r="L2375" t="s">
        <v>2615</v>
      </c>
      <c r="O2375" t="s">
        <v>4346</v>
      </c>
      <c r="AF2375">
        <v>0</v>
      </c>
      <c r="AG2375">
        <v>0</v>
      </c>
      <c r="AH2375">
        <v>0</v>
      </c>
      <c r="AI2375">
        <v>0</v>
      </c>
      <c r="AJ2375">
        <v>0</v>
      </c>
      <c r="AK2375">
        <v>0</v>
      </c>
    </row>
    <row r="2376" spans="1:37" x14ac:dyDescent="0.25">
      <c r="A2376" s="19">
        <v>2375</v>
      </c>
      <c r="B2376" t="s">
        <v>4145</v>
      </c>
      <c r="C2376" s="1" t="str">
        <f>+VLOOKUP(Tabla1[[#This Row],[Sector]],Sectores[[Sector]:[Columna1]],2,0)</f>
        <v>34 Transparencia</v>
      </c>
      <c r="D2376" s="1" t="str">
        <f>+VLOOKUP(Tabla1[[#This Row],[Contenido]],Hoja2!$F$2:$G$105,2,0)</f>
        <v>34.01 Partidos Políticos</v>
      </c>
      <c r="E2376" s="1" t="str">
        <f>+IFERROR(VLOOKUP(Tabla1[[#This Row],[Tema]],Temas[[Tema]:[Columna1]],2,0),"REVISAR")</f>
        <v>34.01.36 Aportes, donaciones, asignaciones y otros al Partido Convergencia Social</v>
      </c>
      <c r="F2376" s="1" t="str">
        <f>+IFERROR(VLOOKUP(Tabla1[[#This Row],[Muestra]],Muestra[[Muestra]:[Columna1]],2,0),"REVISAR")</f>
        <v>34.01.01.07 Otras Transferencias públicas</v>
      </c>
      <c r="G2376" t="s">
        <v>3888</v>
      </c>
      <c r="H2376" t="s">
        <v>3889</v>
      </c>
      <c r="I2376" t="s">
        <v>4138</v>
      </c>
      <c r="J2376" t="s">
        <v>4110</v>
      </c>
      <c r="K2376" t="s">
        <v>234</v>
      </c>
      <c r="L2376" t="s">
        <v>2615</v>
      </c>
      <c r="O2376" t="s">
        <v>4346</v>
      </c>
      <c r="AF2376">
        <v>0</v>
      </c>
      <c r="AG2376">
        <v>0</v>
      </c>
      <c r="AH2376">
        <v>0</v>
      </c>
      <c r="AI2376">
        <v>0</v>
      </c>
      <c r="AJ2376">
        <v>0</v>
      </c>
      <c r="AK2376">
        <v>0</v>
      </c>
    </row>
    <row r="2377" spans="1:37" x14ac:dyDescent="0.25">
      <c r="A2377" s="19">
        <v>2376</v>
      </c>
      <c r="B2377" t="s">
        <v>4146</v>
      </c>
      <c r="C2377" s="1" t="str">
        <f>+VLOOKUP(Tabla1[[#This Row],[Sector]],Sectores[[Sector]:[Columna1]],2,0)</f>
        <v>34 Transparencia</v>
      </c>
      <c r="D2377" s="1" t="str">
        <f>+VLOOKUP(Tabla1[[#This Row],[Contenido]],Hoja2!$F$2:$G$105,2,0)</f>
        <v>34.01 Partidos Políticos</v>
      </c>
      <c r="E2377" s="1" t="str">
        <f>+IFERROR(VLOOKUP(Tabla1[[#This Row],[Tema]],Temas[[Tema]:[Columna1]],2,0),"REVISAR")</f>
        <v>34.01.37 Aportes, donaciones, asignaciones y otros al Partido de Trabajadores Revolucionarios (PTR)</v>
      </c>
      <c r="F2377" s="1" t="str">
        <f>+IFERROR(VLOOKUP(Tabla1[[#This Row],[Muestra]],Muestra[[Muestra]:[Columna1]],2,0),"REVISAR")</f>
        <v>34.01.01.01 Aportes del Estado (art. 33 bis Ley N°18603)</v>
      </c>
      <c r="G2377" t="s">
        <v>3888</v>
      </c>
      <c r="H2377" t="s">
        <v>3889</v>
      </c>
      <c r="I2377" t="s">
        <v>4147</v>
      </c>
      <c r="J2377" t="s">
        <v>4098</v>
      </c>
      <c r="K2377" t="s">
        <v>234</v>
      </c>
      <c r="L2377" t="s">
        <v>2615</v>
      </c>
      <c r="O2377" t="s">
        <v>4346</v>
      </c>
      <c r="AF2377">
        <v>0</v>
      </c>
      <c r="AG2377">
        <v>0</v>
      </c>
      <c r="AH2377">
        <v>0</v>
      </c>
      <c r="AI2377">
        <v>0</v>
      </c>
      <c r="AJ2377">
        <v>23535477</v>
      </c>
      <c r="AK2377">
        <v>11593819</v>
      </c>
    </row>
    <row r="2378" spans="1:37" x14ac:dyDescent="0.25">
      <c r="A2378" s="19">
        <v>2377</v>
      </c>
      <c r="B2378" t="s">
        <v>4148</v>
      </c>
      <c r="C2378" s="1" t="str">
        <f>+VLOOKUP(Tabla1[[#This Row],[Sector]],Sectores[[Sector]:[Columna1]],2,0)</f>
        <v>34 Transparencia</v>
      </c>
      <c r="D2378" s="1" t="str">
        <f>+VLOOKUP(Tabla1[[#This Row],[Contenido]],Hoja2!$F$2:$G$105,2,0)</f>
        <v>34.01 Partidos Políticos</v>
      </c>
      <c r="E2378" s="1" t="str">
        <f>+IFERROR(VLOOKUP(Tabla1[[#This Row],[Tema]],Temas[[Tema]:[Columna1]],2,0),"REVISAR")</f>
        <v>34.01.37 Aportes, donaciones, asignaciones y otros al Partido de Trabajadores Revolucionarios (PTR)</v>
      </c>
      <c r="F2378" s="1" t="str">
        <f>+IFERROR(VLOOKUP(Tabla1[[#This Row],[Muestra]],Muestra[[Muestra]:[Columna1]],2,0),"REVISAR")</f>
        <v>34.01.01.02 Asignaciones testamentarias</v>
      </c>
      <c r="G2378" t="s">
        <v>3888</v>
      </c>
      <c r="H2378" t="s">
        <v>3889</v>
      </c>
      <c r="I2378" t="s">
        <v>4147</v>
      </c>
      <c r="J2378" t="s">
        <v>4100</v>
      </c>
      <c r="K2378" t="s">
        <v>234</v>
      </c>
      <c r="L2378" t="s">
        <v>2615</v>
      </c>
      <c r="O2378" t="s">
        <v>4346</v>
      </c>
      <c r="AF2378">
        <v>0</v>
      </c>
      <c r="AG2378">
        <v>0</v>
      </c>
      <c r="AH2378">
        <v>0</v>
      </c>
      <c r="AI2378">
        <v>0</v>
      </c>
      <c r="AJ2378">
        <v>0</v>
      </c>
      <c r="AK2378">
        <v>0</v>
      </c>
    </row>
    <row r="2379" spans="1:37" x14ac:dyDescent="0.25">
      <c r="A2379" s="19">
        <v>2378</v>
      </c>
      <c r="B2379" t="s">
        <v>4149</v>
      </c>
      <c r="C2379" s="1" t="str">
        <f>+VLOOKUP(Tabla1[[#This Row],[Sector]],Sectores[[Sector]:[Columna1]],2,0)</f>
        <v>34 Transparencia</v>
      </c>
      <c r="D2379" s="1" t="str">
        <f>+VLOOKUP(Tabla1[[#This Row],[Contenido]],Hoja2!$F$2:$G$105,2,0)</f>
        <v>34.01 Partidos Políticos</v>
      </c>
      <c r="E2379" s="1" t="str">
        <f>+IFERROR(VLOOKUP(Tabla1[[#This Row],[Tema]],Temas[[Tema]:[Columna1]],2,0),"REVISAR")</f>
        <v>34.01.37 Aportes, donaciones, asignaciones y otros al Partido de Trabajadores Revolucionarios (PTR)</v>
      </c>
      <c r="F2379" s="1" t="str">
        <f>+IFERROR(VLOOKUP(Tabla1[[#This Row],[Muestra]],Muestra[[Muestra]:[Columna1]],2,0),"REVISAR")</f>
        <v>34.01.01.03 Cotizaciones</v>
      </c>
      <c r="G2379" t="s">
        <v>3888</v>
      </c>
      <c r="H2379" t="s">
        <v>3889</v>
      </c>
      <c r="I2379" t="s">
        <v>4147</v>
      </c>
      <c r="J2379" t="s">
        <v>4102</v>
      </c>
      <c r="K2379" t="s">
        <v>234</v>
      </c>
      <c r="L2379" t="s">
        <v>2615</v>
      </c>
      <c r="O2379" t="s">
        <v>4346</v>
      </c>
      <c r="AF2379">
        <v>0</v>
      </c>
      <c r="AG2379">
        <v>0</v>
      </c>
      <c r="AH2379">
        <v>0</v>
      </c>
      <c r="AI2379">
        <v>0</v>
      </c>
      <c r="AJ2379">
        <v>5376000</v>
      </c>
      <c r="AK2379">
        <v>17888600</v>
      </c>
    </row>
    <row r="2380" spans="1:37" x14ac:dyDescent="0.25">
      <c r="A2380" s="19">
        <v>2379</v>
      </c>
      <c r="B2380" t="s">
        <v>4150</v>
      </c>
      <c r="C2380" s="1" t="str">
        <f>+VLOOKUP(Tabla1[[#This Row],[Sector]],Sectores[[Sector]:[Columna1]],2,0)</f>
        <v>34 Transparencia</v>
      </c>
      <c r="D2380" s="1" t="str">
        <f>+VLOOKUP(Tabla1[[#This Row],[Contenido]],Hoja2!$F$2:$G$105,2,0)</f>
        <v>34.01 Partidos Políticos</v>
      </c>
      <c r="E2380" s="1" t="str">
        <f>+IFERROR(VLOOKUP(Tabla1[[#This Row],[Tema]],Temas[[Tema]:[Columna1]],2,0),"REVISAR")</f>
        <v>34.01.37 Aportes, donaciones, asignaciones y otros al Partido de Trabajadores Revolucionarios (PTR)</v>
      </c>
      <c r="F2380" s="1" t="str">
        <f>+IFERROR(VLOOKUP(Tabla1[[#This Row],[Muestra]],Muestra[[Muestra]:[Columna1]],2,0),"REVISAR")</f>
        <v>34.01.01.04 Donaciones</v>
      </c>
      <c r="G2380" t="s">
        <v>3888</v>
      </c>
      <c r="H2380" t="s">
        <v>3889</v>
      </c>
      <c r="I2380" t="s">
        <v>4147</v>
      </c>
      <c r="J2380" t="s">
        <v>4104</v>
      </c>
      <c r="K2380" t="s">
        <v>234</v>
      </c>
      <c r="L2380" t="s">
        <v>2615</v>
      </c>
      <c r="O2380" t="s">
        <v>4346</v>
      </c>
      <c r="AF2380">
        <v>0</v>
      </c>
      <c r="AG2380">
        <v>0</v>
      </c>
      <c r="AH2380">
        <v>0</v>
      </c>
      <c r="AI2380">
        <v>0</v>
      </c>
      <c r="AJ2380">
        <v>0</v>
      </c>
      <c r="AK2380">
        <v>1020000</v>
      </c>
    </row>
    <row r="2381" spans="1:37" x14ac:dyDescent="0.25">
      <c r="A2381" s="19">
        <v>2380</v>
      </c>
      <c r="B2381" t="s">
        <v>4151</v>
      </c>
      <c r="C2381" s="1" t="str">
        <f>+VLOOKUP(Tabla1[[#This Row],[Sector]],Sectores[[Sector]:[Columna1]],2,0)</f>
        <v>34 Transparencia</v>
      </c>
      <c r="D2381" s="1" t="str">
        <f>+VLOOKUP(Tabla1[[#This Row],[Contenido]],Hoja2!$F$2:$G$105,2,0)</f>
        <v>34.01 Partidos Políticos</v>
      </c>
      <c r="E2381" s="1" t="str">
        <f>+IFERROR(VLOOKUP(Tabla1[[#This Row],[Tema]],Temas[[Tema]:[Columna1]],2,0),"REVISAR")</f>
        <v>34.01.37 Aportes, donaciones, asignaciones y otros al Partido de Trabajadores Revolucionarios (PTR)</v>
      </c>
      <c r="F2381" s="1" t="str">
        <f>+IFERROR(VLOOKUP(Tabla1[[#This Row],[Muestra]],Muestra[[Muestra]:[Columna1]],2,0),"REVISAR")</f>
        <v>34.01.01.05 Frutos y productos de los Bienes Patrimoniales</v>
      </c>
      <c r="G2381" t="s">
        <v>3888</v>
      </c>
      <c r="H2381" t="s">
        <v>3889</v>
      </c>
      <c r="I2381" t="s">
        <v>4147</v>
      </c>
      <c r="J2381" t="s">
        <v>4106</v>
      </c>
      <c r="K2381" t="s">
        <v>234</v>
      </c>
      <c r="L2381" t="s">
        <v>2615</v>
      </c>
      <c r="O2381" t="s">
        <v>4346</v>
      </c>
      <c r="AF2381">
        <v>0</v>
      </c>
      <c r="AG2381">
        <v>0</v>
      </c>
      <c r="AH2381">
        <v>0</v>
      </c>
      <c r="AI2381">
        <v>2100000</v>
      </c>
      <c r="AJ2381">
        <v>0</v>
      </c>
      <c r="AK2381">
        <v>0</v>
      </c>
    </row>
    <row r="2382" spans="1:37" x14ac:dyDescent="0.25">
      <c r="A2382" s="19">
        <v>2381</v>
      </c>
      <c r="B2382" t="s">
        <v>4152</v>
      </c>
      <c r="C2382" s="1" t="str">
        <f>+VLOOKUP(Tabla1[[#This Row],[Sector]],Sectores[[Sector]:[Columna1]],2,0)</f>
        <v>34 Transparencia</v>
      </c>
      <c r="D2382" s="1" t="str">
        <f>+VLOOKUP(Tabla1[[#This Row],[Contenido]],Hoja2!$F$2:$G$105,2,0)</f>
        <v>34.01 Partidos Políticos</v>
      </c>
      <c r="E2382" s="1" t="str">
        <f>+IFERROR(VLOOKUP(Tabla1[[#This Row],[Tema]],Temas[[Tema]:[Columna1]],2,0),"REVISAR")</f>
        <v>34.01.37 Aportes, donaciones, asignaciones y otros al Partido de Trabajadores Revolucionarios (PTR)</v>
      </c>
      <c r="F2382" s="1" t="str">
        <f>+IFERROR(VLOOKUP(Tabla1[[#This Row],[Muestra]],Muestra[[Muestra]:[Columna1]],2,0),"REVISAR")</f>
        <v>34.01.01.06 Otras Transferencias privadas</v>
      </c>
      <c r="G2382" t="s">
        <v>3888</v>
      </c>
      <c r="H2382" t="s">
        <v>3889</v>
      </c>
      <c r="I2382" t="s">
        <v>4147</v>
      </c>
      <c r="J2382" t="s">
        <v>4108</v>
      </c>
      <c r="K2382" t="s">
        <v>234</v>
      </c>
      <c r="L2382" t="s">
        <v>2615</v>
      </c>
      <c r="O2382" t="s">
        <v>4346</v>
      </c>
      <c r="AF2382">
        <v>0</v>
      </c>
      <c r="AG2382">
        <v>0</v>
      </c>
      <c r="AH2382">
        <v>0</v>
      </c>
      <c r="AI2382">
        <v>0</v>
      </c>
      <c r="AJ2382">
        <v>0</v>
      </c>
      <c r="AK2382">
        <v>1723331</v>
      </c>
    </row>
    <row r="2383" spans="1:37" x14ac:dyDescent="0.25">
      <c r="A2383" s="19">
        <v>2382</v>
      </c>
      <c r="B2383" t="s">
        <v>4153</v>
      </c>
      <c r="C2383" s="1" t="str">
        <f>+VLOOKUP(Tabla1[[#This Row],[Sector]],Sectores[[Sector]:[Columna1]],2,0)</f>
        <v>34 Transparencia</v>
      </c>
      <c r="D2383" s="1" t="str">
        <f>+VLOOKUP(Tabla1[[#This Row],[Contenido]],Hoja2!$F$2:$G$105,2,0)</f>
        <v>34.01 Partidos Políticos</v>
      </c>
      <c r="E2383" s="1" t="str">
        <f>+IFERROR(VLOOKUP(Tabla1[[#This Row],[Tema]],Temas[[Tema]:[Columna1]],2,0),"REVISAR")</f>
        <v>34.01.37 Aportes, donaciones, asignaciones y otros al Partido de Trabajadores Revolucionarios (PTR)</v>
      </c>
      <c r="F2383" s="1" t="str">
        <f>+IFERROR(VLOOKUP(Tabla1[[#This Row],[Muestra]],Muestra[[Muestra]:[Columna1]],2,0),"REVISAR")</f>
        <v>34.01.01.07 Otras Transferencias públicas</v>
      </c>
      <c r="G2383" t="s">
        <v>3888</v>
      </c>
      <c r="H2383" t="s">
        <v>3889</v>
      </c>
      <c r="I2383" t="s">
        <v>4147</v>
      </c>
      <c r="J2383" t="s">
        <v>4110</v>
      </c>
      <c r="K2383" t="s">
        <v>234</v>
      </c>
      <c r="L2383" t="s">
        <v>2615</v>
      </c>
      <c r="O2383" t="s">
        <v>4346</v>
      </c>
      <c r="AF2383">
        <v>0</v>
      </c>
      <c r="AG2383">
        <v>0</v>
      </c>
      <c r="AH2383">
        <v>0</v>
      </c>
      <c r="AI2383">
        <v>0</v>
      </c>
      <c r="AJ2383">
        <v>0</v>
      </c>
      <c r="AK2383">
        <v>0</v>
      </c>
    </row>
    <row r="2384" spans="1:37" x14ac:dyDescent="0.25">
      <c r="A2384" s="19">
        <v>2383</v>
      </c>
      <c r="B2384" t="s">
        <v>4154</v>
      </c>
      <c r="C2384" s="1" t="str">
        <f>+VLOOKUP(Tabla1[[#This Row],[Sector]],Sectores[[Sector]:[Columna1]],2,0)</f>
        <v>34 Transparencia</v>
      </c>
      <c r="D2384" s="1" t="str">
        <f>+VLOOKUP(Tabla1[[#This Row],[Contenido]],Hoja2!$F$2:$G$105,2,0)</f>
        <v>34.01 Partidos Políticos</v>
      </c>
      <c r="E2384" s="1" t="str">
        <f>+IFERROR(VLOOKUP(Tabla1[[#This Row],[Tema]],Temas[[Tema]:[Columna1]],2,0),"REVISAR")</f>
        <v>34.01.38 Aportes, donaciones, asignaciones y otros al Partido Demócrata Cristiano (PDC)</v>
      </c>
      <c r="F2384" s="1" t="str">
        <f>+IFERROR(VLOOKUP(Tabla1[[#This Row],[Muestra]],Muestra[[Muestra]:[Columna1]],2,0),"REVISAR")</f>
        <v>34.01.01.01 Aportes del Estado (art. 33 bis Ley N°18603)</v>
      </c>
      <c r="G2384" t="s">
        <v>3888</v>
      </c>
      <c r="H2384" t="s">
        <v>3889</v>
      </c>
      <c r="I2384" t="s">
        <v>4155</v>
      </c>
      <c r="J2384" t="s">
        <v>4098</v>
      </c>
      <c r="K2384" t="s">
        <v>234</v>
      </c>
      <c r="L2384" t="s">
        <v>2615</v>
      </c>
      <c r="O2384" t="s">
        <v>4346</v>
      </c>
      <c r="AF2384">
        <v>0</v>
      </c>
      <c r="AG2384">
        <v>0</v>
      </c>
      <c r="AH2384">
        <v>1040701187</v>
      </c>
      <c r="AI2384">
        <v>706628702</v>
      </c>
      <c r="AJ2384">
        <v>657804297</v>
      </c>
      <c r="AK2384">
        <v>667467142</v>
      </c>
    </row>
    <row r="2385" spans="1:37" x14ac:dyDescent="0.25">
      <c r="A2385" s="19">
        <v>2384</v>
      </c>
      <c r="B2385" t="s">
        <v>4156</v>
      </c>
      <c r="C2385" s="1" t="str">
        <f>+VLOOKUP(Tabla1[[#This Row],[Sector]],Sectores[[Sector]:[Columna1]],2,0)</f>
        <v>34 Transparencia</v>
      </c>
      <c r="D2385" s="1" t="str">
        <f>+VLOOKUP(Tabla1[[#This Row],[Contenido]],Hoja2!$F$2:$G$105,2,0)</f>
        <v>34.01 Partidos Políticos</v>
      </c>
      <c r="E2385" s="1" t="str">
        <f>+IFERROR(VLOOKUP(Tabla1[[#This Row],[Tema]],Temas[[Tema]:[Columna1]],2,0),"REVISAR")</f>
        <v>34.01.38 Aportes, donaciones, asignaciones y otros al Partido Demócrata Cristiano (PDC)</v>
      </c>
      <c r="F2385" s="1" t="str">
        <f>+IFERROR(VLOOKUP(Tabla1[[#This Row],[Muestra]],Muestra[[Muestra]:[Columna1]],2,0),"REVISAR")</f>
        <v>34.01.01.02 Asignaciones testamentarias</v>
      </c>
      <c r="G2385" t="s">
        <v>3888</v>
      </c>
      <c r="H2385" t="s">
        <v>3889</v>
      </c>
      <c r="I2385" t="s">
        <v>4155</v>
      </c>
      <c r="J2385" t="s">
        <v>4100</v>
      </c>
      <c r="K2385" t="s">
        <v>234</v>
      </c>
      <c r="L2385" t="s">
        <v>2615</v>
      </c>
      <c r="O2385" t="s">
        <v>4346</v>
      </c>
      <c r="AF2385">
        <v>0</v>
      </c>
      <c r="AG2385">
        <v>0</v>
      </c>
      <c r="AH2385">
        <v>0</v>
      </c>
      <c r="AI2385">
        <v>0</v>
      </c>
      <c r="AJ2385">
        <v>0</v>
      </c>
      <c r="AK2385">
        <v>0</v>
      </c>
    </row>
    <row r="2386" spans="1:37" x14ac:dyDescent="0.25">
      <c r="A2386" s="19">
        <v>2385</v>
      </c>
      <c r="B2386" t="s">
        <v>4157</v>
      </c>
      <c r="C2386" s="1" t="str">
        <f>+VLOOKUP(Tabla1[[#This Row],[Sector]],Sectores[[Sector]:[Columna1]],2,0)</f>
        <v>34 Transparencia</v>
      </c>
      <c r="D2386" s="1" t="str">
        <f>+VLOOKUP(Tabla1[[#This Row],[Contenido]],Hoja2!$F$2:$G$105,2,0)</f>
        <v>34.01 Partidos Políticos</v>
      </c>
      <c r="E2386" s="1" t="str">
        <f>+IFERROR(VLOOKUP(Tabla1[[#This Row],[Tema]],Temas[[Tema]:[Columna1]],2,0),"REVISAR")</f>
        <v>34.01.38 Aportes, donaciones, asignaciones y otros al Partido Demócrata Cristiano (PDC)</v>
      </c>
      <c r="F2386" s="1" t="str">
        <f>+IFERROR(VLOOKUP(Tabla1[[#This Row],[Muestra]],Muestra[[Muestra]:[Columna1]],2,0),"REVISAR")</f>
        <v>34.01.01.03 Cotizaciones</v>
      </c>
      <c r="G2386" t="s">
        <v>3888</v>
      </c>
      <c r="H2386" t="s">
        <v>3889</v>
      </c>
      <c r="I2386" t="s">
        <v>4155</v>
      </c>
      <c r="J2386" t="s">
        <v>4102</v>
      </c>
      <c r="K2386" t="s">
        <v>234</v>
      </c>
      <c r="L2386" t="s">
        <v>2615</v>
      </c>
      <c r="O2386" t="s">
        <v>4346</v>
      </c>
      <c r="AF2386">
        <v>0</v>
      </c>
      <c r="AG2386">
        <v>0</v>
      </c>
      <c r="AH2386">
        <v>39115879</v>
      </c>
      <c r="AI2386">
        <v>13392249</v>
      </c>
      <c r="AJ2386">
        <v>7225657</v>
      </c>
      <c r="AK2386">
        <v>6221853</v>
      </c>
    </row>
    <row r="2387" spans="1:37" x14ac:dyDescent="0.25">
      <c r="A2387" s="19">
        <v>2386</v>
      </c>
      <c r="B2387" t="s">
        <v>4158</v>
      </c>
      <c r="C2387" s="1" t="str">
        <f>+VLOOKUP(Tabla1[[#This Row],[Sector]],Sectores[[Sector]:[Columna1]],2,0)</f>
        <v>34 Transparencia</v>
      </c>
      <c r="D2387" s="1" t="str">
        <f>+VLOOKUP(Tabla1[[#This Row],[Contenido]],Hoja2!$F$2:$G$105,2,0)</f>
        <v>34.01 Partidos Políticos</v>
      </c>
      <c r="E2387" s="1" t="str">
        <f>+IFERROR(VLOOKUP(Tabla1[[#This Row],[Tema]],Temas[[Tema]:[Columna1]],2,0),"REVISAR")</f>
        <v>34.01.38 Aportes, donaciones, asignaciones y otros al Partido Demócrata Cristiano (PDC)</v>
      </c>
      <c r="F2387" s="1" t="str">
        <f>+IFERROR(VLOOKUP(Tabla1[[#This Row],[Muestra]],Muestra[[Muestra]:[Columna1]],2,0),"REVISAR")</f>
        <v>34.01.01.04 Donaciones</v>
      </c>
      <c r="G2387" t="s">
        <v>3888</v>
      </c>
      <c r="H2387" t="s">
        <v>3889</v>
      </c>
      <c r="I2387" t="s">
        <v>4155</v>
      </c>
      <c r="J2387" t="s">
        <v>4104</v>
      </c>
      <c r="K2387" t="s">
        <v>234</v>
      </c>
      <c r="L2387" t="s">
        <v>2615</v>
      </c>
      <c r="O2387" t="s">
        <v>4346</v>
      </c>
      <c r="AF2387">
        <v>0</v>
      </c>
      <c r="AG2387">
        <v>0</v>
      </c>
      <c r="AH2387">
        <v>0</v>
      </c>
      <c r="AI2387">
        <v>0</v>
      </c>
      <c r="AJ2387">
        <v>0</v>
      </c>
      <c r="AK2387">
        <v>0</v>
      </c>
    </row>
    <row r="2388" spans="1:37" x14ac:dyDescent="0.25">
      <c r="A2388" s="19">
        <v>2387</v>
      </c>
      <c r="B2388" t="s">
        <v>4159</v>
      </c>
      <c r="C2388" s="1" t="str">
        <f>+VLOOKUP(Tabla1[[#This Row],[Sector]],Sectores[[Sector]:[Columna1]],2,0)</f>
        <v>34 Transparencia</v>
      </c>
      <c r="D2388" s="1" t="str">
        <f>+VLOOKUP(Tabla1[[#This Row],[Contenido]],Hoja2!$F$2:$G$105,2,0)</f>
        <v>34.01 Partidos Políticos</v>
      </c>
      <c r="E2388" s="1" t="str">
        <f>+IFERROR(VLOOKUP(Tabla1[[#This Row],[Tema]],Temas[[Tema]:[Columna1]],2,0),"REVISAR")</f>
        <v>34.01.38 Aportes, donaciones, asignaciones y otros al Partido Demócrata Cristiano (PDC)</v>
      </c>
      <c r="F2388" s="1" t="str">
        <f>+IFERROR(VLOOKUP(Tabla1[[#This Row],[Muestra]],Muestra[[Muestra]:[Columna1]],2,0),"REVISAR")</f>
        <v>34.01.01.05 Frutos y productos de los Bienes Patrimoniales</v>
      </c>
      <c r="G2388" t="s">
        <v>3888</v>
      </c>
      <c r="H2388" t="s">
        <v>3889</v>
      </c>
      <c r="I2388" t="s">
        <v>4155</v>
      </c>
      <c r="J2388" t="s">
        <v>4106</v>
      </c>
      <c r="K2388" t="s">
        <v>234</v>
      </c>
      <c r="L2388" t="s">
        <v>2615</v>
      </c>
      <c r="O2388" t="s">
        <v>4346</v>
      </c>
      <c r="AF2388">
        <v>0</v>
      </c>
      <c r="AG2388">
        <v>0</v>
      </c>
      <c r="AH2388">
        <v>2513092</v>
      </c>
      <c r="AI2388">
        <v>4181030</v>
      </c>
      <c r="AJ2388">
        <v>310569442</v>
      </c>
      <c r="AK2388">
        <v>713909046</v>
      </c>
    </row>
    <row r="2389" spans="1:37" x14ac:dyDescent="0.25">
      <c r="A2389" s="19">
        <v>2388</v>
      </c>
      <c r="B2389" t="s">
        <v>4160</v>
      </c>
      <c r="C2389" s="1" t="str">
        <f>+VLOOKUP(Tabla1[[#This Row],[Sector]],Sectores[[Sector]:[Columna1]],2,0)</f>
        <v>34 Transparencia</v>
      </c>
      <c r="D2389" s="1" t="str">
        <f>+VLOOKUP(Tabla1[[#This Row],[Contenido]],Hoja2!$F$2:$G$105,2,0)</f>
        <v>34.01 Partidos Políticos</v>
      </c>
      <c r="E2389" s="1" t="str">
        <f>+IFERROR(VLOOKUP(Tabla1[[#This Row],[Tema]],Temas[[Tema]:[Columna1]],2,0),"REVISAR")</f>
        <v>34.01.38 Aportes, donaciones, asignaciones y otros al Partido Demócrata Cristiano (PDC)</v>
      </c>
      <c r="F2389" s="1" t="str">
        <f>+IFERROR(VLOOKUP(Tabla1[[#This Row],[Muestra]],Muestra[[Muestra]:[Columna1]],2,0),"REVISAR")</f>
        <v>34.01.01.06 Otras Transferencias privadas</v>
      </c>
      <c r="G2389" t="s">
        <v>3888</v>
      </c>
      <c r="H2389" t="s">
        <v>3889</v>
      </c>
      <c r="I2389" t="s">
        <v>4155</v>
      </c>
      <c r="J2389" t="s">
        <v>4108</v>
      </c>
      <c r="K2389" t="s">
        <v>234</v>
      </c>
      <c r="L2389" t="s">
        <v>2615</v>
      </c>
      <c r="O2389" t="s">
        <v>4346</v>
      </c>
      <c r="AF2389">
        <v>0</v>
      </c>
      <c r="AG2389">
        <v>0</v>
      </c>
      <c r="AH2389">
        <v>1514944</v>
      </c>
      <c r="AI2389">
        <v>0</v>
      </c>
      <c r="AJ2389">
        <v>0</v>
      </c>
      <c r="AK2389">
        <v>5603157</v>
      </c>
    </row>
    <row r="2390" spans="1:37" x14ac:dyDescent="0.25">
      <c r="A2390" s="19">
        <v>2389</v>
      </c>
      <c r="B2390" t="s">
        <v>4161</v>
      </c>
      <c r="C2390" s="1" t="str">
        <f>+VLOOKUP(Tabla1[[#This Row],[Sector]],Sectores[[Sector]:[Columna1]],2,0)</f>
        <v>34 Transparencia</v>
      </c>
      <c r="D2390" s="1" t="str">
        <f>+VLOOKUP(Tabla1[[#This Row],[Contenido]],Hoja2!$F$2:$G$105,2,0)</f>
        <v>34.01 Partidos Políticos</v>
      </c>
      <c r="E2390" s="1" t="str">
        <f>+IFERROR(VLOOKUP(Tabla1[[#This Row],[Tema]],Temas[[Tema]:[Columna1]],2,0),"REVISAR")</f>
        <v>34.01.38 Aportes, donaciones, asignaciones y otros al Partido Demócrata Cristiano (PDC)</v>
      </c>
      <c r="F2390" s="1" t="str">
        <f>+IFERROR(VLOOKUP(Tabla1[[#This Row],[Muestra]],Muestra[[Muestra]:[Columna1]],2,0),"REVISAR")</f>
        <v>34.01.01.07 Otras Transferencias públicas</v>
      </c>
      <c r="G2390" t="s">
        <v>3888</v>
      </c>
      <c r="H2390" t="s">
        <v>3889</v>
      </c>
      <c r="I2390" t="s">
        <v>4155</v>
      </c>
      <c r="J2390" t="s">
        <v>4110</v>
      </c>
      <c r="K2390" t="s">
        <v>234</v>
      </c>
      <c r="L2390" t="s">
        <v>2615</v>
      </c>
      <c r="O2390" t="s">
        <v>4346</v>
      </c>
      <c r="AF2390">
        <v>0</v>
      </c>
      <c r="AG2390">
        <v>0</v>
      </c>
      <c r="AH2390">
        <v>293094173</v>
      </c>
      <c r="AI2390">
        <v>319685290</v>
      </c>
      <c r="AJ2390">
        <v>0</v>
      </c>
      <c r="AK2390">
        <v>17012</v>
      </c>
    </row>
    <row r="2391" spans="1:37" x14ac:dyDescent="0.25">
      <c r="A2391" s="19">
        <v>2390</v>
      </c>
      <c r="B2391" t="s">
        <v>4162</v>
      </c>
      <c r="C2391" s="1" t="str">
        <f>+VLOOKUP(Tabla1[[#This Row],[Sector]],Sectores[[Sector]:[Columna1]],2,0)</f>
        <v>34 Transparencia</v>
      </c>
      <c r="D2391" s="1" t="str">
        <f>+VLOOKUP(Tabla1[[#This Row],[Contenido]],Hoja2!$F$2:$G$105,2,0)</f>
        <v>34.01 Partidos Políticos</v>
      </c>
      <c r="E2391" s="1" t="str">
        <f>+IFERROR(VLOOKUP(Tabla1[[#This Row],[Tema]],Temas[[Tema]:[Columna1]],2,0),"REVISAR")</f>
        <v>34.01.39 Aportes, donaciones, asignaciones y otros al Partido Ecologista Verde (PEV)</v>
      </c>
      <c r="F2391" s="1" t="str">
        <f>+IFERROR(VLOOKUP(Tabla1[[#This Row],[Muestra]],Muestra[[Muestra]:[Columna1]],2,0),"REVISAR")</f>
        <v>34.01.01.01 Aportes del Estado (art. 33 bis Ley N°18603)</v>
      </c>
      <c r="G2391" t="s">
        <v>3888</v>
      </c>
      <c r="H2391" t="s">
        <v>3889</v>
      </c>
      <c r="I2391" t="s">
        <v>4163</v>
      </c>
      <c r="J2391" t="s">
        <v>4098</v>
      </c>
      <c r="K2391" t="s">
        <v>234</v>
      </c>
      <c r="L2391" t="s">
        <v>2615</v>
      </c>
      <c r="O2391" t="s">
        <v>4346</v>
      </c>
      <c r="AF2391">
        <v>0</v>
      </c>
      <c r="AG2391">
        <v>43803515</v>
      </c>
      <c r="AH2391">
        <v>52833715</v>
      </c>
      <c r="AI2391">
        <v>48549641</v>
      </c>
      <c r="AJ2391">
        <v>259327598</v>
      </c>
      <c r="AK2391">
        <v>181287875</v>
      </c>
    </row>
    <row r="2392" spans="1:37" x14ac:dyDescent="0.25">
      <c r="A2392" s="19">
        <v>2391</v>
      </c>
      <c r="B2392" t="s">
        <v>4164</v>
      </c>
      <c r="C2392" s="1" t="str">
        <f>+VLOOKUP(Tabla1[[#This Row],[Sector]],Sectores[[Sector]:[Columna1]],2,0)</f>
        <v>34 Transparencia</v>
      </c>
      <c r="D2392" s="1" t="str">
        <f>+VLOOKUP(Tabla1[[#This Row],[Contenido]],Hoja2!$F$2:$G$105,2,0)</f>
        <v>34.01 Partidos Políticos</v>
      </c>
      <c r="E2392" s="1" t="str">
        <f>+IFERROR(VLOOKUP(Tabla1[[#This Row],[Tema]],Temas[[Tema]:[Columna1]],2,0),"REVISAR")</f>
        <v>34.01.39 Aportes, donaciones, asignaciones y otros al Partido Ecologista Verde (PEV)</v>
      </c>
      <c r="F2392" s="1" t="str">
        <f>+IFERROR(VLOOKUP(Tabla1[[#This Row],[Muestra]],Muestra[[Muestra]:[Columna1]],2,0),"REVISAR")</f>
        <v>34.01.01.02 Asignaciones testamentarias</v>
      </c>
      <c r="G2392" t="s">
        <v>3888</v>
      </c>
      <c r="H2392" t="s">
        <v>3889</v>
      </c>
      <c r="I2392" t="s">
        <v>4163</v>
      </c>
      <c r="J2392" t="s">
        <v>4100</v>
      </c>
      <c r="K2392" t="s">
        <v>234</v>
      </c>
      <c r="L2392" t="s">
        <v>2615</v>
      </c>
      <c r="O2392" t="s">
        <v>4346</v>
      </c>
      <c r="AF2392">
        <v>0</v>
      </c>
      <c r="AG2392">
        <v>0</v>
      </c>
      <c r="AH2392">
        <v>0</v>
      </c>
      <c r="AI2392">
        <v>0</v>
      </c>
      <c r="AJ2392">
        <v>0</v>
      </c>
      <c r="AK2392">
        <v>0</v>
      </c>
    </row>
    <row r="2393" spans="1:37" x14ac:dyDescent="0.25">
      <c r="A2393" s="19">
        <v>2392</v>
      </c>
      <c r="B2393" t="s">
        <v>4165</v>
      </c>
      <c r="C2393" s="1" t="str">
        <f>+VLOOKUP(Tabla1[[#This Row],[Sector]],Sectores[[Sector]:[Columna1]],2,0)</f>
        <v>34 Transparencia</v>
      </c>
      <c r="D2393" s="1" t="str">
        <f>+VLOOKUP(Tabla1[[#This Row],[Contenido]],Hoja2!$F$2:$G$105,2,0)</f>
        <v>34.01 Partidos Políticos</v>
      </c>
      <c r="E2393" s="1" t="str">
        <f>+IFERROR(VLOOKUP(Tabla1[[#This Row],[Tema]],Temas[[Tema]:[Columna1]],2,0),"REVISAR")</f>
        <v>34.01.39 Aportes, donaciones, asignaciones y otros al Partido Ecologista Verde (PEV)</v>
      </c>
      <c r="F2393" s="1" t="str">
        <f>+IFERROR(VLOOKUP(Tabla1[[#This Row],[Muestra]],Muestra[[Muestra]:[Columna1]],2,0),"REVISAR")</f>
        <v>34.01.01.03 Cotizaciones</v>
      </c>
      <c r="G2393" t="s">
        <v>3888</v>
      </c>
      <c r="H2393" t="s">
        <v>3889</v>
      </c>
      <c r="I2393" t="s">
        <v>4163</v>
      </c>
      <c r="J2393" t="s">
        <v>4102</v>
      </c>
      <c r="K2393" t="s">
        <v>234</v>
      </c>
      <c r="L2393" t="s">
        <v>2615</v>
      </c>
      <c r="O2393" t="s">
        <v>4346</v>
      </c>
      <c r="AF2393">
        <v>0</v>
      </c>
      <c r="AG2393">
        <v>0</v>
      </c>
      <c r="AH2393">
        <v>0</v>
      </c>
      <c r="AI2393">
        <v>310600</v>
      </c>
      <c r="AJ2393">
        <v>0</v>
      </c>
      <c r="AK2393">
        <v>100000</v>
      </c>
    </row>
    <row r="2394" spans="1:37" x14ac:dyDescent="0.25">
      <c r="A2394" s="19">
        <v>2393</v>
      </c>
      <c r="B2394" t="s">
        <v>4166</v>
      </c>
      <c r="C2394" s="1" t="str">
        <f>+VLOOKUP(Tabla1[[#This Row],[Sector]],Sectores[[Sector]:[Columna1]],2,0)</f>
        <v>34 Transparencia</v>
      </c>
      <c r="D2394" s="1" t="str">
        <f>+VLOOKUP(Tabla1[[#This Row],[Contenido]],Hoja2!$F$2:$G$105,2,0)</f>
        <v>34.01 Partidos Políticos</v>
      </c>
      <c r="E2394" s="1" t="str">
        <f>+IFERROR(VLOOKUP(Tabla1[[#This Row],[Tema]],Temas[[Tema]:[Columna1]],2,0),"REVISAR")</f>
        <v>34.01.39 Aportes, donaciones, asignaciones y otros al Partido Ecologista Verde (PEV)</v>
      </c>
      <c r="F2394" s="1" t="str">
        <f>+IFERROR(VLOOKUP(Tabla1[[#This Row],[Muestra]],Muestra[[Muestra]:[Columna1]],2,0),"REVISAR")</f>
        <v>34.01.01.04 Donaciones</v>
      </c>
      <c r="G2394" t="s">
        <v>3888</v>
      </c>
      <c r="H2394" t="s">
        <v>3889</v>
      </c>
      <c r="I2394" t="s">
        <v>4163</v>
      </c>
      <c r="J2394" t="s">
        <v>4104</v>
      </c>
      <c r="K2394" t="s">
        <v>234</v>
      </c>
      <c r="L2394" t="s">
        <v>2615</v>
      </c>
      <c r="O2394" t="s">
        <v>4346</v>
      </c>
      <c r="AF2394">
        <v>0</v>
      </c>
      <c r="AG2394">
        <v>0</v>
      </c>
      <c r="AH2394">
        <v>0</v>
      </c>
      <c r="AI2394">
        <v>0</v>
      </c>
      <c r="AJ2394">
        <v>0</v>
      </c>
      <c r="AK2394">
        <v>0</v>
      </c>
    </row>
    <row r="2395" spans="1:37" x14ac:dyDescent="0.25">
      <c r="A2395" s="19">
        <v>2394</v>
      </c>
      <c r="B2395" t="s">
        <v>4167</v>
      </c>
      <c r="C2395" s="1" t="str">
        <f>+VLOOKUP(Tabla1[[#This Row],[Sector]],Sectores[[Sector]:[Columna1]],2,0)</f>
        <v>34 Transparencia</v>
      </c>
      <c r="D2395" s="1" t="str">
        <f>+VLOOKUP(Tabla1[[#This Row],[Contenido]],Hoja2!$F$2:$G$105,2,0)</f>
        <v>34.01 Partidos Políticos</v>
      </c>
      <c r="E2395" s="1" t="str">
        <f>+IFERROR(VLOOKUP(Tabla1[[#This Row],[Tema]],Temas[[Tema]:[Columna1]],2,0),"REVISAR")</f>
        <v>34.01.39 Aportes, donaciones, asignaciones y otros al Partido Ecologista Verde (PEV)</v>
      </c>
      <c r="F2395" s="1" t="str">
        <f>+IFERROR(VLOOKUP(Tabla1[[#This Row],[Muestra]],Muestra[[Muestra]:[Columna1]],2,0),"REVISAR")</f>
        <v>34.01.01.05 Frutos y productos de los Bienes Patrimoniales</v>
      </c>
      <c r="G2395" t="s">
        <v>3888</v>
      </c>
      <c r="H2395" t="s">
        <v>3889</v>
      </c>
      <c r="I2395" t="s">
        <v>4163</v>
      </c>
      <c r="J2395" t="s">
        <v>4106</v>
      </c>
      <c r="K2395" t="s">
        <v>234</v>
      </c>
      <c r="L2395" t="s">
        <v>2615</v>
      </c>
      <c r="O2395" t="s">
        <v>4346</v>
      </c>
      <c r="AF2395">
        <v>0</v>
      </c>
      <c r="AG2395">
        <v>0</v>
      </c>
      <c r="AH2395">
        <v>0</v>
      </c>
      <c r="AI2395">
        <v>0</v>
      </c>
      <c r="AJ2395">
        <v>0</v>
      </c>
      <c r="AK2395">
        <v>0</v>
      </c>
    </row>
    <row r="2396" spans="1:37" x14ac:dyDescent="0.25">
      <c r="A2396" s="19">
        <v>2395</v>
      </c>
      <c r="B2396" t="s">
        <v>4168</v>
      </c>
      <c r="C2396" s="1" t="str">
        <f>+VLOOKUP(Tabla1[[#This Row],[Sector]],Sectores[[Sector]:[Columna1]],2,0)</f>
        <v>34 Transparencia</v>
      </c>
      <c r="D2396" s="1" t="str">
        <f>+VLOOKUP(Tabla1[[#This Row],[Contenido]],Hoja2!$F$2:$G$105,2,0)</f>
        <v>34.01 Partidos Políticos</v>
      </c>
      <c r="E2396" s="1" t="str">
        <f>+IFERROR(VLOOKUP(Tabla1[[#This Row],[Tema]],Temas[[Tema]:[Columna1]],2,0),"REVISAR")</f>
        <v>34.01.39 Aportes, donaciones, asignaciones y otros al Partido Ecologista Verde (PEV)</v>
      </c>
      <c r="F2396" s="1" t="str">
        <f>+IFERROR(VLOOKUP(Tabla1[[#This Row],[Muestra]],Muestra[[Muestra]:[Columna1]],2,0),"REVISAR")</f>
        <v>34.01.01.06 Otras Transferencias privadas</v>
      </c>
      <c r="G2396" t="s">
        <v>3888</v>
      </c>
      <c r="H2396" t="s">
        <v>3889</v>
      </c>
      <c r="I2396" t="s">
        <v>4163</v>
      </c>
      <c r="J2396" t="s">
        <v>4108</v>
      </c>
      <c r="K2396" t="s">
        <v>234</v>
      </c>
      <c r="L2396" t="s">
        <v>2615</v>
      </c>
      <c r="O2396" t="s">
        <v>4346</v>
      </c>
      <c r="AF2396">
        <v>0</v>
      </c>
      <c r="AG2396">
        <v>270000</v>
      </c>
      <c r="AH2396">
        <v>5925010</v>
      </c>
      <c r="AI2396">
        <v>721390</v>
      </c>
      <c r="AJ2396">
        <v>0</v>
      </c>
      <c r="AK2396">
        <v>0</v>
      </c>
    </row>
    <row r="2397" spans="1:37" x14ac:dyDescent="0.25">
      <c r="A2397" s="19">
        <v>2396</v>
      </c>
      <c r="B2397" t="s">
        <v>4169</v>
      </c>
      <c r="C2397" s="1" t="str">
        <f>+VLOOKUP(Tabla1[[#This Row],[Sector]],Sectores[[Sector]:[Columna1]],2,0)</f>
        <v>34 Transparencia</v>
      </c>
      <c r="D2397" s="1" t="str">
        <f>+VLOOKUP(Tabla1[[#This Row],[Contenido]],Hoja2!$F$2:$G$105,2,0)</f>
        <v>34.01 Partidos Políticos</v>
      </c>
      <c r="E2397" s="1" t="str">
        <f>+IFERROR(VLOOKUP(Tabla1[[#This Row],[Tema]],Temas[[Tema]:[Columna1]],2,0),"REVISAR")</f>
        <v>34.01.39 Aportes, donaciones, asignaciones y otros al Partido Ecologista Verde (PEV)</v>
      </c>
      <c r="F2397" s="1" t="str">
        <f>+IFERROR(VLOOKUP(Tabla1[[#This Row],[Muestra]],Muestra[[Muestra]:[Columna1]],2,0),"REVISAR")</f>
        <v>34.01.01.07 Otras Transferencias públicas</v>
      </c>
      <c r="G2397" t="s">
        <v>3888</v>
      </c>
      <c r="H2397" t="s">
        <v>3889</v>
      </c>
      <c r="I2397" t="s">
        <v>4163</v>
      </c>
      <c r="J2397" t="s">
        <v>4110</v>
      </c>
      <c r="K2397" t="s">
        <v>234</v>
      </c>
      <c r="L2397" t="s">
        <v>2615</v>
      </c>
      <c r="O2397" t="s">
        <v>4346</v>
      </c>
      <c r="AF2397">
        <v>0</v>
      </c>
      <c r="AG2397">
        <v>0</v>
      </c>
      <c r="AH2397">
        <v>57695490</v>
      </c>
      <c r="AI2397">
        <v>158585876</v>
      </c>
      <c r="AJ2397">
        <v>0</v>
      </c>
      <c r="AK2397">
        <v>0</v>
      </c>
    </row>
    <row r="2398" spans="1:37" x14ac:dyDescent="0.25">
      <c r="A2398" s="19">
        <v>2397</v>
      </c>
      <c r="B2398" t="s">
        <v>4170</v>
      </c>
      <c r="C2398" s="1" t="str">
        <f>+VLOOKUP(Tabla1[[#This Row],[Sector]],Sectores[[Sector]:[Columna1]],2,0)</f>
        <v>34 Transparencia</v>
      </c>
      <c r="D2398" s="1" t="str">
        <f>+VLOOKUP(Tabla1[[#This Row],[Contenido]],Hoja2!$F$2:$G$105,2,0)</f>
        <v>34.01 Partidos Políticos</v>
      </c>
      <c r="E2398" s="1" t="str">
        <f>+IFERROR(VLOOKUP(Tabla1[[#This Row],[Tema]],Temas[[Tema]:[Columna1]],2,0),"REVISAR")</f>
        <v>34.01.40 Aportes, donaciones, asignaciones y otros al Partido Evolución Política (Evópoli)</v>
      </c>
      <c r="F2398" s="1" t="str">
        <f>+IFERROR(VLOOKUP(Tabla1[[#This Row],[Muestra]],Muestra[[Muestra]:[Columna1]],2,0),"REVISAR")</f>
        <v>34.01.01.01 Aportes del Estado (art. 33 bis Ley N°18603)</v>
      </c>
      <c r="G2398" t="s">
        <v>3888</v>
      </c>
      <c r="H2398" t="s">
        <v>3889</v>
      </c>
      <c r="I2398" t="s">
        <v>4171</v>
      </c>
      <c r="J2398" t="s">
        <v>4098</v>
      </c>
      <c r="K2398" t="s">
        <v>234</v>
      </c>
      <c r="L2398" t="s">
        <v>2615</v>
      </c>
      <c r="O2398" t="s">
        <v>4346</v>
      </c>
      <c r="AF2398">
        <v>0</v>
      </c>
      <c r="AG2398">
        <v>20315988</v>
      </c>
      <c r="AH2398">
        <v>80255459</v>
      </c>
      <c r="AI2398">
        <v>605047386</v>
      </c>
      <c r="AJ2398">
        <v>404537330</v>
      </c>
      <c r="AK2398">
        <v>328515361</v>
      </c>
    </row>
    <row r="2399" spans="1:37" x14ac:dyDescent="0.25">
      <c r="A2399" s="19">
        <v>2398</v>
      </c>
      <c r="B2399" t="s">
        <v>4172</v>
      </c>
      <c r="C2399" s="1" t="str">
        <f>+VLOOKUP(Tabla1[[#This Row],[Sector]],Sectores[[Sector]:[Columna1]],2,0)</f>
        <v>34 Transparencia</v>
      </c>
      <c r="D2399" s="1" t="str">
        <f>+VLOOKUP(Tabla1[[#This Row],[Contenido]],Hoja2!$F$2:$G$105,2,0)</f>
        <v>34.01 Partidos Políticos</v>
      </c>
      <c r="E2399" s="1" t="str">
        <f>+IFERROR(VLOOKUP(Tabla1[[#This Row],[Tema]],Temas[[Tema]:[Columna1]],2,0),"REVISAR")</f>
        <v>34.01.40 Aportes, donaciones, asignaciones y otros al Partido Evolución Política (Evópoli)</v>
      </c>
      <c r="F2399" s="1" t="str">
        <f>+IFERROR(VLOOKUP(Tabla1[[#This Row],[Muestra]],Muestra[[Muestra]:[Columna1]],2,0),"REVISAR")</f>
        <v>34.01.01.02 Asignaciones testamentarias</v>
      </c>
      <c r="G2399" t="s">
        <v>3888</v>
      </c>
      <c r="H2399" t="s">
        <v>3889</v>
      </c>
      <c r="I2399" t="s">
        <v>4171</v>
      </c>
      <c r="J2399" t="s">
        <v>4100</v>
      </c>
      <c r="K2399" t="s">
        <v>234</v>
      </c>
      <c r="L2399" t="s">
        <v>2615</v>
      </c>
      <c r="O2399" t="s">
        <v>4346</v>
      </c>
      <c r="AF2399">
        <v>0</v>
      </c>
      <c r="AG2399">
        <v>0</v>
      </c>
      <c r="AH2399">
        <v>0</v>
      </c>
      <c r="AI2399">
        <v>0</v>
      </c>
      <c r="AJ2399">
        <v>0</v>
      </c>
      <c r="AK2399">
        <v>0</v>
      </c>
    </row>
    <row r="2400" spans="1:37" x14ac:dyDescent="0.25">
      <c r="A2400" s="19">
        <v>2399</v>
      </c>
      <c r="B2400" t="s">
        <v>4173</v>
      </c>
      <c r="C2400" s="1" t="str">
        <f>+VLOOKUP(Tabla1[[#This Row],[Sector]],Sectores[[Sector]:[Columna1]],2,0)</f>
        <v>34 Transparencia</v>
      </c>
      <c r="D2400" s="1" t="str">
        <f>+VLOOKUP(Tabla1[[#This Row],[Contenido]],Hoja2!$F$2:$G$105,2,0)</f>
        <v>34.01 Partidos Políticos</v>
      </c>
      <c r="E2400" s="1" t="str">
        <f>+IFERROR(VLOOKUP(Tabla1[[#This Row],[Tema]],Temas[[Tema]:[Columna1]],2,0),"REVISAR")</f>
        <v>34.01.40 Aportes, donaciones, asignaciones y otros al Partido Evolución Política (Evópoli)</v>
      </c>
      <c r="F2400" s="1" t="str">
        <f>+IFERROR(VLOOKUP(Tabla1[[#This Row],[Muestra]],Muestra[[Muestra]:[Columna1]],2,0),"REVISAR")</f>
        <v>34.01.01.03 Cotizaciones</v>
      </c>
      <c r="G2400" t="s">
        <v>3888</v>
      </c>
      <c r="H2400" t="s">
        <v>3889</v>
      </c>
      <c r="I2400" t="s">
        <v>4171</v>
      </c>
      <c r="J2400" t="s">
        <v>4102</v>
      </c>
      <c r="K2400" t="s">
        <v>234</v>
      </c>
      <c r="L2400" t="s">
        <v>2615</v>
      </c>
      <c r="O2400" t="s">
        <v>4346</v>
      </c>
      <c r="AF2400">
        <v>0</v>
      </c>
      <c r="AG2400">
        <v>0</v>
      </c>
      <c r="AH2400">
        <v>201064352</v>
      </c>
      <c r="AI2400">
        <v>120112362</v>
      </c>
      <c r="AJ2400">
        <v>235331700</v>
      </c>
      <c r="AK2400">
        <v>383502167</v>
      </c>
    </row>
    <row r="2401" spans="1:37" x14ac:dyDescent="0.25">
      <c r="A2401" s="19">
        <v>2400</v>
      </c>
      <c r="B2401" t="s">
        <v>4174</v>
      </c>
      <c r="C2401" s="1" t="str">
        <f>+VLOOKUP(Tabla1[[#This Row],[Sector]],Sectores[[Sector]:[Columna1]],2,0)</f>
        <v>34 Transparencia</v>
      </c>
      <c r="D2401" s="1" t="str">
        <f>+VLOOKUP(Tabla1[[#This Row],[Contenido]],Hoja2!$F$2:$G$105,2,0)</f>
        <v>34.01 Partidos Políticos</v>
      </c>
      <c r="E2401" s="1" t="str">
        <f>+IFERROR(VLOOKUP(Tabla1[[#This Row],[Tema]],Temas[[Tema]:[Columna1]],2,0),"REVISAR")</f>
        <v>34.01.40 Aportes, donaciones, asignaciones y otros al Partido Evolución Política (Evópoli)</v>
      </c>
      <c r="F2401" s="1" t="str">
        <f>+IFERROR(VLOOKUP(Tabla1[[#This Row],[Muestra]],Muestra[[Muestra]:[Columna1]],2,0),"REVISAR")</f>
        <v>34.01.01.04 Donaciones</v>
      </c>
      <c r="G2401" t="s">
        <v>3888</v>
      </c>
      <c r="H2401" t="s">
        <v>3889</v>
      </c>
      <c r="I2401" t="s">
        <v>4171</v>
      </c>
      <c r="J2401" t="s">
        <v>4104</v>
      </c>
      <c r="K2401" t="s">
        <v>234</v>
      </c>
      <c r="L2401" t="s">
        <v>2615</v>
      </c>
      <c r="O2401" t="s">
        <v>4346</v>
      </c>
      <c r="AF2401">
        <v>0</v>
      </c>
      <c r="AG2401">
        <v>0</v>
      </c>
      <c r="AH2401">
        <v>251191037</v>
      </c>
      <c r="AI2401">
        <v>22630428</v>
      </c>
      <c r="AJ2401">
        <v>0</v>
      </c>
      <c r="AK2401">
        <v>0</v>
      </c>
    </row>
    <row r="2402" spans="1:37" x14ac:dyDescent="0.25">
      <c r="A2402" s="19">
        <v>2401</v>
      </c>
      <c r="B2402" t="s">
        <v>4175</v>
      </c>
      <c r="C2402" s="1" t="str">
        <f>+VLOOKUP(Tabla1[[#This Row],[Sector]],Sectores[[Sector]:[Columna1]],2,0)</f>
        <v>34 Transparencia</v>
      </c>
      <c r="D2402" s="1" t="str">
        <f>+VLOOKUP(Tabla1[[#This Row],[Contenido]],Hoja2!$F$2:$G$105,2,0)</f>
        <v>34.01 Partidos Políticos</v>
      </c>
      <c r="E2402" s="1" t="str">
        <f>+IFERROR(VLOOKUP(Tabla1[[#This Row],[Tema]],Temas[[Tema]:[Columna1]],2,0),"REVISAR")</f>
        <v>34.01.40 Aportes, donaciones, asignaciones y otros al Partido Evolución Política (Evópoli)</v>
      </c>
      <c r="F2402" s="1" t="str">
        <f>+IFERROR(VLOOKUP(Tabla1[[#This Row],[Muestra]],Muestra[[Muestra]:[Columna1]],2,0),"REVISAR")</f>
        <v>34.01.01.05 Frutos y productos de los Bienes Patrimoniales</v>
      </c>
      <c r="G2402" t="s">
        <v>3888</v>
      </c>
      <c r="H2402" t="s">
        <v>3889</v>
      </c>
      <c r="I2402" t="s">
        <v>4171</v>
      </c>
      <c r="J2402" t="s">
        <v>4106</v>
      </c>
      <c r="K2402" t="s">
        <v>234</v>
      </c>
      <c r="L2402" t="s">
        <v>2615</v>
      </c>
      <c r="O2402" t="s">
        <v>4346</v>
      </c>
      <c r="AF2402">
        <v>0</v>
      </c>
      <c r="AG2402">
        <v>0</v>
      </c>
      <c r="AH2402">
        <v>0</v>
      </c>
      <c r="AI2402">
        <v>0</v>
      </c>
      <c r="AJ2402">
        <v>0</v>
      </c>
      <c r="AK2402">
        <v>0</v>
      </c>
    </row>
    <row r="2403" spans="1:37" x14ac:dyDescent="0.25">
      <c r="A2403" s="19">
        <v>2402</v>
      </c>
      <c r="B2403" t="s">
        <v>4176</v>
      </c>
      <c r="C2403" s="1" t="str">
        <f>+VLOOKUP(Tabla1[[#This Row],[Sector]],Sectores[[Sector]:[Columna1]],2,0)</f>
        <v>34 Transparencia</v>
      </c>
      <c r="D2403" s="1" t="str">
        <f>+VLOOKUP(Tabla1[[#This Row],[Contenido]],Hoja2!$F$2:$G$105,2,0)</f>
        <v>34.01 Partidos Políticos</v>
      </c>
      <c r="E2403" s="1" t="str">
        <f>+IFERROR(VLOOKUP(Tabla1[[#This Row],[Tema]],Temas[[Tema]:[Columna1]],2,0),"REVISAR")</f>
        <v>34.01.40 Aportes, donaciones, asignaciones y otros al Partido Evolución Política (Evópoli)</v>
      </c>
      <c r="F2403" s="1" t="str">
        <f>+IFERROR(VLOOKUP(Tabla1[[#This Row],[Muestra]],Muestra[[Muestra]:[Columna1]],2,0),"REVISAR")</f>
        <v>34.01.01.06 Otras Transferencias privadas</v>
      </c>
      <c r="G2403" t="s">
        <v>3888</v>
      </c>
      <c r="H2403" t="s">
        <v>3889</v>
      </c>
      <c r="I2403" t="s">
        <v>4171</v>
      </c>
      <c r="J2403" t="s">
        <v>4108</v>
      </c>
      <c r="K2403" t="s">
        <v>234</v>
      </c>
      <c r="L2403" t="s">
        <v>2615</v>
      </c>
      <c r="O2403" t="s">
        <v>4346</v>
      </c>
      <c r="AF2403">
        <v>0</v>
      </c>
      <c r="AG2403">
        <v>96097653</v>
      </c>
      <c r="AH2403">
        <v>109362945</v>
      </c>
      <c r="AI2403">
        <v>3296538</v>
      </c>
      <c r="AJ2403">
        <v>0</v>
      </c>
      <c r="AK2403">
        <v>0</v>
      </c>
    </row>
    <row r="2404" spans="1:37" x14ac:dyDescent="0.25">
      <c r="A2404" s="19">
        <v>2403</v>
      </c>
      <c r="B2404" t="s">
        <v>4177</v>
      </c>
      <c r="C2404" s="1" t="str">
        <f>+VLOOKUP(Tabla1[[#This Row],[Sector]],Sectores[[Sector]:[Columna1]],2,0)</f>
        <v>34 Transparencia</v>
      </c>
      <c r="D2404" s="1" t="str">
        <f>+VLOOKUP(Tabla1[[#This Row],[Contenido]],Hoja2!$F$2:$G$105,2,0)</f>
        <v>34.01 Partidos Políticos</v>
      </c>
      <c r="E2404" s="1" t="str">
        <f>+IFERROR(VLOOKUP(Tabla1[[#This Row],[Tema]],Temas[[Tema]:[Columna1]],2,0),"REVISAR")</f>
        <v>34.01.40 Aportes, donaciones, asignaciones y otros al Partido Evolución Política (Evópoli)</v>
      </c>
      <c r="F2404" s="1" t="str">
        <f>+IFERROR(VLOOKUP(Tabla1[[#This Row],[Muestra]],Muestra[[Muestra]:[Columna1]],2,0),"REVISAR")</f>
        <v>34.01.01.09 Otras Transferencias privadas (Plebiscito)</v>
      </c>
      <c r="G2404" t="s">
        <v>3888</v>
      </c>
      <c r="H2404" t="s">
        <v>3889</v>
      </c>
      <c r="I2404" t="s">
        <v>4171</v>
      </c>
      <c r="J2404" t="s">
        <v>4178</v>
      </c>
      <c r="K2404" t="s">
        <v>234</v>
      </c>
      <c r="L2404" t="s">
        <v>2615</v>
      </c>
      <c r="O2404" t="s">
        <v>4346</v>
      </c>
      <c r="AF2404">
        <v>0</v>
      </c>
      <c r="AG2404">
        <v>0</v>
      </c>
      <c r="AH2404">
        <v>0</v>
      </c>
      <c r="AI2404">
        <v>0</v>
      </c>
      <c r="AJ2404">
        <v>0</v>
      </c>
      <c r="AK2404">
        <v>1000000</v>
      </c>
    </row>
    <row r="2405" spans="1:37" x14ac:dyDescent="0.25">
      <c r="A2405" s="19">
        <v>2404</v>
      </c>
      <c r="B2405" t="s">
        <v>4179</v>
      </c>
      <c r="C2405" s="1" t="str">
        <f>+VLOOKUP(Tabla1[[#This Row],[Sector]],Sectores[[Sector]:[Columna1]],2,0)</f>
        <v>34 Transparencia</v>
      </c>
      <c r="D2405" s="1" t="str">
        <f>+VLOOKUP(Tabla1[[#This Row],[Contenido]],Hoja2!$F$2:$G$105,2,0)</f>
        <v>34.01 Partidos Políticos</v>
      </c>
      <c r="E2405" s="1" t="str">
        <f>+IFERROR(VLOOKUP(Tabla1[[#This Row],[Tema]],Temas[[Tema]:[Columna1]],2,0),"REVISAR")</f>
        <v>34.01.40 Aportes, donaciones, asignaciones y otros al Partido Evolución Política (Evópoli)</v>
      </c>
      <c r="F2405" s="1" t="str">
        <f>+IFERROR(VLOOKUP(Tabla1[[#This Row],[Muestra]],Muestra[[Muestra]:[Columna1]],2,0),"REVISAR")</f>
        <v>34.01.01.07 Otras Transferencias públicas</v>
      </c>
      <c r="G2405" t="s">
        <v>3888</v>
      </c>
      <c r="H2405" t="s">
        <v>3889</v>
      </c>
      <c r="I2405" t="s">
        <v>4171</v>
      </c>
      <c r="J2405" t="s">
        <v>4110</v>
      </c>
      <c r="K2405" t="s">
        <v>234</v>
      </c>
      <c r="L2405" t="s">
        <v>2615</v>
      </c>
      <c r="O2405" t="s">
        <v>4346</v>
      </c>
      <c r="AF2405">
        <v>0</v>
      </c>
      <c r="AG2405">
        <v>0</v>
      </c>
      <c r="AH2405">
        <v>0</v>
      </c>
      <c r="AI2405">
        <v>0</v>
      </c>
      <c r="AJ2405">
        <v>0</v>
      </c>
      <c r="AK2405">
        <v>0</v>
      </c>
    </row>
    <row r="2406" spans="1:37" x14ac:dyDescent="0.25">
      <c r="A2406" s="19">
        <v>2405</v>
      </c>
      <c r="B2406" t="s">
        <v>4180</v>
      </c>
      <c r="C2406" s="1" t="str">
        <f>+VLOOKUP(Tabla1[[#This Row],[Sector]],Sectores[[Sector]:[Columna1]],2,0)</f>
        <v>34 Transparencia</v>
      </c>
      <c r="D2406" s="1" t="str">
        <f>+VLOOKUP(Tabla1[[#This Row],[Contenido]],Hoja2!$F$2:$G$105,2,0)</f>
        <v>34.01 Partidos Políticos</v>
      </c>
      <c r="E2406" s="1" t="str">
        <f>+IFERROR(VLOOKUP(Tabla1[[#This Row],[Tema]],Temas[[Tema]:[Columna1]],2,0),"REVISAR")</f>
        <v>34.01.41 Aportes, donaciones, asignaciones y otros al Partido Federación Regionalista Verde Social  (FREVS)</v>
      </c>
      <c r="F2406" s="1" t="str">
        <f>+IFERROR(VLOOKUP(Tabla1[[#This Row],[Muestra]],Muestra[[Muestra]:[Columna1]],2,0),"REVISAR")</f>
        <v>34.01.01.01 Aportes del Estado (art. 33 bis Ley N°18603)</v>
      </c>
      <c r="G2406" t="s">
        <v>3888</v>
      </c>
      <c r="H2406" t="s">
        <v>3889</v>
      </c>
      <c r="I2406" t="s">
        <v>4181</v>
      </c>
      <c r="J2406" t="s">
        <v>4098</v>
      </c>
      <c r="K2406" t="s">
        <v>234</v>
      </c>
      <c r="L2406" t="s">
        <v>2615</v>
      </c>
      <c r="O2406" t="s">
        <v>4346</v>
      </c>
      <c r="AF2406">
        <v>0</v>
      </c>
      <c r="AG2406">
        <v>0</v>
      </c>
      <c r="AH2406">
        <v>42225223</v>
      </c>
      <c r="AI2406">
        <v>98984093</v>
      </c>
      <c r="AJ2406">
        <v>113861041</v>
      </c>
      <c r="AK2406">
        <v>119308248</v>
      </c>
    </row>
    <row r="2407" spans="1:37" x14ac:dyDescent="0.25">
      <c r="A2407" s="19">
        <v>2406</v>
      </c>
      <c r="B2407" t="s">
        <v>4182</v>
      </c>
      <c r="C2407" s="1" t="str">
        <f>+VLOOKUP(Tabla1[[#This Row],[Sector]],Sectores[[Sector]:[Columna1]],2,0)</f>
        <v>34 Transparencia</v>
      </c>
      <c r="D2407" s="1" t="str">
        <f>+VLOOKUP(Tabla1[[#This Row],[Contenido]],Hoja2!$F$2:$G$105,2,0)</f>
        <v>34.01 Partidos Políticos</v>
      </c>
      <c r="E2407" s="1" t="str">
        <f>+IFERROR(VLOOKUP(Tabla1[[#This Row],[Tema]],Temas[[Tema]:[Columna1]],2,0),"REVISAR")</f>
        <v>34.01.41 Aportes, donaciones, asignaciones y otros al Partido Federación Regionalista Verde Social  (FREVS)</v>
      </c>
      <c r="F2407" s="1" t="str">
        <f>+IFERROR(VLOOKUP(Tabla1[[#This Row],[Muestra]],Muestra[[Muestra]:[Columna1]],2,0),"REVISAR")</f>
        <v>34.01.01.02 Asignaciones testamentarias</v>
      </c>
      <c r="G2407" t="s">
        <v>3888</v>
      </c>
      <c r="H2407" t="s">
        <v>3889</v>
      </c>
      <c r="I2407" t="s">
        <v>4181</v>
      </c>
      <c r="J2407" t="s">
        <v>4100</v>
      </c>
      <c r="K2407" t="s">
        <v>234</v>
      </c>
      <c r="L2407" t="s">
        <v>2615</v>
      </c>
      <c r="O2407" t="s">
        <v>4346</v>
      </c>
      <c r="AF2407">
        <v>0</v>
      </c>
      <c r="AG2407">
        <v>0</v>
      </c>
      <c r="AH2407">
        <v>0</v>
      </c>
      <c r="AI2407">
        <v>0</v>
      </c>
      <c r="AJ2407">
        <v>0</v>
      </c>
      <c r="AK2407">
        <v>0</v>
      </c>
    </row>
    <row r="2408" spans="1:37" x14ac:dyDescent="0.25">
      <c r="A2408" s="19">
        <v>2407</v>
      </c>
      <c r="B2408" t="s">
        <v>4183</v>
      </c>
      <c r="C2408" s="1" t="str">
        <f>+VLOOKUP(Tabla1[[#This Row],[Sector]],Sectores[[Sector]:[Columna1]],2,0)</f>
        <v>34 Transparencia</v>
      </c>
      <c r="D2408" s="1" t="str">
        <f>+VLOOKUP(Tabla1[[#This Row],[Contenido]],Hoja2!$F$2:$G$105,2,0)</f>
        <v>34.01 Partidos Políticos</v>
      </c>
      <c r="E2408" s="1" t="str">
        <f>+IFERROR(VLOOKUP(Tabla1[[#This Row],[Tema]],Temas[[Tema]:[Columna1]],2,0),"REVISAR")</f>
        <v>34.01.41 Aportes, donaciones, asignaciones y otros al Partido Federación Regionalista Verde Social  (FREVS)</v>
      </c>
      <c r="F2408" s="1" t="str">
        <f>+IFERROR(VLOOKUP(Tabla1[[#This Row],[Muestra]],Muestra[[Muestra]:[Columna1]],2,0),"REVISAR")</f>
        <v>34.01.01.03 Cotizaciones</v>
      </c>
      <c r="G2408" t="s">
        <v>3888</v>
      </c>
      <c r="H2408" t="s">
        <v>3889</v>
      </c>
      <c r="I2408" t="s">
        <v>4181</v>
      </c>
      <c r="J2408" t="s">
        <v>4102</v>
      </c>
      <c r="K2408" t="s">
        <v>234</v>
      </c>
      <c r="L2408" t="s">
        <v>2615</v>
      </c>
      <c r="O2408" t="s">
        <v>4346</v>
      </c>
      <c r="AF2408">
        <v>0</v>
      </c>
      <c r="AG2408">
        <v>0</v>
      </c>
      <c r="AH2408">
        <v>0</v>
      </c>
      <c r="AI2408">
        <v>0</v>
      </c>
      <c r="AJ2408">
        <v>0</v>
      </c>
      <c r="AK2408">
        <v>3331000</v>
      </c>
    </row>
    <row r="2409" spans="1:37" x14ac:dyDescent="0.25">
      <c r="A2409" s="19">
        <v>2408</v>
      </c>
      <c r="B2409" t="s">
        <v>4184</v>
      </c>
      <c r="C2409" s="1" t="str">
        <f>+VLOOKUP(Tabla1[[#This Row],[Sector]],Sectores[[Sector]:[Columna1]],2,0)</f>
        <v>34 Transparencia</v>
      </c>
      <c r="D2409" s="1" t="str">
        <f>+VLOOKUP(Tabla1[[#This Row],[Contenido]],Hoja2!$F$2:$G$105,2,0)</f>
        <v>34.01 Partidos Políticos</v>
      </c>
      <c r="E2409" s="1" t="str">
        <f>+IFERROR(VLOOKUP(Tabla1[[#This Row],[Tema]],Temas[[Tema]:[Columna1]],2,0),"REVISAR")</f>
        <v>34.01.41 Aportes, donaciones, asignaciones y otros al Partido Federación Regionalista Verde Social  (FREVS)</v>
      </c>
      <c r="F2409" s="1" t="str">
        <f>+IFERROR(VLOOKUP(Tabla1[[#This Row],[Muestra]],Muestra[[Muestra]:[Columna1]],2,0),"REVISAR")</f>
        <v>34.01.01.04 Donaciones</v>
      </c>
      <c r="G2409" t="s">
        <v>3888</v>
      </c>
      <c r="H2409" t="s">
        <v>3889</v>
      </c>
      <c r="I2409" t="s">
        <v>4181</v>
      </c>
      <c r="J2409" t="s">
        <v>4104</v>
      </c>
      <c r="K2409" t="s">
        <v>234</v>
      </c>
      <c r="L2409" t="s">
        <v>2615</v>
      </c>
      <c r="O2409" t="s">
        <v>4346</v>
      </c>
      <c r="AF2409">
        <v>0</v>
      </c>
      <c r="AG2409">
        <v>0</v>
      </c>
      <c r="AH2409">
        <v>0</v>
      </c>
      <c r="AI2409">
        <v>0</v>
      </c>
      <c r="AJ2409">
        <v>0</v>
      </c>
      <c r="AK2409">
        <v>0</v>
      </c>
    </row>
    <row r="2410" spans="1:37" x14ac:dyDescent="0.25">
      <c r="A2410" s="19">
        <v>2409</v>
      </c>
      <c r="B2410" t="s">
        <v>4185</v>
      </c>
      <c r="C2410" s="1" t="str">
        <f>+VLOOKUP(Tabla1[[#This Row],[Sector]],Sectores[[Sector]:[Columna1]],2,0)</f>
        <v>34 Transparencia</v>
      </c>
      <c r="D2410" s="1" t="str">
        <f>+VLOOKUP(Tabla1[[#This Row],[Contenido]],Hoja2!$F$2:$G$105,2,0)</f>
        <v>34.01 Partidos Políticos</v>
      </c>
      <c r="E2410" s="1" t="str">
        <f>+IFERROR(VLOOKUP(Tabla1[[#This Row],[Tema]],Temas[[Tema]:[Columna1]],2,0),"REVISAR")</f>
        <v>34.01.41 Aportes, donaciones, asignaciones y otros al Partido Federación Regionalista Verde Social  (FREVS)</v>
      </c>
      <c r="F2410" s="1" t="str">
        <f>+IFERROR(VLOOKUP(Tabla1[[#This Row],[Muestra]],Muestra[[Muestra]:[Columna1]],2,0),"REVISAR")</f>
        <v>34.01.01.05 Frutos y productos de los Bienes Patrimoniales</v>
      </c>
      <c r="G2410" t="s">
        <v>3888</v>
      </c>
      <c r="H2410" t="s">
        <v>3889</v>
      </c>
      <c r="I2410" t="s">
        <v>4181</v>
      </c>
      <c r="J2410" t="s">
        <v>4106</v>
      </c>
      <c r="K2410" t="s">
        <v>234</v>
      </c>
      <c r="L2410" t="s">
        <v>2615</v>
      </c>
      <c r="O2410" t="s">
        <v>4346</v>
      </c>
      <c r="AF2410">
        <v>0</v>
      </c>
      <c r="AG2410">
        <v>0</v>
      </c>
      <c r="AH2410">
        <v>0</v>
      </c>
      <c r="AI2410">
        <v>0</v>
      </c>
      <c r="AJ2410">
        <v>0</v>
      </c>
      <c r="AK2410">
        <v>0</v>
      </c>
    </row>
    <row r="2411" spans="1:37" x14ac:dyDescent="0.25">
      <c r="A2411" s="19">
        <v>2410</v>
      </c>
      <c r="B2411" t="s">
        <v>4186</v>
      </c>
      <c r="C2411" s="1" t="str">
        <f>+VLOOKUP(Tabla1[[#This Row],[Sector]],Sectores[[Sector]:[Columna1]],2,0)</f>
        <v>34 Transparencia</v>
      </c>
      <c r="D2411" s="1" t="str">
        <f>+VLOOKUP(Tabla1[[#This Row],[Contenido]],Hoja2!$F$2:$G$105,2,0)</f>
        <v>34.01 Partidos Políticos</v>
      </c>
      <c r="E2411" s="1" t="str">
        <f>+IFERROR(VLOOKUP(Tabla1[[#This Row],[Tema]],Temas[[Tema]:[Columna1]],2,0),"REVISAR")</f>
        <v>34.01.41 Aportes, donaciones, asignaciones y otros al Partido Federación Regionalista Verde Social  (FREVS)</v>
      </c>
      <c r="F2411" s="1" t="str">
        <f>+IFERROR(VLOOKUP(Tabla1[[#This Row],[Muestra]],Muestra[[Muestra]:[Columna1]],2,0),"REVISAR")</f>
        <v>34.01.01.06 Otras Transferencias privadas</v>
      </c>
      <c r="G2411" t="s">
        <v>3888</v>
      </c>
      <c r="H2411" t="s">
        <v>3889</v>
      </c>
      <c r="I2411" t="s">
        <v>4181</v>
      </c>
      <c r="J2411" t="s">
        <v>4108</v>
      </c>
      <c r="K2411" t="s">
        <v>234</v>
      </c>
      <c r="L2411" t="s">
        <v>2615</v>
      </c>
      <c r="O2411" t="s">
        <v>4346</v>
      </c>
      <c r="AF2411">
        <v>0</v>
      </c>
      <c r="AG2411">
        <v>0</v>
      </c>
      <c r="AH2411">
        <v>0</v>
      </c>
      <c r="AI2411">
        <v>0</v>
      </c>
      <c r="AJ2411">
        <v>0</v>
      </c>
      <c r="AK2411">
        <v>0</v>
      </c>
    </row>
    <row r="2412" spans="1:37" x14ac:dyDescent="0.25">
      <c r="A2412" s="19">
        <v>2411</v>
      </c>
      <c r="B2412" t="s">
        <v>4187</v>
      </c>
      <c r="C2412" s="1" t="str">
        <f>+VLOOKUP(Tabla1[[#This Row],[Sector]],Sectores[[Sector]:[Columna1]],2,0)</f>
        <v>34 Transparencia</v>
      </c>
      <c r="D2412" s="1" t="str">
        <f>+VLOOKUP(Tabla1[[#This Row],[Contenido]],Hoja2!$F$2:$G$105,2,0)</f>
        <v>34.01 Partidos Políticos</v>
      </c>
      <c r="E2412" s="1" t="str">
        <f>+IFERROR(VLOOKUP(Tabla1[[#This Row],[Tema]],Temas[[Tema]:[Columna1]],2,0),"REVISAR")</f>
        <v>34.01.41 Aportes, donaciones, asignaciones y otros al Partido Federación Regionalista Verde Social  (FREVS)</v>
      </c>
      <c r="F2412" s="1" t="str">
        <f>+IFERROR(VLOOKUP(Tabla1[[#This Row],[Muestra]],Muestra[[Muestra]:[Columna1]],2,0),"REVISAR")</f>
        <v>34.01.01.07 Otras Transferencias públicas</v>
      </c>
      <c r="G2412" t="s">
        <v>3888</v>
      </c>
      <c r="H2412" t="s">
        <v>3889</v>
      </c>
      <c r="I2412" t="s">
        <v>4181</v>
      </c>
      <c r="J2412" t="s">
        <v>4110</v>
      </c>
      <c r="K2412" t="s">
        <v>234</v>
      </c>
      <c r="L2412" t="s">
        <v>2615</v>
      </c>
      <c r="O2412" t="s">
        <v>4346</v>
      </c>
      <c r="AF2412">
        <v>0</v>
      </c>
      <c r="AG2412">
        <v>0</v>
      </c>
      <c r="AH2412">
        <v>0</v>
      </c>
      <c r="AI2412">
        <v>72920489</v>
      </c>
      <c r="AJ2412">
        <v>0</v>
      </c>
      <c r="AK2412">
        <v>0</v>
      </c>
    </row>
    <row r="2413" spans="1:37" x14ac:dyDescent="0.25">
      <c r="A2413" s="19">
        <v>2412</v>
      </c>
      <c r="B2413" t="s">
        <v>4188</v>
      </c>
      <c r="C2413" s="1" t="str">
        <f>+VLOOKUP(Tabla1[[#This Row],[Sector]],Sectores[[Sector]:[Columna1]],2,0)</f>
        <v>34 Transparencia</v>
      </c>
      <c r="D2413" s="1" t="str">
        <f>+VLOOKUP(Tabla1[[#This Row],[Contenido]],Hoja2!$F$2:$G$105,2,0)</f>
        <v>34.01 Partidos Políticos</v>
      </c>
      <c r="E2413" s="1" t="str">
        <f>+IFERROR(VLOOKUP(Tabla1[[#This Row],[Tema]],Temas[[Tema]:[Columna1]],2,0),"REVISAR")</f>
        <v>34.01.42 Aportes, donaciones, asignaciones y otros al Partido Humanista (PH)</v>
      </c>
      <c r="F2413" s="1" t="str">
        <f>+IFERROR(VLOOKUP(Tabla1[[#This Row],[Muestra]],Muestra[[Muestra]:[Columna1]],2,0),"REVISAR")</f>
        <v>34.01.01.01 Aportes del Estado (art. 33 bis Ley N°18603)</v>
      </c>
      <c r="G2413" t="s">
        <v>3888</v>
      </c>
      <c r="H2413" t="s">
        <v>3889</v>
      </c>
      <c r="I2413" t="s">
        <v>4189</v>
      </c>
      <c r="J2413" t="s">
        <v>4098</v>
      </c>
      <c r="K2413" t="s">
        <v>234</v>
      </c>
      <c r="L2413" t="s">
        <v>2615</v>
      </c>
      <c r="O2413" t="s">
        <v>4346</v>
      </c>
      <c r="AF2413">
        <v>0</v>
      </c>
      <c r="AG2413">
        <v>0</v>
      </c>
      <c r="AH2413">
        <v>67758831</v>
      </c>
      <c r="AI2413">
        <v>164918726</v>
      </c>
      <c r="AJ2413">
        <v>301428022</v>
      </c>
      <c r="AK2413">
        <v>303117186</v>
      </c>
    </row>
    <row r="2414" spans="1:37" x14ac:dyDescent="0.25">
      <c r="A2414" s="19">
        <v>2413</v>
      </c>
      <c r="B2414" t="s">
        <v>4190</v>
      </c>
      <c r="C2414" s="1" t="str">
        <f>+VLOOKUP(Tabla1[[#This Row],[Sector]],Sectores[[Sector]:[Columna1]],2,0)</f>
        <v>34 Transparencia</v>
      </c>
      <c r="D2414" s="1" t="str">
        <f>+VLOOKUP(Tabla1[[#This Row],[Contenido]],Hoja2!$F$2:$G$105,2,0)</f>
        <v>34.01 Partidos Políticos</v>
      </c>
      <c r="E2414" s="1" t="str">
        <f>+IFERROR(VLOOKUP(Tabla1[[#This Row],[Tema]],Temas[[Tema]:[Columna1]],2,0),"REVISAR")</f>
        <v>34.01.42 Aportes, donaciones, asignaciones y otros al Partido Humanista (PH)</v>
      </c>
      <c r="F2414" s="1" t="str">
        <f>+IFERROR(VLOOKUP(Tabla1[[#This Row],[Muestra]],Muestra[[Muestra]:[Columna1]],2,0),"REVISAR")</f>
        <v>34.01.01.02 Asignaciones testamentarias</v>
      </c>
      <c r="G2414" t="s">
        <v>3888</v>
      </c>
      <c r="H2414" t="s">
        <v>3889</v>
      </c>
      <c r="I2414" t="s">
        <v>4189</v>
      </c>
      <c r="J2414" t="s">
        <v>4100</v>
      </c>
      <c r="K2414" t="s">
        <v>234</v>
      </c>
      <c r="L2414" t="s">
        <v>2615</v>
      </c>
      <c r="O2414" t="s">
        <v>4346</v>
      </c>
      <c r="AF2414">
        <v>0</v>
      </c>
      <c r="AG2414">
        <v>0</v>
      </c>
      <c r="AH2414">
        <v>0</v>
      </c>
      <c r="AI2414">
        <v>0</v>
      </c>
      <c r="AJ2414">
        <v>0</v>
      </c>
      <c r="AK2414">
        <v>0</v>
      </c>
    </row>
    <row r="2415" spans="1:37" x14ac:dyDescent="0.25">
      <c r="A2415" s="19">
        <v>2414</v>
      </c>
      <c r="B2415" t="s">
        <v>4191</v>
      </c>
      <c r="C2415" s="1" t="str">
        <f>+VLOOKUP(Tabla1[[#This Row],[Sector]],Sectores[[Sector]:[Columna1]],2,0)</f>
        <v>34 Transparencia</v>
      </c>
      <c r="D2415" s="1" t="str">
        <f>+VLOOKUP(Tabla1[[#This Row],[Contenido]],Hoja2!$F$2:$G$105,2,0)</f>
        <v>34.01 Partidos Políticos</v>
      </c>
      <c r="E2415" s="1" t="str">
        <f>+IFERROR(VLOOKUP(Tabla1[[#This Row],[Tema]],Temas[[Tema]:[Columna1]],2,0),"REVISAR")</f>
        <v>34.01.42 Aportes, donaciones, asignaciones y otros al Partido Humanista (PH)</v>
      </c>
      <c r="F2415" s="1" t="str">
        <f>+IFERROR(VLOOKUP(Tabla1[[#This Row],[Muestra]],Muestra[[Muestra]:[Columna1]],2,0),"REVISAR")</f>
        <v>34.01.01.03 Cotizaciones</v>
      </c>
      <c r="G2415" t="s">
        <v>3888</v>
      </c>
      <c r="H2415" t="s">
        <v>3889</v>
      </c>
      <c r="I2415" t="s">
        <v>4189</v>
      </c>
      <c r="J2415" t="s">
        <v>4102</v>
      </c>
      <c r="K2415" t="s">
        <v>234</v>
      </c>
      <c r="L2415" t="s">
        <v>2615</v>
      </c>
      <c r="O2415" t="s">
        <v>4346</v>
      </c>
      <c r="AF2415">
        <v>0</v>
      </c>
      <c r="AG2415">
        <v>0</v>
      </c>
      <c r="AH2415">
        <v>5460000</v>
      </c>
      <c r="AI2415">
        <v>12770635</v>
      </c>
      <c r="AJ2415">
        <v>24017703</v>
      </c>
      <c r="AK2415">
        <v>8955300</v>
      </c>
    </row>
    <row r="2416" spans="1:37" x14ac:dyDescent="0.25">
      <c r="A2416" s="19">
        <v>2415</v>
      </c>
      <c r="B2416" t="s">
        <v>4192</v>
      </c>
      <c r="C2416" s="1" t="str">
        <f>+VLOOKUP(Tabla1[[#This Row],[Sector]],Sectores[[Sector]:[Columna1]],2,0)</f>
        <v>34 Transparencia</v>
      </c>
      <c r="D2416" s="1" t="str">
        <f>+VLOOKUP(Tabla1[[#This Row],[Contenido]],Hoja2!$F$2:$G$105,2,0)</f>
        <v>34.01 Partidos Políticos</v>
      </c>
      <c r="E2416" s="1" t="str">
        <f>+IFERROR(VLOOKUP(Tabla1[[#This Row],[Tema]],Temas[[Tema]:[Columna1]],2,0),"REVISAR")</f>
        <v>34.01.42 Aportes, donaciones, asignaciones y otros al Partido Humanista (PH)</v>
      </c>
      <c r="F2416" s="1" t="str">
        <f>+IFERROR(VLOOKUP(Tabla1[[#This Row],[Muestra]],Muestra[[Muestra]:[Columna1]],2,0),"REVISAR")</f>
        <v>34.01.01.04 Donaciones</v>
      </c>
      <c r="G2416" t="s">
        <v>3888</v>
      </c>
      <c r="H2416" t="s">
        <v>3889</v>
      </c>
      <c r="I2416" t="s">
        <v>4189</v>
      </c>
      <c r="J2416" t="s">
        <v>4104</v>
      </c>
      <c r="K2416" t="s">
        <v>234</v>
      </c>
      <c r="L2416" t="s">
        <v>2615</v>
      </c>
      <c r="O2416" t="s">
        <v>4346</v>
      </c>
      <c r="AF2416">
        <v>0</v>
      </c>
      <c r="AG2416">
        <v>0</v>
      </c>
      <c r="AH2416">
        <v>0</v>
      </c>
      <c r="AI2416">
        <v>0</v>
      </c>
      <c r="AJ2416">
        <v>0</v>
      </c>
      <c r="AK2416">
        <v>0</v>
      </c>
    </row>
    <row r="2417" spans="1:37" x14ac:dyDescent="0.25">
      <c r="A2417" s="19">
        <v>2416</v>
      </c>
      <c r="B2417" t="s">
        <v>4193</v>
      </c>
      <c r="C2417" s="1" t="str">
        <f>+VLOOKUP(Tabla1[[#This Row],[Sector]],Sectores[[Sector]:[Columna1]],2,0)</f>
        <v>34 Transparencia</v>
      </c>
      <c r="D2417" s="1" t="str">
        <f>+VLOOKUP(Tabla1[[#This Row],[Contenido]],Hoja2!$F$2:$G$105,2,0)</f>
        <v>34.01 Partidos Políticos</v>
      </c>
      <c r="E2417" s="1" t="str">
        <f>+IFERROR(VLOOKUP(Tabla1[[#This Row],[Tema]],Temas[[Tema]:[Columna1]],2,0),"REVISAR")</f>
        <v>34.01.42 Aportes, donaciones, asignaciones y otros al Partido Humanista (PH)</v>
      </c>
      <c r="F2417" s="1" t="str">
        <f>+IFERROR(VLOOKUP(Tabla1[[#This Row],[Muestra]],Muestra[[Muestra]:[Columna1]],2,0),"REVISAR")</f>
        <v>34.01.01.05 Frutos y productos de los Bienes Patrimoniales</v>
      </c>
      <c r="G2417" t="s">
        <v>3888</v>
      </c>
      <c r="H2417" t="s">
        <v>3889</v>
      </c>
      <c r="I2417" t="s">
        <v>4189</v>
      </c>
      <c r="J2417" t="s">
        <v>4106</v>
      </c>
      <c r="K2417" t="s">
        <v>234</v>
      </c>
      <c r="L2417" t="s">
        <v>2615</v>
      </c>
      <c r="O2417" t="s">
        <v>4346</v>
      </c>
      <c r="AF2417">
        <v>0</v>
      </c>
      <c r="AG2417">
        <v>0</v>
      </c>
      <c r="AH2417">
        <v>3150000</v>
      </c>
      <c r="AI2417">
        <v>2800000</v>
      </c>
      <c r="AJ2417">
        <v>2100000</v>
      </c>
      <c r="AK2417">
        <v>40000000</v>
      </c>
    </row>
    <row r="2418" spans="1:37" x14ac:dyDescent="0.25">
      <c r="A2418" s="19">
        <v>2417</v>
      </c>
      <c r="B2418" t="s">
        <v>4194</v>
      </c>
      <c r="C2418" s="1" t="str">
        <f>+VLOOKUP(Tabla1[[#This Row],[Sector]],Sectores[[Sector]:[Columna1]],2,0)</f>
        <v>34 Transparencia</v>
      </c>
      <c r="D2418" s="1" t="str">
        <f>+VLOOKUP(Tabla1[[#This Row],[Contenido]],Hoja2!$F$2:$G$105,2,0)</f>
        <v>34.01 Partidos Políticos</v>
      </c>
      <c r="E2418" s="1" t="str">
        <f>+IFERROR(VLOOKUP(Tabla1[[#This Row],[Tema]],Temas[[Tema]:[Columna1]],2,0),"REVISAR")</f>
        <v>34.01.42 Aportes, donaciones, asignaciones y otros al Partido Humanista (PH)</v>
      </c>
      <c r="F2418" s="1" t="str">
        <f>+IFERROR(VLOOKUP(Tabla1[[#This Row],[Muestra]],Muestra[[Muestra]:[Columna1]],2,0),"REVISAR")</f>
        <v>34.01.01.06 Otras Transferencias privadas</v>
      </c>
      <c r="G2418" t="s">
        <v>3888</v>
      </c>
      <c r="H2418" t="s">
        <v>3889</v>
      </c>
      <c r="I2418" t="s">
        <v>4189</v>
      </c>
      <c r="J2418" t="s">
        <v>4108</v>
      </c>
      <c r="K2418" t="s">
        <v>234</v>
      </c>
      <c r="L2418" t="s">
        <v>2615</v>
      </c>
      <c r="O2418" t="s">
        <v>4346</v>
      </c>
      <c r="AF2418">
        <v>0</v>
      </c>
      <c r="AG2418">
        <v>0</v>
      </c>
      <c r="AH2418">
        <v>23600000</v>
      </c>
      <c r="AI2418">
        <v>190795</v>
      </c>
      <c r="AJ2418">
        <v>0</v>
      </c>
      <c r="AK2418">
        <v>0</v>
      </c>
    </row>
    <row r="2419" spans="1:37" x14ac:dyDescent="0.25">
      <c r="A2419" s="19">
        <v>2418</v>
      </c>
      <c r="B2419" t="s">
        <v>4195</v>
      </c>
      <c r="C2419" s="1" t="str">
        <f>+VLOOKUP(Tabla1[[#This Row],[Sector]],Sectores[[Sector]:[Columna1]],2,0)</f>
        <v>34 Transparencia</v>
      </c>
      <c r="D2419" s="1" t="str">
        <f>+VLOOKUP(Tabla1[[#This Row],[Contenido]],Hoja2!$F$2:$G$105,2,0)</f>
        <v>34.01 Partidos Políticos</v>
      </c>
      <c r="E2419" s="1" t="str">
        <f>+IFERROR(VLOOKUP(Tabla1[[#This Row],[Tema]],Temas[[Tema]:[Columna1]],2,0),"REVISAR")</f>
        <v>34.01.42 Aportes, donaciones, asignaciones y otros al Partido Humanista (PH)</v>
      </c>
      <c r="F2419" s="1" t="str">
        <f>+IFERROR(VLOOKUP(Tabla1[[#This Row],[Muestra]],Muestra[[Muestra]:[Columna1]],2,0),"REVISAR")</f>
        <v>34.01.01.07 Otras Transferencias públicas</v>
      </c>
      <c r="G2419" t="s">
        <v>3888</v>
      </c>
      <c r="H2419" t="s">
        <v>3889</v>
      </c>
      <c r="I2419" t="s">
        <v>4189</v>
      </c>
      <c r="J2419" t="s">
        <v>4110</v>
      </c>
      <c r="K2419" t="s">
        <v>234</v>
      </c>
      <c r="L2419" t="s">
        <v>2615</v>
      </c>
      <c r="O2419" t="s">
        <v>4346</v>
      </c>
      <c r="AF2419">
        <v>0</v>
      </c>
      <c r="AG2419">
        <v>0</v>
      </c>
      <c r="AH2419">
        <v>87921358</v>
      </c>
      <c r="AI2419">
        <v>31249539</v>
      </c>
      <c r="AJ2419">
        <v>0</v>
      </c>
      <c r="AK2419">
        <v>0</v>
      </c>
    </row>
    <row r="2420" spans="1:37" x14ac:dyDescent="0.25">
      <c r="A2420" s="19">
        <v>2419</v>
      </c>
      <c r="B2420" t="s">
        <v>4196</v>
      </c>
      <c r="C2420" s="1" t="str">
        <f>+VLOOKUP(Tabla1[[#This Row],[Sector]],Sectores[[Sector]:[Columna1]],2,0)</f>
        <v>34 Transparencia</v>
      </c>
      <c r="D2420" s="1" t="str">
        <f>+VLOOKUP(Tabla1[[#This Row],[Contenido]],Hoja2!$F$2:$G$105,2,0)</f>
        <v>34.01 Partidos Políticos</v>
      </c>
      <c r="E2420" s="1" t="str">
        <f>+IFERROR(VLOOKUP(Tabla1[[#This Row],[Tema]],Temas[[Tema]:[Columna1]],2,0),"REVISAR")</f>
        <v>34.01.43 Aportes, donaciones, asignaciones y otros al Partido Igualdad (PI)</v>
      </c>
      <c r="F2420" s="1" t="str">
        <f>+IFERROR(VLOOKUP(Tabla1[[#This Row],[Muestra]],Muestra[[Muestra]:[Columna1]],2,0),"REVISAR")</f>
        <v>34.01.01.01 Aportes del Estado (art. 33 bis Ley N°18603)</v>
      </c>
      <c r="G2420" t="s">
        <v>3888</v>
      </c>
      <c r="H2420" t="s">
        <v>3889</v>
      </c>
      <c r="I2420" t="s">
        <v>4197</v>
      </c>
      <c r="J2420" t="s">
        <v>4098</v>
      </c>
      <c r="K2420" t="s">
        <v>234</v>
      </c>
      <c r="L2420" t="s">
        <v>2615</v>
      </c>
      <c r="O2420" t="s">
        <v>4346</v>
      </c>
      <c r="AF2420">
        <v>0</v>
      </c>
      <c r="AG2420">
        <v>0</v>
      </c>
      <c r="AH2420">
        <v>0</v>
      </c>
      <c r="AI2420">
        <v>0</v>
      </c>
      <c r="AJ2420">
        <v>169302704</v>
      </c>
      <c r="AK2420">
        <v>96243961</v>
      </c>
    </row>
    <row r="2421" spans="1:37" x14ac:dyDescent="0.25">
      <c r="A2421" s="19">
        <v>2420</v>
      </c>
      <c r="B2421" t="s">
        <v>4198</v>
      </c>
      <c r="C2421" s="1" t="str">
        <f>+VLOOKUP(Tabla1[[#This Row],[Sector]],Sectores[[Sector]:[Columna1]],2,0)</f>
        <v>34 Transparencia</v>
      </c>
      <c r="D2421" s="1" t="str">
        <f>+VLOOKUP(Tabla1[[#This Row],[Contenido]],Hoja2!$F$2:$G$105,2,0)</f>
        <v>34.01 Partidos Políticos</v>
      </c>
      <c r="E2421" s="1" t="str">
        <f>+IFERROR(VLOOKUP(Tabla1[[#This Row],[Tema]],Temas[[Tema]:[Columna1]],2,0),"REVISAR")</f>
        <v>34.01.43 Aportes, donaciones, asignaciones y otros al Partido Igualdad (PI)</v>
      </c>
      <c r="F2421" s="1" t="str">
        <f>+IFERROR(VLOOKUP(Tabla1[[#This Row],[Muestra]],Muestra[[Muestra]:[Columna1]],2,0),"REVISAR")</f>
        <v>34.01.01.02 Asignaciones testamentarias</v>
      </c>
      <c r="G2421" t="s">
        <v>3888</v>
      </c>
      <c r="H2421" t="s">
        <v>3889</v>
      </c>
      <c r="I2421" t="s">
        <v>4197</v>
      </c>
      <c r="J2421" t="s">
        <v>4100</v>
      </c>
      <c r="K2421" t="s">
        <v>234</v>
      </c>
      <c r="L2421" t="s">
        <v>2615</v>
      </c>
      <c r="O2421" t="s">
        <v>4346</v>
      </c>
      <c r="AF2421">
        <v>0</v>
      </c>
      <c r="AG2421">
        <v>0</v>
      </c>
      <c r="AH2421">
        <v>0</v>
      </c>
      <c r="AI2421">
        <v>0</v>
      </c>
      <c r="AJ2421">
        <v>0</v>
      </c>
      <c r="AK2421">
        <v>0</v>
      </c>
    </row>
    <row r="2422" spans="1:37" x14ac:dyDescent="0.25">
      <c r="A2422" s="19">
        <v>2421</v>
      </c>
      <c r="B2422" t="s">
        <v>4199</v>
      </c>
      <c r="C2422" s="1" t="str">
        <f>+VLOOKUP(Tabla1[[#This Row],[Sector]],Sectores[[Sector]:[Columna1]],2,0)</f>
        <v>34 Transparencia</v>
      </c>
      <c r="D2422" s="1" t="str">
        <f>+VLOOKUP(Tabla1[[#This Row],[Contenido]],Hoja2!$F$2:$G$105,2,0)</f>
        <v>34.01 Partidos Políticos</v>
      </c>
      <c r="E2422" s="1" t="str">
        <f>+IFERROR(VLOOKUP(Tabla1[[#This Row],[Tema]],Temas[[Tema]:[Columna1]],2,0),"REVISAR")</f>
        <v>34.01.43 Aportes, donaciones, asignaciones y otros al Partido Igualdad (PI)</v>
      </c>
      <c r="F2422" s="1" t="str">
        <f>+IFERROR(VLOOKUP(Tabla1[[#This Row],[Muestra]],Muestra[[Muestra]:[Columna1]],2,0),"REVISAR")</f>
        <v>34.01.01.03 Cotizaciones</v>
      </c>
      <c r="G2422" t="s">
        <v>3888</v>
      </c>
      <c r="H2422" t="s">
        <v>3889</v>
      </c>
      <c r="I2422" t="s">
        <v>4197</v>
      </c>
      <c r="J2422" t="s">
        <v>4102</v>
      </c>
      <c r="K2422" t="s">
        <v>234</v>
      </c>
      <c r="L2422" t="s">
        <v>2615</v>
      </c>
      <c r="O2422" t="s">
        <v>4346</v>
      </c>
      <c r="AF2422">
        <v>0</v>
      </c>
      <c r="AG2422">
        <v>0</v>
      </c>
      <c r="AH2422">
        <v>375000</v>
      </c>
      <c r="AI2422">
        <v>520000</v>
      </c>
      <c r="AJ2422">
        <v>64000</v>
      </c>
      <c r="AK2422">
        <v>0</v>
      </c>
    </row>
    <row r="2423" spans="1:37" x14ac:dyDescent="0.25">
      <c r="A2423" s="19">
        <v>2422</v>
      </c>
      <c r="B2423" t="s">
        <v>4200</v>
      </c>
      <c r="C2423" s="1" t="str">
        <f>+VLOOKUP(Tabla1[[#This Row],[Sector]],Sectores[[Sector]:[Columna1]],2,0)</f>
        <v>34 Transparencia</v>
      </c>
      <c r="D2423" s="1" t="str">
        <f>+VLOOKUP(Tabla1[[#This Row],[Contenido]],Hoja2!$F$2:$G$105,2,0)</f>
        <v>34.01 Partidos Políticos</v>
      </c>
      <c r="E2423" s="1" t="str">
        <f>+IFERROR(VLOOKUP(Tabla1[[#This Row],[Tema]],Temas[[Tema]:[Columna1]],2,0),"REVISAR")</f>
        <v>34.01.43 Aportes, donaciones, asignaciones y otros al Partido Igualdad (PI)</v>
      </c>
      <c r="F2423" s="1" t="str">
        <f>+IFERROR(VLOOKUP(Tabla1[[#This Row],[Muestra]],Muestra[[Muestra]:[Columna1]],2,0),"REVISAR")</f>
        <v>34.01.01.04 Donaciones</v>
      </c>
      <c r="G2423" t="s">
        <v>3888</v>
      </c>
      <c r="H2423" t="s">
        <v>3889</v>
      </c>
      <c r="I2423" t="s">
        <v>4197</v>
      </c>
      <c r="J2423" t="s">
        <v>4104</v>
      </c>
      <c r="K2423" t="s">
        <v>234</v>
      </c>
      <c r="L2423" t="s">
        <v>2615</v>
      </c>
      <c r="O2423" t="s">
        <v>4346</v>
      </c>
      <c r="AF2423">
        <v>0</v>
      </c>
      <c r="AG2423">
        <v>0</v>
      </c>
      <c r="AH2423">
        <v>0</v>
      </c>
      <c r="AI2423">
        <v>0</v>
      </c>
      <c r="AJ2423">
        <v>0</v>
      </c>
      <c r="AK2423">
        <v>0</v>
      </c>
    </row>
    <row r="2424" spans="1:37" x14ac:dyDescent="0.25">
      <c r="A2424" s="19">
        <v>2423</v>
      </c>
      <c r="B2424" t="s">
        <v>4201</v>
      </c>
      <c r="C2424" s="1" t="str">
        <f>+VLOOKUP(Tabla1[[#This Row],[Sector]],Sectores[[Sector]:[Columna1]],2,0)</f>
        <v>34 Transparencia</v>
      </c>
      <c r="D2424" s="1" t="str">
        <f>+VLOOKUP(Tabla1[[#This Row],[Contenido]],Hoja2!$F$2:$G$105,2,0)</f>
        <v>34.01 Partidos Políticos</v>
      </c>
      <c r="E2424" s="1" t="str">
        <f>+IFERROR(VLOOKUP(Tabla1[[#This Row],[Tema]],Temas[[Tema]:[Columna1]],2,0),"REVISAR")</f>
        <v>34.01.43 Aportes, donaciones, asignaciones y otros al Partido Igualdad (PI)</v>
      </c>
      <c r="F2424" s="1" t="str">
        <f>+IFERROR(VLOOKUP(Tabla1[[#This Row],[Muestra]],Muestra[[Muestra]:[Columna1]],2,0),"REVISAR")</f>
        <v>34.01.01.10 Donaciones de candidatos que no utilizaron montos</v>
      </c>
      <c r="G2424" t="s">
        <v>3888</v>
      </c>
      <c r="H2424" t="s">
        <v>3889</v>
      </c>
      <c r="I2424" t="s">
        <v>4197</v>
      </c>
      <c r="J2424" t="s">
        <v>4202</v>
      </c>
      <c r="K2424" t="s">
        <v>234</v>
      </c>
      <c r="L2424" t="s">
        <v>2615</v>
      </c>
      <c r="O2424" t="s">
        <v>4346</v>
      </c>
      <c r="AF2424">
        <v>0</v>
      </c>
      <c r="AG2424">
        <v>0</v>
      </c>
      <c r="AH2424">
        <v>0</v>
      </c>
      <c r="AI2424">
        <v>0</v>
      </c>
      <c r="AJ2424">
        <v>0</v>
      </c>
      <c r="AK2424">
        <v>0</v>
      </c>
    </row>
    <row r="2425" spans="1:37" x14ac:dyDescent="0.25">
      <c r="A2425" s="19">
        <v>2424</v>
      </c>
      <c r="B2425" t="s">
        <v>4203</v>
      </c>
      <c r="C2425" s="1" t="str">
        <f>+VLOOKUP(Tabla1[[#This Row],[Sector]],Sectores[[Sector]:[Columna1]],2,0)</f>
        <v>34 Transparencia</v>
      </c>
      <c r="D2425" s="1" t="str">
        <f>+VLOOKUP(Tabla1[[#This Row],[Contenido]],Hoja2!$F$2:$G$105,2,0)</f>
        <v>34.01 Partidos Políticos</v>
      </c>
      <c r="E2425" s="1" t="str">
        <f>+IFERROR(VLOOKUP(Tabla1[[#This Row],[Tema]],Temas[[Tema]:[Columna1]],2,0),"REVISAR")</f>
        <v>34.01.43 Aportes, donaciones, asignaciones y otros al Partido Igualdad (PI)</v>
      </c>
      <c r="F2425" s="1" t="str">
        <f>+IFERROR(VLOOKUP(Tabla1[[#This Row],[Muestra]],Muestra[[Muestra]:[Columna1]],2,0),"REVISAR")</f>
        <v>34.01.01.05 Frutos y productos de los Bienes Patrimoniales</v>
      </c>
      <c r="G2425" t="s">
        <v>3888</v>
      </c>
      <c r="H2425" t="s">
        <v>3889</v>
      </c>
      <c r="I2425" t="s">
        <v>4197</v>
      </c>
      <c r="J2425" t="s">
        <v>4106</v>
      </c>
      <c r="K2425" t="s">
        <v>234</v>
      </c>
      <c r="L2425" t="s">
        <v>2615</v>
      </c>
      <c r="O2425" t="s">
        <v>4346</v>
      </c>
      <c r="AF2425">
        <v>0</v>
      </c>
      <c r="AG2425">
        <v>0</v>
      </c>
      <c r="AH2425">
        <v>0</v>
      </c>
      <c r="AI2425">
        <v>0</v>
      </c>
      <c r="AJ2425">
        <v>0</v>
      </c>
      <c r="AK2425">
        <v>0</v>
      </c>
    </row>
    <row r="2426" spans="1:37" x14ac:dyDescent="0.25">
      <c r="A2426" s="19">
        <v>2425</v>
      </c>
      <c r="B2426" t="s">
        <v>4204</v>
      </c>
      <c r="C2426" s="1" t="str">
        <f>+VLOOKUP(Tabla1[[#This Row],[Sector]],Sectores[[Sector]:[Columna1]],2,0)</f>
        <v>34 Transparencia</v>
      </c>
      <c r="D2426" s="1" t="str">
        <f>+VLOOKUP(Tabla1[[#This Row],[Contenido]],Hoja2!$F$2:$G$105,2,0)</f>
        <v>34.01 Partidos Políticos</v>
      </c>
      <c r="E2426" s="1" t="str">
        <f>+IFERROR(VLOOKUP(Tabla1[[#This Row],[Tema]],Temas[[Tema]:[Columna1]],2,0),"REVISAR")</f>
        <v>34.01.43 Aportes, donaciones, asignaciones y otros al Partido Igualdad (PI)</v>
      </c>
      <c r="F2426" s="1" t="str">
        <f>+IFERROR(VLOOKUP(Tabla1[[#This Row],[Muestra]],Muestra[[Muestra]:[Columna1]],2,0),"REVISAR")</f>
        <v>34.01.01.06 Otras Transferencias privadas</v>
      </c>
      <c r="G2426" t="s">
        <v>3888</v>
      </c>
      <c r="H2426" t="s">
        <v>3889</v>
      </c>
      <c r="I2426" t="s">
        <v>4197</v>
      </c>
      <c r="J2426" t="s">
        <v>4108</v>
      </c>
      <c r="K2426" t="s">
        <v>234</v>
      </c>
      <c r="L2426" t="s">
        <v>2615</v>
      </c>
      <c r="O2426" t="s">
        <v>4346</v>
      </c>
      <c r="AF2426">
        <v>0</v>
      </c>
      <c r="AG2426">
        <v>0</v>
      </c>
      <c r="AH2426">
        <v>0</v>
      </c>
      <c r="AI2426">
        <v>440590</v>
      </c>
      <c r="AJ2426">
        <v>355094</v>
      </c>
      <c r="AK2426">
        <v>0</v>
      </c>
    </row>
    <row r="2427" spans="1:37" x14ac:dyDescent="0.25">
      <c r="A2427" s="19">
        <v>2426</v>
      </c>
      <c r="B2427" t="s">
        <v>4205</v>
      </c>
      <c r="C2427" s="1" t="str">
        <f>+VLOOKUP(Tabla1[[#This Row],[Sector]],Sectores[[Sector]:[Columna1]],2,0)</f>
        <v>34 Transparencia</v>
      </c>
      <c r="D2427" s="1" t="str">
        <f>+VLOOKUP(Tabla1[[#This Row],[Contenido]],Hoja2!$F$2:$G$105,2,0)</f>
        <v>34.01 Partidos Políticos</v>
      </c>
      <c r="E2427" s="1" t="str">
        <f>+IFERROR(VLOOKUP(Tabla1[[#This Row],[Tema]],Temas[[Tema]:[Columna1]],2,0),"REVISAR")</f>
        <v>34.01.43 Aportes, donaciones, asignaciones y otros al Partido Igualdad (PI)</v>
      </c>
      <c r="F2427" s="1" t="str">
        <f>+IFERROR(VLOOKUP(Tabla1[[#This Row],[Muestra]],Muestra[[Muestra]:[Columna1]],2,0),"REVISAR")</f>
        <v>34.01.01.07 Otras Transferencias públicas</v>
      </c>
      <c r="G2427" t="s">
        <v>3888</v>
      </c>
      <c r="H2427" t="s">
        <v>3889</v>
      </c>
      <c r="I2427" t="s">
        <v>4197</v>
      </c>
      <c r="J2427" t="s">
        <v>4110</v>
      </c>
      <c r="K2427" t="s">
        <v>234</v>
      </c>
      <c r="L2427" t="s">
        <v>2615</v>
      </c>
      <c r="O2427" t="s">
        <v>4346</v>
      </c>
      <c r="AF2427">
        <v>0</v>
      </c>
      <c r="AG2427">
        <v>0</v>
      </c>
      <c r="AH2427">
        <v>69193008</v>
      </c>
      <c r="AI2427">
        <v>119768731</v>
      </c>
      <c r="AJ2427">
        <v>0</v>
      </c>
      <c r="AK2427">
        <v>0</v>
      </c>
    </row>
    <row r="2428" spans="1:37" x14ac:dyDescent="0.25">
      <c r="A2428" s="19">
        <v>2427</v>
      </c>
      <c r="B2428" t="s">
        <v>4206</v>
      </c>
      <c r="C2428" s="1" t="str">
        <f>+VLOOKUP(Tabla1[[#This Row],[Sector]],Sectores[[Sector]:[Columna1]],2,0)</f>
        <v>34 Transparencia</v>
      </c>
      <c r="D2428" s="1" t="str">
        <f>+VLOOKUP(Tabla1[[#This Row],[Contenido]],Hoja2!$F$2:$G$105,2,0)</f>
        <v>34.01 Partidos Políticos</v>
      </c>
      <c r="E2428" s="1" t="str">
        <f>+IFERROR(VLOOKUP(Tabla1[[#This Row],[Tema]],Temas[[Tema]:[Columna1]],2,0),"REVISAR")</f>
        <v>34.01.43 Aportes, donaciones, asignaciones y otros al Partido Igualdad (PI)</v>
      </c>
      <c r="F2428" s="1" t="str">
        <f>+IFERROR(VLOOKUP(Tabla1[[#This Row],[Muestra]],Muestra[[Muestra]:[Columna1]],2,0),"REVISAR")</f>
        <v>34.01.01.11 Otras Transferencias públicas (reembolso por campaña Convencional Constituyente para pagar deudas de esta campaña)</v>
      </c>
      <c r="G2428" t="s">
        <v>3888</v>
      </c>
      <c r="H2428" t="s">
        <v>3889</v>
      </c>
      <c r="I2428" t="s">
        <v>4197</v>
      </c>
      <c r="J2428" t="s">
        <v>4207</v>
      </c>
      <c r="K2428" t="s">
        <v>234</v>
      </c>
      <c r="L2428" t="s">
        <v>2615</v>
      </c>
      <c r="O2428" t="s">
        <v>4346</v>
      </c>
      <c r="AF2428">
        <v>0</v>
      </c>
      <c r="AG2428">
        <v>0</v>
      </c>
      <c r="AH2428">
        <v>0</v>
      </c>
      <c r="AI2428">
        <v>0</v>
      </c>
      <c r="AJ2428">
        <v>0</v>
      </c>
      <c r="AK2428">
        <v>0</v>
      </c>
    </row>
    <row r="2429" spans="1:37" x14ac:dyDescent="0.25">
      <c r="A2429" s="19">
        <v>2428</v>
      </c>
      <c r="B2429" t="s">
        <v>4208</v>
      </c>
      <c r="C2429" s="1" t="str">
        <f>+VLOOKUP(Tabla1[[#This Row],[Sector]],Sectores[[Sector]:[Columna1]],2,0)</f>
        <v>34 Transparencia</v>
      </c>
      <c r="D2429" s="1" t="str">
        <f>+VLOOKUP(Tabla1[[#This Row],[Contenido]],Hoja2!$F$2:$G$105,2,0)</f>
        <v>34.01 Partidos Políticos</v>
      </c>
      <c r="E2429" s="1" t="str">
        <f>+IFERROR(VLOOKUP(Tabla1[[#This Row],[Tema]],Temas[[Tema]:[Columna1]],2,0),"REVISAR")</f>
        <v>34.01.44 Aportes, donaciones, asignaciones y otros al Partido Izquierda Ciudadana</v>
      </c>
      <c r="F2429" s="1" t="str">
        <f>+IFERROR(VLOOKUP(Tabla1[[#This Row],[Muestra]],Muestra[[Muestra]:[Columna1]],2,0),"REVISAR")</f>
        <v>34.01.01.01 Aportes del Estado (art. 33 bis Ley N°18603)</v>
      </c>
      <c r="G2429" t="s">
        <v>3888</v>
      </c>
      <c r="H2429" t="s">
        <v>3889</v>
      </c>
      <c r="I2429" t="s">
        <v>4209</v>
      </c>
      <c r="J2429" t="s">
        <v>4098</v>
      </c>
      <c r="K2429" t="s">
        <v>234</v>
      </c>
      <c r="L2429" t="s">
        <v>2615</v>
      </c>
      <c r="O2429" t="s">
        <v>4346</v>
      </c>
      <c r="AF2429">
        <v>0</v>
      </c>
      <c r="AG2429">
        <v>0</v>
      </c>
      <c r="AH2429">
        <v>8911191</v>
      </c>
      <c r="AI2429">
        <v>8473385</v>
      </c>
      <c r="AJ2429">
        <v>0</v>
      </c>
      <c r="AK2429">
        <v>0</v>
      </c>
    </row>
    <row r="2430" spans="1:37" x14ac:dyDescent="0.25">
      <c r="A2430" s="19">
        <v>2429</v>
      </c>
      <c r="B2430" t="s">
        <v>4210</v>
      </c>
      <c r="C2430" s="1" t="str">
        <f>+VLOOKUP(Tabla1[[#This Row],[Sector]],Sectores[[Sector]:[Columna1]],2,0)</f>
        <v>34 Transparencia</v>
      </c>
      <c r="D2430" s="1" t="str">
        <f>+VLOOKUP(Tabla1[[#This Row],[Contenido]],Hoja2!$F$2:$G$105,2,0)</f>
        <v>34.01 Partidos Políticos</v>
      </c>
      <c r="E2430" s="1" t="str">
        <f>+IFERROR(VLOOKUP(Tabla1[[#This Row],[Tema]],Temas[[Tema]:[Columna1]],2,0),"REVISAR")</f>
        <v>34.01.44 Aportes, donaciones, asignaciones y otros al Partido Izquierda Ciudadana</v>
      </c>
      <c r="F2430" s="1" t="str">
        <f>+IFERROR(VLOOKUP(Tabla1[[#This Row],[Muestra]],Muestra[[Muestra]:[Columna1]],2,0),"REVISAR")</f>
        <v>34.01.01.02 Asignaciones testamentarias</v>
      </c>
      <c r="G2430" t="s">
        <v>3888</v>
      </c>
      <c r="H2430" t="s">
        <v>3889</v>
      </c>
      <c r="I2430" t="s">
        <v>4209</v>
      </c>
      <c r="J2430" t="s">
        <v>4100</v>
      </c>
      <c r="K2430" t="s">
        <v>234</v>
      </c>
      <c r="L2430" t="s">
        <v>2615</v>
      </c>
      <c r="O2430" t="s">
        <v>4346</v>
      </c>
      <c r="AF2430">
        <v>0</v>
      </c>
      <c r="AG2430">
        <v>0</v>
      </c>
      <c r="AH2430">
        <v>0</v>
      </c>
      <c r="AI2430">
        <v>0</v>
      </c>
      <c r="AJ2430">
        <v>0</v>
      </c>
      <c r="AK2430">
        <v>0</v>
      </c>
    </row>
    <row r="2431" spans="1:37" x14ac:dyDescent="0.25">
      <c r="A2431" s="19">
        <v>2430</v>
      </c>
      <c r="B2431" t="s">
        <v>4211</v>
      </c>
      <c r="C2431" s="1" t="str">
        <f>+VLOOKUP(Tabla1[[#This Row],[Sector]],Sectores[[Sector]:[Columna1]],2,0)</f>
        <v>34 Transparencia</v>
      </c>
      <c r="D2431" s="1" t="str">
        <f>+VLOOKUP(Tabla1[[#This Row],[Contenido]],Hoja2!$F$2:$G$105,2,0)</f>
        <v>34.01 Partidos Políticos</v>
      </c>
      <c r="E2431" s="1" t="str">
        <f>+IFERROR(VLOOKUP(Tabla1[[#This Row],[Tema]],Temas[[Tema]:[Columna1]],2,0),"REVISAR")</f>
        <v>34.01.44 Aportes, donaciones, asignaciones y otros al Partido Izquierda Ciudadana</v>
      </c>
      <c r="F2431" s="1" t="str">
        <f>+IFERROR(VLOOKUP(Tabla1[[#This Row],[Muestra]],Muestra[[Muestra]:[Columna1]],2,0),"REVISAR")</f>
        <v>34.01.01.03 Cotizaciones</v>
      </c>
      <c r="G2431" t="s">
        <v>3888</v>
      </c>
      <c r="H2431" t="s">
        <v>3889</v>
      </c>
      <c r="I2431" t="s">
        <v>4209</v>
      </c>
      <c r="J2431" t="s">
        <v>4102</v>
      </c>
      <c r="K2431" t="s">
        <v>234</v>
      </c>
      <c r="L2431" t="s">
        <v>2615</v>
      </c>
      <c r="O2431" t="s">
        <v>4346</v>
      </c>
      <c r="AF2431">
        <v>0</v>
      </c>
      <c r="AG2431">
        <v>0</v>
      </c>
      <c r="AH2431">
        <v>0</v>
      </c>
      <c r="AI2431">
        <v>0</v>
      </c>
      <c r="AJ2431">
        <v>0</v>
      </c>
      <c r="AK2431">
        <v>0</v>
      </c>
    </row>
    <row r="2432" spans="1:37" x14ac:dyDescent="0.25">
      <c r="A2432" s="19">
        <v>2431</v>
      </c>
      <c r="B2432" t="s">
        <v>4212</v>
      </c>
      <c r="C2432" s="1" t="str">
        <f>+VLOOKUP(Tabla1[[#This Row],[Sector]],Sectores[[Sector]:[Columna1]],2,0)</f>
        <v>34 Transparencia</v>
      </c>
      <c r="D2432" s="1" t="str">
        <f>+VLOOKUP(Tabla1[[#This Row],[Contenido]],Hoja2!$F$2:$G$105,2,0)</f>
        <v>34.01 Partidos Políticos</v>
      </c>
      <c r="E2432" s="1" t="str">
        <f>+IFERROR(VLOOKUP(Tabla1[[#This Row],[Tema]],Temas[[Tema]:[Columna1]],2,0),"REVISAR")</f>
        <v>34.01.44 Aportes, donaciones, asignaciones y otros al Partido Izquierda Ciudadana</v>
      </c>
      <c r="F2432" s="1" t="str">
        <f>+IFERROR(VLOOKUP(Tabla1[[#This Row],[Muestra]],Muestra[[Muestra]:[Columna1]],2,0),"REVISAR")</f>
        <v>34.01.01.04 Donaciones</v>
      </c>
      <c r="G2432" t="s">
        <v>3888</v>
      </c>
      <c r="H2432" t="s">
        <v>3889</v>
      </c>
      <c r="I2432" t="s">
        <v>4209</v>
      </c>
      <c r="J2432" t="s">
        <v>4104</v>
      </c>
      <c r="K2432" t="s">
        <v>234</v>
      </c>
      <c r="L2432" t="s">
        <v>2615</v>
      </c>
      <c r="O2432" t="s">
        <v>4346</v>
      </c>
      <c r="AF2432">
        <v>0</v>
      </c>
      <c r="AG2432">
        <v>0</v>
      </c>
      <c r="AH2432">
        <v>0</v>
      </c>
      <c r="AI2432">
        <v>0</v>
      </c>
      <c r="AJ2432">
        <v>0</v>
      </c>
      <c r="AK2432">
        <v>0</v>
      </c>
    </row>
    <row r="2433" spans="1:37" x14ac:dyDescent="0.25">
      <c r="A2433" s="19">
        <v>2432</v>
      </c>
      <c r="B2433" t="s">
        <v>4213</v>
      </c>
      <c r="C2433" s="1" t="str">
        <f>+VLOOKUP(Tabla1[[#This Row],[Sector]],Sectores[[Sector]:[Columna1]],2,0)</f>
        <v>34 Transparencia</v>
      </c>
      <c r="D2433" s="1" t="str">
        <f>+VLOOKUP(Tabla1[[#This Row],[Contenido]],Hoja2!$F$2:$G$105,2,0)</f>
        <v>34.01 Partidos Políticos</v>
      </c>
      <c r="E2433" s="1" t="str">
        <f>+IFERROR(VLOOKUP(Tabla1[[#This Row],[Tema]],Temas[[Tema]:[Columna1]],2,0),"REVISAR")</f>
        <v>34.01.44 Aportes, donaciones, asignaciones y otros al Partido Izquierda Ciudadana</v>
      </c>
      <c r="F2433" s="1" t="str">
        <f>+IFERROR(VLOOKUP(Tabla1[[#This Row],[Muestra]],Muestra[[Muestra]:[Columna1]],2,0),"REVISAR")</f>
        <v>34.01.01.05 Frutos y productos de los Bienes Patrimoniales</v>
      </c>
      <c r="G2433" t="s">
        <v>3888</v>
      </c>
      <c r="H2433" t="s">
        <v>3889</v>
      </c>
      <c r="I2433" t="s">
        <v>4209</v>
      </c>
      <c r="J2433" t="s">
        <v>4106</v>
      </c>
      <c r="K2433" t="s">
        <v>234</v>
      </c>
      <c r="L2433" t="s">
        <v>2615</v>
      </c>
      <c r="O2433" t="s">
        <v>4346</v>
      </c>
      <c r="AF2433">
        <v>0</v>
      </c>
      <c r="AG2433">
        <v>0</v>
      </c>
      <c r="AH2433">
        <v>0</v>
      </c>
      <c r="AI2433">
        <v>0</v>
      </c>
      <c r="AJ2433">
        <v>0</v>
      </c>
      <c r="AK2433">
        <v>0</v>
      </c>
    </row>
    <row r="2434" spans="1:37" x14ac:dyDescent="0.25">
      <c r="A2434" s="19">
        <v>2433</v>
      </c>
      <c r="B2434" t="s">
        <v>4214</v>
      </c>
      <c r="C2434" s="1" t="str">
        <f>+VLOOKUP(Tabla1[[#This Row],[Sector]],Sectores[[Sector]:[Columna1]],2,0)</f>
        <v>34 Transparencia</v>
      </c>
      <c r="D2434" s="1" t="str">
        <f>+VLOOKUP(Tabla1[[#This Row],[Contenido]],Hoja2!$F$2:$G$105,2,0)</f>
        <v>34.01 Partidos Políticos</v>
      </c>
      <c r="E2434" s="1" t="str">
        <f>+IFERROR(VLOOKUP(Tabla1[[#This Row],[Tema]],Temas[[Tema]:[Columna1]],2,0),"REVISAR")</f>
        <v>34.01.44 Aportes, donaciones, asignaciones y otros al Partido Izquierda Ciudadana</v>
      </c>
      <c r="F2434" s="1" t="str">
        <f>+IFERROR(VLOOKUP(Tabla1[[#This Row],[Muestra]],Muestra[[Muestra]:[Columna1]],2,0),"REVISAR")</f>
        <v>34.01.01.06 Otras Transferencias privadas</v>
      </c>
      <c r="G2434" t="s">
        <v>3888</v>
      </c>
      <c r="H2434" t="s">
        <v>3889</v>
      </c>
      <c r="I2434" t="s">
        <v>4209</v>
      </c>
      <c r="J2434" t="s">
        <v>4108</v>
      </c>
      <c r="K2434" t="s">
        <v>234</v>
      </c>
      <c r="L2434" t="s">
        <v>2615</v>
      </c>
      <c r="O2434" t="s">
        <v>4346</v>
      </c>
      <c r="AF2434">
        <v>0</v>
      </c>
      <c r="AG2434">
        <v>0</v>
      </c>
      <c r="AH2434">
        <v>0</v>
      </c>
      <c r="AI2434">
        <v>0</v>
      </c>
      <c r="AJ2434">
        <v>0</v>
      </c>
      <c r="AK2434">
        <v>0</v>
      </c>
    </row>
    <row r="2435" spans="1:37" x14ac:dyDescent="0.25">
      <c r="A2435" s="19">
        <v>2434</v>
      </c>
      <c r="B2435" t="s">
        <v>4215</v>
      </c>
      <c r="C2435" s="1" t="str">
        <f>+VLOOKUP(Tabla1[[#This Row],[Sector]],Sectores[[Sector]:[Columna1]],2,0)</f>
        <v>34 Transparencia</v>
      </c>
      <c r="D2435" s="1" t="str">
        <f>+VLOOKUP(Tabla1[[#This Row],[Contenido]],Hoja2!$F$2:$G$105,2,0)</f>
        <v>34.01 Partidos Políticos</v>
      </c>
      <c r="E2435" s="1" t="str">
        <f>+IFERROR(VLOOKUP(Tabla1[[#This Row],[Tema]],Temas[[Tema]:[Columna1]],2,0),"REVISAR")</f>
        <v>34.01.44 Aportes, donaciones, asignaciones y otros al Partido Izquierda Ciudadana</v>
      </c>
      <c r="F2435" s="1" t="str">
        <f>+IFERROR(VLOOKUP(Tabla1[[#This Row],[Muestra]],Muestra[[Muestra]:[Columna1]],2,0),"REVISAR")</f>
        <v>34.01.01.07 Otras Transferencias públicas</v>
      </c>
      <c r="G2435" t="s">
        <v>3888</v>
      </c>
      <c r="H2435" t="s">
        <v>3889</v>
      </c>
      <c r="I2435" t="s">
        <v>4209</v>
      </c>
      <c r="J2435" t="s">
        <v>4110</v>
      </c>
      <c r="K2435" t="s">
        <v>234</v>
      </c>
      <c r="L2435" t="s">
        <v>2615</v>
      </c>
      <c r="O2435" t="s">
        <v>4346</v>
      </c>
      <c r="AF2435">
        <v>0</v>
      </c>
      <c r="AG2435">
        <v>0</v>
      </c>
      <c r="AH2435">
        <v>0</v>
      </c>
      <c r="AI2435">
        <v>0</v>
      </c>
      <c r="AJ2435">
        <v>0</v>
      </c>
      <c r="AK2435">
        <v>0</v>
      </c>
    </row>
    <row r="2436" spans="1:37" x14ac:dyDescent="0.25">
      <c r="A2436" s="19">
        <v>2435</v>
      </c>
      <c r="B2436" t="s">
        <v>4216</v>
      </c>
      <c r="C2436" s="1" t="str">
        <f>+VLOOKUP(Tabla1[[#This Row],[Sector]],Sectores[[Sector]:[Columna1]],2,0)</f>
        <v>34 Transparencia</v>
      </c>
      <c r="D2436" s="1" t="str">
        <f>+VLOOKUP(Tabla1[[#This Row],[Contenido]],Hoja2!$F$2:$G$105,2,0)</f>
        <v>34.01 Partidos Políticos</v>
      </c>
      <c r="E2436" s="1" t="str">
        <f>+IFERROR(VLOOKUP(Tabla1[[#This Row],[Tema]],Temas[[Tema]:[Columna1]],2,0),"REVISAR")</f>
        <v>34.01.45 Aportes, donaciones, asignaciones y otros al Partido Liberal de Chile(PL)</v>
      </c>
      <c r="F2436" s="1" t="str">
        <f>+IFERROR(VLOOKUP(Tabla1[[#This Row],[Muestra]],Muestra[[Muestra]:[Columna1]],2,0),"REVISAR")</f>
        <v>34.01.01.01 Aportes del Estado (art. 33 bis Ley N°18603)</v>
      </c>
      <c r="G2436" t="s">
        <v>3888</v>
      </c>
      <c r="H2436" t="s">
        <v>3889</v>
      </c>
      <c r="I2436" t="s">
        <v>4217</v>
      </c>
      <c r="J2436" t="s">
        <v>4098</v>
      </c>
      <c r="K2436" t="s">
        <v>234</v>
      </c>
      <c r="L2436" t="s">
        <v>2615</v>
      </c>
      <c r="O2436" t="s">
        <v>4346</v>
      </c>
      <c r="AF2436">
        <v>0</v>
      </c>
      <c r="AG2436">
        <v>0</v>
      </c>
      <c r="AH2436">
        <v>0</v>
      </c>
      <c r="AI2436">
        <v>0</v>
      </c>
      <c r="AJ2436">
        <v>0</v>
      </c>
      <c r="AK2436">
        <v>51848588</v>
      </c>
    </row>
    <row r="2437" spans="1:37" x14ac:dyDescent="0.25">
      <c r="A2437" s="19">
        <v>2436</v>
      </c>
      <c r="B2437" t="s">
        <v>4218</v>
      </c>
      <c r="C2437" s="1" t="str">
        <f>+VLOOKUP(Tabla1[[#This Row],[Sector]],Sectores[[Sector]:[Columna1]],2,0)</f>
        <v>34 Transparencia</v>
      </c>
      <c r="D2437" s="1" t="str">
        <f>+VLOOKUP(Tabla1[[#This Row],[Contenido]],Hoja2!$F$2:$G$105,2,0)</f>
        <v>34.01 Partidos Políticos</v>
      </c>
      <c r="E2437" s="1" t="str">
        <f>+IFERROR(VLOOKUP(Tabla1[[#This Row],[Tema]],Temas[[Tema]:[Columna1]],2,0),"REVISAR")</f>
        <v>34.01.45 Aportes, donaciones, asignaciones y otros al Partido Liberal de Chile(PL)</v>
      </c>
      <c r="F2437" s="1" t="str">
        <f>+IFERROR(VLOOKUP(Tabla1[[#This Row],[Muestra]],Muestra[[Muestra]:[Columna1]],2,0),"REVISAR")</f>
        <v>34.01.01.02 Asignaciones testamentarias</v>
      </c>
      <c r="G2437" t="s">
        <v>3888</v>
      </c>
      <c r="H2437" t="s">
        <v>3889</v>
      </c>
      <c r="I2437" t="s">
        <v>4217</v>
      </c>
      <c r="J2437" t="s">
        <v>4100</v>
      </c>
      <c r="K2437" t="s">
        <v>234</v>
      </c>
      <c r="L2437" t="s">
        <v>2615</v>
      </c>
      <c r="O2437" t="s">
        <v>4346</v>
      </c>
      <c r="AF2437">
        <v>0</v>
      </c>
      <c r="AG2437">
        <v>0</v>
      </c>
      <c r="AH2437">
        <v>0</v>
      </c>
      <c r="AI2437">
        <v>0</v>
      </c>
      <c r="AJ2437">
        <v>0</v>
      </c>
      <c r="AK2437">
        <v>0</v>
      </c>
    </row>
    <row r="2438" spans="1:37" x14ac:dyDescent="0.25">
      <c r="A2438" s="19">
        <v>2437</v>
      </c>
      <c r="B2438" t="s">
        <v>4219</v>
      </c>
      <c r="C2438" s="1" t="str">
        <f>+VLOOKUP(Tabla1[[#This Row],[Sector]],Sectores[[Sector]:[Columna1]],2,0)</f>
        <v>34 Transparencia</v>
      </c>
      <c r="D2438" s="1" t="str">
        <f>+VLOOKUP(Tabla1[[#This Row],[Contenido]],Hoja2!$F$2:$G$105,2,0)</f>
        <v>34.01 Partidos Políticos</v>
      </c>
      <c r="E2438" s="1" t="str">
        <f>+IFERROR(VLOOKUP(Tabla1[[#This Row],[Tema]],Temas[[Tema]:[Columna1]],2,0),"REVISAR")</f>
        <v>34.01.45 Aportes, donaciones, asignaciones y otros al Partido Liberal de Chile(PL)</v>
      </c>
      <c r="F2438" s="1" t="str">
        <f>+IFERROR(VLOOKUP(Tabla1[[#This Row],[Muestra]],Muestra[[Muestra]:[Columna1]],2,0),"REVISAR")</f>
        <v>34.01.01.03 Cotizaciones</v>
      </c>
      <c r="G2438" t="s">
        <v>3888</v>
      </c>
      <c r="H2438" t="s">
        <v>3889</v>
      </c>
      <c r="I2438" t="s">
        <v>4217</v>
      </c>
      <c r="J2438" t="s">
        <v>4102</v>
      </c>
      <c r="K2438" t="s">
        <v>234</v>
      </c>
      <c r="L2438" t="s">
        <v>2615</v>
      </c>
      <c r="O2438" t="s">
        <v>4346</v>
      </c>
      <c r="AF2438">
        <v>0</v>
      </c>
      <c r="AG2438">
        <v>0</v>
      </c>
      <c r="AH2438">
        <v>0</v>
      </c>
      <c r="AI2438">
        <v>0</v>
      </c>
      <c r="AJ2438">
        <v>24423000</v>
      </c>
      <c r="AK2438">
        <v>12476000</v>
      </c>
    </row>
    <row r="2439" spans="1:37" x14ac:dyDescent="0.25">
      <c r="A2439" s="19">
        <v>2438</v>
      </c>
      <c r="B2439" t="s">
        <v>4220</v>
      </c>
      <c r="C2439" s="1" t="str">
        <f>+VLOOKUP(Tabla1[[#This Row],[Sector]],Sectores[[Sector]:[Columna1]],2,0)</f>
        <v>34 Transparencia</v>
      </c>
      <c r="D2439" s="1" t="str">
        <f>+VLOOKUP(Tabla1[[#This Row],[Contenido]],Hoja2!$F$2:$G$105,2,0)</f>
        <v>34.01 Partidos Políticos</v>
      </c>
      <c r="E2439" s="1" t="str">
        <f>+IFERROR(VLOOKUP(Tabla1[[#This Row],[Tema]],Temas[[Tema]:[Columna1]],2,0),"REVISAR")</f>
        <v>34.01.45 Aportes, donaciones, asignaciones y otros al Partido Liberal de Chile(PL)</v>
      </c>
      <c r="F2439" s="1" t="str">
        <f>+IFERROR(VLOOKUP(Tabla1[[#This Row],[Muestra]],Muestra[[Muestra]:[Columna1]],2,0),"REVISAR")</f>
        <v>34.01.01.04 Donaciones</v>
      </c>
      <c r="G2439" t="s">
        <v>3888</v>
      </c>
      <c r="H2439" t="s">
        <v>3889</v>
      </c>
      <c r="I2439" t="s">
        <v>4217</v>
      </c>
      <c r="J2439" t="s">
        <v>4104</v>
      </c>
      <c r="K2439" t="s">
        <v>234</v>
      </c>
      <c r="L2439" t="s">
        <v>2615</v>
      </c>
      <c r="O2439" t="s">
        <v>4346</v>
      </c>
      <c r="AF2439">
        <v>0</v>
      </c>
      <c r="AG2439">
        <v>0</v>
      </c>
      <c r="AH2439">
        <v>0</v>
      </c>
      <c r="AI2439">
        <v>0</v>
      </c>
      <c r="AJ2439">
        <v>0</v>
      </c>
      <c r="AK2439">
        <v>0</v>
      </c>
    </row>
    <row r="2440" spans="1:37" x14ac:dyDescent="0.25">
      <c r="A2440" s="19">
        <v>2439</v>
      </c>
      <c r="B2440" t="s">
        <v>4221</v>
      </c>
      <c r="C2440" s="1" t="str">
        <f>+VLOOKUP(Tabla1[[#This Row],[Sector]],Sectores[[Sector]:[Columna1]],2,0)</f>
        <v>34 Transparencia</v>
      </c>
      <c r="D2440" s="1" t="str">
        <f>+VLOOKUP(Tabla1[[#This Row],[Contenido]],Hoja2!$F$2:$G$105,2,0)</f>
        <v>34.01 Partidos Políticos</v>
      </c>
      <c r="E2440" s="1" t="str">
        <f>+IFERROR(VLOOKUP(Tabla1[[#This Row],[Tema]],Temas[[Tema]:[Columna1]],2,0),"REVISAR")</f>
        <v>34.01.45 Aportes, donaciones, asignaciones y otros al Partido Liberal de Chile(PL)</v>
      </c>
      <c r="F2440" s="1" t="str">
        <f>+IFERROR(VLOOKUP(Tabla1[[#This Row],[Muestra]],Muestra[[Muestra]:[Columna1]],2,0),"REVISAR")</f>
        <v>34.01.01.05 Frutos y productos de los Bienes Patrimoniales</v>
      </c>
      <c r="G2440" t="s">
        <v>3888</v>
      </c>
      <c r="H2440" t="s">
        <v>3889</v>
      </c>
      <c r="I2440" t="s">
        <v>4217</v>
      </c>
      <c r="J2440" t="s">
        <v>4106</v>
      </c>
      <c r="K2440" t="s">
        <v>234</v>
      </c>
      <c r="L2440" t="s">
        <v>2615</v>
      </c>
      <c r="O2440" t="s">
        <v>4346</v>
      </c>
      <c r="AF2440">
        <v>0</v>
      </c>
      <c r="AG2440">
        <v>0</v>
      </c>
      <c r="AH2440">
        <v>0</v>
      </c>
      <c r="AI2440">
        <v>0</v>
      </c>
      <c r="AJ2440">
        <v>0</v>
      </c>
      <c r="AK2440">
        <v>0</v>
      </c>
    </row>
    <row r="2441" spans="1:37" x14ac:dyDescent="0.25">
      <c r="A2441" s="19">
        <v>2440</v>
      </c>
      <c r="B2441" t="s">
        <v>4222</v>
      </c>
      <c r="C2441" s="1" t="str">
        <f>+VLOOKUP(Tabla1[[#This Row],[Sector]],Sectores[[Sector]:[Columna1]],2,0)</f>
        <v>34 Transparencia</v>
      </c>
      <c r="D2441" s="1" t="str">
        <f>+VLOOKUP(Tabla1[[#This Row],[Contenido]],Hoja2!$F$2:$G$105,2,0)</f>
        <v>34.01 Partidos Políticos</v>
      </c>
      <c r="E2441" s="1" t="str">
        <f>+IFERROR(VLOOKUP(Tabla1[[#This Row],[Tema]],Temas[[Tema]:[Columna1]],2,0),"REVISAR")</f>
        <v>34.01.45 Aportes, donaciones, asignaciones y otros al Partido Liberal de Chile(PL)</v>
      </c>
      <c r="F2441" s="1" t="str">
        <f>+IFERROR(VLOOKUP(Tabla1[[#This Row],[Muestra]],Muestra[[Muestra]:[Columna1]],2,0),"REVISAR")</f>
        <v>34.01.01.06 Otras Transferencias privadas</v>
      </c>
      <c r="G2441" t="s">
        <v>3888</v>
      </c>
      <c r="H2441" t="s">
        <v>3889</v>
      </c>
      <c r="I2441" t="s">
        <v>4217</v>
      </c>
      <c r="J2441" t="s">
        <v>4108</v>
      </c>
      <c r="K2441" t="s">
        <v>234</v>
      </c>
      <c r="L2441" t="s">
        <v>2615</v>
      </c>
      <c r="O2441" t="s">
        <v>4346</v>
      </c>
      <c r="AF2441">
        <v>0</v>
      </c>
      <c r="AG2441">
        <v>0</v>
      </c>
      <c r="AH2441">
        <v>0</v>
      </c>
      <c r="AI2441">
        <v>0</v>
      </c>
      <c r="AJ2441">
        <v>0</v>
      </c>
      <c r="AK2441">
        <v>0</v>
      </c>
    </row>
    <row r="2442" spans="1:37" x14ac:dyDescent="0.25">
      <c r="A2442" s="19">
        <v>2441</v>
      </c>
      <c r="B2442" t="s">
        <v>4223</v>
      </c>
      <c r="C2442" s="1" t="str">
        <f>+VLOOKUP(Tabla1[[#This Row],[Sector]],Sectores[[Sector]:[Columna1]],2,0)</f>
        <v>34 Transparencia</v>
      </c>
      <c r="D2442" s="1" t="str">
        <f>+VLOOKUP(Tabla1[[#This Row],[Contenido]],Hoja2!$F$2:$G$105,2,0)</f>
        <v>34.01 Partidos Políticos</v>
      </c>
      <c r="E2442" s="1" t="str">
        <f>+IFERROR(VLOOKUP(Tabla1[[#This Row],[Tema]],Temas[[Tema]:[Columna1]],2,0),"REVISAR")</f>
        <v>34.01.45 Aportes, donaciones, asignaciones y otros al Partido Liberal de Chile(PL)</v>
      </c>
      <c r="F2442" s="1" t="str">
        <f>+IFERROR(VLOOKUP(Tabla1[[#This Row],[Muestra]],Muestra[[Muestra]:[Columna1]],2,0),"REVISAR")</f>
        <v>34.01.01.07 Otras Transferencias públicas</v>
      </c>
      <c r="G2442" t="s">
        <v>3888</v>
      </c>
      <c r="H2442" t="s">
        <v>3889</v>
      </c>
      <c r="I2442" t="s">
        <v>4217</v>
      </c>
      <c r="J2442" t="s">
        <v>4110</v>
      </c>
      <c r="K2442" t="s">
        <v>234</v>
      </c>
      <c r="L2442" t="s">
        <v>2615</v>
      </c>
      <c r="O2442" t="s">
        <v>4346</v>
      </c>
      <c r="AF2442">
        <v>0</v>
      </c>
      <c r="AG2442">
        <v>0</v>
      </c>
      <c r="AH2442">
        <v>0</v>
      </c>
      <c r="AI2442">
        <v>0</v>
      </c>
      <c r="AJ2442">
        <v>0</v>
      </c>
      <c r="AK2442">
        <v>0</v>
      </c>
    </row>
    <row r="2443" spans="1:37" x14ac:dyDescent="0.25">
      <c r="A2443" s="19">
        <v>2442</v>
      </c>
      <c r="B2443" t="s">
        <v>4224</v>
      </c>
      <c r="C2443" s="1" t="str">
        <f>+VLOOKUP(Tabla1[[#This Row],[Sector]],Sectores[[Sector]:[Columna1]],2,0)</f>
        <v>34 Transparencia</v>
      </c>
      <c r="D2443" s="1" t="str">
        <f>+VLOOKUP(Tabla1[[#This Row],[Contenido]],Hoja2!$F$2:$G$105,2,0)</f>
        <v>34.01 Partidos Políticos</v>
      </c>
      <c r="E2443" s="1" t="str">
        <f>+IFERROR(VLOOKUP(Tabla1[[#This Row],[Tema]],Temas[[Tema]:[Columna1]],2,0),"REVISAR")</f>
        <v>34.01.46 Aportes, donaciones, asignaciones y otros al Partido Movimiento Independiente Regionalista Agrario y Social (MIRAS)</v>
      </c>
      <c r="F2443" s="1" t="str">
        <f>+IFERROR(VLOOKUP(Tabla1[[#This Row],[Muestra]],Muestra[[Muestra]:[Columna1]],2,0),"REVISAR")</f>
        <v>34.01.01.01 Aportes del Estado (art. 33 bis Ley N°18603)</v>
      </c>
      <c r="G2443" t="s">
        <v>3888</v>
      </c>
      <c r="H2443" t="s">
        <v>3889</v>
      </c>
      <c r="I2443" t="s">
        <v>4225</v>
      </c>
      <c r="J2443" t="s">
        <v>4098</v>
      </c>
      <c r="K2443" t="s">
        <v>234</v>
      </c>
      <c r="L2443" t="s">
        <v>2615</v>
      </c>
      <c r="O2443" t="s">
        <v>4346</v>
      </c>
      <c r="AF2443">
        <v>0</v>
      </c>
      <c r="AG2443">
        <v>9929544</v>
      </c>
      <c r="AH2443">
        <v>0</v>
      </c>
      <c r="AI2443">
        <v>0</v>
      </c>
      <c r="AJ2443">
        <v>0</v>
      </c>
      <c r="AK2443">
        <v>0</v>
      </c>
    </row>
    <row r="2444" spans="1:37" x14ac:dyDescent="0.25">
      <c r="A2444" s="19">
        <v>2443</v>
      </c>
      <c r="B2444" t="s">
        <v>4226</v>
      </c>
      <c r="C2444" s="1" t="str">
        <f>+VLOOKUP(Tabla1[[#This Row],[Sector]],Sectores[[Sector]:[Columna1]],2,0)</f>
        <v>34 Transparencia</v>
      </c>
      <c r="D2444" s="1" t="str">
        <f>+VLOOKUP(Tabla1[[#This Row],[Contenido]],Hoja2!$F$2:$G$105,2,0)</f>
        <v>34.01 Partidos Políticos</v>
      </c>
      <c r="E2444" s="1" t="str">
        <f>+IFERROR(VLOOKUP(Tabla1[[#This Row],[Tema]],Temas[[Tema]:[Columna1]],2,0),"REVISAR")</f>
        <v>34.01.46 Aportes, donaciones, asignaciones y otros al Partido Movimiento Independiente Regionalista Agrario y Social (MIRAS)</v>
      </c>
      <c r="F2444" s="1" t="str">
        <f>+IFERROR(VLOOKUP(Tabla1[[#This Row],[Muestra]],Muestra[[Muestra]:[Columna1]],2,0),"REVISAR")</f>
        <v>34.01.01.02 Asignaciones testamentarias</v>
      </c>
      <c r="G2444" t="s">
        <v>3888</v>
      </c>
      <c r="H2444" t="s">
        <v>3889</v>
      </c>
      <c r="I2444" t="s">
        <v>4225</v>
      </c>
      <c r="J2444" t="s">
        <v>4100</v>
      </c>
      <c r="K2444" t="s">
        <v>234</v>
      </c>
      <c r="L2444" t="s">
        <v>2615</v>
      </c>
      <c r="O2444" t="s">
        <v>4346</v>
      </c>
      <c r="AF2444">
        <v>0</v>
      </c>
      <c r="AG2444">
        <v>0</v>
      </c>
      <c r="AH2444">
        <v>0</v>
      </c>
      <c r="AI2444">
        <v>0</v>
      </c>
      <c r="AJ2444">
        <v>0</v>
      </c>
      <c r="AK2444">
        <v>0</v>
      </c>
    </row>
    <row r="2445" spans="1:37" x14ac:dyDescent="0.25">
      <c r="A2445" s="19">
        <v>2444</v>
      </c>
      <c r="B2445" t="s">
        <v>4227</v>
      </c>
      <c r="C2445" s="1" t="str">
        <f>+VLOOKUP(Tabla1[[#This Row],[Sector]],Sectores[[Sector]:[Columna1]],2,0)</f>
        <v>34 Transparencia</v>
      </c>
      <c r="D2445" s="1" t="str">
        <f>+VLOOKUP(Tabla1[[#This Row],[Contenido]],Hoja2!$F$2:$G$105,2,0)</f>
        <v>34.01 Partidos Políticos</v>
      </c>
      <c r="E2445" s="1" t="str">
        <f>+IFERROR(VLOOKUP(Tabla1[[#This Row],[Tema]],Temas[[Tema]:[Columna1]],2,0),"REVISAR")</f>
        <v>34.01.46 Aportes, donaciones, asignaciones y otros al Partido Movimiento Independiente Regionalista Agrario y Social (MIRAS)</v>
      </c>
      <c r="F2445" s="1" t="str">
        <f>+IFERROR(VLOOKUP(Tabla1[[#This Row],[Muestra]],Muestra[[Muestra]:[Columna1]],2,0),"REVISAR")</f>
        <v>34.01.01.03 Cotizaciones</v>
      </c>
      <c r="G2445" t="s">
        <v>3888</v>
      </c>
      <c r="H2445" t="s">
        <v>3889</v>
      </c>
      <c r="I2445" t="s">
        <v>4225</v>
      </c>
      <c r="J2445" t="s">
        <v>4102</v>
      </c>
      <c r="K2445" t="s">
        <v>234</v>
      </c>
      <c r="L2445" t="s">
        <v>2615</v>
      </c>
      <c r="O2445" t="s">
        <v>4346</v>
      </c>
      <c r="AF2445">
        <v>0</v>
      </c>
      <c r="AG2445">
        <v>0</v>
      </c>
      <c r="AH2445">
        <v>0</v>
      </c>
      <c r="AI2445">
        <v>0</v>
      </c>
      <c r="AJ2445">
        <v>0</v>
      </c>
      <c r="AK2445">
        <v>0</v>
      </c>
    </row>
    <row r="2446" spans="1:37" x14ac:dyDescent="0.25">
      <c r="A2446" s="19">
        <v>2445</v>
      </c>
      <c r="B2446" t="s">
        <v>4228</v>
      </c>
      <c r="C2446" s="1" t="str">
        <f>+VLOOKUP(Tabla1[[#This Row],[Sector]],Sectores[[Sector]:[Columna1]],2,0)</f>
        <v>34 Transparencia</v>
      </c>
      <c r="D2446" s="1" t="str">
        <f>+VLOOKUP(Tabla1[[#This Row],[Contenido]],Hoja2!$F$2:$G$105,2,0)</f>
        <v>34.01 Partidos Políticos</v>
      </c>
      <c r="E2446" s="1" t="str">
        <f>+IFERROR(VLOOKUP(Tabla1[[#This Row],[Tema]],Temas[[Tema]:[Columna1]],2,0),"REVISAR")</f>
        <v>34.01.46 Aportes, donaciones, asignaciones y otros al Partido Movimiento Independiente Regionalista Agrario y Social (MIRAS)</v>
      </c>
      <c r="F2446" s="1" t="str">
        <f>+IFERROR(VLOOKUP(Tabla1[[#This Row],[Muestra]],Muestra[[Muestra]:[Columna1]],2,0),"REVISAR")</f>
        <v>34.01.01.04 Donaciones</v>
      </c>
      <c r="G2446" t="s">
        <v>3888</v>
      </c>
      <c r="H2446" t="s">
        <v>3889</v>
      </c>
      <c r="I2446" t="s">
        <v>4225</v>
      </c>
      <c r="J2446" t="s">
        <v>4104</v>
      </c>
      <c r="K2446" t="s">
        <v>234</v>
      </c>
      <c r="L2446" t="s">
        <v>2615</v>
      </c>
      <c r="O2446" t="s">
        <v>4346</v>
      </c>
      <c r="AF2446">
        <v>0</v>
      </c>
      <c r="AG2446">
        <v>0</v>
      </c>
      <c r="AH2446">
        <v>0</v>
      </c>
      <c r="AI2446">
        <v>0</v>
      </c>
      <c r="AJ2446">
        <v>0</v>
      </c>
      <c r="AK2446">
        <v>0</v>
      </c>
    </row>
    <row r="2447" spans="1:37" x14ac:dyDescent="0.25">
      <c r="A2447" s="19">
        <v>2446</v>
      </c>
      <c r="B2447" t="s">
        <v>4229</v>
      </c>
      <c r="C2447" s="1" t="str">
        <f>+VLOOKUP(Tabla1[[#This Row],[Sector]],Sectores[[Sector]:[Columna1]],2,0)</f>
        <v>34 Transparencia</v>
      </c>
      <c r="D2447" s="1" t="str">
        <f>+VLOOKUP(Tabla1[[#This Row],[Contenido]],Hoja2!$F$2:$G$105,2,0)</f>
        <v>34.01 Partidos Políticos</v>
      </c>
      <c r="E2447" s="1" t="str">
        <f>+IFERROR(VLOOKUP(Tabla1[[#This Row],[Tema]],Temas[[Tema]:[Columna1]],2,0),"REVISAR")</f>
        <v>34.01.46 Aportes, donaciones, asignaciones y otros al Partido Movimiento Independiente Regionalista Agrario y Social (MIRAS)</v>
      </c>
      <c r="F2447" s="1" t="str">
        <f>+IFERROR(VLOOKUP(Tabla1[[#This Row],[Muestra]],Muestra[[Muestra]:[Columna1]],2,0),"REVISAR")</f>
        <v>34.01.01.05 Frutos y productos de los Bienes Patrimoniales</v>
      </c>
      <c r="G2447" t="s">
        <v>3888</v>
      </c>
      <c r="H2447" t="s">
        <v>3889</v>
      </c>
      <c r="I2447" t="s">
        <v>4225</v>
      </c>
      <c r="J2447" t="s">
        <v>4106</v>
      </c>
      <c r="K2447" t="s">
        <v>234</v>
      </c>
      <c r="L2447" t="s">
        <v>2615</v>
      </c>
      <c r="O2447" t="s">
        <v>4346</v>
      </c>
      <c r="AF2447">
        <v>0</v>
      </c>
      <c r="AG2447">
        <v>0</v>
      </c>
      <c r="AH2447">
        <v>0</v>
      </c>
      <c r="AI2447">
        <v>0</v>
      </c>
      <c r="AJ2447">
        <v>0</v>
      </c>
      <c r="AK2447">
        <v>0</v>
      </c>
    </row>
    <row r="2448" spans="1:37" x14ac:dyDescent="0.25">
      <c r="A2448" s="19">
        <v>2447</v>
      </c>
      <c r="B2448" t="s">
        <v>4230</v>
      </c>
      <c r="C2448" s="1" t="str">
        <f>+VLOOKUP(Tabla1[[#This Row],[Sector]],Sectores[[Sector]:[Columna1]],2,0)</f>
        <v>34 Transparencia</v>
      </c>
      <c r="D2448" s="1" t="str">
        <f>+VLOOKUP(Tabla1[[#This Row],[Contenido]],Hoja2!$F$2:$G$105,2,0)</f>
        <v>34.01 Partidos Políticos</v>
      </c>
      <c r="E2448" s="1" t="str">
        <f>+IFERROR(VLOOKUP(Tabla1[[#This Row],[Tema]],Temas[[Tema]:[Columna1]],2,0),"REVISAR")</f>
        <v>34.01.46 Aportes, donaciones, asignaciones y otros al Partido Movimiento Independiente Regionalista Agrario y Social (MIRAS)</v>
      </c>
      <c r="F2448" s="1" t="str">
        <f>+IFERROR(VLOOKUP(Tabla1[[#This Row],[Muestra]],Muestra[[Muestra]:[Columna1]],2,0),"REVISAR")</f>
        <v>34.01.01.06 Otras Transferencias privadas</v>
      </c>
      <c r="G2448" t="s">
        <v>3888</v>
      </c>
      <c r="H2448" t="s">
        <v>3889</v>
      </c>
      <c r="I2448" t="s">
        <v>4225</v>
      </c>
      <c r="J2448" t="s">
        <v>4108</v>
      </c>
      <c r="K2448" t="s">
        <v>234</v>
      </c>
      <c r="L2448" t="s">
        <v>2615</v>
      </c>
      <c r="O2448" t="s">
        <v>4346</v>
      </c>
      <c r="AF2448">
        <v>0</v>
      </c>
      <c r="AG2448">
        <v>0</v>
      </c>
      <c r="AH2448">
        <v>0</v>
      </c>
      <c r="AI2448">
        <v>0</v>
      </c>
      <c r="AJ2448">
        <v>0</v>
      </c>
      <c r="AK2448">
        <v>0</v>
      </c>
    </row>
    <row r="2449" spans="1:37" x14ac:dyDescent="0.25">
      <c r="A2449" s="19">
        <v>2448</v>
      </c>
      <c r="B2449" t="s">
        <v>4231</v>
      </c>
      <c r="C2449" s="1" t="str">
        <f>+VLOOKUP(Tabla1[[#This Row],[Sector]],Sectores[[Sector]:[Columna1]],2,0)</f>
        <v>34 Transparencia</v>
      </c>
      <c r="D2449" s="1" t="str">
        <f>+VLOOKUP(Tabla1[[#This Row],[Contenido]],Hoja2!$F$2:$G$105,2,0)</f>
        <v>34.01 Partidos Políticos</v>
      </c>
      <c r="E2449" s="1" t="str">
        <f>+IFERROR(VLOOKUP(Tabla1[[#This Row],[Tema]],Temas[[Tema]:[Columna1]],2,0),"REVISAR")</f>
        <v>34.01.46 Aportes, donaciones, asignaciones y otros al Partido Movimiento Independiente Regionalista Agrario y Social (MIRAS)</v>
      </c>
      <c r="F2449" s="1" t="str">
        <f>+IFERROR(VLOOKUP(Tabla1[[#This Row],[Muestra]],Muestra[[Muestra]:[Columna1]],2,0),"REVISAR")</f>
        <v>34.01.01.07 Otras Transferencias públicas</v>
      </c>
      <c r="G2449" t="s">
        <v>3888</v>
      </c>
      <c r="H2449" t="s">
        <v>3889</v>
      </c>
      <c r="I2449" t="s">
        <v>4225</v>
      </c>
      <c r="J2449" t="s">
        <v>4110</v>
      </c>
      <c r="K2449" t="s">
        <v>234</v>
      </c>
      <c r="L2449" t="s">
        <v>2615</v>
      </c>
      <c r="O2449" t="s">
        <v>4346</v>
      </c>
      <c r="AF2449">
        <v>0</v>
      </c>
      <c r="AG2449">
        <v>7241839</v>
      </c>
      <c r="AH2449">
        <v>0</v>
      </c>
      <c r="AI2449">
        <v>0</v>
      </c>
      <c r="AJ2449">
        <v>0</v>
      </c>
      <c r="AK2449">
        <v>0</v>
      </c>
    </row>
    <row r="2450" spans="1:37" x14ac:dyDescent="0.25">
      <c r="A2450" s="19">
        <v>2449</v>
      </c>
      <c r="B2450" t="s">
        <v>4232</v>
      </c>
      <c r="C2450" s="1" t="str">
        <f>+VLOOKUP(Tabla1[[#This Row],[Sector]],Sectores[[Sector]:[Columna1]],2,0)</f>
        <v>34 Transparencia</v>
      </c>
      <c r="D2450" s="1" t="str">
        <f>+VLOOKUP(Tabla1[[#This Row],[Contenido]],Hoja2!$F$2:$G$105,2,0)</f>
        <v>34.01 Partidos Políticos</v>
      </c>
      <c r="E2450" s="1" t="str">
        <f>+IFERROR(VLOOKUP(Tabla1[[#This Row],[Tema]],Temas[[Tema]:[Columna1]],2,0),"REVISAR")</f>
        <v>34.01.47 Aportes, donaciones, asignaciones y otros al Partido Nuevo Tiempo</v>
      </c>
      <c r="F2450" s="1" t="str">
        <f>+IFERROR(VLOOKUP(Tabla1[[#This Row],[Muestra]],Muestra[[Muestra]:[Columna1]],2,0),"REVISAR")</f>
        <v>34.01.01.01 Aportes del Estado (art. 33 bis Ley N°18603)</v>
      </c>
      <c r="G2450" t="s">
        <v>3888</v>
      </c>
      <c r="H2450" t="s">
        <v>3889</v>
      </c>
      <c r="I2450" t="s">
        <v>4233</v>
      </c>
      <c r="J2450" t="s">
        <v>4098</v>
      </c>
      <c r="K2450" t="s">
        <v>234</v>
      </c>
      <c r="L2450" t="s">
        <v>2615</v>
      </c>
      <c r="O2450" t="s">
        <v>4346</v>
      </c>
      <c r="AF2450">
        <v>0</v>
      </c>
      <c r="AG2450">
        <v>0</v>
      </c>
      <c r="AH2450">
        <v>0</v>
      </c>
      <c r="AI2450">
        <v>0</v>
      </c>
      <c r="AJ2450">
        <v>0</v>
      </c>
      <c r="AK2450">
        <v>0</v>
      </c>
    </row>
    <row r="2451" spans="1:37" x14ac:dyDescent="0.25">
      <c r="A2451" s="19">
        <v>2450</v>
      </c>
      <c r="B2451" t="s">
        <v>4234</v>
      </c>
      <c r="C2451" s="1" t="str">
        <f>+VLOOKUP(Tabla1[[#This Row],[Sector]],Sectores[[Sector]:[Columna1]],2,0)</f>
        <v>34 Transparencia</v>
      </c>
      <c r="D2451" s="1" t="str">
        <f>+VLOOKUP(Tabla1[[#This Row],[Contenido]],Hoja2!$F$2:$G$105,2,0)</f>
        <v>34.01 Partidos Políticos</v>
      </c>
      <c r="E2451" s="1" t="str">
        <f>+IFERROR(VLOOKUP(Tabla1[[#This Row],[Tema]],Temas[[Tema]:[Columna1]],2,0),"REVISAR")</f>
        <v>34.01.47 Aportes, donaciones, asignaciones y otros al Partido Nuevo Tiempo</v>
      </c>
      <c r="F2451" s="1" t="str">
        <f>+IFERROR(VLOOKUP(Tabla1[[#This Row],[Muestra]],Muestra[[Muestra]:[Columna1]],2,0),"REVISAR")</f>
        <v>34.01.01.02 Asignaciones testamentarias</v>
      </c>
      <c r="G2451" t="s">
        <v>3888</v>
      </c>
      <c r="H2451" t="s">
        <v>3889</v>
      </c>
      <c r="I2451" t="s">
        <v>4233</v>
      </c>
      <c r="J2451" t="s">
        <v>4100</v>
      </c>
      <c r="K2451" t="s">
        <v>234</v>
      </c>
      <c r="L2451" t="s">
        <v>2615</v>
      </c>
      <c r="O2451" t="s">
        <v>4346</v>
      </c>
      <c r="AF2451">
        <v>0</v>
      </c>
      <c r="AG2451">
        <v>0</v>
      </c>
      <c r="AH2451">
        <v>0</v>
      </c>
      <c r="AI2451">
        <v>0</v>
      </c>
      <c r="AJ2451">
        <v>0</v>
      </c>
      <c r="AK2451">
        <v>0</v>
      </c>
    </row>
    <row r="2452" spans="1:37" x14ac:dyDescent="0.25">
      <c r="A2452" s="19">
        <v>2451</v>
      </c>
      <c r="B2452" t="s">
        <v>4235</v>
      </c>
      <c r="C2452" s="1" t="str">
        <f>+VLOOKUP(Tabla1[[#This Row],[Sector]],Sectores[[Sector]:[Columna1]],2,0)</f>
        <v>34 Transparencia</v>
      </c>
      <c r="D2452" s="1" t="str">
        <f>+VLOOKUP(Tabla1[[#This Row],[Contenido]],Hoja2!$F$2:$G$105,2,0)</f>
        <v>34.01 Partidos Políticos</v>
      </c>
      <c r="E2452" s="1" t="str">
        <f>+IFERROR(VLOOKUP(Tabla1[[#This Row],[Tema]],Temas[[Tema]:[Columna1]],2,0),"REVISAR")</f>
        <v>34.01.47 Aportes, donaciones, asignaciones y otros al Partido Nuevo Tiempo</v>
      </c>
      <c r="F2452" s="1" t="str">
        <f>+IFERROR(VLOOKUP(Tabla1[[#This Row],[Muestra]],Muestra[[Muestra]:[Columna1]],2,0),"REVISAR")</f>
        <v>34.01.01.03 Cotizaciones</v>
      </c>
      <c r="G2452" t="s">
        <v>3888</v>
      </c>
      <c r="H2452" t="s">
        <v>3889</v>
      </c>
      <c r="I2452" t="s">
        <v>4233</v>
      </c>
      <c r="J2452" t="s">
        <v>4102</v>
      </c>
      <c r="K2452" t="s">
        <v>234</v>
      </c>
      <c r="L2452" t="s">
        <v>2615</v>
      </c>
      <c r="O2452" t="s">
        <v>4346</v>
      </c>
      <c r="AF2452">
        <v>0</v>
      </c>
      <c r="AG2452">
        <v>0</v>
      </c>
      <c r="AH2452">
        <v>0</v>
      </c>
      <c r="AI2452">
        <v>0</v>
      </c>
      <c r="AJ2452">
        <v>0</v>
      </c>
      <c r="AK2452">
        <v>0</v>
      </c>
    </row>
    <row r="2453" spans="1:37" x14ac:dyDescent="0.25">
      <c r="A2453" s="19">
        <v>2452</v>
      </c>
      <c r="B2453" t="s">
        <v>4236</v>
      </c>
      <c r="C2453" s="1" t="str">
        <f>+VLOOKUP(Tabla1[[#This Row],[Sector]],Sectores[[Sector]:[Columna1]],2,0)</f>
        <v>34 Transparencia</v>
      </c>
      <c r="D2453" s="1" t="str">
        <f>+VLOOKUP(Tabla1[[#This Row],[Contenido]],Hoja2!$F$2:$G$105,2,0)</f>
        <v>34.01 Partidos Políticos</v>
      </c>
      <c r="E2453" s="1" t="str">
        <f>+IFERROR(VLOOKUP(Tabla1[[#This Row],[Tema]],Temas[[Tema]:[Columna1]],2,0),"REVISAR")</f>
        <v>34.01.47 Aportes, donaciones, asignaciones y otros al Partido Nuevo Tiempo</v>
      </c>
      <c r="F2453" s="1" t="str">
        <f>+IFERROR(VLOOKUP(Tabla1[[#This Row],[Muestra]],Muestra[[Muestra]:[Columna1]],2,0),"REVISAR")</f>
        <v>34.01.01.04 Donaciones</v>
      </c>
      <c r="G2453" t="s">
        <v>3888</v>
      </c>
      <c r="H2453" t="s">
        <v>3889</v>
      </c>
      <c r="I2453" t="s">
        <v>4233</v>
      </c>
      <c r="J2453" t="s">
        <v>4104</v>
      </c>
      <c r="K2453" t="s">
        <v>234</v>
      </c>
      <c r="L2453" t="s">
        <v>2615</v>
      </c>
      <c r="O2453" t="s">
        <v>4346</v>
      </c>
      <c r="AF2453">
        <v>0</v>
      </c>
      <c r="AG2453">
        <v>0</v>
      </c>
      <c r="AH2453">
        <v>0</v>
      </c>
      <c r="AI2453">
        <v>0</v>
      </c>
      <c r="AJ2453">
        <v>0</v>
      </c>
      <c r="AK2453">
        <v>0</v>
      </c>
    </row>
    <row r="2454" spans="1:37" x14ac:dyDescent="0.25">
      <c r="A2454" s="19">
        <v>2453</v>
      </c>
      <c r="B2454" t="s">
        <v>4237</v>
      </c>
      <c r="C2454" s="1" t="str">
        <f>+VLOOKUP(Tabla1[[#This Row],[Sector]],Sectores[[Sector]:[Columna1]],2,0)</f>
        <v>34 Transparencia</v>
      </c>
      <c r="D2454" s="1" t="str">
        <f>+VLOOKUP(Tabla1[[#This Row],[Contenido]],Hoja2!$F$2:$G$105,2,0)</f>
        <v>34.01 Partidos Políticos</v>
      </c>
      <c r="E2454" s="1" t="str">
        <f>+IFERROR(VLOOKUP(Tabla1[[#This Row],[Tema]],Temas[[Tema]:[Columna1]],2,0),"REVISAR")</f>
        <v>34.01.47 Aportes, donaciones, asignaciones y otros al Partido Nuevo Tiempo</v>
      </c>
      <c r="F2454" s="1" t="str">
        <f>+IFERROR(VLOOKUP(Tabla1[[#This Row],[Muestra]],Muestra[[Muestra]:[Columna1]],2,0),"REVISAR")</f>
        <v>34.01.01.05 Frutos y productos de los Bienes Patrimoniales</v>
      </c>
      <c r="G2454" t="s">
        <v>3888</v>
      </c>
      <c r="H2454" t="s">
        <v>3889</v>
      </c>
      <c r="I2454" t="s">
        <v>4233</v>
      </c>
      <c r="J2454" t="s">
        <v>4106</v>
      </c>
      <c r="K2454" t="s">
        <v>234</v>
      </c>
      <c r="L2454" t="s">
        <v>2615</v>
      </c>
      <c r="O2454" t="s">
        <v>4346</v>
      </c>
      <c r="AF2454">
        <v>0</v>
      </c>
      <c r="AG2454">
        <v>0</v>
      </c>
      <c r="AH2454">
        <v>0</v>
      </c>
      <c r="AI2454">
        <v>0</v>
      </c>
      <c r="AJ2454">
        <v>0</v>
      </c>
      <c r="AK2454">
        <v>0</v>
      </c>
    </row>
    <row r="2455" spans="1:37" x14ac:dyDescent="0.25">
      <c r="A2455" s="19">
        <v>2454</v>
      </c>
      <c r="B2455" t="s">
        <v>4238</v>
      </c>
      <c r="C2455" s="1" t="str">
        <f>+VLOOKUP(Tabla1[[#This Row],[Sector]],Sectores[[Sector]:[Columna1]],2,0)</f>
        <v>34 Transparencia</v>
      </c>
      <c r="D2455" s="1" t="str">
        <f>+VLOOKUP(Tabla1[[#This Row],[Contenido]],Hoja2!$F$2:$G$105,2,0)</f>
        <v>34.01 Partidos Políticos</v>
      </c>
      <c r="E2455" s="1" t="str">
        <f>+IFERROR(VLOOKUP(Tabla1[[#This Row],[Tema]],Temas[[Tema]:[Columna1]],2,0),"REVISAR")</f>
        <v>34.01.47 Aportes, donaciones, asignaciones y otros al Partido Nuevo Tiempo</v>
      </c>
      <c r="F2455" s="1" t="str">
        <f>+IFERROR(VLOOKUP(Tabla1[[#This Row],[Muestra]],Muestra[[Muestra]:[Columna1]],2,0),"REVISAR")</f>
        <v>34.01.01.06 Otras Transferencias privadas</v>
      </c>
      <c r="G2455" t="s">
        <v>3888</v>
      </c>
      <c r="H2455" t="s">
        <v>3889</v>
      </c>
      <c r="I2455" t="s">
        <v>4233</v>
      </c>
      <c r="J2455" t="s">
        <v>4108</v>
      </c>
      <c r="K2455" t="s">
        <v>234</v>
      </c>
      <c r="L2455" t="s">
        <v>2615</v>
      </c>
      <c r="O2455" t="s">
        <v>4346</v>
      </c>
      <c r="AF2455">
        <v>0</v>
      </c>
      <c r="AG2455">
        <v>0</v>
      </c>
      <c r="AH2455">
        <v>0</v>
      </c>
      <c r="AI2455">
        <v>0</v>
      </c>
      <c r="AJ2455">
        <v>0</v>
      </c>
      <c r="AK2455">
        <v>0</v>
      </c>
    </row>
    <row r="2456" spans="1:37" x14ac:dyDescent="0.25">
      <c r="A2456" s="19">
        <v>2455</v>
      </c>
      <c r="B2456" t="s">
        <v>4239</v>
      </c>
      <c r="C2456" s="1" t="str">
        <f>+VLOOKUP(Tabla1[[#This Row],[Sector]],Sectores[[Sector]:[Columna1]],2,0)</f>
        <v>34 Transparencia</v>
      </c>
      <c r="D2456" s="1" t="str">
        <f>+VLOOKUP(Tabla1[[#This Row],[Contenido]],Hoja2!$F$2:$G$105,2,0)</f>
        <v>34.01 Partidos Políticos</v>
      </c>
      <c r="E2456" s="1" t="str">
        <f>+IFERROR(VLOOKUP(Tabla1[[#This Row],[Tema]],Temas[[Tema]:[Columna1]],2,0),"REVISAR")</f>
        <v>34.01.47 Aportes, donaciones, asignaciones y otros al Partido Nuevo Tiempo</v>
      </c>
      <c r="F2456" s="1" t="str">
        <f>+IFERROR(VLOOKUP(Tabla1[[#This Row],[Muestra]],Muestra[[Muestra]:[Columna1]],2,0),"REVISAR")</f>
        <v>34.01.01.07 Otras Transferencias públicas</v>
      </c>
      <c r="G2456" t="s">
        <v>3888</v>
      </c>
      <c r="H2456" t="s">
        <v>3889</v>
      </c>
      <c r="I2456" t="s">
        <v>4233</v>
      </c>
      <c r="J2456" t="s">
        <v>4110</v>
      </c>
      <c r="K2456" t="s">
        <v>234</v>
      </c>
      <c r="L2456" t="s">
        <v>2615</v>
      </c>
      <c r="O2456" t="s">
        <v>4346</v>
      </c>
      <c r="AF2456">
        <v>0</v>
      </c>
      <c r="AG2456">
        <v>0</v>
      </c>
      <c r="AH2456">
        <v>0</v>
      </c>
      <c r="AI2456">
        <v>0</v>
      </c>
      <c r="AJ2456">
        <v>0</v>
      </c>
      <c r="AK2456">
        <v>0</v>
      </c>
    </row>
    <row r="2457" spans="1:37" x14ac:dyDescent="0.25">
      <c r="A2457" s="19">
        <v>2456</v>
      </c>
      <c r="B2457" t="s">
        <v>4240</v>
      </c>
      <c r="C2457" s="1" t="str">
        <f>+VLOOKUP(Tabla1[[#This Row],[Sector]],Sectores[[Sector]:[Columna1]],2,0)</f>
        <v>34 Transparencia</v>
      </c>
      <c r="D2457" s="1" t="str">
        <f>+VLOOKUP(Tabla1[[#This Row],[Contenido]],Hoja2!$F$2:$G$105,2,0)</f>
        <v>34.01 Partidos Políticos</v>
      </c>
      <c r="E2457" s="1" t="str">
        <f>+IFERROR(VLOOKUP(Tabla1[[#This Row],[Tema]],Temas[[Tema]:[Columna1]],2,0),"REVISAR")</f>
        <v>34.01.48 Aportes, donaciones, asignaciones y otros al Partido Político Comunes</v>
      </c>
      <c r="F2457" s="1" t="str">
        <f>+IFERROR(VLOOKUP(Tabla1[[#This Row],[Muestra]],Muestra[[Muestra]:[Columna1]],2,0),"REVISAR")</f>
        <v>34.01.01.01 Aportes del Estado (art. 33 bis Ley N°18603)</v>
      </c>
      <c r="G2457" t="s">
        <v>3888</v>
      </c>
      <c r="H2457" t="s">
        <v>3889</v>
      </c>
      <c r="I2457" t="s">
        <v>4241</v>
      </c>
      <c r="J2457" t="s">
        <v>4098</v>
      </c>
      <c r="K2457" t="s">
        <v>234</v>
      </c>
      <c r="L2457" t="s">
        <v>2615</v>
      </c>
      <c r="O2457" t="s">
        <v>4346</v>
      </c>
      <c r="AF2457">
        <v>0</v>
      </c>
      <c r="AG2457">
        <v>13051304</v>
      </c>
      <c r="AH2457">
        <v>29990895</v>
      </c>
      <c r="AI2457">
        <v>49994100</v>
      </c>
      <c r="AJ2457">
        <v>31025634</v>
      </c>
      <c r="AK2457">
        <v>127408597</v>
      </c>
    </row>
    <row r="2458" spans="1:37" x14ac:dyDescent="0.25">
      <c r="A2458" s="19">
        <v>2457</v>
      </c>
      <c r="B2458" t="s">
        <v>4242</v>
      </c>
      <c r="C2458" s="1" t="str">
        <f>+VLOOKUP(Tabla1[[#This Row],[Sector]],Sectores[[Sector]:[Columna1]],2,0)</f>
        <v>34 Transparencia</v>
      </c>
      <c r="D2458" s="1" t="str">
        <f>+VLOOKUP(Tabla1[[#This Row],[Contenido]],Hoja2!$F$2:$G$105,2,0)</f>
        <v>34.01 Partidos Políticos</v>
      </c>
      <c r="E2458" s="1" t="str">
        <f>+IFERROR(VLOOKUP(Tabla1[[#This Row],[Tema]],Temas[[Tema]:[Columna1]],2,0),"REVISAR")</f>
        <v>34.01.48 Aportes, donaciones, asignaciones y otros al Partido Político Comunes</v>
      </c>
      <c r="F2458" s="1" t="str">
        <f>+IFERROR(VLOOKUP(Tabla1[[#This Row],[Muestra]],Muestra[[Muestra]:[Columna1]],2,0),"REVISAR")</f>
        <v>34.01.01.02 Asignaciones testamentarias</v>
      </c>
      <c r="G2458" t="s">
        <v>3888</v>
      </c>
      <c r="H2458" t="s">
        <v>3889</v>
      </c>
      <c r="I2458" t="s">
        <v>4241</v>
      </c>
      <c r="J2458" t="s">
        <v>4100</v>
      </c>
      <c r="K2458" t="s">
        <v>234</v>
      </c>
      <c r="L2458" t="s">
        <v>2615</v>
      </c>
      <c r="O2458" t="s">
        <v>4346</v>
      </c>
      <c r="AF2458">
        <v>0</v>
      </c>
      <c r="AG2458">
        <v>0</v>
      </c>
      <c r="AH2458">
        <v>0</v>
      </c>
      <c r="AI2458">
        <v>0</v>
      </c>
      <c r="AJ2458">
        <v>0</v>
      </c>
      <c r="AK2458">
        <v>0</v>
      </c>
    </row>
    <row r="2459" spans="1:37" x14ac:dyDescent="0.25">
      <c r="A2459" s="19">
        <v>2458</v>
      </c>
      <c r="B2459" t="s">
        <v>4243</v>
      </c>
      <c r="C2459" s="1" t="str">
        <f>+VLOOKUP(Tabla1[[#This Row],[Sector]],Sectores[[Sector]:[Columna1]],2,0)</f>
        <v>34 Transparencia</v>
      </c>
      <c r="D2459" s="1" t="str">
        <f>+VLOOKUP(Tabla1[[#This Row],[Contenido]],Hoja2!$F$2:$G$105,2,0)</f>
        <v>34.01 Partidos Políticos</v>
      </c>
      <c r="E2459" s="1" t="str">
        <f>+IFERROR(VLOOKUP(Tabla1[[#This Row],[Tema]],Temas[[Tema]:[Columna1]],2,0),"REVISAR")</f>
        <v>34.01.48 Aportes, donaciones, asignaciones y otros al Partido Político Comunes</v>
      </c>
      <c r="F2459" s="1" t="str">
        <f>+IFERROR(VLOOKUP(Tabla1[[#This Row],[Muestra]],Muestra[[Muestra]:[Columna1]],2,0),"REVISAR")</f>
        <v>34.01.01.03 Cotizaciones</v>
      </c>
      <c r="G2459" t="s">
        <v>3888</v>
      </c>
      <c r="H2459" t="s">
        <v>3889</v>
      </c>
      <c r="I2459" t="s">
        <v>4241</v>
      </c>
      <c r="J2459" t="s">
        <v>4102</v>
      </c>
      <c r="K2459" t="s">
        <v>234</v>
      </c>
      <c r="L2459" t="s">
        <v>2615</v>
      </c>
      <c r="O2459" t="s">
        <v>4346</v>
      </c>
      <c r="AF2459">
        <v>0</v>
      </c>
      <c r="AG2459">
        <v>0</v>
      </c>
      <c r="AH2459">
        <v>0</v>
      </c>
      <c r="AI2459">
        <v>0</v>
      </c>
      <c r="AJ2459">
        <v>20598854</v>
      </c>
      <c r="AK2459">
        <v>23314600</v>
      </c>
    </row>
    <row r="2460" spans="1:37" x14ac:dyDescent="0.25">
      <c r="A2460" s="19">
        <v>2459</v>
      </c>
      <c r="B2460" t="s">
        <v>4244</v>
      </c>
      <c r="C2460" s="1" t="str">
        <f>+VLOOKUP(Tabla1[[#This Row],[Sector]],Sectores[[Sector]:[Columna1]],2,0)</f>
        <v>34 Transparencia</v>
      </c>
      <c r="D2460" s="1" t="str">
        <f>+VLOOKUP(Tabla1[[#This Row],[Contenido]],Hoja2!$F$2:$G$105,2,0)</f>
        <v>34.01 Partidos Políticos</v>
      </c>
      <c r="E2460" s="1" t="str">
        <f>+IFERROR(VLOOKUP(Tabla1[[#This Row],[Tema]],Temas[[Tema]:[Columna1]],2,0),"REVISAR")</f>
        <v>34.01.48 Aportes, donaciones, asignaciones y otros al Partido Político Comunes</v>
      </c>
      <c r="F2460" s="1" t="str">
        <f>+IFERROR(VLOOKUP(Tabla1[[#This Row],[Muestra]],Muestra[[Muestra]:[Columna1]],2,0),"REVISAR")</f>
        <v>34.01.01.04 Donaciones</v>
      </c>
      <c r="G2460" t="s">
        <v>3888</v>
      </c>
      <c r="H2460" t="s">
        <v>3889</v>
      </c>
      <c r="I2460" t="s">
        <v>4241</v>
      </c>
      <c r="J2460" t="s">
        <v>4104</v>
      </c>
      <c r="K2460" t="s">
        <v>234</v>
      </c>
      <c r="L2460" t="s">
        <v>2615</v>
      </c>
      <c r="O2460" t="s">
        <v>4346</v>
      </c>
      <c r="AF2460">
        <v>0</v>
      </c>
      <c r="AG2460">
        <v>525757</v>
      </c>
      <c r="AH2460">
        <v>550000</v>
      </c>
      <c r="AI2460">
        <v>0</v>
      </c>
      <c r="AJ2460">
        <v>0</v>
      </c>
      <c r="AK2460">
        <v>0</v>
      </c>
    </row>
    <row r="2461" spans="1:37" x14ac:dyDescent="0.25">
      <c r="A2461" s="19">
        <v>2460</v>
      </c>
      <c r="B2461" t="s">
        <v>4245</v>
      </c>
      <c r="C2461" s="1" t="str">
        <f>+VLOOKUP(Tabla1[[#This Row],[Sector]],Sectores[[Sector]:[Columna1]],2,0)</f>
        <v>34 Transparencia</v>
      </c>
      <c r="D2461" s="1" t="str">
        <f>+VLOOKUP(Tabla1[[#This Row],[Contenido]],Hoja2!$F$2:$G$105,2,0)</f>
        <v>34.01 Partidos Políticos</v>
      </c>
      <c r="E2461" s="1" t="str">
        <f>+IFERROR(VLOOKUP(Tabla1[[#This Row],[Tema]],Temas[[Tema]:[Columna1]],2,0),"REVISAR")</f>
        <v>34.01.48 Aportes, donaciones, asignaciones y otros al Partido Político Comunes</v>
      </c>
      <c r="F2461" s="1" t="str">
        <f>+IFERROR(VLOOKUP(Tabla1[[#This Row],[Muestra]],Muestra[[Muestra]:[Columna1]],2,0),"REVISAR")</f>
        <v>34.01.01.05 Frutos y productos de los Bienes Patrimoniales</v>
      </c>
      <c r="G2461" t="s">
        <v>3888</v>
      </c>
      <c r="H2461" t="s">
        <v>3889</v>
      </c>
      <c r="I2461" t="s">
        <v>4241</v>
      </c>
      <c r="J2461" t="s">
        <v>4106</v>
      </c>
      <c r="K2461" t="s">
        <v>234</v>
      </c>
      <c r="L2461" t="s">
        <v>2615</v>
      </c>
      <c r="O2461" t="s">
        <v>4346</v>
      </c>
      <c r="AF2461">
        <v>0</v>
      </c>
      <c r="AG2461">
        <v>0</v>
      </c>
      <c r="AH2461">
        <v>0</v>
      </c>
      <c r="AI2461">
        <v>0</v>
      </c>
      <c r="AJ2461">
        <v>0</v>
      </c>
      <c r="AK2461">
        <v>0</v>
      </c>
    </row>
    <row r="2462" spans="1:37" x14ac:dyDescent="0.25">
      <c r="A2462" s="19">
        <v>2461</v>
      </c>
      <c r="B2462" t="s">
        <v>4246</v>
      </c>
      <c r="C2462" s="1" t="str">
        <f>+VLOOKUP(Tabla1[[#This Row],[Sector]],Sectores[[Sector]:[Columna1]],2,0)</f>
        <v>34 Transparencia</v>
      </c>
      <c r="D2462" s="1" t="str">
        <f>+VLOOKUP(Tabla1[[#This Row],[Contenido]],Hoja2!$F$2:$G$105,2,0)</f>
        <v>34.01 Partidos Políticos</v>
      </c>
      <c r="E2462" s="1" t="str">
        <f>+IFERROR(VLOOKUP(Tabla1[[#This Row],[Tema]],Temas[[Tema]:[Columna1]],2,0),"REVISAR")</f>
        <v>34.01.48 Aportes, donaciones, asignaciones y otros al Partido Político Comunes</v>
      </c>
      <c r="F2462" s="1" t="str">
        <f>+IFERROR(VLOOKUP(Tabla1[[#This Row],[Muestra]],Muestra[[Muestra]:[Columna1]],2,0),"REVISAR")</f>
        <v>34.01.01.06 Otras Transferencias privadas</v>
      </c>
      <c r="G2462" t="s">
        <v>3888</v>
      </c>
      <c r="H2462" t="s">
        <v>3889</v>
      </c>
      <c r="I2462" t="s">
        <v>4241</v>
      </c>
      <c r="J2462" t="s">
        <v>4108</v>
      </c>
      <c r="K2462" t="s">
        <v>234</v>
      </c>
      <c r="L2462" t="s">
        <v>2615</v>
      </c>
      <c r="O2462" t="s">
        <v>4346</v>
      </c>
      <c r="AF2462">
        <v>0</v>
      </c>
      <c r="AG2462">
        <v>0</v>
      </c>
      <c r="AH2462">
        <v>0</v>
      </c>
      <c r="AI2462">
        <v>0</v>
      </c>
      <c r="AJ2462">
        <v>0</v>
      </c>
      <c r="AK2462">
        <v>0</v>
      </c>
    </row>
    <row r="2463" spans="1:37" x14ac:dyDescent="0.25">
      <c r="A2463" s="19">
        <v>2462</v>
      </c>
      <c r="B2463" t="s">
        <v>4247</v>
      </c>
      <c r="C2463" s="1" t="str">
        <f>+VLOOKUP(Tabla1[[#This Row],[Sector]],Sectores[[Sector]:[Columna1]],2,0)</f>
        <v>34 Transparencia</v>
      </c>
      <c r="D2463" s="1" t="str">
        <f>+VLOOKUP(Tabla1[[#This Row],[Contenido]],Hoja2!$F$2:$G$105,2,0)</f>
        <v>34.01 Partidos Políticos</v>
      </c>
      <c r="E2463" s="1" t="str">
        <f>+IFERROR(VLOOKUP(Tabla1[[#This Row],[Tema]],Temas[[Tema]:[Columna1]],2,0),"REVISAR")</f>
        <v>34.01.48 Aportes, donaciones, asignaciones y otros al Partido Político Comunes</v>
      </c>
      <c r="F2463" s="1" t="str">
        <f>+IFERROR(VLOOKUP(Tabla1[[#This Row],[Muestra]],Muestra[[Muestra]:[Columna1]],2,0),"REVISAR")</f>
        <v>34.01.01.08 Otras Transferencias publicas</v>
      </c>
      <c r="G2463" t="s">
        <v>3888</v>
      </c>
      <c r="H2463" t="s">
        <v>3889</v>
      </c>
      <c r="I2463" t="s">
        <v>4241</v>
      </c>
      <c r="J2463" t="s">
        <v>4119</v>
      </c>
      <c r="K2463" t="s">
        <v>234</v>
      </c>
      <c r="L2463" t="s">
        <v>2615</v>
      </c>
      <c r="O2463" t="s">
        <v>4346</v>
      </c>
      <c r="AF2463">
        <v>0</v>
      </c>
      <c r="AG2463">
        <v>0</v>
      </c>
      <c r="AH2463">
        <v>0</v>
      </c>
      <c r="AI2463">
        <v>0</v>
      </c>
      <c r="AJ2463">
        <v>0</v>
      </c>
      <c r="AK2463">
        <v>0</v>
      </c>
    </row>
    <row r="2464" spans="1:37" x14ac:dyDescent="0.25">
      <c r="A2464" s="19">
        <v>2463</v>
      </c>
      <c r="B2464" t="s">
        <v>4248</v>
      </c>
      <c r="C2464" s="1" t="str">
        <f>+VLOOKUP(Tabla1[[#This Row],[Sector]],Sectores[[Sector]:[Columna1]],2,0)</f>
        <v>34 Transparencia</v>
      </c>
      <c r="D2464" s="1" t="str">
        <f>+VLOOKUP(Tabla1[[#This Row],[Contenido]],Hoja2!$F$2:$G$105,2,0)</f>
        <v>34.01 Partidos Políticos</v>
      </c>
      <c r="E2464" s="1" t="str">
        <f>+IFERROR(VLOOKUP(Tabla1[[#This Row],[Tema]],Temas[[Tema]:[Columna1]],2,0),"REVISAR")</f>
        <v>34.01.48 Aportes, donaciones, asignaciones y otros al Partido Político Comunes</v>
      </c>
      <c r="F2464" s="1" t="str">
        <f>+IFERROR(VLOOKUP(Tabla1[[#This Row],[Muestra]],Muestra[[Muestra]:[Columna1]],2,0),"REVISAR")</f>
        <v>34.01.01.07 Otras Transferencias públicas</v>
      </c>
      <c r="G2464" t="s">
        <v>3888</v>
      </c>
      <c r="H2464" t="s">
        <v>3889</v>
      </c>
      <c r="I2464" t="s">
        <v>4241</v>
      </c>
      <c r="J2464" t="s">
        <v>4110</v>
      </c>
      <c r="K2464" t="s">
        <v>234</v>
      </c>
      <c r="L2464" t="s">
        <v>2615</v>
      </c>
      <c r="O2464" t="s">
        <v>4346</v>
      </c>
      <c r="AF2464">
        <v>0</v>
      </c>
      <c r="AG2464">
        <v>0</v>
      </c>
      <c r="AH2464">
        <v>2994982</v>
      </c>
      <c r="AI2464">
        <v>0</v>
      </c>
      <c r="AJ2464">
        <v>0</v>
      </c>
      <c r="AK2464">
        <v>0</v>
      </c>
    </row>
    <row r="2465" spans="1:37" x14ac:dyDescent="0.25">
      <c r="A2465" s="19">
        <v>2464</v>
      </c>
      <c r="B2465" t="s">
        <v>4249</v>
      </c>
      <c r="C2465" s="1" t="str">
        <f>+VLOOKUP(Tabla1[[#This Row],[Sector]],Sectores[[Sector]:[Columna1]],2,0)</f>
        <v>34 Transparencia</v>
      </c>
      <c r="D2465" s="1" t="str">
        <f>+VLOOKUP(Tabla1[[#This Row],[Contenido]],Hoja2!$F$2:$G$105,2,0)</f>
        <v>34.01 Partidos Políticos</v>
      </c>
      <c r="E2465" s="1" t="str">
        <f>+IFERROR(VLOOKUP(Tabla1[[#This Row],[Tema]],Temas[[Tema]:[Columna1]],2,0),"REVISAR")</f>
        <v>34.01.49 Aportes, donaciones, asignaciones y otros al Partido Por la Democracia (PPD)</v>
      </c>
      <c r="F2465" s="1" t="str">
        <f>+IFERROR(VLOOKUP(Tabla1[[#This Row],[Muestra]],Muestra[[Muestra]:[Columna1]],2,0),"REVISAR")</f>
        <v>34.01.01.01 Aportes del Estado (art. 33 bis Ley N°18603)</v>
      </c>
      <c r="G2465" t="s">
        <v>3888</v>
      </c>
      <c r="H2465" t="s">
        <v>3889</v>
      </c>
      <c r="I2465" t="s">
        <v>4250</v>
      </c>
      <c r="J2465" t="s">
        <v>4098</v>
      </c>
      <c r="K2465" t="s">
        <v>234</v>
      </c>
      <c r="L2465" t="s">
        <v>2615</v>
      </c>
      <c r="O2465" t="s">
        <v>4346</v>
      </c>
      <c r="AF2465">
        <v>0</v>
      </c>
      <c r="AG2465">
        <v>180540306</v>
      </c>
      <c r="AH2465">
        <v>735458893</v>
      </c>
      <c r="AI2465">
        <v>498501620</v>
      </c>
      <c r="AJ2465">
        <v>426596445</v>
      </c>
      <c r="AK2465">
        <v>440363053</v>
      </c>
    </row>
    <row r="2466" spans="1:37" x14ac:dyDescent="0.25">
      <c r="A2466" s="19">
        <v>2465</v>
      </c>
      <c r="B2466" t="s">
        <v>4251</v>
      </c>
      <c r="C2466" s="1" t="str">
        <f>+VLOOKUP(Tabla1[[#This Row],[Sector]],Sectores[[Sector]:[Columna1]],2,0)</f>
        <v>34 Transparencia</v>
      </c>
      <c r="D2466" s="1" t="str">
        <f>+VLOOKUP(Tabla1[[#This Row],[Contenido]],Hoja2!$F$2:$G$105,2,0)</f>
        <v>34.01 Partidos Políticos</v>
      </c>
      <c r="E2466" s="1" t="str">
        <f>+IFERROR(VLOOKUP(Tabla1[[#This Row],[Tema]],Temas[[Tema]:[Columna1]],2,0),"REVISAR")</f>
        <v>34.01.49 Aportes, donaciones, asignaciones y otros al Partido Por la Democracia (PPD)</v>
      </c>
      <c r="F2466" s="1" t="str">
        <f>+IFERROR(VLOOKUP(Tabla1[[#This Row],[Muestra]],Muestra[[Muestra]:[Columna1]],2,0),"REVISAR")</f>
        <v>34.01.01.02 Asignaciones testamentarias</v>
      </c>
      <c r="G2466" t="s">
        <v>3888</v>
      </c>
      <c r="H2466" t="s">
        <v>3889</v>
      </c>
      <c r="I2466" t="s">
        <v>4250</v>
      </c>
      <c r="J2466" t="s">
        <v>4100</v>
      </c>
      <c r="K2466" t="s">
        <v>234</v>
      </c>
      <c r="L2466" t="s">
        <v>2615</v>
      </c>
      <c r="O2466" t="s">
        <v>4346</v>
      </c>
      <c r="AF2466">
        <v>0</v>
      </c>
      <c r="AG2466">
        <v>0</v>
      </c>
      <c r="AH2466">
        <v>0</v>
      </c>
      <c r="AI2466">
        <v>0</v>
      </c>
      <c r="AJ2466">
        <v>0</v>
      </c>
      <c r="AK2466">
        <v>0</v>
      </c>
    </row>
    <row r="2467" spans="1:37" x14ac:dyDescent="0.25">
      <c r="A2467" s="19">
        <v>2466</v>
      </c>
      <c r="B2467" t="s">
        <v>4252</v>
      </c>
      <c r="C2467" s="1" t="str">
        <f>+VLOOKUP(Tabla1[[#This Row],[Sector]],Sectores[[Sector]:[Columna1]],2,0)</f>
        <v>34 Transparencia</v>
      </c>
      <c r="D2467" s="1" t="str">
        <f>+VLOOKUP(Tabla1[[#This Row],[Contenido]],Hoja2!$F$2:$G$105,2,0)</f>
        <v>34.01 Partidos Políticos</v>
      </c>
      <c r="E2467" s="1" t="str">
        <f>+IFERROR(VLOOKUP(Tabla1[[#This Row],[Tema]],Temas[[Tema]:[Columna1]],2,0),"REVISAR")</f>
        <v>34.01.49 Aportes, donaciones, asignaciones y otros al Partido Por la Democracia (PPD)</v>
      </c>
      <c r="F2467" s="1" t="str">
        <f>+IFERROR(VLOOKUP(Tabla1[[#This Row],[Muestra]],Muestra[[Muestra]:[Columna1]],2,0),"REVISAR")</f>
        <v>34.01.01.03 Cotizaciones</v>
      </c>
      <c r="G2467" t="s">
        <v>3888</v>
      </c>
      <c r="H2467" t="s">
        <v>3889</v>
      </c>
      <c r="I2467" t="s">
        <v>4250</v>
      </c>
      <c r="J2467" t="s">
        <v>4102</v>
      </c>
      <c r="K2467" t="s">
        <v>234</v>
      </c>
      <c r="L2467" t="s">
        <v>2615</v>
      </c>
      <c r="O2467" t="s">
        <v>4346</v>
      </c>
      <c r="AF2467">
        <v>0</v>
      </c>
      <c r="AG2467">
        <v>22408753</v>
      </c>
      <c r="AH2467">
        <v>94608533</v>
      </c>
      <c r="AI2467">
        <v>30897570</v>
      </c>
      <c r="AJ2467">
        <v>27032988</v>
      </c>
      <c r="AK2467">
        <v>96136350</v>
      </c>
    </row>
    <row r="2468" spans="1:37" x14ac:dyDescent="0.25">
      <c r="A2468" s="19">
        <v>2467</v>
      </c>
      <c r="B2468" t="s">
        <v>4253</v>
      </c>
      <c r="C2468" s="1" t="str">
        <f>+VLOOKUP(Tabla1[[#This Row],[Sector]],Sectores[[Sector]:[Columna1]],2,0)</f>
        <v>34 Transparencia</v>
      </c>
      <c r="D2468" s="1" t="str">
        <f>+VLOOKUP(Tabla1[[#This Row],[Contenido]],Hoja2!$F$2:$G$105,2,0)</f>
        <v>34.01 Partidos Políticos</v>
      </c>
      <c r="E2468" s="1" t="str">
        <f>+IFERROR(VLOOKUP(Tabla1[[#This Row],[Tema]],Temas[[Tema]:[Columna1]],2,0),"REVISAR")</f>
        <v>34.01.49 Aportes, donaciones, asignaciones y otros al Partido Por la Democracia (PPD)</v>
      </c>
      <c r="F2468" s="1" t="str">
        <f>+IFERROR(VLOOKUP(Tabla1[[#This Row],[Muestra]],Muestra[[Muestra]:[Columna1]],2,0),"REVISAR")</f>
        <v>34.01.01.04 Donaciones</v>
      </c>
      <c r="G2468" t="s">
        <v>3888</v>
      </c>
      <c r="H2468" t="s">
        <v>3889</v>
      </c>
      <c r="I2468" t="s">
        <v>4250</v>
      </c>
      <c r="J2468" t="s">
        <v>4104</v>
      </c>
      <c r="K2468" t="s">
        <v>234</v>
      </c>
      <c r="L2468" t="s">
        <v>2615</v>
      </c>
      <c r="O2468" t="s">
        <v>4346</v>
      </c>
      <c r="AF2468">
        <v>0</v>
      </c>
      <c r="AG2468">
        <v>0</v>
      </c>
      <c r="AH2468">
        <v>0</v>
      </c>
      <c r="AI2468">
        <v>0</v>
      </c>
      <c r="AJ2468">
        <v>0</v>
      </c>
      <c r="AK2468">
        <v>0</v>
      </c>
    </row>
    <row r="2469" spans="1:37" x14ac:dyDescent="0.25">
      <c r="A2469" s="19">
        <v>2468</v>
      </c>
      <c r="B2469" t="s">
        <v>4254</v>
      </c>
      <c r="C2469" s="1" t="str">
        <f>+VLOOKUP(Tabla1[[#This Row],[Sector]],Sectores[[Sector]:[Columna1]],2,0)</f>
        <v>34 Transparencia</v>
      </c>
      <c r="D2469" s="1" t="str">
        <f>+VLOOKUP(Tabla1[[#This Row],[Contenido]],Hoja2!$F$2:$G$105,2,0)</f>
        <v>34.01 Partidos Políticos</v>
      </c>
      <c r="E2469" s="1" t="str">
        <f>+IFERROR(VLOOKUP(Tabla1[[#This Row],[Tema]],Temas[[Tema]:[Columna1]],2,0),"REVISAR")</f>
        <v>34.01.49 Aportes, donaciones, asignaciones y otros al Partido Por la Democracia (PPD)</v>
      </c>
      <c r="F2469" s="1" t="str">
        <f>+IFERROR(VLOOKUP(Tabla1[[#This Row],[Muestra]],Muestra[[Muestra]:[Columna1]],2,0),"REVISAR")</f>
        <v>34.01.01.05 Frutos y productos de los Bienes Patrimoniales</v>
      </c>
      <c r="G2469" t="s">
        <v>3888</v>
      </c>
      <c r="H2469" t="s">
        <v>3889</v>
      </c>
      <c r="I2469" t="s">
        <v>4250</v>
      </c>
      <c r="J2469" t="s">
        <v>4106</v>
      </c>
      <c r="K2469" t="s">
        <v>234</v>
      </c>
      <c r="L2469" t="s">
        <v>2615</v>
      </c>
      <c r="O2469" t="s">
        <v>4346</v>
      </c>
      <c r="AF2469">
        <v>0</v>
      </c>
      <c r="AG2469">
        <v>0</v>
      </c>
      <c r="AH2469">
        <v>0</v>
      </c>
      <c r="AI2469">
        <v>0</v>
      </c>
      <c r="AJ2469">
        <v>0</v>
      </c>
      <c r="AK2469">
        <v>0</v>
      </c>
    </row>
    <row r="2470" spans="1:37" x14ac:dyDescent="0.25">
      <c r="A2470" s="19">
        <v>2469</v>
      </c>
      <c r="B2470" t="s">
        <v>4255</v>
      </c>
      <c r="C2470" s="1" t="str">
        <f>+VLOOKUP(Tabla1[[#This Row],[Sector]],Sectores[[Sector]:[Columna1]],2,0)</f>
        <v>34 Transparencia</v>
      </c>
      <c r="D2470" s="1" t="str">
        <f>+VLOOKUP(Tabla1[[#This Row],[Contenido]],Hoja2!$F$2:$G$105,2,0)</f>
        <v>34.01 Partidos Políticos</v>
      </c>
      <c r="E2470" s="1" t="str">
        <f>+IFERROR(VLOOKUP(Tabla1[[#This Row],[Tema]],Temas[[Tema]:[Columna1]],2,0),"REVISAR")</f>
        <v>34.01.49 Aportes, donaciones, asignaciones y otros al Partido Por la Democracia (PPD)</v>
      </c>
      <c r="F2470" s="1" t="str">
        <f>+IFERROR(VLOOKUP(Tabla1[[#This Row],[Muestra]],Muestra[[Muestra]:[Columna1]],2,0),"REVISAR")</f>
        <v>34.01.01.06 Otras Transferencias privadas</v>
      </c>
      <c r="G2470" t="s">
        <v>3888</v>
      </c>
      <c r="H2470" t="s">
        <v>3889</v>
      </c>
      <c r="I2470" t="s">
        <v>4250</v>
      </c>
      <c r="J2470" t="s">
        <v>4108</v>
      </c>
      <c r="K2470" t="s">
        <v>234</v>
      </c>
      <c r="L2470" t="s">
        <v>2615</v>
      </c>
      <c r="O2470" t="s">
        <v>4346</v>
      </c>
      <c r="AF2470">
        <v>0</v>
      </c>
      <c r="AG2470">
        <v>0</v>
      </c>
      <c r="AH2470">
        <v>0</v>
      </c>
      <c r="AI2470">
        <v>1003597</v>
      </c>
      <c r="AJ2470">
        <v>0</v>
      </c>
      <c r="AK2470">
        <v>200000</v>
      </c>
    </row>
    <row r="2471" spans="1:37" x14ac:dyDescent="0.25">
      <c r="A2471" s="19">
        <v>2470</v>
      </c>
      <c r="B2471" t="s">
        <v>4256</v>
      </c>
      <c r="C2471" s="1" t="str">
        <f>+VLOOKUP(Tabla1[[#This Row],[Sector]],Sectores[[Sector]:[Columna1]],2,0)</f>
        <v>34 Transparencia</v>
      </c>
      <c r="D2471" s="1" t="str">
        <f>+VLOOKUP(Tabla1[[#This Row],[Contenido]],Hoja2!$F$2:$G$105,2,0)</f>
        <v>34.01 Partidos Políticos</v>
      </c>
      <c r="E2471" s="1" t="str">
        <f>+IFERROR(VLOOKUP(Tabla1[[#This Row],[Tema]],Temas[[Tema]:[Columna1]],2,0),"REVISAR")</f>
        <v>34.01.49 Aportes, donaciones, asignaciones y otros al Partido Por la Democracia (PPD)</v>
      </c>
      <c r="F2471" s="1" t="str">
        <f>+IFERROR(VLOOKUP(Tabla1[[#This Row],[Muestra]],Muestra[[Muestra]:[Columna1]],2,0),"REVISAR")</f>
        <v>34.01.01.07 Otras Transferencias públicas</v>
      </c>
      <c r="G2471" t="s">
        <v>3888</v>
      </c>
      <c r="H2471" t="s">
        <v>3889</v>
      </c>
      <c r="I2471" t="s">
        <v>4250</v>
      </c>
      <c r="J2471" t="s">
        <v>4110</v>
      </c>
      <c r="K2471" t="s">
        <v>234</v>
      </c>
      <c r="L2471" t="s">
        <v>2615</v>
      </c>
      <c r="O2471" t="s">
        <v>4346</v>
      </c>
      <c r="AF2471">
        <v>0</v>
      </c>
      <c r="AG2471">
        <v>0</v>
      </c>
      <c r="AH2471">
        <v>0</v>
      </c>
      <c r="AI2471">
        <v>338112799</v>
      </c>
      <c r="AJ2471">
        <v>0</v>
      </c>
      <c r="AK2471">
        <v>0</v>
      </c>
    </row>
    <row r="2472" spans="1:37" x14ac:dyDescent="0.25">
      <c r="A2472" s="19">
        <v>2471</v>
      </c>
      <c r="B2472" t="s">
        <v>4257</v>
      </c>
      <c r="C2472" s="1" t="str">
        <f>+VLOOKUP(Tabla1[[#This Row],[Sector]],Sectores[[Sector]:[Columna1]],2,0)</f>
        <v>34 Transparencia</v>
      </c>
      <c r="D2472" s="1" t="str">
        <f>+VLOOKUP(Tabla1[[#This Row],[Contenido]],Hoja2!$F$2:$G$105,2,0)</f>
        <v>34.01 Partidos Políticos</v>
      </c>
      <c r="E2472" s="1" t="str">
        <f>+IFERROR(VLOOKUP(Tabla1[[#This Row],[Tema]],Temas[[Tema]:[Columna1]],2,0),"REVISAR")</f>
        <v>34.01.50 Aportes, donaciones, asignaciones y otros al Partido Progresista de Chile</v>
      </c>
      <c r="F2472" s="1" t="str">
        <f>+IFERROR(VLOOKUP(Tabla1[[#This Row],[Muestra]],Muestra[[Muestra]:[Columna1]],2,0),"REVISAR")</f>
        <v>34.01.01.01 Aportes del Estado (art. 33 bis Ley N°18603)</v>
      </c>
      <c r="G2472" t="s">
        <v>3888</v>
      </c>
      <c r="H2472" t="s">
        <v>3889</v>
      </c>
      <c r="I2472" t="s">
        <v>4258</v>
      </c>
      <c r="J2472" t="s">
        <v>4098</v>
      </c>
      <c r="K2472" t="s">
        <v>234</v>
      </c>
      <c r="L2472" t="s">
        <v>2615</v>
      </c>
      <c r="O2472" t="s">
        <v>4346</v>
      </c>
      <c r="AF2472">
        <v>0</v>
      </c>
      <c r="AG2472">
        <v>0</v>
      </c>
      <c r="AH2472">
        <v>0</v>
      </c>
      <c r="AI2472">
        <v>176777589</v>
      </c>
      <c r="AJ2472">
        <v>293541076</v>
      </c>
      <c r="AK2472">
        <v>295297497</v>
      </c>
    </row>
    <row r="2473" spans="1:37" x14ac:dyDescent="0.25">
      <c r="A2473" s="19">
        <v>2472</v>
      </c>
      <c r="B2473" t="s">
        <v>4259</v>
      </c>
      <c r="C2473" s="1" t="str">
        <f>+VLOOKUP(Tabla1[[#This Row],[Sector]],Sectores[[Sector]:[Columna1]],2,0)</f>
        <v>34 Transparencia</v>
      </c>
      <c r="D2473" s="1" t="str">
        <f>+VLOOKUP(Tabla1[[#This Row],[Contenido]],Hoja2!$F$2:$G$105,2,0)</f>
        <v>34.01 Partidos Políticos</v>
      </c>
      <c r="E2473" s="1" t="str">
        <f>+IFERROR(VLOOKUP(Tabla1[[#This Row],[Tema]],Temas[[Tema]:[Columna1]],2,0),"REVISAR")</f>
        <v>34.01.50 Aportes, donaciones, asignaciones y otros al Partido Progresista de Chile</v>
      </c>
      <c r="F2473" s="1" t="str">
        <f>+IFERROR(VLOOKUP(Tabla1[[#This Row],[Muestra]],Muestra[[Muestra]:[Columna1]],2,0),"REVISAR")</f>
        <v>34.01.01.02 Asignaciones testamentarias</v>
      </c>
      <c r="G2473" t="s">
        <v>3888</v>
      </c>
      <c r="H2473" t="s">
        <v>3889</v>
      </c>
      <c r="I2473" t="s">
        <v>4258</v>
      </c>
      <c r="J2473" t="s">
        <v>4100</v>
      </c>
      <c r="K2473" t="s">
        <v>234</v>
      </c>
      <c r="L2473" t="s">
        <v>2615</v>
      </c>
      <c r="O2473" t="s">
        <v>4346</v>
      </c>
      <c r="AF2473">
        <v>0</v>
      </c>
      <c r="AG2473">
        <v>0</v>
      </c>
      <c r="AH2473">
        <v>0</v>
      </c>
      <c r="AI2473">
        <v>0</v>
      </c>
      <c r="AJ2473">
        <v>0</v>
      </c>
      <c r="AK2473">
        <v>0</v>
      </c>
    </row>
    <row r="2474" spans="1:37" x14ac:dyDescent="0.25">
      <c r="A2474" s="19">
        <v>2473</v>
      </c>
      <c r="B2474" t="s">
        <v>4260</v>
      </c>
      <c r="C2474" s="1" t="str">
        <f>+VLOOKUP(Tabla1[[#This Row],[Sector]],Sectores[[Sector]:[Columna1]],2,0)</f>
        <v>34 Transparencia</v>
      </c>
      <c r="D2474" s="1" t="str">
        <f>+VLOOKUP(Tabla1[[#This Row],[Contenido]],Hoja2!$F$2:$G$105,2,0)</f>
        <v>34.01 Partidos Políticos</v>
      </c>
      <c r="E2474" s="1" t="str">
        <f>+IFERROR(VLOOKUP(Tabla1[[#This Row],[Tema]],Temas[[Tema]:[Columna1]],2,0),"REVISAR")</f>
        <v>34.01.50 Aportes, donaciones, asignaciones y otros al Partido Progresista de Chile</v>
      </c>
      <c r="F2474" s="1" t="str">
        <f>+IFERROR(VLOOKUP(Tabla1[[#This Row],[Muestra]],Muestra[[Muestra]:[Columna1]],2,0),"REVISAR")</f>
        <v>34.01.01.03 Cotizaciones</v>
      </c>
      <c r="G2474" t="s">
        <v>3888</v>
      </c>
      <c r="H2474" t="s">
        <v>3889</v>
      </c>
      <c r="I2474" t="s">
        <v>4258</v>
      </c>
      <c r="J2474" t="s">
        <v>4102</v>
      </c>
      <c r="K2474" t="s">
        <v>234</v>
      </c>
      <c r="L2474" t="s">
        <v>2615</v>
      </c>
      <c r="O2474" t="s">
        <v>4346</v>
      </c>
      <c r="AF2474">
        <v>0</v>
      </c>
      <c r="AG2474">
        <v>0</v>
      </c>
      <c r="AH2474">
        <v>0</v>
      </c>
      <c r="AI2474">
        <v>5475789</v>
      </c>
      <c r="AJ2474">
        <v>2825000</v>
      </c>
      <c r="AK2474">
        <v>3063270</v>
      </c>
    </row>
    <row r="2475" spans="1:37" x14ac:dyDescent="0.25">
      <c r="A2475" s="19">
        <v>2474</v>
      </c>
      <c r="B2475" t="s">
        <v>4261</v>
      </c>
      <c r="C2475" s="1" t="str">
        <f>+VLOOKUP(Tabla1[[#This Row],[Sector]],Sectores[[Sector]:[Columna1]],2,0)</f>
        <v>34 Transparencia</v>
      </c>
      <c r="D2475" s="1" t="str">
        <f>+VLOOKUP(Tabla1[[#This Row],[Contenido]],Hoja2!$F$2:$G$105,2,0)</f>
        <v>34.01 Partidos Políticos</v>
      </c>
      <c r="E2475" s="1" t="str">
        <f>+IFERROR(VLOOKUP(Tabla1[[#This Row],[Tema]],Temas[[Tema]:[Columna1]],2,0),"REVISAR")</f>
        <v>34.01.50 Aportes, donaciones, asignaciones y otros al Partido Progresista de Chile</v>
      </c>
      <c r="F2475" s="1" t="str">
        <f>+IFERROR(VLOOKUP(Tabla1[[#This Row],[Muestra]],Muestra[[Muestra]:[Columna1]],2,0),"REVISAR")</f>
        <v>34.01.01.04 Donaciones</v>
      </c>
      <c r="G2475" t="s">
        <v>3888</v>
      </c>
      <c r="H2475" t="s">
        <v>3889</v>
      </c>
      <c r="I2475" t="s">
        <v>4258</v>
      </c>
      <c r="J2475" t="s">
        <v>4104</v>
      </c>
      <c r="K2475" t="s">
        <v>234</v>
      </c>
      <c r="L2475" t="s">
        <v>2615</v>
      </c>
      <c r="O2475" t="s">
        <v>4346</v>
      </c>
      <c r="AF2475">
        <v>0</v>
      </c>
      <c r="AG2475">
        <v>0</v>
      </c>
      <c r="AH2475">
        <v>0</v>
      </c>
      <c r="AI2475">
        <v>0</v>
      </c>
      <c r="AJ2475">
        <v>0</v>
      </c>
      <c r="AK2475">
        <v>0</v>
      </c>
    </row>
    <row r="2476" spans="1:37" x14ac:dyDescent="0.25">
      <c r="A2476" s="19">
        <v>2475</v>
      </c>
      <c r="B2476" t="s">
        <v>4262</v>
      </c>
      <c r="C2476" s="1" t="str">
        <f>+VLOOKUP(Tabla1[[#This Row],[Sector]],Sectores[[Sector]:[Columna1]],2,0)</f>
        <v>34 Transparencia</v>
      </c>
      <c r="D2476" s="1" t="str">
        <f>+VLOOKUP(Tabla1[[#This Row],[Contenido]],Hoja2!$F$2:$G$105,2,0)</f>
        <v>34.01 Partidos Políticos</v>
      </c>
      <c r="E2476" s="1" t="str">
        <f>+IFERROR(VLOOKUP(Tabla1[[#This Row],[Tema]],Temas[[Tema]:[Columna1]],2,0),"REVISAR")</f>
        <v>34.01.50 Aportes, donaciones, asignaciones y otros al Partido Progresista de Chile</v>
      </c>
      <c r="F2476" s="1" t="str">
        <f>+IFERROR(VLOOKUP(Tabla1[[#This Row],[Muestra]],Muestra[[Muestra]:[Columna1]],2,0),"REVISAR")</f>
        <v>34.01.01.05 Frutos y productos de los Bienes Patrimoniales</v>
      </c>
      <c r="G2476" t="s">
        <v>3888</v>
      </c>
      <c r="H2476" t="s">
        <v>3889</v>
      </c>
      <c r="I2476" t="s">
        <v>4258</v>
      </c>
      <c r="J2476" t="s">
        <v>4106</v>
      </c>
      <c r="K2476" t="s">
        <v>234</v>
      </c>
      <c r="L2476" t="s">
        <v>2615</v>
      </c>
      <c r="O2476" t="s">
        <v>4346</v>
      </c>
      <c r="AF2476">
        <v>0</v>
      </c>
      <c r="AG2476">
        <v>0</v>
      </c>
      <c r="AH2476">
        <v>0</v>
      </c>
      <c r="AI2476">
        <v>0</v>
      </c>
      <c r="AJ2476">
        <v>0</v>
      </c>
      <c r="AK2476">
        <v>0</v>
      </c>
    </row>
    <row r="2477" spans="1:37" x14ac:dyDescent="0.25">
      <c r="A2477" s="19">
        <v>2476</v>
      </c>
      <c r="B2477" t="s">
        <v>4263</v>
      </c>
      <c r="C2477" s="1" t="str">
        <f>+VLOOKUP(Tabla1[[#This Row],[Sector]],Sectores[[Sector]:[Columna1]],2,0)</f>
        <v>34 Transparencia</v>
      </c>
      <c r="D2477" s="1" t="str">
        <f>+VLOOKUP(Tabla1[[#This Row],[Contenido]],Hoja2!$F$2:$G$105,2,0)</f>
        <v>34.01 Partidos Políticos</v>
      </c>
      <c r="E2477" s="1" t="str">
        <f>+IFERROR(VLOOKUP(Tabla1[[#This Row],[Tema]],Temas[[Tema]:[Columna1]],2,0),"REVISAR")</f>
        <v>34.01.50 Aportes, donaciones, asignaciones y otros al Partido Progresista de Chile</v>
      </c>
      <c r="F2477" s="1" t="str">
        <f>+IFERROR(VLOOKUP(Tabla1[[#This Row],[Muestra]],Muestra[[Muestra]:[Columna1]],2,0),"REVISAR")</f>
        <v>34.01.01.06 Otras Transferencias privadas</v>
      </c>
      <c r="G2477" t="s">
        <v>3888</v>
      </c>
      <c r="H2477" t="s">
        <v>3889</v>
      </c>
      <c r="I2477" t="s">
        <v>4258</v>
      </c>
      <c r="J2477" t="s">
        <v>4108</v>
      </c>
      <c r="K2477" t="s">
        <v>234</v>
      </c>
      <c r="L2477" t="s">
        <v>2615</v>
      </c>
      <c r="O2477" t="s">
        <v>4346</v>
      </c>
      <c r="AF2477">
        <v>0</v>
      </c>
      <c r="AG2477">
        <v>0</v>
      </c>
      <c r="AH2477">
        <v>0</v>
      </c>
      <c r="AI2477">
        <v>0</v>
      </c>
      <c r="AJ2477">
        <v>0</v>
      </c>
      <c r="AK2477">
        <v>0</v>
      </c>
    </row>
    <row r="2478" spans="1:37" x14ac:dyDescent="0.25">
      <c r="A2478" s="19">
        <v>2477</v>
      </c>
      <c r="B2478" t="s">
        <v>4264</v>
      </c>
      <c r="C2478" s="1" t="str">
        <f>+VLOOKUP(Tabla1[[#This Row],[Sector]],Sectores[[Sector]:[Columna1]],2,0)</f>
        <v>34 Transparencia</v>
      </c>
      <c r="D2478" s="1" t="str">
        <f>+VLOOKUP(Tabla1[[#This Row],[Contenido]],Hoja2!$F$2:$G$105,2,0)</f>
        <v>34.01 Partidos Políticos</v>
      </c>
      <c r="E2478" s="1" t="str">
        <f>+IFERROR(VLOOKUP(Tabla1[[#This Row],[Tema]],Temas[[Tema]:[Columna1]],2,0),"REVISAR")</f>
        <v>34.01.50 Aportes, donaciones, asignaciones y otros al Partido Progresista de Chile</v>
      </c>
      <c r="F2478" s="1" t="str">
        <f>+IFERROR(VLOOKUP(Tabla1[[#This Row],[Muestra]],Muestra[[Muestra]:[Columna1]],2,0),"REVISAR")</f>
        <v>34.01.01.07 Otras Transferencias públicas</v>
      </c>
      <c r="G2478" t="s">
        <v>3888</v>
      </c>
      <c r="H2478" t="s">
        <v>3889</v>
      </c>
      <c r="I2478" t="s">
        <v>4258</v>
      </c>
      <c r="J2478" t="s">
        <v>4110</v>
      </c>
      <c r="K2478" t="s">
        <v>234</v>
      </c>
      <c r="L2478" t="s">
        <v>2615</v>
      </c>
      <c r="O2478" t="s">
        <v>4346</v>
      </c>
      <c r="AF2478">
        <v>0</v>
      </c>
      <c r="AG2478">
        <v>0</v>
      </c>
      <c r="AH2478">
        <v>0</v>
      </c>
      <c r="AI2478">
        <v>113308615</v>
      </c>
      <c r="AJ2478">
        <v>0</v>
      </c>
      <c r="AK2478">
        <v>0</v>
      </c>
    </row>
    <row r="2479" spans="1:37" x14ac:dyDescent="0.25">
      <c r="A2479" s="19">
        <v>2478</v>
      </c>
      <c r="B2479" t="s">
        <v>4265</v>
      </c>
      <c r="C2479" s="1" t="str">
        <f>+VLOOKUP(Tabla1[[#This Row],[Sector]],Sectores[[Sector]:[Columna1]],2,0)</f>
        <v>34 Transparencia</v>
      </c>
      <c r="D2479" s="1" t="str">
        <f>+VLOOKUP(Tabla1[[#This Row],[Contenido]],Hoja2!$F$2:$G$105,2,0)</f>
        <v>34.01 Partidos Políticos</v>
      </c>
      <c r="E2479" s="1" t="str">
        <f>+IFERROR(VLOOKUP(Tabla1[[#This Row],[Tema]],Temas[[Tema]:[Columna1]],2,0),"REVISAR")</f>
        <v>34.01.51 Aportes, donaciones, asignaciones y otros al Partido Radical de Chile</v>
      </c>
      <c r="F2479" s="1" t="str">
        <f>+IFERROR(VLOOKUP(Tabla1[[#This Row],[Muestra]],Muestra[[Muestra]:[Columna1]],2,0),"REVISAR")</f>
        <v>34.01.01.01 Aportes del Estado (art. 33 bis Ley N°18603)</v>
      </c>
      <c r="G2479" t="s">
        <v>3888</v>
      </c>
      <c r="H2479" t="s">
        <v>3889</v>
      </c>
      <c r="I2479" t="s">
        <v>4266</v>
      </c>
      <c r="J2479" t="s">
        <v>4098</v>
      </c>
      <c r="K2479" t="s">
        <v>234</v>
      </c>
      <c r="L2479" t="s">
        <v>2615</v>
      </c>
      <c r="O2479" t="s">
        <v>4346</v>
      </c>
      <c r="AF2479">
        <v>0</v>
      </c>
      <c r="AG2479">
        <v>0</v>
      </c>
      <c r="AH2479">
        <v>462684632</v>
      </c>
      <c r="AI2479">
        <v>216559497</v>
      </c>
      <c r="AJ2479">
        <v>287785949</v>
      </c>
      <c r="AK2479">
        <v>215386218</v>
      </c>
    </row>
    <row r="2480" spans="1:37" x14ac:dyDescent="0.25">
      <c r="A2480" s="19">
        <v>2479</v>
      </c>
      <c r="B2480" t="s">
        <v>4267</v>
      </c>
      <c r="C2480" s="1" t="str">
        <f>+VLOOKUP(Tabla1[[#This Row],[Sector]],Sectores[[Sector]:[Columna1]],2,0)</f>
        <v>34 Transparencia</v>
      </c>
      <c r="D2480" s="1" t="str">
        <f>+VLOOKUP(Tabla1[[#This Row],[Contenido]],Hoja2!$F$2:$G$105,2,0)</f>
        <v>34.01 Partidos Políticos</v>
      </c>
      <c r="E2480" s="1" t="str">
        <f>+IFERROR(VLOOKUP(Tabla1[[#This Row],[Tema]],Temas[[Tema]:[Columna1]],2,0),"REVISAR")</f>
        <v>34.01.51 Aportes, donaciones, asignaciones y otros al Partido Radical de Chile</v>
      </c>
      <c r="F2480" s="1" t="str">
        <f>+IFERROR(VLOOKUP(Tabla1[[#This Row],[Muestra]],Muestra[[Muestra]:[Columna1]],2,0),"REVISAR")</f>
        <v>34.01.01.02 Asignaciones testamentarias</v>
      </c>
      <c r="G2480" t="s">
        <v>3888</v>
      </c>
      <c r="H2480" t="s">
        <v>3889</v>
      </c>
      <c r="I2480" t="s">
        <v>4266</v>
      </c>
      <c r="J2480" t="s">
        <v>4100</v>
      </c>
      <c r="K2480" t="s">
        <v>234</v>
      </c>
      <c r="L2480" t="s">
        <v>2615</v>
      </c>
      <c r="O2480" t="s">
        <v>4346</v>
      </c>
      <c r="AF2480">
        <v>0</v>
      </c>
      <c r="AG2480">
        <v>0</v>
      </c>
      <c r="AH2480">
        <v>0</v>
      </c>
      <c r="AI2480">
        <v>0</v>
      </c>
      <c r="AJ2480">
        <v>0</v>
      </c>
      <c r="AK2480">
        <v>0</v>
      </c>
    </row>
    <row r="2481" spans="1:37" x14ac:dyDescent="0.25">
      <c r="A2481" s="19">
        <v>2480</v>
      </c>
      <c r="B2481" t="s">
        <v>4268</v>
      </c>
      <c r="C2481" s="1" t="str">
        <f>+VLOOKUP(Tabla1[[#This Row],[Sector]],Sectores[[Sector]:[Columna1]],2,0)</f>
        <v>34 Transparencia</v>
      </c>
      <c r="D2481" s="1" t="str">
        <f>+VLOOKUP(Tabla1[[#This Row],[Contenido]],Hoja2!$F$2:$G$105,2,0)</f>
        <v>34.01 Partidos Políticos</v>
      </c>
      <c r="E2481" s="1" t="str">
        <f>+IFERROR(VLOOKUP(Tabla1[[#This Row],[Tema]],Temas[[Tema]:[Columna1]],2,0),"REVISAR")</f>
        <v>34.01.51 Aportes, donaciones, asignaciones y otros al Partido Radical de Chile</v>
      </c>
      <c r="F2481" s="1" t="str">
        <f>+IFERROR(VLOOKUP(Tabla1[[#This Row],[Muestra]],Muestra[[Muestra]:[Columna1]],2,0),"REVISAR")</f>
        <v>34.01.01.03 Cotizaciones</v>
      </c>
      <c r="G2481" t="s">
        <v>3888</v>
      </c>
      <c r="H2481" t="s">
        <v>3889</v>
      </c>
      <c r="I2481" t="s">
        <v>4266</v>
      </c>
      <c r="J2481" t="s">
        <v>4102</v>
      </c>
      <c r="K2481" t="s">
        <v>234</v>
      </c>
      <c r="L2481" t="s">
        <v>2615</v>
      </c>
      <c r="O2481" t="s">
        <v>4346</v>
      </c>
      <c r="AF2481">
        <v>0</v>
      </c>
      <c r="AG2481">
        <v>0</v>
      </c>
      <c r="AH2481">
        <v>13460652</v>
      </c>
      <c r="AI2481">
        <v>1487000</v>
      </c>
      <c r="AJ2481">
        <v>1000000</v>
      </c>
      <c r="AK2481">
        <v>0</v>
      </c>
    </row>
    <row r="2482" spans="1:37" x14ac:dyDescent="0.25">
      <c r="A2482" s="19">
        <v>2481</v>
      </c>
      <c r="B2482" t="s">
        <v>4269</v>
      </c>
      <c r="C2482" s="1" t="str">
        <f>+VLOOKUP(Tabla1[[#This Row],[Sector]],Sectores[[Sector]:[Columna1]],2,0)</f>
        <v>34 Transparencia</v>
      </c>
      <c r="D2482" s="1" t="str">
        <f>+VLOOKUP(Tabla1[[#This Row],[Contenido]],Hoja2!$F$2:$G$105,2,0)</f>
        <v>34.01 Partidos Políticos</v>
      </c>
      <c r="E2482" s="1" t="str">
        <f>+IFERROR(VLOOKUP(Tabla1[[#This Row],[Tema]],Temas[[Tema]:[Columna1]],2,0),"REVISAR")</f>
        <v>34.01.51 Aportes, donaciones, asignaciones y otros al Partido Radical de Chile</v>
      </c>
      <c r="F2482" s="1" t="str">
        <f>+IFERROR(VLOOKUP(Tabla1[[#This Row],[Muestra]],Muestra[[Muestra]:[Columna1]],2,0),"REVISAR")</f>
        <v>34.01.01.04 Donaciones</v>
      </c>
      <c r="G2482" t="s">
        <v>3888</v>
      </c>
      <c r="H2482" t="s">
        <v>3889</v>
      </c>
      <c r="I2482" t="s">
        <v>4266</v>
      </c>
      <c r="J2482" t="s">
        <v>4104</v>
      </c>
      <c r="K2482" t="s">
        <v>234</v>
      </c>
      <c r="L2482" t="s">
        <v>2615</v>
      </c>
      <c r="O2482" t="s">
        <v>4346</v>
      </c>
      <c r="AF2482">
        <v>0</v>
      </c>
      <c r="AG2482">
        <v>0</v>
      </c>
      <c r="AH2482">
        <v>0</v>
      </c>
      <c r="AI2482">
        <v>0</v>
      </c>
      <c r="AJ2482">
        <v>0</v>
      </c>
      <c r="AK2482">
        <v>13000000</v>
      </c>
    </row>
    <row r="2483" spans="1:37" x14ac:dyDescent="0.25">
      <c r="A2483" s="19">
        <v>2482</v>
      </c>
      <c r="B2483" t="s">
        <v>4270</v>
      </c>
      <c r="C2483" s="1" t="str">
        <f>+VLOOKUP(Tabla1[[#This Row],[Sector]],Sectores[[Sector]:[Columna1]],2,0)</f>
        <v>34 Transparencia</v>
      </c>
      <c r="D2483" s="1" t="str">
        <f>+VLOOKUP(Tabla1[[#This Row],[Contenido]],Hoja2!$F$2:$G$105,2,0)</f>
        <v>34.01 Partidos Políticos</v>
      </c>
      <c r="E2483" s="1" t="str">
        <f>+IFERROR(VLOOKUP(Tabla1[[#This Row],[Tema]],Temas[[Tema]:[Columna1]],2,0),"REVISAR")</f>
        <v>34.01.51 Aportes, donaciones, asignaciones y otros al Partido Radical de Chile</v>
      </c>
      <c r="F2483" s="1" t="str">
        <f>+IFERROR(VLOOKUP(Tabla1[[#This Row],[Muestra]],Muestra[[Muestra]:[Columna1]],2,0),"REVISAR")</f>
        <v>34.01.01.05 Frutos y productos de los Bienes Patrimoniales</v>
      </c>
      <c r="G2483" t="s">
        <v>3888</v>
      </c>
      <c r="H2483" t="s">
        <v>3889</v>
      </c>
      <c r="I2483" t="s">
        <v>4266</v>
      </c>
      <c r="J2483" t="s">
        <v>4106</v>
      </c>
      <c r="K2483" t="s">
        <v>234</v>
      </c>
      <c r="L2483" t="s">
        <v>2615</v>
      </c>
      <c r="O2483" t="s">
        <v>4346</v>
      </c>
      <c r="AF2483">
        <v>0</v>
      </c>
      <c r="AG2483">
        <v>0</v>
      </c>
      <c r="AH2483">
        <v>7550000</v>
      </c>
      <c r="AI2483">
        <v>3450000</v>
      </c>
      <c r="AJ2483">
        <v>0</v>
      </c>
      <c r="AK2483">
        <v>0</v>
      </c>
    </row>
    <row r="2484" spans="1:37" x14ac:dyDescent="0.25">
      <c r="A2484" s="19">
        <v>2483</v>
      </c>
      <c r="B2484" t="s">
        <v>4271</v>
      </c>
      <c r="C2484" s="1" t="str">
        <f>+VLOOKUP(Tabla1[[#This Row],[Sector]],Sectores[[Sector]:[Columna1]],2,0)</f>
        <v>34 Transparencia</v>
      </c>
      <c r="D2484" s="1" t="str">
        <f>+VLOOKUP(Tabla1[[#This Row],[Contenido]],Hoja2!$F$2:$G$105,2,0)</f>
        <v>34.01 Partidos Políticos</v>
      </c>
      <c r="E2484" s="1" t="str">
        <f>+IFERROR(VLOOKUP(Tabla1[[#This Row],[Tema]],Temas[[Tema]:[Columna1]],2,0),"REVISAR")</f>
        <v>34.01.51 Aportes, donaciones, asignaciones y otros al Partido Radical de Chile</v>
      </c>
      <c r="F2484" s="1" t="str">
        <f>+IFERROR(VLOOKUP(Tabla1[[#This Row],[Muestra]],Muestra[[Muestra]:[Columna1]],2,0),"REVISAR")</f>
        <v>34.01.01.14 Frutos y productos de los Bienes Patrimoniales (Arriendo)</v>
      </c>
      <c r="G2484" t="s">
        <v>3888</v>
      </c>
      <c r="H2484" t="s">
        <v>3889</v>
      </c>
      <c r="I2484" t="s">
        <v>4266</v>
      </c>
      <c r="J2484" t="s">
        <v>4272</v>
      </c>
      <c r="K2484" t="s">
        <v>234</v>
      </c>
      <c r="L2484" t="s">
        <v>2615</v>
      </c>
      <c r="O2484" t="s">
        <v>4346</v>
      </c>
      <c r="AF2484">
        <v>0</v>
      </c>
      <c r="AG2484">
        <v>0</v>
      </c>
      <c r="AH2484">
        <v>0</v>
      </c>
      <c r="AI2484">
        <v>3480000</v>
      </c>
      <c r="AJ2484">
        <v>2700000</v>
      </c>
      <c r="AK2484">
        <v>40000000</v>
      </c>
    </row>
    <row r="2485" spans="1:37" x14ac:dyDescent="0.25">
      <c r="A2485" s="19">
        <v>2484</v>
      </c>
      <c r="B2485" t="s">
        <v>4273</v>
      </c>
      <c r="C2485" s="1" t="str">
        <f>+VLOOKUP(Tabla1[[#This Row],[Sector]],Sectores[[Sector]:[Columna1]],2,0)</f>
        <v>34 Transparencia</v>
      </c>
      <c r="D2485" s="1" t="str">
        <f>+VLOOKUP(Tabla1[[#This Row],[Contenido]],Hoja2!$F$2:$G$105,2,0)</f>
        <v>34.01 Partidos Políticos</v>
      </c>
      <c r="E2485" s="1" t="str">
        <f>+IFERROR(VLOOKUP(Tabla1[[#This Row],[Tema]],Temas[[Tema]:[Columna1]],2,0),"REVISAR")</f>
        <v>34.01.51 Aportes, donaciones, asignaciones y otros al Partido Radical de Chile</v>
      </c>
      <c r="F2485" s="1" t="str">
        <f>+IFERROR(VLOOKUP(Tabla1[[#This Row],[Muestra]],Muestra[[Muestra]:[Columna1]],2,0),"REVISAR")</f>
        <v>34.01.01.06 Otras Transferencias privadas</v>
      </c>
      <c r="G2485" t="s">
        <v>3888</v>
      </c>
      <c r="H2485" t="s">
        <v>3889</v>
      </c>
      <c r="I2485" t="s">
        <v>4266</v>
      </c>
      <c r="J2485" t="s">
        <v>4108</v>
      </c>
      <c r="K2485" t="s">
        <v>234</v>
      </c>
      <c r="L2485" t="s">
        <v>2615</v>
      </c>
      <c r="O2485" t="s">
        <v>4346</v>
      </c>
      <c r="AF2485">
        <v>0</v>
      </c>
      <c r="AG2485">
        <v>0</v>
      </c>
      <c r="AH2485">
        <v>20000000</v>
      </c>
      <c r="AI2485">
        <v>1049780</v>
      </c>
      <c r="AJ2485">
        <v>0</v>
      </c>
      <c r="AK2485">
        <v>0</v>
      </c>
    </row>
    <row r="2486" spans="1:37" x14ac:dyDescent="0.25">
      <c r="A2486" s="19">
        <v>2485</v>
      </c>
      <c r="B2486" t="s">
        <v>4274</v>
      </c>
      <c r="C2486" s="1" t="str">
        <f>+VLOOKUP(Tabla1[[#This Row],[Sector]],Sectores[[Sector]:[Columna1]],2,0)</f>
        <v>34 Transparencia</v>
      </c>
      <c r="D2486" s="1" t="str">
        <f>+VLOOKUP(Tabla1[[#This Row],[Contenido]],Hoja2!$F$2:$G$105,2,0)</f>
        <v>34.01 Partidos Políticos</v>
      </c>
      <c r="E2486" s="1" t="str">
        <f>+IFERROR(VLOOKUP(Tabla1[[#This Row],[Tema]],Temas[[Tema]:[Columna1]],2,0),"REVISAR")</f>
        <v>34.01.51 Aportes, donaciones, asignaciones y otros al Partido Radical de Chile</v>
      </c>
      <c r="F2486" s="1" t="str">
        <f>+IFERROR(VLOOKUP(Tabla1[[#This Row],[Muestra]],Muestra[[Muestra]:[Columna1]],2,0),"REVISAR")</f>
        <v>34.01.01.07 Otras Transferencias públicas</v>
      </c>
      <c r="G2486" t="s">
        <v>3888</v>
      </c>
      <c r="H2486" t="s">
        <v>3889</v>
      </c>
      <c r="I2486" t="s">
        <v>4266</v>
      </c>
      <c r="J2486" t="s">
        <v>4110</v>
      </c>
      <c r="K2486" t="s">
        <v>234</v>
      </c>
      <c r="L2486" t="s">
        <v>2615</v>
      </c>
      <c r="O2486" t="s">
        <v>4346</v>
      </c>
      <c r="AF2486">
        <v>0</v>
      </c>
      <c r="AG2486">
        <v>0</v>
      </c>
      <c r="AH2486">
        <v>136033</v>
      </c>
      <c r="AI2486">
        <v>133866411</v>
      </c>
      <c r="AJ2486">
        <v>0</v>
      </c>
      <c r="AK2486">
        <v>0</v>
      </c>
    </row>
    <row r="2487" spans="1:37" x14ac:dyDescent="0.25">
      <c r="A2487" s="19">
        <v>2486</v>
      </c>
      <c r="B2487" t="s">
        <v>4275</v>
      </c>
      <c r="C2487" s="1" t="str">
        <f>+VLOOKUP(Tabla1[[#This Row],[Sector]],Sectores[[Sector]:[Columna1]],2,0)</f>
        <v>34 Transparencia</v>
      </c>
      <c r="D2487" s="1" t="str">
        <f>+VLOOKUP(Tabla1[[#This Row],[Contenido]],Hoja2!$F$2:$G$105,2,0)</f>
        <v>34.01 Partidos Políticos</v>
      </c>
      <c r="E2487" s="1" t="str">
        <f>+IFERROR(VLOOKUP(Tabla1[[#This Row],[Tema]],Temas[[Tema]:[Columna1]],2,0),"REVISAR")</f>
        <v>34.01.52 Aportes, donaciones, asignaciones y otros al Partido Regionalista Independiente Demócrata (PRI)</v>
      </c>
      <c r="F2487" s="1" t="str">
        <f>+IFERROR(VLOOKUP(Tabla1[[#This Row],[Muestra]],Muestra[[Muestra]:[Columna1]],2,0),"REVISAR")</f>
        <v>34.01.01.01 Aportes del Estado (art. 33 bis Ley N°18603)</v>
      </c>
      <c r="G2487" t="s">
        <v>3888</v>
      </c>
      <c r="H2487" t="s">
        <v>3889</v>
      </c>
      <c r="I2487" t="s">
        <v>4276</v>
      </c>
      <c r="J2487" t="s">
        <v>4098</v>
      </c>
      <c r="K2487" t="s">
        <v>234</v>
      </c>
      <c r="L2487" t="s">
        <v>2615</v>
      </c>
      <c r="O2487" t="s">
        <v>4346</v>
      </c>
      <c r="AF2487">
        <v>0</v>
      </c>
      <c r="AG2487">
        <v>0</v>
      </c>
      <c r="AH2487">
        <v>0</v>
      </c>
      <c r="AI2487">
        <v>0</v>
      </c>
      <c r="AJ2487">
        <v>43043042</v>
      </c>
      <c r="AK2487">
        <v>17743085</v>
      </c>
    </row>
    <row r="2488" spans="1:37" x14ac:dyDescent="0.25">
      <c r="A2488" s="19">
        <v>2487</v>
      </c>
      <c r="B2488" t="s">
        <v>4277</v>
      </c>
      <c r="C2488" s="1" t="str">
        <f>+VLOOKUP(Tabla1[[#This Row],[Sector]],Sectores[[Sector]:[Columna1]],2,0)</f>
        <v>34 Transparencia</v>
      </c>
      <c r="D2488" s="1" t="str">
        <f>+VLOOKUP(Tabla1[[#This Row],[Contenido]],Hoja2!$F$2:$G$105,2,0)</f>
        <v>34.01 Partidos Políticos</v>
      </c>
      <c r="E2488" s="1" t="str">
        <f>+IFERROR(VLOOKUP(Tabla1[[#This Row],[Tema]],Temas[[Tema]:[Columna1]],2,0),"REVISAR")</f>
        <v>34.01.52 Aportes, donaciones, asignaciones y otros al Partido Regionalista Independiente Demócrata (PRI)</v>
      </c>
      <c r="F2488" s="1" t="str">
        <f>+IFERROR(VLOOKUP(Tabla1[[#This Row],[Muestra]],Muestra[[Muestra]:[Columna1]],2,0),"REVISAR")</f>
        <v>34.01.01.02 Asignaciones testamentarias</v>
      </c>
      <c r="G2488" t="s">
        <v>3888</v>
      </c>
      <c r="H2488" t="s">
        <v>3889</v>
      </c>
      <c r="I2488" t="s">
        <v>4276</v>
      </c>
      <c r="J2488" t="s">
        <v>4100</v>
      </c>
      <c r="K2488" t="s">
        <v>234</v>
      </c>
      <c r="L2488" t="s">
        <v>2615</v>
      </c>
      <c r="O2488" t="s">
        <v>4346</v>
      </c>
      <c r="AF2488">
        <v>0</v>
      </c>
      <c r="AG2488">
        <v>0</v>
      </c>
      <c r="AH2488">
        <v>0</v>
      </c>
      <c r="AI2488">
        <v>0</v>
      </c>
      <c r="AJ2488">
        <v>0</v>
      </c>
      <c r="AK2488">
        <v>0</v>
      </c>
    </row>
    <row r="2489" spans="1:37" x14ac:dyDescent="0.25">
      <c r="A2489" s="19">
        <v>2488</v>
      </c>
      <c r="B2489" t="s">
        <v>4278</v>
      </c>
      <c r="C2489" s="1" t="str">
        <f>+VLOOKUP(Tabla1[[#This Row],[Sector]],Sectores[[Sector]:[Columna1]],2,0)</f>
        <v>34 Transparencia</v>
      </c>
      <c r="D2489" s="1" t="str">
        <f>+VLOOKUP(Tabla1[[#This Row],[Contenido]],Hoja2!$F$2:$G$105,2,0)</f>
        <v>34.01 Partidos Políticos</v>
      </c>
      <c r="E2489" s="1" t="str">
        <f>+IFERROR(VLOOKUP(Tabla1[[#This Row],[Tema]],Temas[[Tema]:[Columna1]],2,0),"REVISAR")</f>
        <v>34.01.52 Aportes, donaciones, asignaciones y otros al Partido Regionalista Independiente Demócrata (PRI)</v>
      </c>
      <c r="F2489" s="1" t="str">
        <f>+IFERROR(VLOOKUP(Tabla1[[#This Row],[Muestra]],Muestra[[Muestra]:[Columna1]],2,0),"REVISAR")</f>
        <v>34.01.01.03 Cotizaciones</v>
      </c>
      <c r="G2489" t="s">
        <v>3888</v>
      </c>
      <c r="H2489" t="s">
        <v>3889</v>
      </c>
      <c r="I2489" t="s">
        <v>4276</v>
      </c>
      <c r="J2489" t="s">
        <v>4102</v>
      </c>
      <c r="K2489" t="s">
        <v>234</v>
      </c>
      <c r="L2489" t="s">
        <v>2615</v>
      </c>
      <c r="O2489" t="s">
        <v>4346</v>
      </c>
      <c r="AF2489">
        <v>0</v>
      </c>
      <c r="AG2489">
        <v>0</v>
      </c>
      <c r="AH2489">
        <v>0</v>
      </c>
      <c r="AI2489">
        <v>0</v>
      </c>
      <c r="AJ2489">
        <v>5049351</v>
      </c>
      <c r="AK2489">
        <v>9380000</v>
      </c>
    </row>
    <row r="2490" spans="1:37" x14ac:dyDescent="0.25">
      <c r="A2490" s="19">
        <v>2489</v>
      </c>
      <c r="B2490" t="s">
        <v>4279</v>
      </c>
      <c r="C2490" s="1" t="str">
        <f>+VLOOKUP(Tabla1[[#This Row],[Sector]],Sectores[[Sector]:[Columna1]],2,0)</f>
        <v>34 Transparencia</v>
      </c>
      <c r="D2490" s="1" t="str">
        <f>+VLOOKUP(Tabla1[[#This Row],[Contenido]],Hoja2!$F$2:$G$105,2,0)</f>
        <v>34.01 Partidos Políticos</v>
      </c>
      <c r="E2490" s="1" t="str">
        <f>+IFERROR(VLOOKUP(Tabla1[[#This Row],[Tema]],Temas[[Tema]:[Columna1]],2,0),"REVISAR")</f>
        <v>34.01.52 Aportes, donaciones, asignaciones y otros al Partido Regionalista Independiente Demócrata (PRI)</v>
      </c>
      <c r="F2490" s="1" t="str">
        <f>+IFERROR(VLOOKUP(Tabla1[[#This Row],[Muestra]],Muestra[[Muestra]:[Columna1]],2,0),"REVISAR")</f>
        <v>34.01.01.04 Donaciones</v>
      </c>
      <c r="G2490" t="s">
        <v>3888</v>
      </c>
      <c r="H2490" t="s">
        <v>3889</v>
      </c>
      <c r="I2490" t="s">
        <v>4276</v>
      </c>
      <c r="J2490" t="s">
        <v>4104</v>
      </c>
      <c r="K2490" t="s">
        <v>234</v>
      </c>
      <c r="L2490" t="s">
        <v>2615</v>
      </c>
      <c r="O2490" t="s">
        <v>4346</v>
      </c>
      <c r="AF2490">
        <v>0</v>
      </c>
      <c r="AG2490">
        <v>0</v>
      </c>
      <c r="AH2490">
        <v>0</v>
      </c>
      <c r="AI2490">
        <v>0</v>
      </c>
      <c r="AJ2490">
        <v>0</v>
      </c>
      <c r="AK2490">
        <v>2038290</v>
      </c>
    </row>
    <row r="2491" spans="1:37" x14ac:dyDescent="0.25">
      <c r="A2491" s="19">
        <v>2490</v>
      </c>
      <c r="B2491" t="s">
        <v>4280</v>
      </c>
      <c r="C2491" s="1" t="str">
        <f>+VLOOKUP(Tabla1[[#This Row],[Sector]],Sectores[[Sector]:[Columna1]],2,0)</f>
        <v>34 Transparencia</v>
      </c>
      <c r="D2491" s="1" t="str">
        <f>+VLOOKUP(Tabla1[[#This Row],[Contenido]],Hoja2!$F$2:$G$105,2,0)</f>
        <v>34.01 Partidos Políticos</v>
      </c>
      <c r="E2491" s="1" t="str">
        <f>+IFERROR(VLOOKUP(Tabla1[[#This Row],[Tema]],Temas[[Tema]:[Columna1]],2,0),"REVISAR")</f>
        <v>34.01.52 Aportes, donaciones, asignaciones y otros al Partido Regionalista Independiente Demócrata (PRI)</v>
      </c>
      <c r="F2491" s="1" t="str">
        <f>+IFERROR(VLOOKUP(Tabla1[[#This Row],[Muestra]],Muestra[[Muestra]:[Columna1]],2,0),"REVISAR")</f>
        <v>34.01.01.05 Frutos y productos de los Bienes Patrimoniales</v>
      </c>
      <c r="G2491" t="s">
        <v>3888</v>
      </c>
      <c r="H2491" t="s">
        <v>3889</v>
      </c>
      <c r="I2491" t="s">
        <v>4276</v>
      </c>
      <c r="J2491" t="s">
        <v>4106</v>
      </c>
      <c r="K2491" t="s">
        <v>234</v>
      </c>
      <c r="L2491" t="s">
        <v>2615</v>
      </c>
      <c r="O2491" t="s">
        <v>4346</v>
      </c>
      <c r="AF2491">
        <v>0</v>
      </c>
      <c r="AG2491">
        <v>0</v>
      </c>
      <c r="AH2491">
        <v>0</v>
      </c>
      <c r="AI2491">
        <v>0</v>
      </c>
      <c r="AJ2491">
        <v>0</v>
      </c>
      <c r="AK2491">
        <v>0</v>
      </c>
    </row>
    <row r="2492" spans="1:37" x14ac:dyDescent="0.25">
      <c r="A2492" s="19">
        <v>2491</v>
      </c>
      <c r="B2492" t="s">
        <v>4281</v>
      </c>
      <c r="C2492" s="1" t="str">
        <f>+VLOOKUP(Tabla1[[#This Row],[Sector]],Sectores[[Sector]:[Columna1]],2,0)</f>
        <v>34 Transparencia</v>
      </c>
      <c r="D2492" s="1" t="str">
        <f>+VLOOKUP(Tabla1[[#This Row],[Contenido]],Hoja2!$F$2:$G$105,2,0)</f>
        <v>34.01 Partidos Políticos</v>
      </c>
      <c r="E2492" s="1" t="str">
        <f>+IFERROR(VLOOKUP(Tabla1[[#This Row],[Tema]],Temas[[Tema]:[Columna1]],2,0),"REVISAR")</f>
        <v>34.01.52 Aportes, donaciones, asignaciones y otros al Partido Regionalista Independiente Demócrata (PRI)</v>
      </c>
      <c r="F2492" s="1" t="str">
        <f>+IFERROR(VLOOKUP(Tabla1[[#This Row],[Muestra]],Muestra[[Muestra]:[Columna1]],2,0),"REVISAR")</f>
        <v>34.01.01.06 Otras Transferencias privadas</v>
      </c>
      <c r="G2492" t="s">
        <v>3888</v>
      </c>
      <c r="H2492" t="s">
        <v>3889</v>
      </c>
      <c r="I2492" t="s">
        <v>4276</v>
      </c>
      <c r="J2492" t="s">
        <v>4108</v>
      </c>
      <c r="K2492" t="s">
        <v>234</v>
      </c>
      <c r="L2492" t="s">
        <v>2615</v>
      </c>
      <c r="O2492" t="s">
        <v>4346</v>
      </c>
      <c r="AF2492">
        <v>0</v>
      </c>
      <c r="AG2492">
        <v>0</v>
      </c>
      <c r="AH2492">
        <v>0</v>
      </c>
      <c r="AI2492">
        <v>0</v>
      </c>
      <c r="AJ2492">
        <v>0</v>
      </c>
      <c r="AK2492">
        <v>0</v>
      </c>
    </row>
    <row r="2493" spans="1:37" x14ac:dyDescent="0.25">
      <c r="A2493" s="19">
        <v>2492</v>
      </c>
      <c r="B2493" t="s">
        <v>4282</v>
      </c>
      <c r="C2493" s="1" t="str">
        <f>+VLOOKUP(Tabla1[[#This Row],[Sector]],Sectores[[Sector]:[Columna1]],2,0)</f>
        <v>34 Transparencia</v>
      </c>
      <c r="D2493" s="1" t="str">
        <f>+VLOOKUP(Tabla1[[#This Row],[Contenido]],Hoja2!$F$2:$G$105,2,0)</f>
        <v>34.01 Partidos Políticos</v>
      </c>
      <c r="E2493" s="1" t="str">
        <f>+IFERROR(VLOOKUP(Tabla1[[#This Row],[Tema]],Temas[[Tema]:[Columna1]],2,0),"REVISAR")</f>
        <v>34.01.52 Aportes, donaciones, asignaciones y otros al Partido Regionalista Independiente Demócrata (PRI)</v>
      </c>
      <c r="F2493" s="1" t="str">
        <f>+IFERROR(VLOOKUP(Tabla1[[#This Row],[Muestra]],Muestra[[Muestra]:[Columna1]],2,0),"REVISAR")</f>
        <v>34.01.01.07 Otras Transferencias públicas</v>
      </c>
      <c r="G2493" t="s">
        <v>3888</v>
      </c>
      <c r="H2493" t="s">
        <v>3889</v>
      </c>
      <c r="I2493" t="s">
        <v>4276</v>
      </c>
      <c r="J2493" t="s">
        <v>4110</v>
      </c>
      <c r="K2493" t="s">
        <v>234</v>
      </c>
      <c r="L2493" t="s">
        <v>2615</v>
      </c>
      <c r="O2493" t="s">
        <v>4346</v>
      </c>
      <c r="AF2493">
        <v>0</v>
      </c>
      <c r="AG2493">
        <v>0</v>
      </c>
      <c r="AH2493">
        <v>0</v>
      </c>
      <c r="AI2493">
        <v>0</v>
      </c>
      <c r="AJ2493">
        <v>8993</v>
      </c>
      <c r="AK2493">
        <v>0</v>
      </c>
    </row>
    <row r="2494" spans="1:37" x14ac:dyDescent="0.25">
      <c r="A2494" s="19">
        <v>2493</v>
      </c>
      <c r="B2494" t="s">
        <v>4283</v>
      </c>
      <c r="C2494" s="1" t="str">
        <f>+VLOOKUP(Tabla1[[#This Row],[Sector]],Sectores[[Sector]:[Columna1]],2,0)</f>
        <v>34 Transparencia</v>
      </c>
      <c r="D2494" s="1" t="str">
        <f>+VLOOKUP(Tabla1[[#This Row],[Contenido]],Hoja2!$F$2:$G$105,2,0)</f>
        <v>34.01 Partidos Políticos</v>
      </c>
      <c r="E2494" s="1" t="str">
        <f>+IFERROR(VLOOKUP(Tabla1[[#This Row],[Tema]],Temas[[Tema]:[Columna1]],2,0),"REVISAR")</f>
        <v>34.01.53 Aportes, donaciones, asignaciones y otros al Partido Renovación Nacional (RN)</v>
      </c>
      <c r="F2494" s="1" t="str">
        <f>+IFERROR(VLOOKUP(Tabla1[[#This Row],[Muestra]],Muestra[[Muestra]:[Columna1]],2,0),"REVISAR")</f>
        <v>34.01.01.01 Aportes del Estado (art. 33 bis Ley N°18603)</v>
      </c>
      <c r="G2494" t="s">
        <v>3888</v>
      </c>
      <c r="H2494" t="s">
        <v>3889</v>
      </c>
      <c r="I2494" t="s">
        <v>4284</v>
      </c>
      <c r="J2494" t="s">
        <v>4098</v>
      </c>
      <c r="K2494" t="s">
        <v>234</v>
      </c>
      <c r="L2494" t="s">
        <v>2615</v>
      </c>
      <c r="O2494" t="s">
        <v>4346</v>
      </c>
      <c r="AF2494">
        <v>0</v>
      </c>
      <c r="AG2494">
        <v>229690541</v>
      </c>
      <c r="AH2494">
        <v>934695707</v>
      </c>
      <c r="AI2494">
        <v>1031655925</v>
      </c>
      <c r="AJ2494">
        <v>1078555812</v>
      </c>
      <c r="AK2494">
        <v>841050475</v>
      </c>
    </row>
    <row r="2495" spans="1:37" x14ac:dyDescent="0.25">
      <c r="A2495" s="19">
        <v>2494</v>
      </c>
      <c r="B2495" t="s">
        <v>4285</v>
      </c>
      <c r="C2495" s="1" t="str">
        <f>+VLOOKUP(Tabla1[[#This Row],[Sector]],Sectores[[Sector]:[Columna1]],2,0)</f>
        <v>34 Transparencia</v>
      </c>
      <c r="D2495" s="1" t="str">
        <f>+VLOOKUP(Tabla1[[#This Row],[Contenido]],Hoja2!$F$2:$G$105,2,0)</f>
        <v>34.01 Partidos Políticos</v>
      </c>
      <c r="E2495" s="1" t="str">
        <f>+IFERROR(VLOOKUP(Tabla1[[#This Row],[Tema]],Temas[[Tema]:[Columna1]],2,0),"REVISAR")</f>
        <v>34.01.53 Aportes, donaciones, asignaciones y otros al Partido Renovación Nacional (RN)</v>
      </c>
      <c r="F2495" s="1" t="str">
        <f>+IFERROR(VLOOKUP(Tabla1[[#This Row],[Muestra]],Muestra[[Muestra]:[Columna1]],2,0),"REVISAR")</f>
        <v>34.01.01.02 Asignaciones testamentarias</v>
      </c>
      <c r="G2495" t="s">
        <v>3888</v>
      </c>
      <c r="H2495" t="s">
        <v>3889</v>
      </c>
      <c r="I2495" t="s">
        <v>4284</v>
      </c>
      <c r="J2495" t="s">
        <v>4100</v>
      </c>
      <c r="K2495" t="s">
        <v>234</v>
      </c>
      <c r="L2495" t="s">
        <v>2615</v>
      </c>
      <c r="O2495" t="s">
        <v>4346</v>
      </c>
      <c r="AF2495">
        <v>0</v>
      </c>
      <c r="AG2495">
        <v>0</v>
      </c>
      <c r="AH2495">
        <v>0</v>
      </c>
      <c r="AI2495">
        <v>0</v>
      </c>
      <c r="AJ2495">
        <v>0</v>
      </c>
      <c r="AK2495">
        <v>0</v>
      </c>
    </row>
    <row r="2496" spans="1:37" x14ac:dyDescent="0.25">
      <c r="A2496" s="19">
        <v>2495</v>
      </c>
      <c r="B2496" t="s">
        <v>4286</v>
      </c>
      <c r="C2496" s="1" t="str">
        <f>+VLOOKUP(Tabla1[[#This Row],[Sector]],Sectores[[Sector]:[Columna1]],2,0)</f>
        <v>34 Transparencia</v>
      </c>
      <c r="D2496" s="1" t="str">
        <f>+VLOOKUP(Tabla1[[#This Row],[Contenido]],Hoja2!$F$2:$G$105,2,0)</f>
        <v>34.01 Partidos Políticos</v>
      </c>
      <c r="E2496" s="1" t="str">
        <f>+IFERROR(VLOOKUP(Tabla1[[#This Row],[Tema]],Temas[[Tema]:[Columna1]],2,0),"REVISAR")</f>
        <v>34.01.53 Aportes, donaciones, asignaciones y otros al Partido Renovación Nacional (RN)</v>
      </c>
      <c r="F2496" s="1" t="str">
        <f>+IFERROR(VLOOKUP(Tabla1[[#This Row],[Muestra]],Muestra[[Muestra]:[Columna1]],2,0),"REVISAR")</f>
        <v>34.01.01.03 Cotizaciones</v>
      </c>
      <c r="G2496" t="s">
        <v>3888</v>
      </c>
      <c r="H2496" t="s">
        <v>3889</v>
      </c>
      <c r="I2496" t="s">
        <v>4284</v>
      </c>
      <c r="J2496" t="s">
        <v>4102</v>
      </c>
      <c r="K2496" t="s">
        <v>234</v>
      </c>
      <c r="L2496" t="s">
        <v>2615</v>
      </c>
      <c r="O2496" t="s">
        <v>4346</v>
      </c>
      <c r="AF2496">
        <v>0</v>
      </c>
      <c r="AG2496">
        <v>36490839</v>
      </c>
      <c r="AH2496">
        <v>54989213</v>
      </c>
      <c r="AI2496">
        <v>120647478</v>
      </c>
      <c r="AJ2496">
        <v>108165051</v>
      </c>
      <c r="AK2496">
        <v>79250190</v>
      </c>
    </row>
    <row r="2497" spans="1:37" x14ac:dyDescent="0.25">
      <c r="A2497" s="19">
        <v>2496</v>
      </c>
      <c r="B2497" t="s">
        <v>4287</v>
      </c>
      <c r="C2497" s="1" t="str">
        <f>+VLOOKUP(Tabla1[[#This Row],[Sector]],Sectores[[Sector]:[Columna1]],2,0)</f>
        <v>34 Transparencia</v>
      </c>
      <c r="D2497" s="1" t="str">
        <f>+VLOOKUP(Tabla1[[#This Row],[Contenido]],Hoja2!$F$2:$G$105,2,0)</f>
        <v>34.01 Partidos Políticos</v>
      </c>
      <c r="E2497" s="1" t="str">
        <f>+IFERROR(VLOOKUP(Tabla1[[#This Row],[Tema]],Temas[[Tema]:[Columna1]],2,0),"REVISAR")</f>
        <v>34.01.53 Aportes, donaciones, asignaciones y otros al Partido Renovación Nacional (RN)</v>
      </c>
      <c r="F2497" s="1" t="str">
        <f>+IFERROR(VLOOKUP(Tabla1[[#This Row],[Muestra]],Muestra[[Muestra]:[Columna1]],2,0),"REVISAR")</f>
        <v>34.01.01.04 Donaciones</v>
      </c>
      <c r="G2497" t="s">
        <v>3888</v>
      </c>
      <c r="H2497" t="s">
        <v>3889</v>
      </c>
      <c r="I2497" t="s">
        <v>4284</v>
      </c>
      <c r="J2497" t="s">
        <v>4104</v>
      </c>
      <c r="K2497" t="s">
        <v>234</v>
      </c>
      <c r="L2497" t="s">
        <v>2615</v>
      </c>
      <c r="O2497" t="s">
        <v>4346</v>
      </c>
      <c r="AF2497">
        <v>0</v>
      </c>
      <c r="AG2497">
        <v>0</v>
      </c>
      <c r="AH2497">
        <v>0</v>
      </c>
      <c r="AI2497">
        <v>0</v>
      </c>
      <c r="AJ2497">
        <v>0</v>
      </c>
      <c r="AK2497">
        <v>0</v>
      </c>
    </row>
    <row r="2498" spans="1:37" x14ac:dyDescent="0.25">
      <c r="A2498" s="19">
        <v>2497</v>
      </c>
      <c r="B2498" t="s">
        <v>4288</v>
      </c>
      <c r="C2498" s="1" t="str">
        <f>+VLOOKUP(Tabla1[[#This Row],[Sector]],Sectores[[Sector]:[Columna1]],2,0)</f>
        <v>34 Transparencia</v>
      </c>
      <c r="D2498" s="1" t="str">
        <f>+VLOOKUP(Tabla1[[#This Row],[Contenido]],Hoja2!$F$2:$G$105,2,0)</f>
        <v>34.01 Partidos Políticos</v>
      </c>
      <c r="E2498" s="1" t="str">
        <f>+IFERROR(VLOOKUP(Tabla1[[#This Row],[Tema]],Temas[[Tema]:[Columna1]],2,0),"REVISAR")</f>
        <v>34.01.53 Aportes, donaciones, asignaciones y otros al Partido Renovación Nacional (RN)</v>
      </c>
      <c r="F2498" s="1" t="str">
        <f>+IFERROR(VLOOKUP(Tabla1[[#This Row],[Muestra]],Muestra[[Muestra]:[Columna1]],2,0),"REVISAR")</f>
        <v>34.01.01.05 Frutos y productos de los Bienes Patrimoniales</v>
      </c>
      <c r="G2498" t="s">
        <v>3888</v>
      </c>
      <c r="H2498" t="s">
        <v>3889</v>
      </c>
      <c r="I2498" t="s">
        <v>4284</v>
      </c>
      <c r="J2498" t="s">
        <v>4106</v>
      </c>
      <c r="K2498" t="s">
        <v>234</v>
      </c>
      <c r="L2498" t="s">
        <v>2615</v>
      </c>
      <c r="O2498" t="s">
        <v>4346</v>
      </c>
      <c r="AF2498">
        <v>0</v>
      </c>
      <c r="AG2498">
        <v>2190756</v>
      </c>
      <c r="AH2498">
        <v>249675254</v>
      </c>
      <c r="AI2498">
        <v>21102156</v>
      </c>
      <c r="AJ2498">
        <v>21611682</v>
      </c>
      <c r="AK2498">
        <v>10555084</v>
      </c>
    </row>
    <row r="2499" spans="1:37" x14ac:dyDescent="0.25">
      <c r="A2499" s="19">
        <v>2498</v>
      </c>
      <c r="B2499" t="s">
        <v>4289</v>
      </c>
      <c r="C2499" s="1" t="str">
        <f>+VLOOKUP(Tabla1[[#This Row],[Sector]],Sectores[[Sector]:[Columna1]],2,0)</f>
        <v>34 Transparencia</v>
      </c>
      <c r="D2499" s="1" t="str">
        <f>+VLOOKUP(Tabla1[[#This Row],[Contenido]],Hoja2!$F$2:$G$105,2,0)</f>
        <v>34.01 Partidos Políticos</v>
      </c>
      <c r="E2499" s="1" t="str">
        <f>+IFERROR(VLOOKUP(Tabla1[[#This Row],[Tema]],Temas[[Tema]:[Columna1]],2,0),"REVISAR")</f>
        <v>34.01.53 Aportes, donaciones, asignaciones y otros al Partido Renovación Nacional (RN)</v>
      </c>
      <c r="F2499" s="1" t="str">
        <f>+IFERROR(VLOOKUP(Tabla1[[#This Row],[Muestra]],Muestra[[Muestra]:[Columna1]],2,0),"REVISAR")</f>
        <v>34.01.01.06 Otras Transferencias privadas</v>
      </c>
      <c r="G2499" t="s">
        <v>3888</v>
      </c>
      <c r="H2499" t="s">
        <v>3889</v>
      </c>
      <c r="I2499" t="s">
        <v>4284</v>
      </c>
      <c r="J2499" t="s">
        <v>4108</v>
      </c>
      <c r="K2499" t="s">
        <v>234</v>
      </c>
      <c r="L2499" t="s">
        <v>2615</v>
      </c>
      <c r="O2499" t="s">
        <v>4346</v>
      </c>
      <c r="AF2499">
        <v>0</v>
      </c>
      <c r="AG2499">
        <v>0</v>
      </c>
      <c r="AH2499">
        <v>0</v>
      </c>
      <c r="AI2499">
        <v>157023</v>
      </c>
      <c r="AJ2499">
        <v>0</v>
      </c>
      <c r="AK2499">
        <v>149322121</v>
      </c>
    </row>
    <row r="2500" spans="1:37" x14ac:dyDescent="0.25">
      <c r="A2500" s="19">
        <v>2499</v>
      </c>
      <c r="B2500" t="s">
        <v>4290</v>
      </c>
      <c r="C2500" s="1" t="str">
        <f>+VLOOKUP(Tabla1[[#This Row],[Sector]],Sectores[[Sector]:[Columna1]],2,0)</f>
        <v>34 Transparencia</v>
      </c>
      <c r="D2500" s="1" t="str">
        <f>+VLOOKUP(Tabla1[[#This Row],[Contenido]],Hoja2!$F$2:$G$105,2,0)</f>
        <v>34.01 Partidos Políticos</v>
      </c>
      <c r="E2500" s="1" t="str">
        <f>+IFERROR(VLOOKUP(Tabla1[[#This Row],[Tema]],Temas[[Tema]:[Columna1]],2,0),"REVISAR")</f>
        <v>34.01.53 Aportes, donaciones, asignaciones y otros al Partido Renovación Nacional (RN)</v>
      </c>
      <c r="F2500" s="1" t="str">
        <f>+IFERROR(VLOOKUP(Tabla1[[#This Row],[Muestra]],Muestra[[Muestra]:[Columna1]],2,0),"REVISAR")</f>
        <v>34.01.01.07 Otras Transferencias públicas</v>
      </c>
      <c r="G2500" t="s">
        <v>3888</v>
      </c>
      <c r="H2500" t="s">
        <v>3889</v>
      </c>
      <c r="I2500" t="s">
        <v>4284</v>
      </c>
      <c r="J2500" t="s">
        <v>4110</v>
      </c>
      <c r="K2500" t="s">
        <v>234</v>
      </c>
      <c r="L2500" t="s">
        <v>2615</v>
      </c>
      <c r="O2500" t="s">
        <v>4346</v>
      </c>
      <c r="AF2500">
        <v>0</v>
      </c>
      <c r="AG2500">
        <v>0</v>
      </c>
      <c r="AH2500">
        <v>341553481</v>
      </c>
      <c r="AI2500">
        <v>551421543</v>
      </c>
      <c r="AJ2500">
        <v>1007312</v>
      </c>
      <c r="AK2500">
        <v>223739</v>
      </c>
    </row>
    <row r="2501" spans="1:37" x14ac:dyDescent="0.25">
      <c r="A2501" s="19">
        <v>2500</v>
      </c>
      <c r="B2501" t="s">
        <v>4291</v>
      </c>
      <c r="C2501" s="1" t="str">
        <f>+VLOOKUP(Tabla1[[#This Row],[Sector]],Sectores[[Sector]:[Columna1]],2,0)</f>
        <v>34 Transparencia</v>
      </c>
      <c r="D2501" s="1" t="str">
        <f>+VLOOKUP(Tabla1[[#This Row],[Contenido]],Hoja2!$F$2:$G$105,2,0)</f>
        <v>34.01 Partidos Políticos</v>
      </c>
      <c r="E2501" s="1" t="str">
        <f>+IFERROR(VLOOKUP(Tabla1[[#This Row],[Tema]],Temas[[Tema]:[Columna1]],2,0),"REVISAR")</f>
        <v>34.01.54 Aportes, donaciones, asignaciones y otros al Partido Republicano de Chile</v>
      </c>
      <c r="F2501" s="1" t="str">
        <f>+IFERROR(VLOOKUP(Tabla1[[#This Row],[Muestra]],Muestra[[Muestra]:[Columna1]],2,0),"REVISAR")</f>
        <v>34.01.01.01 Aportes del Estado (art. 33 bis Ley N°18603)</v>
      </c>
      <c r="G2501" t="s">
        <v>3888</v>
      </c>
      <c r="H2501" t="s">
        <v>3889</v>
      </c>
      <c r="I2501" t="s">
        <v>4292</v>
      </c>
      <c r="J2501" t="s">
        <v>4098</v>
      </c>
      <c r="K2501" t="s">
        <v>234</v>
      </c>
      <c r="L2501" t="s">
        <v>2615</v>
      </c>
      <c r="O2501" t="s">
        <v>4346</v>
      </c>
      <c r="AF2501">
        <v>0</v>
      </c>
      <c r="AG2501">
        <v>0</v>
      </c>
      <c r="AH2501">
        <v>0</v>
      </c>
      <c r="AI2501">
        <v>0</v>
      </c>
      <c r="AJ2501">
        <v>0</v>
      </c>
      <c r="AK2501">
        <v>0</v>
      </c>
    </row>
    <row r="2502" spans="1:37" x14ac:dyDescent="0.25">
      <c r="A2502" s="19">
        <v>2501</v>
      </c>
      <c r="B2502" t="s">
        <v>4293</v>
      </c>
      <c r="C2502" s="1" t="str">
        <f>+VLOOKUP(Tabla1[[#This Row],[Sector]],Sectores[[Sector]:[Columna1]],2,0)</f>
        <v>34 Transparencia</v>
      </c>
      <c r="D2502" s="1" t="str">
        <f>+VLOOKUP(Tabla1[[#This Row],[Contenido]],Hoja2!$F$2:$G$105,2,0)</f>
        <v>34.01 Partidos Políticos</v>
      </c>
      <c r="E2502" s="1" t="str">
        <f>+IFERROR(VLOOKUP(Tabla1[[#This Row],[Tema]],Temas[[Tema]:[Columna1]],2,0),"REVISAR")</f>
        <v>34.01.54 Aportes, donaciones, asignaciones y otros al Partido Republicano de Chile</v>
      </c>
      <c r="F2502" s="1" t="str">
        <f>+IFERROR(VLOOKUP(Tabla1[[#This Row],[Muestra]],Muestra[[Muestra]:[Columna1]],2,0),"REVISAR")</f>
        <v>34.01.01.02 Asignaciones testamentarias</v>
      </c>
      <c r="G2502" t="s">
        <v>3888</v>
      </c>
      <c r="H2502" t="s">
        <v>3889</v>
      </c>
      <c r="I2502" t="s">
        <v>4292</v>
      </c>
      <c r="J2502" t="s">
        <v>4100</v>
      </c>
      <c r="K2502" t="s">
        <v>234</v>
      </c>
      <c r="L2502" t="s">
        <v>2615</v>
      </c>
      <c r="O2502" t="s">
        <v>4346</v>
      </c>
      <c r="AF2502">
        <v>0</v>
      </c>
      <c r="AG2502">
        <v>0</v>
      </c>
      <c r="AH2502">
        <v>0</v>
      </c>
      <c r="AI2502">
        <v>0</v>
      </c>
      <c r="AJ2502">
        <v>0</v>
      </c>
      <c r="AK2502">
        <v>0</v>
      </c>
    </row>
    <row r="2503" spans="1:37" x14ac:dyDescent="0.25">
      <c r="A2503" s="19">
        <v>2502</v>
      </c>
      <c r="B2503" t="s">
        <v>4294</v>
      </c>
      <c r="C2503" s="1" t="str">
        <f>+VLOOKUP(Tabla1[[#This Row],[Sector]],Sectores[[Sector]:[Columna1]],2,0)</f>
        <v>34 Transparencia</v>
      </c>
      <c r="D2503" s="1" t="str">
        <f>+VLOOKUP(Tabla1[[#This Row],[Contenido]],Hoja2!$F$2:$G$105,2,0)</f>
        <v>34.01 Partidos Políticos</v>
      </c>
      <c r="E2503" s="1" t="str">
        <f>+IFERROR(VLOOKUP(Tabla1[[#This Row],[Tema]],Temas[[Tema]:[Columna1]],2,0),"REVISAR")</f>
        <v>34.01.54 Aportes, donaciones, asignaciones y otros al Partido Republicano de Chile</v>
      </c>
      <c r="F2503" s="1" t="str">
        <f>+IFERROR(VLOOKUP(Tabla1[[#This Row],[Muestra]],Muestra[[Muestra]:[Columna1]],2,0),"REVISAR")</f>
        <v>34.01.01.03 Cotizaciones</v>
      </c>
      <c r="G2503" t="s">
        <v>3888</v>
      </c>
      <c r="H2503" t="s">
        <v>3889</v>
      </c>
      <c r="I2503" t="s">
        <v>4292</v>
      </c>
      <c r="J2503" t="s">
        <v>4102</v>
      </c>
      <c r="K2503" t="s">
        <v>234</v>
      </c>
      <c r="L2503" t="s">
        <v>2615</v>
      </c>
      <c r="O2503" t="s">
        <v>4346</v>
      </c>
      <c r="AF2503">
        <v>0</v>
      </c>
      <c r="AG2503">
        <v>0</v>
      </c>
      <c r="AH2503">
        <v>0</v>
      </c>
      <c r="AI2503">
        <v>0</v>
      </c>
      <c r="AJ2503">
        <v>0</v>
      </c>
      <c r="AK2503">
        <v>59447841</v>
      </c>
    </row>
    <row r="2504" spans="1:37" x14ac:dyDescent="0.25">
      <c r="A2504" s="19">
        <v>2503</v>
      </c>
      <c r="B2504" t="s">
        <v>4295</v>
      </c>
      <c r="C2504" s="1" t="str">
        <f>+VLOOKUP(Tabla1[[#This Row],[Sector]],Sectores[[Sector]:[Columna1]],2,0)</f>
        <v>34 Transparencia</v>
      </c>
      <c r="D2504" s="1" t="str">
        <f>+VLOOKUP(Tabla1[[#This Row],[Contenido]],Hoja2!$F$2:$G$105,2,0)</f>
        <v>34.01 Partidos Políticos</v>
      </c>
      <c r="E2504" s="1" t="str">
        <f>+IFERROR(VLOOKUP(Tabla1[[#This Row],[Tema]],Temas[[Tema]:[Columna1]],2,0),"REVISAR")</f>
        <v>34.01.54 Aportes, donaciones, asignaciones y otros al Partido Republicano de Chile</v>
      </c>
      <c r="F2504" s="1" t="str">
        <f>+IFERROR(VLOOKUP(Tabla1[[#This Row],[Muestra]],Muestra[[Muestra]:[Columna1]],2,0),"REVISAR")</f>
        <v>34.01.01.04 Donaciones</v>
      </c>
      <c r="G2504" t="s">
        <v>3888</v>
      </c>
      <c r="H2504" t="s">
        <v>3889</v>
      </c>
      <c r="I2504" t="s">
        <v>4292</v>
      </c>
      <c r="J2504" t="s">
        <v>4104</v>
      </c>
      <c r="K2504" t="s">
        <v>234</v>
      </c>
      <c r="L2504" t="s">
        <v>2615</v>
      </c>
      <c r="O2504" t="s">
        <v>4346</v>
      </c>
      <c r="AF2504">
        <v>0</v>
      </c>
      <c r="AG2504">
        <v>0</v>
      </c>
      <c r="AH2504">
        <v>0</v>
      </c>
      <c r="AI2504">
        <v>0</v>
      </c>
      <c r="AJ2504">
        <v>0</v>
      </c>
      <c r="AK2504">
        <v>0</v>
      </c>
    </row>
    <row r="2505" spans="1:37" x14ac:dyDescent="0.25">
      <c r="A2505" s="19">
        <v>2504</v>
      </c>
      <c r="B2505" t="s">
        <v>4296</v>
      </c>
      <c r="C2505" s="1" t="str">
        <f>+VLOOKUP(Tabla1[[#This Row],[Sector]],Sectores[[Sector]:[Columna1]],2,0)</f>
        <v>34 Transparencia</v>
      </c>
      <c r="D2505" s="1" t="str">
        <f>+VLOOKUP(Tabla1[[#This Row],[Contenido]],Hoja2!$F$2:$G$105,2,0)</f>
        <v>34.01 Partidos Políticos</v>
      </c>
      <c r="E2505" s="1" t="str">
        <f>+IFERROR(VLOOKUP(Tabla1[[#This Row],[Tema]],Temas[[Tema]:[Columna1]],2,0),"REVISAR")</f>
        <v>34.01.54 Aportes, donaciones, asignaciones y otros al Partido Republicano de Chile</v>
      </c>
      <c r="F2505" s="1" t="str">
        <f>+IFERROR(VLOOKUP(Tabla1[[#This Row],[Muestra]],Muestra[[Muestra]:[Columna1]],2,0),"REVISAR")</f>
        <v>34.01.01.05 Frutos y productos de los Bienes Patrimoniales</v>
      </c>
      <c r="G2505" t="s">
        <v>3888</v>
      </c>
      <c r="H2505" t="s">
        <v>3889</v>
      </c>
      <c r="I2505" t="s">
        <v>4292</v>
      </c>
      <c r="J2505" t="s">
        <v>4106</v>
      </c>
      <c r="K2505" t="s">
        <v>234</v>
      </c>
      <c r="L2505" t="s">
        <v>2615</v>
      </c>
      <c r="O2505" t="s">
        <v>4346</v>
      </c>
      <c r="AF2505">
        <v>0</v>
      </c>
      <c r="AG2505">
        <v>0</v>
      </c>
      <c r="AH2505">
        <v>0</v>
      </c>
      <c r="AI2505">
        <v>0</v>
      </c>
      <c r="AJ2505">
        <v>0</v>
      </c>
      <c r="AK2505">
        <v>0</v>
      </c>
    </row>
    <row r="2506" spans="1:37" x14ac:dyDescent="0.25">
      <c r="A2506" s="19">
        <v>2505</v>
      </c>
      <c r="B2506" t="s">
        <v>4297</v>
      </c>
      <c r="C2506" s="1" t="str">
        <f>+VLOOKUP(Tabla1[[#This Row],[Sector]],Sectores[[Sector]:[Columna1]],2,0)</f>
        <v>34 Transparencia</v>
      </c>
      <c r="D2506" s="1" t="str">
        <f>+VLOOKUP(Tabla1[[#This Row],[Contenido]],Hoja2!$F$2:$G$105,2,0)</f>
        <v>34.01 Partidos Políticos</v>
      </c>
      <c r="E2506" s="1" t="str">
        <f>+IFERROR(VLOOKUP(Tabla1[[#This Row],[Tema]],Temas[[Tema]:[Columna1]],2,0),"REVISAR")</f>
        <v>34.01.54 Aportes, donaciones, asignaciones y otros al Partido Republicano de Chile</v>
      </c>
      <c r="F2506" s="1" t="str">
        <f>+IFERROR(VLOOKUP(Tabla1[[#This Row],[Muestra]],Muestra[[Muestra]:[Columna1]],2,0),"REVISAR")</f>
        <v>34.01.01.06 Otras Transferencias privadas</v>
      </c>
      <c r="G2506" t="s">
        <v>3888</v>
      </c>
      <c r="H2506" t="s">
        <v>3889</v>
      </c>
      <c r="I2506" t="s">
        <v>4292</v>
      </c>
      <c r="J2506" t="s">
        <v>4108</v>
      </c>
      <c r="K2506" t="s">
        <v>234</v>
      </c>
      <c r="L2506" t="s">
        <v>2615</v>
      </c>
      <c r="O2506" t="s">
        <v>4346</v>
      </c>
      <c r="AF2506">
        <v>0</v>
      </c>
      <c r="AG2506">
        <v>0</v>
      </c>
      <c r="AH2506">
        <v>0</v>
      </c>
      <c r="AI2506">
        <v>0</v>
      </c>
      <c r="AJ2506">
        <v>0</v>
      </c>
      <c r="AK2506">
        <v>0</v>
      </c>
    </row>
    <row r="2507" spans="1:37" x14ac:dyDescent="0.25">
      <c r="A2507" s="19">
        <v>2506</v>
      </c>
      <c r="B2507" t="s">
        <v>4298</v>
      </c>
      <c r="C2507" s="1" t="str">
        <f>+VLOOKUP(Tabla1[[#This Row],[Sector]],Sectores[[Sector]:[Columna1]],2,0)</f>
        <v>34 Transparencia</v>
      </c>
      <c r="D2507" s="1" t="str">
        <f>+VLOOKUP(Tabla1[[#This Row],[Contenido]],Hoja2!$F$2:$G$105,2,0)</f>
        <v>34.01 Partidos Políticos</v>
      </c>
      <c r="E2507" s="1" t="str">
        <f>+IFERROR(VLOOKUP(Tabla1[[#This Row],[Tema]],Temas[[Tema]:[Columna1]],2,0),"REVISAR")</f>
        <v>34.01.54 Aportes, donaciones, asignaciones y otros al Partido Republicano de Chile</v>
      </c>
      <c r="F2507" s="1" t="str">
        <f>+IFERROR(VLOOKUP(Tabla1[[#This Row],[Muestra]],Muestra[[Muestra]:[Columna1]],2,0),"REVISAR")</f>
        <v>34.01.01.07 Otras Transferencias públicas</v>
      </c>
      <c r="G2507" t="s">
        <v>3888</v>
      </c>
      <c r="H2507" t="s">
        <v>3889</v>
      </c>
      <c r="I2507" t="s">
        <v>4292</v>
      </c>
      <c r="J2507" t="s">
        <v>4110</v>
      </c>
      <c r="K2507" t="s">
        <v>234</v>
      </c>
      <c r="L2507" t="s">
        <v>2615</v>
      </c>
      <c r="O2507" t="s">
        <v>4346</v>
      </c>
      <c r="AF2507">
        <v>0</v>
      </c>
      <c r="AG2507">
        <v>0</v>
      </c>
      <c r="AH2507">
        <v>0</v>
      </c>
      <c r="AI2507">
        <v>0</v>
      </c>
      <c r="AJ2507">
        <v>0</v>
      </c>
      <c r="AK2507">
        <v>0</v>
      </c>
    </row>
    <row r="2508" spans="1:37" x14ac:dyDescent="0.25">
      <c r="A2508" s="19">
        <v>2507</v>
      </c>
      <c r="B2508" t="s">
        <v>4299</v>
      </c>
      <c r="C2508" s="1" t="str">
        <f>+VLOOKUP(Tabla1[[#This Row],[Sector]],Sectores[[Sector]:[Columna1]],2,0)</f>
        <v>34 Transparencia</v>
      </c>
      <c r="D2508" s="1" t="str">
        <f>+VLOOKUP(Tabla1[[#This Row],[Contenido]],Hoja2!$F$2:$G$105,2,0)</f>
        <v>34.01 Partidos Políticos</v>
      </c>
      <c r="E2508" s="1" t="str">
        <f>+IFERROR(VLOOKUP(Tabla1[[#This Row],[Tema]],Temas[[Tema]:[Columna1]],2,0),"REVISAR")</f>
        <v>34.01.55 Aportes, donaciones, asignaciones y otros al Partido Revolución Democrática (RD)</v>
      </c>
      <c r="F2508" s="1" t="str">
        <f>+IFERROR(VLOOKUP(Tabla1[[#This Row],[Muestra]],Muestra[[Muestra]:[Columna1]],2,0),"REVISAR")</f>
        <v>34.01.01.01 Aportes del Estado (art. 33 bis Ley N°18603)</v>
      </c>
      <c r="G2508" t="s">
        <v>3888</v>
      </c>
      <c r="H2508" t="s">
        <v>3889</v>
      </c>
      <c r="I2508" t="s">
        <v>4300</v>
      </c>
      <c r="J2508" t="s">
        <v>4098</v>
      </c>
      <c r="K2508" t="s">
        <v>234</v>
      </c>
      <c r="L2508" t="s">
        <v>2615</v>
      </c>
      <c r="O2508" t="s">
        <v>4346</v>
      </c>
      <c r="AF2508">
        <v>0</v>
      </c>
      <c r="AG2508">
        <v>18961486</v>
      </c>
      <c r="AH2508">
        <v>82224545</v>
      </c>
      <c r="AI2508">
        <v>114378687</v>
      </c>
      <c r="AJ2508">
        <v>461995207</v>
      </c>
      <c r="AK2508">
        <v>477176802</v>
      </c>
    </row>
    <row r="2509" spans="1:37" x14ac:dyDescent="0.25">
      <c r="A2509" s="19">
        <v>2508</v>
      </c>
      <c r="B2509" t="s">
        <v>4301</v>
      </c>
      <c r="C2509" s="1" t="str">
        <f>+VLOOKUP(Tabla1[[#This Row],[Sector]],Sectores[[Sector]:[Columna1]],2,0)</f>
        <v>34 Transparencia</v>
      </c>
      <c r="D2509" s="1" t="str">
        <f>+VLOOKUP(Tabla1[[#This Row],[Contenido]],Hoja2!$F$2:$G$105,2,0)</f>
        <v>34.01 Partidos Políticos</v>
      </c>
      <c r="E2509" s="1" t="str">
        <f>+IFERROR(VLOOKUP(Tabla1[[#This Row],[Tema]],Temas[[Tema]:[Columna1]],2,0),"REVISAR")</f>
        <v>34.01.55 Aportes, donaciones, asignaciones y otros al Partido Revolución Democrática (RD)</v>
      </c>
      <c r="F2509" s="1" t="str">
        <f>+IFERROR(VLOOKUP(Tabla1[[#This Row],[Muestra]],Muestra[[Muestra]:[Columna1]],2,0),"REVISAR")</f>
        <v>34.01.01.02 Asignaciones testamentarias</v>
      </c>
      <c r="G2509" t="s">
        <v>3888</v>
      </c>
      <c r="H2509" t="s">
        <v>3889</v>
      </c>
      <c r="I2509" t="s">
        <v>4300</v>
      </c>
      <c r="J2509" t="s">
        <v>4100</v>
      </c>
      <c r="K2509" t="s">
        <v>234</v>
      </c>
      <c r="L2509" t="s">
        <v>2615</v>
      </c>
      <c r="O2509" t="s">
        <v>4346</v>
      </c>
      <c r="AF2509">
        <v>0</v>
      </c>
      <c r="AG2509">
        <v>0</v>
      </c>
      <c r="AH2509">
        <v>0</v>
      </c>
      <c r="AI2509">
        <v>0</v>
      </c>
      <c r="AJ2509">
        <v>0</v>
      </c>
      <c r="AK2509">
        <v>0</v>
      </c>
    </row>
    <row r="2510" spans="1:37" x14ac:dyDescent="0.25">
      <c r="A2510" s="19">
        <v>2509</v>
      </c>
      <c r="B2510" t="s">
        <v>4302</v>
      </c>
      <c r="C2510" s="1" t="str">
        <f>+VLOOKUP(Tabla1[[#This Row],[Sector]],Sectores[[Sector]:[Columna1]],2,0)</f>
        <v>34 Transparencia</v>
      </c>
      <c r="D2510" s="1" t="str">
        <f>+VLOOKUP(Tabla1[[#This Row],[Contenido]],Hoja2!$F$2:$G$105,2,0)</f>
        <v>34.01 Partidos Políticos</v>
      </c>
      <c r="E2510" s="1" t="str">
        <f>+IFERROR(VLOOKUP(Tabla1[[#This Row],[Tema]],Temas[[Tema]:[Columna1]],2,0),"REVISAR")</f>
        <v>34.01.55 Aportes, donaciones, asignaciones y otros al Partido Revolución Democrática (RD)</v>
      </c>
      <c r="F2510" s="1" t="str">
        <f>+IFERROR(VLOOKUP(Tabla1[[#This Row],[Muestra]],Muestra[[Muestra]:[Columna1]],2,0),"REVISAR")</f>
        <v>34.01.01.03 Cotizaciones</v>
      </c>
      <c r="G2510" t="s">
        <v>3888</v>
      </c>
      <c r="H2510" t="s">
        <v>3889</v>
      </c>
      <c r="I2510" t="s">
        <v>4300</v>
      </c>
      <c r="J2510" t="s">
        <v>4102</v>
      </c>
      <c r="K2510" t="s">
        <v>234</v>
      </c>
      <c r="L2510" t="s">
        <v>2615</v>
      </c>
      <c r="O2510" t="s">
        <v>4346</v>
      </c>
      <c r="AF2510">
        <v>0</v>
      </c>
      <c r="AG2510">
        <v>13796532</v>
      </c>
      <c r="AH2510">
        <v>41914003</v>
      </c>
      <c r="AI2510">
        <v>104411107</v>
      </c>
      <c r="AJ2510">
        <v>89449109</v>
      </c>
      <c r="AK2510">
        <v>100007283</v>
      </c>
    </row>
    <row r="2511" spans="1:37" x14ac:dyDescent="0.25">
      <c r="A2511" s="19">
        <v>2510</v>
      </c>
      <c r="B2511" t="s">
        <v>4303</v>
      </c>
      <c r="C2511" s="1" t="str">
        <f>+VLOOKUP(Tabla1[[#This Row],[Sector]],Sectores[[Sector]:[Columna1]],2,0)</f>
        <v>34 Transparencia</v>
      </c>
      <c r="D2511" s="1" t="str">
        <f>+VLOOKUP(Tabla1[[#This Row],[Contenido]],Hoja2!$F$2:$G$105,2,0)</f>
        <v>34.01 Partidos Políticos</v>
      </c>
      <c r="E2511" s="1" t="str">
        <f>+IFERROR(VLOOKUP(Tabla1[[#This Row],[Tema]],Temas[[Tema]:[Columna1]],2,0),"REVISAR")</f>
        <v>34.01.55 Aportes, donaciones, asignaciones y otros al Partido Revolución Democrática (RD)</v>
      </c>
      <c r="F2511" s="1" t="str">
        <f>+IFERROR(VLOOKUP(Tabla1[[#This Row],[Muestra]],Muestra[[Muestra]:[Columna1]],2,0),"REVISAR")</f>
        <v>34.01.01.04 Donaciones</v>
      </c>
      <c r="G2511" t="s">
        <v>3888</v>
      </c>
      <c r="H2511" t="s">
        <v>3889</v>
      </c>
      <c r="I2511" t="s">
        <v>4300</v>
      </c>
      <c r="J2511" t="s">
        <v>4104</v>
      </c>
      <c r="K2511" t="s">
        <v>234</v>
      </c>
      <c r="L2511" t="s">
        <v>2615</v>
      </c>
      <c r="O2511" t="s">
        <v>4346</v>
      </c>
      <c r="AF2511">
        <v>0</v>
      </c>
      <c r="AG2511">
        <v>12626400</v>
      </c>
      <c r="AH2511">
        <v>879311</v>
      </c>
      <c r="AI2511">
        <v>312000</v>
      </c>
      <c r="AJ2511">
        <v>414881</v>
      </c>
      <c r="AK2511">
        <v>215394</v>
      </c>
    </row>
    <row r="2512" spans="1:37" x14ac:dyDescent="0.25">
      <c r="A2512" s="19">
        <v>2511</v>
      </c>
      <c r="B2512" t="s">
        <v>4304</v>
      </c>
      <c r="C2512" s="1" t="str">
        <f>+VLOOKUP(Tabla1[[#This Row],[Sector]],Sectores[[Sector]:[Columna1]],2,0)</f>
        <v>34 Transparencia</v>
      </c>
      <c r="D2512" s="1" t="str">
        <f>+VLOOKUP(Tabla1[[#This Row],[Contenido]],Hoja2!$F$2:$G$105,2,0)</f>
        <v>34.01 Partidos Políticos</v>
      </c>
      <c r="E2512" s="1" t="str">
        <f>+IFERROR(VLOOKUP(Tabla1[[#This Row],[Tema]],Temas[[Tema]:[Columna1]],2,0),"REVISAR")</f>
        <v>34.01.55 Aportes, donaciones, asignaciones y otros al Partido Revolución Democrática (RD)</v>
      </c>
      <c r="F2512" s="1" t="str">
        <f>+IFERROR(VLOOKUP(Tabla1[[#This Row],[Muestra]],Muestra[[Muestra]:[Columna1]],2,0),"REVISAR")</f>
        <v>34.01.01.05 Frutos y productos de los Bienes Patrimoniales</v>
      </c>
      <c r="G2512" t="s">
        <v>3888</v>
      </c>
      <c r="H2512" t="s">
        <v>3889</v>
      </c>
      <c r="I2512" t="s">
        <v>4300</v>
      </c>
      <c r="J2512" t="s">
        <v>4106</v>
      </c>
      <c r="K2512" t="s">
        <v>234</v>
      </c>
      <c r="L2512" t="s">
        <v>2615</v>
      </c>
      <c r="O2512" t="s">
        <v>4346</v>
      </c>
      <c r="AF2512">
        <v>0</v>
      </c>
      <c r="AG2512">
        <v>0</v>
      </c>
      <c r="AH2512">
        <v>0</v>
      </c>
      <c r="AI2512">
        <v>0</v>
      </c>
      <c r="AJ2512">
        <v>20430862</v>
      </c>
      <c r="AK2512">
        <v>916843</v>
      </c>
    </row>
    <row r="2513" spans="1:37" x14ac:dyDescent="0.25">
      <c r="A2513" s="19">
        <v>2512</v>
      </c>
      <c r="B2513" t="s">
        <v>4305</v>
      </c>
      <c r="C2513" s="1" t="str">
        <f>+VLOOKUP(Tabla1[[#This Row],[Sector]],Sectores[[Sector]:[Columna1]],2,0)</f>
        <v>34 Transparencia</v>
      </c>
      <c r="D2513" s="1" t="str">
        <f>+VLOOKUP(Tabla1[[#This Row],[Contenido]],Hoja2!$F$2:$G$105,2,0)</f>
        <v>34.01 Partidos Políticos</v>
      </c>
      <c r="E2513" s="1" t="str">
        <f>+IFERROR(VLOOKUP(Tabla1[[#This Row],[Tema]],Temas[[Tema]:[Columna1]],2,0),"REVISAR")</f>
        <v>34.01.55 Aportes, donaciones, asignaciones y otros al Partido Revolución Democrática (RD)</v>
      </c>
      <c r="F2513" s="1" t="str">
        <f>+IFERROR(VLOOKUP(Tabla1[[#This Row],[Muestra]],Muestra[[Muestra]:[Columna1]],2,0),"REVISAR")</f>
        <v>34.01.01.06 Otras Transferencias privadas</v>
      </c>
      <c r="G2513" t="s">
        <v>3888</v>
      </c>
      <c r="H2513" t="s">
        <v>3889</v>
      </c>
      <c r="I2513" t="s">
        <v>4300</v>
      </c>
      <c r="J2513" t="s">
        <v>4108</v>
      </c>
      <c r="K2513" t="s">
        <v>234</v>
      </c>
      <c r="L2513" t="s">
        <v>2615</v>
      </c>
      <c r="O2513" t="s">
        <v>4346</v>
      </c>
      <c r="AF2513">
        <v>0</v>
      </c>
      <c r="AG2513">
        <v>0</v>
      </c>
      <c r="AH2513">
        <v>0</v>
      </c>
      <c r="AI2513">
        <v>0</v>
      </c>
      <c r="AJ2513">
        <v>4936974</v>
      </c>
      <c r="AK2513">
        <v>68566101</v>
      </c>
    </row>
    <row r="2514" spans="1:37" x14ac:dyDescent="0.25">
      <c r="A2514" s="19">
        <v>2513</v>
      </c>
      <c r="B2514" t="s">
        <v>4306</v>
      </c>
      <c r="C2514" s="1" t="str">
        <f>+VLOOKUP(Tabla1[[#This Row],[Sector]],Sectores[[Sector]:[Columna1]],2,0)</f>
        <v>34 Transparencia</v>
      </c>
      <c r="D2514" s="1" t="str">
        <f>+VLOOKUP(Tabla1[[#This Row],[Contenido]],Hoja2!$F$2:$G$105,2,0)</f>
        <v>34.01 Partidos Políticos</v>
      </c>
      <c r="E2514" s="1" t="str">
        <f>+IFERROR(VLOOKUP(Tabla1[[#This Row],[Tema]],Temas[[Tema]:[Columna1]],2,0),"REVISAR")</f>
        <v>34.01.55 Aportes, donaciones, asignaciones y otros al Partido Revolución Democrática (RD)</v>
      </c>
      <c r="F2514" s="1" t="str">
        <f>+IFERROR(VLOOKUP(Tabla1[[#This Row],[Muestra]],Muestra[[Muestra]:[Columna1]],2,0),"REVISAR")</f>
        <v>34.01.01.08 Otras Transferencias publicas</v>
      </c>
      <c r="G2514" t="s">
        <v>3888</v>
      </c>
      <c r="H2514" t="s">
        <v>3889</v>
      </c>
      <c r="I2514" t="s">
        <v>4300</v>
      </c>
      <c r="J2514" t="s">
        <v>4119</v>
      </c>
      <c r="K2514" t="s">
        <v>234</v>
      </c>
      <c r="L2514" t="s">
        <v>2615</v>
      </c>
      <c r="O2514" t="s">
        <v>4346</v>
      </c>
      <c r="AF2514">
        <v>0</v>
      </c>
      <c r="AG2514">
        <v>0</v>
      </c>
      <c r="AH2514">
        <v>0</v>
      </c>
      <c r="AI2514">
        <v>200821623</v>
      </c>
      <c r="AJ2514">
        <v>0</v>
      </c>
      <c r="AK2514">
        <v>0</v>
      </c>
    </row>
    <row r="2515" spans="1:37" x14ac:dyDescent="0.25">
      <c r="A2515" s="19">
        <v>2514</v>
      </c>
      <c r="B2515" t="s">
        <v>4307</v>
      </c>
      <c r="C2515" s="1" t="str">
        <f>+VLOOKUP(Tabla1[[#This Row],[Sector]],Sectores[[Sector]:[Columna1]],2,0)</f>
        <v>34 Transparencia</v>
      </c>
      <c r="D2515" s="1" t="str">
        <f>+VLOOKUP(Tabla1[[#This Row],[Contenido]],Hoja2!$F$2:$G$105,2,0)</f>
        <v>34.01 Partidos Políticos</v>
      </c>
      <c r="E2515" s="1" t="str">
        <f>+IFERROR(VLOOKUP(Tabla1[[#This Row],[Tema]],Temas[[Tema]:[Columna1]],2,0),"REVISAR")</f>
        <v>34.01.55 Aportes, donaciones, asignaciones y otros al Partido Revolución Democrática (RD)</v>
      </c>
      <c r="F2515" s="1" t="str">
        <f>+IFERROR(VLOOKUP(Tabla1[[#This Row],[Muestra]],Muestra[[Muestra]:[Columna1]],2,0),"REVISAR")</f>
        <v>34.01.01.07 Otras Transferencias públicas</v>
      </c>
      <c r="G2515" t="s">
        <v>3888</v>
      </c>
      <c r="H2515" t="s">
        <v>3889</v>
      </c>
      <c r="I2515" t="s">
        <v>4300</v>
      </c>
      <c r="J2515" t="s">
        <v>4110</v>
      </c>
      <c r="K2515" t="s">
        <v>234</v>
      </c>
      <c r="L2515" t="s">
        <v>2615</v>
      </c>
      <c r="O2515" t="s">
        <v>4346</v>
      </c>
      <c r="AF2515">
        <v>0</v>
      </c>
      <c r="AG2515">
        <v>0</v>
      </c>
      <c r="AH2515">
        <v>9630026</v>
      </c>
      <c r="AI2515">
        <v>56639820</v>
      </c>
      <c r="AJ2515">
        <v>0</v>
      </c>
      <c r="AK2515">
        <v>0</v>
      </c>
    </row>
    <row r="2516" spans="1:37" x14ac:dyDescent="0.25">
      <c r="A2516" s="19">
        <v>2515</v>
      </c>
      <c r="B2516" t="s">
        <v>4308</v>
      </c>
      <c r="C2516" s="1" t="str">
        <f>+VLOOKUP(Tabla1[[#This Row],[Sector]],Sectores[[Sector]:[Columna1]],2,0)</f>
        <v>34 Transparencia</v>
      </c>
      <c r="D2516" s="1" t="str">
        <f>+VLOOKUP(Tabla1[[#This Row],[Contenido]],Hoja2!$F$2:$G$105,2,0)</f>
        <v>34.01 Partidos Políticos</v>
      </c>
      <c r="E2516" s="1" t="str">
        <f>+IFERROR(VLOOKUP(Tabla1[[#This Row],[Tema]],Temas[[Tema]:[Columna1]],2,0),"REVISAR")</f>
        <v>34.01.56 Aportes, donaciones, asignaciones y otros al Partido Socialista de Chile PS</v>
      </c>
      <c r="F2516" s="1" t="str">
        <f>+IFERROR(VLOOKUP(Tabla1[[#This Row],[Muestra]],Muestra[[Muestra]:[Columna1]],2,0),"REVISAR")</f>
        <v>34.01.01.01 Aportes del Estado (art. 33 bis Ley N°18603)</v>
      </c>
      <c r="G2516" t="s">
        <v>3888</v>
      </c>
      <c r="H2516" t="s">
        <v>3889</v>
      </c>
      <c r="I2516" t="s">
        <v>4309</v>
      </c>
      <c r="J2516" t="s">
        <v>4098</v>
      </c>
      <c r="K2516" t="s">
        <v>234</v>
      </c>
      <c r="L2516" t="s">
        <v>2615</v>
      </c>
      <c r="O2516" t="s">
        <v>4346</v>
      </c>
      <c r="AF2516">
        <v>0</v>
      </c>
      <c r="AG2516">
        <v>0</v>
      </c>
      <c r="AH2516">
        <v>983152337</v>
      </c>
      <c r="AI2516">
        <v>651713978</v>
      </c>
      <c r="AJ2516">
        <v>628296217</v>
      </c>
      <c r="AK2516">
        <v>640691829</v>
      </c>
    </row>
    <row r="2517" spans="1:37" x14ac:dyDescent="0.25">
      <c r="A2517" s="19">
        <v>2516</v>
      </c>
      <c r="B2517" t="s">
        <v>4310</v>
      </c>
      <c r="C2517" s="1" t="str">
        <f>+VLOOKUP(Tabla1[[#This Row],[Sector]],Sectores[[Sector]:[Columna1]],2,0)</f>
        <v>34 Transparencia</v>
      </c>
      <c r="D2517" s="1" t="str">
        <f>+VLOOKUP(Tabla1[[#This Row],[Contenido]],Hoja2!$F$2:$G$105,2,0)</f>
        <v>34.01 Partidos Políticos</v>
      </c>
      <c r="E2517" s="1" t="str">
        <f>+IFERROR(VLOOKUP(Tabla1[[#This Row],[Tema]],Temas[[Tema]:[Columna1]],2,0),"REVISAR")</f>
        <v>34.01.56 Aportes, donaciones, asignaciones y otros al Partido Socialista de Chile PS</v>
      </c>
      <c r="F2517" s="1" t="str">
        <f>+IFERROR(VLOOKUP(Tabla1[[#This Row],[Muestra]],Muestra[[Muestra]:[Columna1]],2,0),"REVISAR")</f>
        <v>34.01.01.02 Asignaciones testamentarias</v>
      </c>
      <c r="G2517" t="s">
        <v>3888</v>
      </c>
      <c r="H2517" t="s">
        <v>3889</v>
      </c>
      <c r="I2517" t="s">
        <v>4309</v>
      </c>
      <c r="J2517" t="s">
        <v>4100</v>
      </c>
      <c r="K2517" t="s">
        <v>234</v>
      </c>
      <c r="L2517" t="s">
        <v>2615</v>
      </c>
      <c r="O2517" t="s">
        <v>4346</v>
      </c>
      <c r="AF2517">
        <v>0</v>
      </c>
      <c r="AG2517">
        <v>0</v>
      </c>
      <c r="AH2517">
        <v>0</v>
      </c>
      <c r="AI2517">
        <v>0</v>
      </c>
      <c r="AJ2517">
        <v>0</v>
      </c>
      <c r="AK2517">
        <v>0</v>
      </c>
    </row>
    <row r="2518" spans="1:37" x14ac:dyDescent="0.25">
      <c r="A2518" s="19">
        <v>2517</v>
      </c>
      <c r="B2518" t="s">
        <v>4311</v>
      </c>
      <c r="C2518" s="1" t="str">
        <f>+VLOOKUP(Tabla1[[#This Row],[Sector]],Sectores[[Sector]:[Columna1]],2,0)</f>
        <v>34 Transparencia</v>
      </c>
      <c r="D2518" s="1" t="str">
        <f>+VLOOKUP(Tabla1[[#This Row],[Contenido]],Hoja2!$F$2:$G$105,2,0)</f>
        <v>34.01 Partidos Políticos</v>
      </c>
      <c r="E2518" s="1" t="str">
        <f>+IFERROR(VLOOKUP(Tabla1[[#This Row],[Tema]],Temas[[Tema]:[Columna1]],2,0),"REVISAR")</f>
        <v>34.01.56 Aportes, donaciones, asignaciones y otros al Partido Socialista de Chile PS</v>
      </c>
      <c r="F2518" s="1" t="str">
        <f>+IFERROR(VLOOKUP(Tabla1[[#This Row],[Muestra]],Muestra[[Muestra]:[Columna1]],2,0),"REVISAR")</f>
        <v>34.01.01.03 Cotizaciones</v>
      </c>
      <c r="G2518" t="s">
        <v>3888</v>
      </c>
      <c r="H2518" t="s">
        <v>3889</v>
      </c>
      <c r="I2518" t="s">
        <v>4309</v>
      </c>
      <c r="J2518" t="s">
        <v>4102</v>
      </c>
      <c r="K2518" t="s">
        <v>234</v>
      </c>
      <c r="L2518" t="s">
        <v>2615</v>
      </c>
      <c r="O2518" t="s">
        <v>4346</v>
      </c>
      <c r="AF2518">
        <v>0</v>
      </c>
      <c r="AG2518">
        <v>0</v>
      </c>
      <c r="AH2518">
        <v>183142139</v>
      </c>
      <c r="AI2518">
        <v>104856000</v>
      </c>
      <c r="AJ2518">
        <v>101361700</v>
      </c>
      <c r="AK2518">
        <v>52633100</v>
      </c>
    </row>
    <row r="2519" spans="1:37" x14ac:dyDescent="0.25">
      <c r="A2519" s="19">
        <v>2518</v>
      </c>
      <c r="B2519" t="s">
        <v>4312</v>
      </c>
      <c r="C2519" s="1" t="str">
        <f>+VLOOKUP(Tabla1[[#This Row],[Sector]],Sectores[[Sector]:[Columna1]],2,0)</f>
        <v>34 Transparencia</v>
      </c>
      <c r="D2519" s="1" t="str">
        <f>+VLOOKUP(Tabla1[[#This Row],[Contenido]],Hoja2!$F$2:$G$105,2,0)</f>
        <v>34.01 Partidos Políticos</v>
      </c>
      <c r="E2519" s="1" t="str">
        <f>+IFERROR(VLOOKUP(Tabla1[[#This Row],[Tema]],Temas[[Tema]:[Columna1]],2,0),"REVISAR")</f>
        <v>34.01.56 Aportes, donaciones, asignaciones y otros al Partido Socialista de Chile PS</v>
      </c>
      <c r="F2519" s="1" t="str">
        <f>+IFERROR(VLOOKUP(Tabla1[[#This Row],[Muestra]],Muestra[[Muestra]:[Columna1]],2,0),"REVISAR")</f>
        <v>34.01.01.04 Donaciones</v>
      </c>
      <c r="G2519" t="s">
        <v>3888</v>
      </c>
      <c r="H2519" t="s">
        <v>3889</v>
      </c>
      <c r="I2519" t="s">
        <v>4309</v>
      </c>
      <c r="J2519" t="s">
        <v>4104</v>
      </c>
      <c r="K2519" t="s">
        <v>234</v>
      </c>
      <c r="L2519" t="s">
        <v>2615</v>
      </c>
      <c r="O2519" t="s">
        <v>4346</v>
      </c>
      <c r="AF2519">
        <v>0</v>
      </c>
      <c r="AG2519">
        <v>0</v>
      </c>
      <c r="AH2519">
        <v>0</v>
      </c>
      <c r="AI2519">
        <v>0</v>
      </c>
      <c r="AJ2519">
        <v>3000</v>
      </c>
      <c r="AK2519">
        <v>0</v>
      </c>
    </row>
    <row r="2520" spans="1:37" x14ac:dyDescent="0.25">
      <c r="A2520" s="19">
        <v>2519</v>
      </c>
      <c r="B2520" t="s">
        <v>4313</v>
      </c>
      <c r="C2520" s="1" t="str">
        <f>+VLOOKUP(Tabla1[[#This Row],[Sector]],Sectores[[Sector]:[Columna1]],2,0)</f>
        <v>34 Transparencia</v>
      </c>
      <c r="D2520" s="1" t="str">
        <f>+VLOOKUP(Tabla1[[#This Row],[Contenido]],Hoja2!$F$2:$G$105,2,0)</f>
        <v>34.01 Partidos Políticos</v>
      </c>
      <c r="E2520" s="1" t="str">
        <f>+IFERROR(VLOOKUP(Tabla1[[#This Row],[Tema]],Temas[[Tema]:[Columna1]],2,0),"REVISAR")</f>
        <v>34.01.56 Aportes, donaciones, asignaciones y otros al Partido Socialista de Chile PS</v>
      </c>
      <c r="F2520" s="1" t="str">
        <f>+IFERROR(VLOOKUP(Tabla1[[#This Row],[Muestra]],Muestra[[Muestra]:[Columna1]],2,0),"REVISAR")</f>
        <v>34.01.01.15 Elecciones parlamentarias y cores</v>
      </c>
      <c r="G2520" t="s">
        <v>3888</v>
      </c>
      <c r="H2520" t="s">
        <v>3889</v>
      </c>
      <c r="I2520" t="s">
        <v>4309</v>
      </c>
      <c r="J2520" t="s">
        <v>4314</v>
      </c>
      <c r="K2520" t="s">
        <v>234</v>
      </c>
      <c r="L2520" t="s">
        <v>2615</v>
      </c>
      <c r="O2520" t="s">
        <v>4346</v>
      </c>
      <c r="AF2520">
        <v>0</v>
      </c>
      <c r="AG2520">
        <v>0</v>
      </c>
      <c r="AH2520">
        <v>0</v>
      </c>
      <c r="AI2520">
        <v>0</v>
      </c>
      <c r="AJ2520">
        <v>1280058</v>
      </c>
      <c r="AK2520">
        <v>0</v>
      </c>
    </row>
    <row r="2521" spans="1:37" x14ac:dyDescent="0.25">
      <c r="A2521" s="19">
        <v>2520</v>
      </c>
      <c r="B2521" t="s">
        <v>4315</v>
      </c>
      <c r="C2521" s="1" t="str">
        <f>+VLOOKUP(Tabla1[[#This Row],[Sector]],Sectores[[Sector]:[Columna1]],2,0)</f>
        <v>34 Transparencia</v>
      </c>
      <c r="D2521" s="1" t="str">
        <f>+VLOOKUP(Tabla1[[#This Row],[Contenido]],Hoja2!$F$2:$G$105,2,0)</f>
        <v>34.01 Partidos Políticos</v>
      </c>
      <c r="E2521" s="1" t="str">
        <f>+IFERROR(VLOOKUP(Tabla1[[#This Row],[Tema]],Temas[[Tema]:[Columna1]],2,0),"REVISAR")</f>
        <v>34.01.56 Aportes, donaciones, asignaciones y otros al Partido Socialista de Chile PS</v>
      </c>
      <c r="F2521" s="1" t="str">
        <f>+IFERROR(VLOOKUP(Tabla1[[#This Row],[Muestra]],Muestra[[Muestra]:[Columna1]],2,0),"REVISAR")</f>
        <v>34.01.01.05 Frutos y productos de los Bienes Patrimoniales</v>
      </c>
      <c r="G2521" t="s">
        <v>3888</v>
      </c>
      <c r="H2521" t="s">
        <v>3889</v>
      </c>
      <c r="I2521" t="s">
        <v>4309</v>
      </c>
      <c r="J2521" t="s">
        <v>4106</v>
      </c>
      <c r="K2521" t="s">
        <v>234</v>
      </c>
      <c r="L2521" t="s">
        <v>2615</v>
      </c>
      <c r="O2521" t="s">
        <v>4346</v>
      </c>
      <c r="AF2521">
        <v>0</v>
      </c>
      <c r="AG2521">
        <v>0</v>
      </c>
      <c r="AH2521">
        <v>933502051</v>
      </c>
      <c r="AI2521">
        <v>187555000</v>
      </c>
      <c r="AJ2521">
        <v>812561437</v>
      </c>
      <c r="AK2521">
        <v>575000000</v>
      </c>
    </row>
    <row r="2522" spans="1:37" x14ac:dyDescent="0.25">
      <c r="A2522" s="19">
        <v>2521</v>
      </c>
      <c r="B2522" t="s">
        <v>4316</v>
      </c>
      <c r="C2522" s="1" t="str">
        <f>+VLOOKUP(Tabla1[[#This Row],[Sector]],Sectores[[Sector]:[Columna1]],2,0)</f>
        <v>34 Transparencia</v>
      </c>
      <c r="D2522" s="1" t="str">
        <f>+VLOOKUP(Tabla1[[#This Row],[Contenido]],Hoja2!$F$2:$G$105,2,0)</f>
        <v>34.01 Partidos Políticos</v>
      </c>
      <c r="E2522" s="1" t="str">
        <f>+IFERROR(VLOOKUP(Tabla1[[#This Row],[Tema]],Temas[[Tema]:[Columna1]],2,0),"REVISAR")</f>
        <v>34.01.56 Aportes, donaciones, asignaciones y otros al Partido Socialista de Chile PS</v>
      </c>
      <c r="F2522" s="1" t="str">
        <f>+IFERROR(VLOOKUP(Tabla1[[#This Row],[Muestra]],Muestra[[Muestra]:[Columna1]],2,0),"REVISAR")</f>
        <v>34.01.01.06 Otras Transferencias privadas</v>
      </c>
      <c r="G2522" t="s">
        <v>3888</v>
      </c>
      <c r="H2522" t="s">
        <v>3889</v>
      </c>
      <c r="I2522" t="s">
        <v>4309</v>
      </c>
      <c r="J2522" t="s">
        <v>4108</v>
      </c>
      <c r="K2522" t="s">
        <v>234</v>
      </c>
      <c r="L2522" t="s">
        <v>2615</v>
      </c>
      <c r="O2522" t="s">
        <v>4346</v>
      </c>
      <c r="AF2522">
        <v>0</v>
      </c>
      <c r="AG2522">
        <v>0</v>
      </c>
      <c r="AH2522">
        <v>1846313632</v>
      </c>
      <c r="AI2522">
        <v>0</v>
      </c>
      <c r="AJ2522">
        <v>0</v>
      </c>
      <c r="AK2522">
        <v>0</v>
      </c>
    </row>
    <row r="2523" spans="1:37" x14ac:dyDescent="0.25">
      <c r="A2523" s="19">
        <v>2522</v>
      </c>
      <c r="B2523" t="s">
        <v>4317</v>
      </c>
      <c r="C2523" s="1" t="str">
        <f>+VLOOKUP(Tabla1[[#This Row],[Sector]],Sectores[[Sector]:[Columna1]],2,0)</f>
        <v>34 Transparencia</v>
      </c>
      <c r="D2523" s="1" t="str">
        <f>+VLOOKUP(Tabla1[[#This Row],[Contenido]],Hoja2!$F$2:$G$105,2,0)</f>
        <v>34.01 Partidos Políticos</v>
      </c>
      <c r="E2523" s="1" t="str">
        <f>+IFERROR(VLOOKUP(Tabla1[[#This Row],[Tema]],Temas[[Tema]:[Columna1]],2,0),"REVISAR")</f>
        <v>34.01.56 Aportes, donaciones, asignaciones y otros al Partido Socialista de Chile PS</v>
      </c>
      <c r="F2523" s="1" t="str">
        <f>+IFERROR(VLOOKUP(Tabla1[[#This Row],[Muestra]],Muestra[[Muestra]:[Columna1]],2,0),"REVISAR")</f>
        <v>34.01.01.07 Otras Transferencias públicas</v>
      </c>
      <c r="G2523" t="s">
        <v>3888</v>
      </c>
      <c r="H2523" t="s">
        <v>3889</v>
      </c>
      <c r="I2523" t="s">
        <v>4309</v>
      </c>
      <c r="J2523" t="s">
        <v>4110</v>
      </c>
      <c r="K2523" t="s">
        <v>234</v>
      </c>
      <c r="L2523" t="s">
        <v>2615</v>
      </c>
      <c r="O2523" t="s">
        <v>4346</v>
      </c>
      <c r="AF2523">
        <v>0</v>
      </c>
      <c r="AG2523">
        <v>0</v>
      </c>
      <c r="AH2523">
        <v>0</v>
      </c>
      <c r="AI2523">
        <v>0</v>
      </c>
      <c r="AJ2523">
        <v>0</v>
      </c>
      <c r="AK2523">
        <v>0</v>
      </c>
    </row>
    <row r="2524" spans="1:37" x14ac:dyDescent="0.25">
      <c r="A2524" s="19">
        <v>2523</v>
      </c>
      <c r="B2524" t="s">
        <v>4318</v>
      </c>
      <c r="C2524" s="1" t="str">
        <f>+VLOOKUP(Tabla1[[#This Row],[Sector]],Sectores[[Sector]:[Columna1]],2,0)</f>
        <v>34 Transparencia</v>
      </c>
      <c r="D2524" s="1" t="str">
        <f>+VLOOKUP(Tabla1[[#This Row],[Contenido]],Hoja2!$F$2:$G$105,2,0)</f>
        <v>34.01 Partidos Políticos</v>
      </c>
      <c r="E2524" s="1" t="str">
        <f>+IFERROR(VLOOKUP(Tabla1[[#This Row],[Tema]],Temas[[Tema]:[Columna1]],2,0),"REVISAR")</f>
        <v>34.01.56 Aportes, donaciones, asignaciones y otros al Partido Socialista de Chile PS</v>
      </c>
      <c r="F2524" s="1" t="str">
        <f>+IFERROR(VLOOKUP(Tabla1[[#This Row],[Muestra]],Muestra[[Muestra]:[Columna1]],2,0),"REVISAR")</f>
        <v>34.01.01.16 Rendimientos procedentes de las actividades del Partido</v>
      </c>
      <c r="G2524" t="s">
        <v>3888</v>
      </c>
      <c r="H2524" t="s">
        <v>3889</v>
      </c>
      <c r="I2524" t="s">
        <v>4309</v>
      </c>
      <c r="J2524" t="s">
        <v>4319</v>
      </c>
      <c r="K2524" t="s">
        <v>234</v>
      </c>
      <c r="L2524" t="s">
        <v>2615</v>
      </c>
      <c r="O2524" t="s">
        <v>4346</v>
      </c>
      <c r="AF2524">
        <v>0</v>
      </c>
      <c r="AG2524">
        <v>0</v>
      </c>
      <c r="AH2524">
        <v>0</v>
      </c>
      <c r="AI2524">
        <v>0</v>
      </c>
      <c r="AJ2524">
        <v>454772263</v>
      </c>
      <c r="AK2524">
        <v>97265847</v>
      </c>
    </row>
    <row r="2525" spans="1:37" x14ac:dyDescent="0.25">
      <c r="A2525" s="19">
        <v>2524</v>
      </c>
      <c r="B2525" t="s">
        <v>4320</v>
      </c>
      <c r="C2525" s="1" t="str">
        <f>+VLOOKUP(Tabla1[[#This Row],[Sector]],Sectores[[Sector]:[Columna1]],2,0)</f>
        <v>34 Transparencia</v>
      </c>
      <c r="D2525" s="1" t="str">
        <f>+VLOOKUP(Tabla1[[#This Row],[Contenido]],Hoja2!$F$2:$G$105,2,0)</f>
        <v>34.01 Partidos Políticos</v>
      </c>
      <c r="E2525" s="1" t="str">
        <f>+IFERROR(VLOOKUP(Tabla1[[#This Row],[Tema]],Temas[[Tema]:[Columna1]],2,0),"REVISAR")</f>
        <v>34.01.57 Aportes, donaciones, asignaciones y otros al Partido Todos</v>
      </c>
      <c r="F2525" s="1" t="str">
        <f>+IFERROR(VLOOKUP(Tabla1[[#This Row],[Muestra]],Muestra[[Muestra]:[Columna1]],2,0),"REVISAR")</f>
        <v>34.01.01.01 Aportes del Estado (art. 33 bis Ley N°18603)</v>
      </c>
      <c r="G2525" t="s">
        <v>3888</v>
      </c>
      <c r="H2525" t="s">
        <v>3889</v>
      </c>
      <c r="I2525" t="s">
        <v>4321</v>
      </c>
      <c r="J2525" t="s">
        <v>4098</v>
      </c>
      <c r="K2525" t="s">
        <v>234</v>
      </c>
      <c r="L2525" t="s">
        <v>2615</v>
      </c>
      <c r="O2525" t="s">
        <v>4346</v>
      </c>
      <c r="AF2525">
        <v>0</v>
      </c>
      <c r="AG2525">
        <v>0</v>
      </c>
      <c r="AH2525">
        <v>23948243</v>
      </c>
      <c r="AI2525">
        <v>0</v>
      </c>
      <c r="AJ2525">
        <v>0</v>
      </c>
      <c r="AK2525">
        <v>0</v>
      </c>
    </row>
    <row r="2526" spans="1:37" x14ac:dyDescent="0.25">
      <c r="A2526" s="19">
        <v>2525</v>
      </c>
      <c r="B2526" t="s">
        <v>4322</v>
      </c>
      <c r="C2526" s="1" t="str">
        <f>+VLOOKUP(Tabla1[[#This Row],[Sector]],Sectores[[Sector]:[Columna1]],2,0)</f>
        <v>34 Transparencia</v>
      </c>
      <c r="D2526" s="1" t="str">
        <f>+VLOOKUP(Tabla1[[#This Row],[Contenido]],Hoja2!$F$2:$G$105,2,0)</f>
        <v>34.01 Partidos Políticos</v>
      </c>
      <c r="E2526" s="1" t="str">
        <f>+IFERROR(VLOOKUP(Tabla1[[#This Row],[Tema]],Temas[[Tema]:[Columna1]],2,0),"REVISAR")</f>
        <v>34.01.57 Aportes, donaciones, asignaciones y otros al Partido Todos</v>
      </c>
      <c r="F2526" s="1" t="str">
        <f>+IFERROR(VLOOKUP(Tabla1[[#This Row],[Muestra]],Muestra[[Muestra]:[Columna1]],2,0),"REVISAR")</f>
        <v>34.01.01.02 Asignaciones testamentarias</v>
      </c>
      <c r="G2526" t="s">
        <v>3888</v>
      </c>
      <c r="H2526" t="s">
        <v>3889</v>
      </c>
      <c r="I2526" t="s">
        <v>4321</v>
      </c>
      <c r="J2526" t="s">
        <v>4100</v>
      </c>
      <c r="K2526" t="s">
        <v>234</v>
      </c>
      <c r="L2526" t="s">
        <v>2615</v>
      </c>
      <c r="O2526" t="s">
        <v>4346</v>
      </c>
      <c r="AF2526">
        <v>0</v>
      </c>
      <c r="AG2526">
        <v>0</v>
      </c>
      <c r="AH2526">
        <v>0</v>
      </c>
      <c r="AI2526">
        <v>0</v>
      </c>
      <c r="AJ2526">
        <v>0</v>
      </c>
      <c r="AK2526">
        <v>0</v>
      </c>
    </row>
    <row r="2527" spans="1:37" x14ac:dyDescent="0.25">
      <c r="A2527" s="19">
        <v>2526</v>
      </c>
      <c r="B2527" t="s">
        <v>4323</v>
      </c>
      <c r="C2527" s="1" t="str">
        <f>+VLOOKUP(Tabla1[[#This Row],[Sector]],Sectores[[Sector]:[Columna1]],2,0)</f>
        <v>34 Transparencia</v>
      </c>
      <c r="D2527" s="1" t="str">
        <f>+VLOOKUP(Tabla1[[#This Row],[Contenido]],Hoja2!$F$2:$G$105,2,0)</f>
        <v>34.01 Partidos Políticos</v>
      </c>
      <c r="E2527" s="1" t="str">
        <f>+IFERROR(VLOOKUP(Tabla1[[#This Row],[Tema]],Temas[[Tema]:[Columna1]],2,0),"REVISAR")</f>
        <v>34.01.57 Aportes, donaciones, asignaciones y otros al Partido Todos</v>
      </c>
      <c r="F2527" s="1" t="str">
        <f>+IFERROR(VLOOKUP(Tabla1[[#This Row],[Muestra]],Muestra[[Muestra]:[Columna1]],2,0),"REVISAR")</f>
        <v>34.01.01.03 Cotizaciones</v>
      </c>
      <c r="G2527" t="s">
        <v>3888</v>
      </c>
      <c r="H2527" t="s">
        <v>3889</v>
      </c>
      <c r="I2527" t="s">
        <v>4321</v>
      </c>
      <c r="J2527" t="s">
        <v>4102</v>
      </c>
      <c r="K2527" t="s">
        <v>234</v>
      </c>
      <c r="L2527" t="s">
        <v>2615</v>
      </c>
      <c r="O2527" t="s">
        <v>4346</v>
      </c>
      <c r="AF2527">
        <v>0</v>
      </c>
      <c r="AG2527">
        <v>5020069</v>
      </c>
      <c r="AH2527">
        <v>5999395</v>
      </c>
      <c r="AI2527">
        <v>0</v>
      </c>
      <c r="AJ2527">
        <v>0</v>
      </c>
      <c r="AK2527">
        <v>0</v>
      </c>
    </row>
    <row r="2528" spans="1:37" x14ac:dyDescent="0.25">
      <c r="A2528" s="19">
        <v>2527</v>
      </c>
      <c r="B2528" t="s">
        <v>4324</v>
      </c>
      <c r="C2528" s="1" t="str">
        <f>+VLOOKUP(Tabla1[[#This Row],[Sector]],Sectores[[Sector]:[Columna1]],2,0)</f>
        <v>34 Transparencia</v>
      </c>
      <c r="D2528" s="1" t="str">
        <f>+VLOOKUP(Tabla1[[#This Row],[Contenido]],Hoja2!$F$2:$G$105,2,0)</f>
        <v>34.01 Partidos Políticos</v>
      </c>
      <c r="E2528" s="1" t="str">
        <f>+IFERROR(VLOOKUP(Tabla1[[#This Row],[Tema]],Temas[[Tema]:[Columna1]],2,0),"REVISAR")</f>
        <v>34.01.57 Aportes, donaciones, asignaciones y otros al Partido Todos</v>
      </c>
      <c r="F2528" s="1" t="str">
        <f>+IFERROR(VLOOKUP(Tabla1[[#This Row],[Muestra]],Muestra[[Muestra]:[Columna1]],2,0),"REVISAR")</f>
        <v>34.01.01.04 Donaciones</v>
      </c>
      <c r="G2528" t="s">
        <v>3888</v>
      </c>
      <c r="H2528" t="s">
        <v>3889</v>
      </c>
      <c r="I2528" t="s">
        <v>4321</v>
      </c>
      <c r="J2528" t="s">
        <v>4104</v>
      </c>
      <c r="K2528" t="s">
        <v>234</v>
      </c>
      <c r="L2528" t="s">
        <v>2615</v>
      </c>
      <c r="O2528" t="s">
        <v>4346</v>
      </c>
      <c r="AF2528">
        <v>0</v>
      </c>
      <c r="AG2528">
        <v>0</v>
      </c>
      <c r="AH2528">
        <v>30804773</v>
      </c>
      <c r="AI2528">
        <v>0</v>
      </c>
      <c r="AJ2528">
        <v>0</v>
      </c>
      <c r="AK2528">
        <v>0</v>
      </c>
    </row>
    <row r="2529" spans="1:37" x14ac:dyDescent="0.25">
      <c r="A2529" s="19">
        <v>2528</v>
      </c>
      <c r="B2529" t="s">
        <v>4325</v>
      </c>
      <c r="C2529" s="1" t="str">
        <f>+VLOOKUP(Tabla1[[#This Row],[Sector]],Sectores[[Sector]:[Columna1]],2,0)</f>
        <v>34 Transparencia</v>
      </c>
      <c r="D2529" s="1" t="str">
        <f>+VLOOKUP(Tabla1[[#This Row],[Contenido]],Hoja2!$F$2:$G$105,2,0)</f>
        <v>34.01 Partidos Políticos</v>
      </c>
      <c r="E2529" s="1" t="str">
        <f>+IFERROR(VLOOKUP(Tabla1[[#This Row],[Tema]],Temas[[Tema]:[Columna1]],2,0),"REVISAR")</f>
        <v>34.01.57 Aportes, donaciones, asignaciones y otros al Partido Todos</v>
      </c>
      <c r="F2529" s="1" t="str">
        <f>+IFERROR(VLOOKUP(Tabla1[[#This Row],[Muestra]],Muestra[[Muestra]:[Columna1]],2,0),"REVISAR")</f>
        <v>34.01.01.05 Frutos y productos de los Bienes Patrimoniales</v>
      </c>
      <c r="G2529" t="s">
        <v>3888</v>
      </c>
      <c r="H2529" t="s">
        <v>3889</v>
      </c>
      <c r="I2529" t="s">
        <v>4321</v>
      </c>
      <c r="J2529" t="s">
        <v>4106</v>
      </c>
      <c r="K2529" t="s">
        <v>234</v>
      </c>
      <c r="L2529" t="s">
        <v>2615</v>
      </c>
      <c r="O2529" t="s">
        <v>4346</v>
      </c>
      <c r="AF2529">
        <v>0</v>
      </c>
      <c r="AG2529">
        <v>0</v>
      </c>
      <c r="AH2529">
        <v>0</v>
      </c>
      <c r="AI2529">
        <v>0</v>
      </c>
      <c r="AJ2529">
        <v>0</v>
      </c>
      <c r="AK2529">
        <v>0</v>
      </c>
    </row>
    <row r="2530" spans="1:37" x14ac:dyDescent="0.25">
      <c r="A2530" s="19">
        <v>2529</v>
      </c>
      <c r="B2530" t="s">
        <v>4326</v>
      </c>
      <c r="C2530" s="1" t="str">
        <f>+VLOOKUP(Tabla1[[#This Row],[Sector]],Sectores[[Sector]:[Columna1]],2,0)</f>
        <v>34 Transparencia</v>
      </c>
      <c r="D2530" s="1" t="str">
        <f>+VLOOKUP(Tabla1[[#This Row],[Contenido]],Hoja2!$F$2:$G$105,2,0)</f>
        <v>34.01 Partidos Políticos</v>
      </c>
      <c r="E2530" s="1" t="str">
        <f>+IFERROR(VLOOKUP(Tabla1[[#This Row],[Tema]],Temas[[Tema]:[Columna1]],2,0),"REVISAR")</f>
        <v>34.01.57 Aportes, donaciones, asignaciones y otros al Partido Todos</v>
      </c>
      <c r="F2530" s="1" t="str">
        <f>+IFERROR(VLOOKUP(Tabla1[[#This Row],[Muestra]],Muestra[[Muestra]:[Columna1]],2,0),"REVISAR")</f>
        <v>34.01.01.06 Otras Transferencias privadas</v>
      </c>
      <c r="G2530" t="s">
        <v>3888</v>
      </c>
      <c r="H2530" t="s">
        <v>3889</v>
      </c>
      <c r="I2530" t="s">
        <v>4321</v>
      </c>
      <c r="J2530" t="s">
        <v>4108</v>
      </c>
      <c r="K2530" t="s">
        <v>234</v>
      </c>
      <c r="L2530" t="s">
        <v>2615</v>
      </c>
      <c r="O2530" t="s">
        <v>4346</v>
      </c>
      <c r="AF2530">
        <v>0</v>
      </c>
      <c r="AG2530">
        <v>0</v>
      </c>
      <c r="AH2530">
        <v>0</v>
      </c>
      <c r="AI2530">
        <v>0</v>
      </c>
      <c r="AJ2530">
        <v>0</v>
      </c>
      <c r="AK2530">
        <v>0</v>
      </c>
    </row>
    <row r="2531" spans="1:37" x14ac:dyDescent="0.25">
      <c r="A2531" s="19">
        <v>2530</v>
      </c>
      <c r="B2531" t="s">
        <v>4327</v>
      </c>
      <c r="C2531" s="1" t="str">
        <f>+VLOOKUP(Tabla1[[#This Row],[Sector]],Sectores[[Sector]:[Columna1]],2,0)</f>
        <v>34 Transparencia</v>
      </c>
      <c r="D2531" s="1" t="str">
        <f>+VLOOKUP(Tabla1[[#This Row],[Contenido]],Hoja2!$F$2:$G$105,2,0)</f>
        <v>34.01 Partidos Políticos</v>
      </c>
      <c r="E2531" s="1" t="str">
        <f>+IFERROR(VLOOKUP(Tabla1[[#This Row],[Tema]],Temas[[Tema]:[Columna1]],2,0),"REVISAR")</f>
        <v>34.01.57 Aportes, donaciones, asignaciones y otros al Partido Todos</v>
      </c>
      <c r="F2531" s="1" t="str">
        <f>+IFERROR(VLOOKUP(Tabla1[[#This Row],[Muestra]],Muestra[[Muestra]:[Columna1]],2,0),"REVISAR")</f>
        <v>34.01.01.07 Otras Transferencias públicas</v>
      </c>
      <c r="G2531" t="s">
        <v>3888</v>
      </c>
      <c r="H2531" t="s">
        <v>3889</v>
      </c>
      <c r="I2531" t="s">
        <v>4321</v>
      </c>
      <c r="J2531" t="s">
        <v>4110</v>
      </c>
      <c r="K2531" t="s">
        <v>234</v>
      </c>
      <c r="L2531" t="s">
        <v>2615</v>
      </c>
      <c r="O2531" t="s">
        <v>4346</v>
      </c>
      <c r="AF2531">
        <v>0</v>
      </c>
      <c r="AG2531">
        <v>0</v>
      </c>
      <c r="AH2531">
        <v>0</v>
      </c>
      <c r="AI2531">
        <v>0</v>
      </c>
      <c r="AJ2531">
        <v>0</v>
      </c>
      <c r="AK2531">
        <v>0</v>
      </c>
    </row>
    <row r="2532" spans="1:37" x14ac:dyDescent="0.25">
      <c r="A2532" s="19">
        <v>2531</v>
      </c>
      <c r="B2532" t="s">
        <v>4328</v>
      </c>
      <c r="C2532" s="1" t="str">
        <f>+VLOOKUP(Tabla1[[#This Row],[Sector]],Sectores[[Sector]:[Columna1]],2,0)</f>
        <v>34 Transparencia</v>
      </c>
      <c r="D2532" s="1" t="str">
        <f>+VLOOKUP(Tabla1[[#This Row],[Contenido]],Hoja2!$F$2:$G$105,2,0)</f>
        <v>34.01 Partidos Políticos</v>
      </c>
      <c r="E2532" s="1" t="str">
        <f>+IFERROR(VLOOKUP(Tabla1[[#This Row],[Tema]],Temas[[Tema]:[Columna1]],2,0),"REVISAR")</f>
        <v>34.01.58 Aportes, donaciones, asignaciones y otros al Partido Unión Demócrata Independiente - UDI</v>
      </c>
      <c r="F2532" s="1" t="str">
        <f>+IFERROR(VLOOKUP(Tabla1[[#This Row],[Muestra]],Muestra[[Muestra]:[Columna1]],2,0),"REVISAR")</f>
        <v>34.01.01.01 Aportes del Estado (art. 33 bis Ley N°18603)</v>
      </c>
      <c r="G2532" t="s">
        <v>3888</v>
      </c>
      <c r="H2532" t="s">
        <v>3889</v>
      </c>
      <c r="I2532" t="s">
        <v>4329</v>
      </c>
      <c r="J2532" t="s">
        <v>4098</v>
      </c>
      <c r="K2532" t="s">
        <v>234</v>
      </c>
      <c r="L2532" t="s">
        <v>2615</v>
      </c>
      <c r="O2532" t="s">
        <v>4346</v>
      </c>
      <c r="AF2532">
        <v>0</v>
      </c>
      <c r="AG2532">
        <v>1558888097</v>
      </c>
      <c r="AH2532">
        <v>1242479241</v>
      </c>
      <c r="AI2532">
        <v>1035476881</v>
      </c>
      <c r="AJ2532">
        <v>967229751</v>
      </c>
      <c r="AK2532">
        <v>1004351106</v>
      </c>
    </row>
    <row r="2533" spans="1:37" x14ac:dyDescent="0.25">
      <c r="A2533" s="19">
        <v>2532</v>
      </c>
      <c r="B2533" t="s">
        <v>4330</v>
      </c>
      <c r="C2533" s="1" t="str">
        <f>+VLOOKUP(Tabla1[[#This Row],[Sector]],Sectores[[Sector]:[Columna1]],2,0)</f>
        <v>34 Transparencia</v>
      </c>
      <c r="D2533" s="1" t="str">
        <f>+VLOOKUP(Tabla1[[#This Row],[Contenido]],Hoja2!$F$2:$G$105,2,0)</f>
        <v>34.01 Partidos Políticos</v>
      </c>
      <c r="E2533" s="1" t="str">
        <f>+IFERROR(VLOOKUP(Tabla1[[#This Row],[Tema]],Temas[[Tema]:[Columna1]],2,0),"REVISAR")</f>
        <v>34.01.58 Aportes, donaciones, asignaciones y otros al Partido Unión Demócrata Independiente - UDI</v>
      </c>
      <c r="F2533" s="1" t="str">
        <f>+IFERROR(VLOOKUP(Tabla1[[#This Row],[Muestra]],Muestra[[Muestra]:[Columna1]],2,0),"REVISAR")</f>
        <v>34.01.01.02 Asignaciones testamentarias</v>
      </c>
      <c r="G2533" t="s">
        <v>3888</v>
      </c>
      <c r="H2533" t="s">
        <v>3889</v>
      </c>
      <c r="I2533" t="s">
        <v>4329</v>
      </c>
      <c r="J2533" t="s">
        <v>4100</v>
      </c>
      <c r="K2533" t="s">
        <v>234</v>
      </c>
      <c r="L2533" t="s">
        <v>2615</v>
      </c>
      <c r="O2533" t="s">
        <v>4346</v>
      </c>
      <c r="AF2533">
        <v>0</v>
      </c>
      <c r="AG2533">
        <v>0</v>
      </c>
      <c r="AH2533">
        <v>0</v>
      </c>
      <c r="AI2533">
        <v>0</v>
      </c>
      <c r="AJ2533">
        <v>0</v>
      </c>
      <c r="AK2533">
        <v>0</v>
      </c>
    </row>
    <row r="2534" spans="1:37" x14ac:dyDescent="0.25">
      <c r="A2534" s="19">
        <v>2533</v>
      </c>
      <c r="B2534" t="s">
        <v>4331</v>
      </c>
      <c r="C2534" s="1" t="str">
        <f>+VLOOKUP(Tabla1[[#This Row],[Sector]],Sectores[[Sector]:[Columna1]],2,0)</f>
        <v>34 Transparencia</v>
      </c>
      <c r="D2534" s="1" t="str">
        <f>+VLOOKUP(Tabla1[[#This Row],[Contenido]],Hoja2!$F$2:$G$105,2,0)</f>
        <v>34.01 Partidos Políticos</v>
      </c>
      <c r="E2534" s="1" t="str">
        <f>+IFERROR(VLOOKUP(Tabla1[[#This Row],[Tema]],Temas[[Tema]:[Columna1]],2,0),"REVISAR")</f>
        <v>34.01.58 Aportes, donaciones, asignaciones y otros al Partido Unión Demócrata Independiente - UDI</v>
      </c>
      <c r="F2534" s="1" t="str">
        <f>+IFERROR(VLOOKUP(Tabla1[[#This Row],[Muestra]],Muestra[[Muestra]:[Columna1]],2,0),"REVISAR")</f>
        <v>34.01.01.03 Cotizaciones</v>
      </c>
      <c r="G2534" t="s">
        <v>3888</v>
      </c>
      <c r="H2534" t="s">
        <v>3889</v>
      </c>
      <c r="I2534" t="s">
        <v>4329</v>
      </c>
      <c r="J2534" t="s">
        <v>4102</v>
      </c>
      <c r="K2534" t="s">
        <v>234</v>
      </c>
      <c r="L2534" t="s">
        <v>2615</v>
      </c>
      <c r="O2534" t="s">
        <v>4346</v>
      </c>
      <c r="AF2534">
        <v>0</v>
      </c>
      <c r="AG2534">
        <v>0</v>
      </c>
      <c r="AH2534">
        <v>74348634</v>
      </c>
      <c r="AI2534">
        <v>132554226</v>
      </c>
      <c r="AJ2534">
        <v>145560157</v>
      </c>
      <c r="AK2534">
        <v>213305722</v>
      </c>
    </row>
    <row r="2535" spans="1:37" x14ac:dyDescent="0.25">
      <c r="A2535" s="19">
        <v>2534</v>
      </c>
      <c r="B2535" t="s">
        <v>4332</v>
      </c>
      <c r="C2535" s="1" t="str">
        <f>+VLOOKUP(Tabla1[[#This Row],[Sector]],Sectores[[Sector]:[Columna1]],2,0)</f>
        <v>34 Transparencia</v>
      </c>
      <c r="D2535" s="1" t="str">
        <f>+VLOOKUP(Tabla1[[#This Row],[Contenido]],Hoja2!$F$2:$G$105,2,0)</f>
        <v>34.01 Partidos Políticos</v>
      </c>
      <c r="E2535" s="1" t="str">
        <f>+IFERROR(VLOOKUP(Tabla1[[#This Row],[Tema]],Temas[[Tema]:[Columna1]],2,0),"REVISAR")</f>
        <v>34.01.58 Aportes, donaciones, asignaciones y otros al Partido Unión Demócrata Independiente - UDI</v>
      </c>
      <c r="F2535" s="1" t="str">
        <f>+IFERROR(VLOOKUP(Tabla1[[#This Row],[Muestra]],Muestra[[Muestra]:[Columna1]],2,0),"REVISAR")</f>
        <v>34.01.01.04 Donaciones</v>
      </c>
      <c r="G2535" t="s">
        <v>3888</v>
      </c>
      <c r="H2535" t="s">
        <v>3889</v>
      </c>
      <c r="I2535" t="s">
        <v>4329</v>
      </c>
      <c r="J2535" t="s">
        <v>4104</v>
      </c>
      <c r="K2535" t="s">
        <v>234</v>
      </c>
      <c r="L2535" t="s">
        <v>2615</v>
      </c>
      <c r="O2535" t="s">
        <v>4346</v>
      </c>
      <c r="AF2535">
        <v>0</v>
      </c>
      <c r="AG2535">
        <v>0</v>
      </c>
      <c r="AH2535">
        <v>0</v>
      </c>
      <c r="AI2535">
        <v>0</v>
      </c>
      <c r="AJ2535">
        <v>0</v>
      </c>
      <c r="AK2535">
        <v>0</v>
      </c>
    </row>
    <row r="2536" spans="1:37" x14ac:dyDescent="0.25">
      <c r="A2536" s="19">
        <v>2535</v>
      </c>
      <c r="B2536" t="s">
        <v>4333</v>
      </c>
      <c r="C2536" s="1" t="str">
        <f>+VLOOKUP(Tabla1[[#This Row],[Sector]],Sectores[[Sector]:[Columna1]],2,0)</f>
        <v>34 Transparencia</v>
      </c>
      <c r="D2536" s="1" t="str">
        <f>+VLOOKUP(Tabla1[[#This Row],[Contenido]],Hoja2!$F$2:$G$105,2,0)</f>
        <v>34.01 Partidos Políticos</v>
      </c>
      <c r="E2536" s="1" t="str">
        <f>+IFERROR(VLOOKUP(Tabla1[[#This Row],[Tema]],Temas[[Tema]:[Columna1]],2,0),"REVISAR")</f>
        <v>34.01.58 Aportes, donaciones, asignaciones y otros al Partido Unión Demócrata Independiente - UDI</v>
      </c>
      <c r="F2536" s="1" t="str">
        <f>+IFERROR(VLOOKUP(Tabla1[[#This Row],[Muestra]],Muestra[[Muestra]:[Columna1]],2,0),"REVISAR")</f>
        <v>34.01.01.05 Frutos y productos de los Bienes Patrimoniales</v>
      </c>
      <c r="G2536" t="s">
        <v>3888</v>
      </c>
      <c r="H2536" t="s">
        <v>3889</v>
      </c>
      <c r="I2536" t="s">
        <v>4329</v>
      </c>
      <c r="J2536" t="s">
        <v>4106</v>
      </c>
      <c r="K2536" t="s">
        <v>234</v>
      </c>
      <c r="L2536" t="s">
        <v>2615</v>
      </c>
      <c r="O2536" t="s">
        <v>4346</v>
      </c>
      <c r="AF2536">
        <v>0</v>
      </c>
      <c r="AG2536">
        <v>0</v>
      </c>
      <c r="AH2536">
        <v>0</v>
      </c>
      <c r="AI2536">
        <v>0</v>
      </c>
      <c r="AJ2536">
        <v>0</v>
      </c>
      <c r="AK2536">
        <v>0</v>
      </c>
    </row>
    <row r="2537" spans="1:37" x14ac:dyDescent="0.25">
      <c r="A2537" s="19">
        <v>2536</v>
      </c>
      <c r="B2537" t="s">
        <v>4334</v>
      </c>
      <c r="C2537" s="1" t="str">
        <f>+VLOOKUP(Tabla1[[#This Row],[Sector]],Sectores[[Sector]:[Columna1]],2,0)</f>
        <v>34 Transparencia</v>
      </c>
      <c r="D2537" s="1" t="str">
        <f>+VLOOKUP(Tabla1[[#This Row],[Contenido]],Hoja2!$F$2:$G$105,2,0)</f>
        <v>34.01 Partidos Políticos</v>
      </c>
      <c r="E2537" s="1" t="str">
        <f>+IFERROR(VLOOKUP(Tabla1[[#This Row],[Tema]],Temas[[Tema]:[Columna1]],2,0),"REVISAR")</f>
        <v>34.01.58 Aportes, donaciones, asignaciones y otros al Partido Unión Demócrata Independiente - UDI</v>
      </c>
      <c r="F2537" s="1" t="str">
        <f>+IFERROR(VLOOKUP(Tabla1[[#This Row],[Muestra]],Muestra[[Muestra]:[Columna1]],2,0),"REVISAR")</f>
        <v>34.01.01.17 Ingresos militantes</v>
      </c>
      <c r="G2537" t="s">
        <v>3888</v>
      </c>
      <c r="H2537" t="s">
        <v>3889</v>
      </c>
      <c r="I2537" t="s">
        <v>4329</v>
      </c>
      <c r="J2537" t="s">
        <v>4335</v>
      </c>
      <c r="K2537" t="s">
        <v>234</v>
      </c>
      <c r="L2537" t="s">
        <v>2615</v>
      </c>
      <c r="O2537" t="s">
        <v>4346</v>
      </c>
      <c r="AF2537">
        <v>0</v>
      </c>
      <c r="AG2537">
        <v>166262013</v>
      </c>
      <c r="AH2537">
        <v>0</v>
      </c>
      <c r="AI2537">
        <v>0</v>
      </c>
      <c r="AJ2537">
        <v>0</v>
      </c>
      <c r="AK2537">
        <v>0</v>
      </c>
    </row>
    <row r="2538" spans="1:37" x14ac:dyDescent="0.25">
      <c r="A2538" s="19">
        <v>2537</v>
      </c>
      <c r="B2538" t="s">
        <v>4336</v>
      </c>
      <c r="C2538" s="1" t="str">
        <f>+VLOOKUP(Tabla1[[#This Row],[Sector]],Sectores[[Sector]:[Columna1]],2,0)</f>
        <v>34 Transparencia</v>
      </c>
      <c r="D2538" s="1" t="str">
        <f>+VLOOKUP(Tabla1[[#This Row],[Contenido]],Hoja2!$F$2:$G$105,2,0)</f>
        <v>34.01 Partidos Políticos</v>
      </c>
      <c r="E2538" s="1" t="str">
        <f>+IFERROR(VLOOKUP(Tabla1[[#This Row],[Tema]],Temas[[Tema]:[Columna1]],2,0),"REVISAR")</f>
        <v>34.01.58 Aportes, donaciones, asignaciones y otros al Partido Unión Demócrata Independiente - UDI</v>
      </c>
      <c r="F2538" s="1" t="str">
        <f>+IFERROR(VLOOKUP(Tabla1[[#This Row],[Muestra]],Muestra[[Muestra]:[Columna1]],2,0),"REVISAR")</f>
        <v>34.01.01.06 Otras Transferencias privadas</v>
      </c>
      <c r="G2538" t="s">
        <v>3888</v>
      </c>
      <c r="H2538" t="s">
        <v>3889</v>
      </c>
      <c r="I2538" t="s">
        <v>4329</v>
      </c>
      <c r="J2538" t="s">
        <v>4108</v>
      </c>
      <c r="K2538" t="s">
        <v>234</v>
      </c>
      <c r="L2538" t="s">
        <v>2615</v>
      </c>
      <c r="O2538" t="s">
        <v>4346</v>
      </c>
      <c r="AF2538">
        <v>0</v>
      </c>
      <c r="AG2538">
        <v>0</v>
      </c>
      <c r="AH2538">
        <v>0</v>
      </c>
      <c r="AI2538">
        <v>0</v>
      </c>
      <c r="AJ2538">
        <v>0</v>
      </c>
      <c r="AK2538">
        <v>0</v>
      </c>
    </row>
    <row r="2539" spans="1:37" x14ac:dyDescent="0.25">
      <c r="A2539" s="19">
        <v>2538</v>
      </c>
      <c r="B2539" t="s">
        <v>4337</v>
      </c>
      <c r="C2539" s="1" t="str">
        <f>+VLOOKUP(Tabla1[[#This Row],[Sector]],Sectores[[Sector]:[Columna1]],2,0)</f>
        <v>34 Transparencia</v>
      </c>
      <c r="D2539" s="1" t="str">
        <f>+VLOOKUP(Tabla1[[#This Row],[Contenido]],Hoja2!$F$2:$G$105,2,0)</f>
        <v>34.01 Partidos Políticos</v>
      </c>
      <c r="E2539" s="1" t="str">
        <f>+IFERROR(VLOOKUP(Tabla1[[#This Row],[Tema]],Temas[[Tema]:[Columna1]],2,0),"REVISAR")</f>
        <v>34.01.58 Aportes, donaciones, asignaciones y otros al Partido Unión Demócrata Independiente - UDI</v>
      </c>
      <c r="F2539" s="1" t="str">
        <f>+IFERROR(VLOOKUP(Tabla1[[#This Row],[Muestra]],Muestra[[Muestra]:[Columna1]],2,0),"REVISAR")</f>
        <v>34.01.01.07 Otras Transferencias públicas</v>
      </c>
      <c r="G2539" t="s">
        <v>3888</v>
      </c>
      <c r="H2539" t="s">
        <v>3889</v>
      </c>
      <c r="I2539" t="s">
        <v>4329</v>
      </c>
      <c r="J2539" t="s">
        <v>4110</v>
      </c>
      <c r="K2539" t="s">
        <v>234</v>
      </c>
      <c r="L2539" t="s">
        <v>2615</v>
      </c>
      <c r="O2539" t="s">
        <v>4346</v>
      </c>
      <c r="AF2539">
        <v>0</v>
      </c>
      <c r="AG2539">
        <v>0</v>
      </c>
      <c r="AH2539">
        <v>34005689</v>
      </c>
      <c r="AI2539">
        <v>861593319</v>
      </c>
      <c r="AJ2539">
        <v>0</v>
      </c>
      <c r="AK2539">
        <v>0</v>
      </c>
    </row>
    <row r="2540" spans="1:37" x14ac:dyDescent="0.25">
      <c r="A2540" s="19">
        <v>2539</v>
      </c>
      <c r="B2540" t="s">
        <v>4338</v>
      </c>
      <c r="C2540" s="1" t="str">
        <f>+VLOOKUP(Tabla1[[#This Row],[Sector]],Sectores[[Sector]:[Columna1]],2,0)</f>
        <v>34 Transparencia</v>
      </c>
      <c r="D2540" s="1" t="str">
        <f>+VLOOKUP(Tabla1[[#This Row],[Contenido]],Hoja2!$F$2:$G$105,2,0)</f>
        <v>34.01 Partidos Políticos</v>
      </c>
      <c r="E2540" s="1" t="str">
        <f>+IFERROR(VLOOKUP(Tabla1[[#This Row],[Tema]],Temas[[Tema]:[Columna1]],2,0),"REVISAR")</f>
        <v>34.01.59 Aportes, donaciones, asignaciones y otros al Partido Unión Patriótica</v>
      </c>
      <c r="F2540" s="1" t="str">
        <f>+IFERROR(VLOOKUP(Tabla1[[#This Row],[Muestra]],Muestra[[Muestra]:[Columna1]],2,0),"REVISAR")</f>
        <v>34.01.01.01 Aportes del Estado (art. 33 bis Ley N°18603)</v>
      </c>
      <c r="G2540" t="s">
        <v>3888</v>
      </c>
      <c r="H2540" t="s">
        <v>3889</v>
      </c>
      <c r="I2540" t="s">
        <v>4339</v>
      </c>
      <c r="J2540" t="s">
        <v>4098</v>
      </c>
      <c r="K2540" t="s">
        <v>234</v>
      </c>
      <c r="L2540" t="s">
        <v>2615</v>
      </c>
      <c r="O2540" t="s">
        <v>4346</v>
      </c>
      <c r="AF2540">
        <v>0</v>
      </c>
      <c r="AG2540">
        <v>0</v>
      </c>
      <c r="AH2540">
        <v>0</v>
      </c>
      <c r="AI2540">
        <v>0</v>
      </c>
      <c r="AJ2540">
        <v>0</v>
      </c>
      <c r="AK2540">
        <v>11133518</v>
      </c>
    </row>
    <row r="2541" spans="1:37" x14ac:dyDescent="0.25">
      <c r="A2541" s="19">
        <v>2540</v>
      </c>
      <c r="B2541" t="s">
        <v>4340</v>
      </c>
      <c r="C2541" s="1" t="str">
        <f>+VLOOKUP(Tabla1[[#This Row],[Sector]],Sectores[[Sector]:[Columna1]],2,0)</f>
        <v>34 Transparencia</v>
      </c>
      <c r="D2541" s="1" t="str">
        <f>+VLOOKUP(Tabla1[[#This Row],[Contenido]],Hoja2!$F$2:$G$105,2,0)</f>
        <v>34.01 Partidos Políticos</v>
      </c>
      <c r="E2541" s="1" t="str">
        <f>+IFERROR(VLOOKUP(Tabla1[[#This Row],[Tema]],Temas[[Tema]:[Columna1]],2,0),"REVISAR")</f>
        <v>34.01.59 Aportes, donaciones, asignaciones y otros al Partido Unión Patriótica</v>
      </c>
      <c r="F2541" s="1" t="str">
        <f>+IFERROR(VLOOKUP(Tabla1[[#This Row],[Muestra]],Muestra[[Muestra]:[Columna1]],2,0),"REVISAR")</f>
        <v>34.01.01.02 Asignaciones testamentarias</v>
      </c>
      <c r="G2541" t="s">
        <v>3888</v>
      </c>
      <c r="H2541" t="s">
        <v>3889</v>
      </c>
      <c r="I2541" t="s">
        <v>4339</v>
      </c>
      <c r="J2541" t="s">
        <v>4100</v>
      </c>
      <c r="K2541" t="s">
        <v>234</v>
      </c>
      <c r="L2541" t="s">
        <v>2615</v>
      </c>
      <c r="O2541" t="s">
        <v>4346</v>
      </c>
      <c r="AF2541">
        <v>0</v>
      </c>
      <c r="AG2541">
        <v>0</v>
      </c>
      <c r="AH2541">
        <v>0</v>
      </c>
      <c r="AI2541">
        <v>0</v>
      </c>
      <c r="AJ2541">
        <v>0</v>
      </c>
      <c r="AK2541">
        <v>0</v>
      </c>
    </row>
    <row r="2542" spans="1:37" x14ac:dyDescent="0.25">
      <c r="A2542" s="19">
        <v>2541</v>
      </c>
      <c r="B2542" t="s">
        <v>4341</v>
      </c>
      <c r="C2542" s="1" t="str">
        <f>+VLOOKUP(Tabla1[[#This Row],[Sector]],Sectores[[Sector]:[Columna1]],2,0)</f>
        <v>34 Transparencia</v>
      </c>
      <c r="D2542" s="1" t="str">
        <f>+VLOOKUP(Tabla1[[#This Row],[Contenido]],Hoja2!$F$2:$G$105,2,0)</f>
        <v>34.01 Partidos Políticos</v>
      </c>
      <c r="E2542" s="1" t="str">
        <f>+IFERROR(VLOOKUP(Tabla1[[#This Row],[Tema]],Temas[[Tema]:[Columna1]],2,0),"REVISAR")</f>
        <v>34.01.59 Aportes, donaciones, asignaciones y otros al Partido Unión Patriótica</v>
      </c>
      <c r="F2542" s="1" t="str">
        <f>+IFERROR(VLOOKUP(Tabla1[[#This Row],[Muestra]],Muestra[[Muestra]:[Columna1]],2,0),"REVISAR")</f>
        <v>34.01.01.03 Cotizaciones</v>
      </c>
      <c r="G2542" t="s">
        <v>3888</v>
      </c>
      <c r="H2542" t="s">
        <v>3889</v>
      </c>
      <c r="I2542" t="s">
        <v>4339</v>
      </c>
      <c r="J2542" t="s">
        <v>4102</v>
      </c>
      <c r="K2542" t="s">
        <v>234</v>
      </c>
      <c r="L2542" t="s">
        <v>2615</v>
      </c>
      <c r="O2542" t="s">
        <v>4346</v>
      </c>
      <c r="AF2542">
        <v>0</v>
      </c>
      <c r="AG2542">
        <v>0</v>
      </c>
      <c r="AH2542">
        <v>0</v>
      </c>
      <c r="AI2542">
        <v>0</v>
      </c>
      <c r="AJ2542">
        <v>0</v>
      </c>
      <c r="AK2542">
        <v>0</v>
      </c>
    </row>
    <row r="2543" spans="1:37" x14ac:dyDescent="0.25">
      <c r="A2543" s="19">
        <v>2542</v>
      </c>
      <c r="B2543" t="s">
        <v>4342</v>
      </c>
      <c r="C2543" s="1" t="str">
        <f>+VLOOKUP(Tabla1[[#This Row],[Sector]],Sectores[[Sector]:[Columna1]],2,0)</f>
        <v>34 Transparencia</v>
      </c>
      <c r="D2543" s="1" t="str">
        <f>+VLOOKUP(Tabla1[[#This Row],[Contenido]],Hoja2!$F$2:$G$105,2,0)</f>
        <v>34.01 Partidos Políticos</v>
      </c>
      <c r="E2543" s="1" t="str">
        <f>+IFERROR(VLOOKUP(Tabla1[[#This Row],[Tema]],Temas[[Tema]:[Columna1]],2,0),"REVISAR")</f>
        <v>34.01.59 Aportes, donaciones, asignaciones y otros al Partido Unión Patriótica</v>
      </c>
      <c r="F2543" s="1" t="str">
        <f>+IFERROR(VLOOKUP(Tabla1[[#This Row],[Muestra]],Muestra[[Muestra]:[Columna1]],2,0),"REVISAR")</f>
        <v>34.01.01.04 Donaciones</v>
      </c>
      <c r="G2543" t="s">
        <v>3888</v>
      </c>
      <c r="H2543" t="s">
        <v>3889</v>
      </c>
      <c r="I2543" t="s">
        <v>4339</v>
      </c>
      <c r="J2543" t="s">
        <v>4104</v>
      </c>
      <c r="K2543" t="s">
        <v>234</v>
      </c>
      <c r="L2543" t="s">
        <v>2615</v>
      </c>
      <c r="O2543" t="s">
        <v>4346</v>
      </c>
      <c r="AF2543">
        <v>0</v>
      </c>
      <c r="AG2543">
        <v>0</v>
      </c>
      <c r="AH2543">
        <v>0</v>
      </c>
      <c r="AI2543">
        <v>0</v>
      </c>
      <c r="AJ2543">
        <v>0</v>
      </c>
      <c r="AK2543">
        <v>0</v>
      </c>
    </row>
    <row r="2544" spans="1:37" x14ac:dyDescent="0.25">
      <c r="A2544" s="19">
        <v>2543</v>
      </c>
      <c r="B2544" t="s">
        <v>4343</v>
      </c>
      <c r="C2544" s="1" t="str">
        <f>+VLOOKUP(Tabla1[[#This Row],[Sector]],Sectores[[Sector]:[Columna1]],2,0)</f>
        <v>34 Transparencia</v>
      </c>
      <c r="D2544" s="1" t="str">
        <f>+VLOOKUP(Tabla1[[#This Row],[Contenido]],Hoja2!$F$2:$G$105,2,0)</f>
        <v>34.01 Partidos Políticos</v>
      </c>
      <c r="E2544" s="1" t="str">
        <f>+IFERROR(VLOOKUP(Tabla1[[#This Row],[Tema]],Temas[[Tema]:[Columna1]],2,0),"REVISAR")</f>
        <v>34.01.59 Aportes, donaciones, asignaciones y otros al Partido Unión Patriótica</v>
      </c>
      <c r="F2544" s="1" t="str">
        <f>+IFERROR(VLOOKUP(Tabla1[[#This Row],[Muestra]],Muestra[[Muestra]:[Columna1]],2,0),"REVISAR")</f>
        <v>34.01.01.05 Frutos y productos de los Bienes Patrimoniales</v>
      </c>
      <c r="G2544" t="s">
        <v>3888</v>
      </c>
      <c r="H2544" t="s">
        <v>3889</v>
      </c>
      <c r="I2544" t="s">
        <v>4339</v>
      </c>
      <c r="J2544" t="s">
        <v>4106</v>
      </c>
      <c r="K2544" t="s">
        <v>234</v>
      </c>
      <c r="L2544" t="s">
        <v>2615</v>
      </c>
      <c r="O2544" t="s">
        <v>4346</v>
      </c>
      <c r="AF2544">
        <v>0</v>
      </c>
      <c r="AG2544">
        <v>0</v>
      </c>
      <c r="AH2544">
        <v>0</v>
      </c>
      <c r="AI2544">
        <v>0</v>
      </c>
      <c r="AJ2544">
        <v>0</v>
      </c>
      <c r="AK2544">
        <v>0</v>
      </c>
    </row>
    <row r="2545" spans="1:37" x14ac:dyDescent="0.25">
      <c r="A2545" s="19">
        <v>2544</v>
      </c>
      <c r="B2545" t="s">
        <v>4344</v>
      </c>
      <c r="C2545" s="1" t="str">
        <f>+VLOOKUP(Tabla1[[#This Row],[Sector]],Sectores[[Sector]:[Columna1]],2,0)</f>
        <v>34 Transparencia</v>
      </c>
      <c r="D2545" s="1" t="str">
        <f>+VLOOKUP(Tabla1[[#This Row],[Contenido]],Hoja2!$F$2:$G$105,2,0)</f>
        <v>34.01 Partidos Políticos</v>
      </c>
      <c r="E2545" s="1" t="str">
        <f>+IFERROR(VLOOKUP(Tabla1[[#This Row],[Tema]],Temas[[Tema]:[Columna1]],2,0),"REVISAR")</f>
        <v>34.01.59 Aportes, donaciones, asignaciones y otros al Partido Unión Patriótica</v>
      </c>
      <c r="F2545" s="1" t="str">
        <f>+IFERROR(VLOOKUP(Tabla1[[#This Row],[Muestra]],Muestra[[Muestra]:[Columna1]],2,0),"REVISAR")</f>
        <v>34.01.01.06 Otras Transferencias privadas</v>
      </c>
      <c r="G2545" t="s">
        <v>3888</v>
      </c>
      <c r="H2545" t="s">
        <v>3889</v>
      </c>
      <c r="I2545" t="s">
        <v>4339</v>
      </c>
      <c r="J2545" t="s">
        <v>4108</v>
      </c>
      <c r="K2545" t="s">
        <v>234</v>
      </c>
      <c r="L2545" t="s">
        <v>2615</v>
      </c>
      <c r="O2545" t="s">
        <v>4346</v>
      </c>
      <c r="AF2545">
        <v>0</v>
      </c>
      <c r="AG2545">
        <v>0</v>
      </c>
      <c r="AH2545">
        <v>0</v>
      </c>
      <c r="AI2545">
        <v>0</v>
      </c>
      <c r="AJ2545">
        <v>0</v>
      </c>
      <c r="AK2545">
        <v>0</v>
      </c>
    </row>
    <row r="2546" spans="1:37" x14ac:dyDescent="0.25">
      <c r="A2546" s="19">
        <v>2545</v>
      </c>
      <c r="B2546" t="s">
        <v>4345</v>
      </c>
      <c r="C2546" s="1" t="str">
        <f>+VLOOKUP(Tabla1[[#This Row],[Sector]],Sectores[[Sector]:[Columna1]],2,0)</f>
        <v>34 Transparencia</v>
      </c>
      <c r="D2546" s="1" t="str">
        <f>+VLOOKUP(Tabla1[[#This Row],[Contenido]],Hoja2!$F$2:$G$105,2,0)</f>
        <v>34.01 Partidos Políticos</v>
      </c>
      <c r="E2546" s="1" t="str">
        <f>+IFERROR(VLOOKUP(Tabla1[[#This Row],[Tema]],Temas[[Tema]:[Columna1]],2,0),"REVISAR")</f>
        <v>34.01.59 Aportes, donaciones, asignaciones y otros al Partido Unión Patriótica</v>
      </c>
      <c r="F2546" s="1" t="str">
        <f>+IFERROR(VLOOKUP(Tabla1[[#This Row],[Muestra]],Muestra[[Muestra]:[Columna1]],2,0),"REVISAR")</f>
        <v>34.01.01.07 Otras Transferencias públicas</v>
      </c>
      <c r="G2546" t="s">
        <v>3888</v>
      </c>
      <c r="H2546" t="s">
        <v>3889</v>
      </c>
      <c r="I2546" t="s">
        <v>4339</v>
      </c>
      <c r="J2546" t="s">
        <v>4110</v>
      </c>
      <c r="K2546" t="s">
        <v>234</v>
      </c>
      <c r="L2546" t="s">
        <v>2615</v>
      </c>
      <c r="O2546" t="s">
        <v>4346</v>
      </c>
      <c r="AF2546">
        <v>0</v>
      </c>
      <c r="AG2546">
        <v>0</v>
      </c>
      <c r="AH2546">
        <v>0</v>
      </c>
      <c r="AI2546">
        <v>0</v>
      </c>
      <c r="AJ2546">
        <v>0</v>
      </c>
      <c r="AK2546">
        <v>0</v>
      </c>
    </row>
    <row r="2547" spans="1:37" x14ac:dyDescent="0.25">
      <c r="A2547" s="19">
        <v>2546</v>
      </c>
      <c r="B2547" t="s">
        <v>4350</v>
      </c>
      <c r="C2547" s="1" t="str">
        <f>+VLOOKUP(Tabla1[[#This Row],[Sector]],Sectores[[Sector]:[Columna1]],2,0)</f>
        <v>34 Transparencia</v>
      </c>
      <c r="D2547" s="1" t="str">
        <f>+VLOOKUP(Tabla1[[#This Row],[Contenido]],Hoja2!$F$2:$G$105,2,0)</f>
        <v>34.01 Partidos Políticos</v>
      </c>
      <c r="E2547" s="1" t="str">
        <f>+IFERROR(VLOOKUP(Tabla1[[#This Row],[Tema]],Temas[[Tema]:[Columna1]],2,0),"REVISAR")</f>
        <v>34.01.01 Ingresos Partido</v>
      </c>
      <c r="F2547" s="1" t="str">
        <f>+IFERROR(VLOOKUP(Tabla1[[#This Row],[Muestra]],Muestra[[Muestra]:[Columna1]],2,0),"REVISAR")</f>
        <v>34.01.01.18 Partido Amplitud</v>
      </c>
      <c r="G2547" t="s">
        <v>3888</v>
      </c>
      <c r="H2547" t="s">
        <v>3889</v>
      </c>
      <c r="I2547" t="s">
        <v>4379</v>
      </c>
      <c r="J2547" t="s">
        <v>4380</v>
      </c>
      <c r="K2547" t="s">
        <v>234</v>
      </c>
      <c r="L2547" t="s">
        <v>2615</v>
      </c>
      <c r="O2547" t="s">
        <v>4346</v>
      </c>
      <c r="AG2547">
        <v>154878880</v>
      </c>
      <c r="AH2547">
        <v>9778664</v>
      </c>
    </row>
    <row r="2548" spans="1:37" x14ac:dyDescent="0.25">
      <c r="A2548" s="19">
        <v>2547</v>
      </c>
      <c r="B2548" t="s">
        <v>4351</v>
      </c>
      <c r="C2548" s="1" t="str">
        <f>+VLOOKUP(Tabla1[[#This Row],[Sector]],Sectores[[Sector]:[Columna1]],2,0)</f>
        <v>34 Transparencia</v>
      </c>
      <c r="D2548" s="1" t="str">
        <f>+VLOOKUP(Tabla1[[#This Row],[Contenido]],Hoja2!$F$2:$G$105,2,0)</f>
        <v>34.01 Partidos Políticos</v>
      </c>
      <c r="E2548" s="1" t="str">
        <f>+IFERROR(VLOOKUP(Tabla1[[#This Row],[Tema]],Temas[[Tema]:[Columna1]],2,0),"REVISAR")</f>
        <v>34.01.01 Ingresos Partido</v>
      </c>
      <c r="F2548" s="1" t="str">
        <f>+IFERROR(VLOOKUP(Tabla1[[#This Row],[Muestra]],Muestra[[Muestra]:[Columna1]],2,0),"REVISAR")</f>
        <v>34.01.01.19 Partido ANDHA Chile</v>
      </c>
      <c r="G2548" t="s">
        <v>3888</v>
      </c>
      <c r="H2548" t="s">
        <v>3889</v>
      </c>
      <c r="I2548" t="s">
        <v>4379</v>
      </c>
      <c r="J2548" t="s">
        <v>4381</v>
      </c>
      <c r="K2548" t="s">
        <v>234</v>
      </c>
      <c r="L2548" t="s">
        <v>2615</v>
      </c>
      <c r="O2548" t="s">
        <v>4346</v>
      </c>
      <c r="AG2548">
        <v>11748912</v>
      </c>
    </row>
    <row r="2549" spans="1:37" x14ac:dyDescent="0.25">
      <c r="A2549" s="19">
        <v>2548</v>
      </c>
      <c r="B2549" t="s">
        <v>4352</v>
      </c>
      <c r="C2549" s="1" t="str">
        <f>+VLOOKUP(Tabla1[[#This Row],[Sector]],Sectores[[Sector]:[Columna1]],2,0)</f>
        <v>34 Transparencia</v>
      </c>
      <c r="D2549" s="1" t="str">
        <f>+VLOOKUP(Tabla1[[#This Row],[Contenido]],Hoja2!$F$2:$G$105,2,0)</f>
        <v>34.01 Partidos Políticos</v>
      </c>
      <c r="E2549" s="1" t="str">
        <f>+IFERROR(VLOOKUP(Tabla1[[#This Row],[Tema]],Temas[[Tema]:[Columna1]],2,0),"REVISAR")</f>
        <v>34.01.01 Ingresos Partido</v>
      </c>
      <c r="F2549" s="1" t="str">
        <f>+IFERROR(VLOOKUP(Tabla1[[#This Row],[Muestra]],Muestra[[Muestra]:[Columna1]],2,0),"REVISAR")</f>
        <v>34.01.01.20 Partido Ciudadanos</v>
      </c>
      <c r="G2549" t="s">
        <v>3888</v>
      </c>
      <c r="H2549" t="s">
        <v>3889</v>
      </c>
      <c r="I2549" t="s">
        <v>4379</v>
      </c>
      <c r="J2549" t="s">
        <v>4382</v>
      </c>
      <c r="K2549" t="s">
        <v>234</v>
      </c>
      <c r="L2549" t="s">
        <v>2615</v>
      </c>
      <c r="O2549" t="s">
        <v>4346</v>
      </c>
      <c r="AF2549">
        <v>5300000</v>
      </c>
      <c r="AG2549">
        <v>79145272</v>
      </c>
      <c r="AH2549">
        <v>92621694</v>
      </c>
      <c r="AI2549">
        <v>64233456</v>
      </c>
      <c r="AJ2549">
        <v>43081742</v>
      </c>
      <c r="AK2549">
        <v>31690497</v>
      </c>
    </row>
    <row r="2550" spans="1:37" x14ac:dyDescent="0.25">
      <c r="A2550" s="19">
        <v>2549</v>
      </c>
      <c r="B2550" t="s">
        <v>4353</v>
      </c>
      <c r="C2550" s="1" t="str">
        <f>+VLOOKUP(Tabla1[[#This Row],[Sector]],Sectores[[Sector]:[Columna1]],2,0)</f>
        <v>34 Transparencia</v>
      </c>
      <c r="D2550" s="1" t="str">
        <f>+VLOOKUP(Tabla1[[#This Row],[Contenido]],Hoja2!$F$2:$G$105,2,0)</f>
        <v>34.01 Partidos Políticos</v>
      </c>
      <c r="E2550" s="1" t="str">
        <f>+IFERROR(VLOOKUP(Tabla1[[#This Row],[Tema]],Temas[[Tema]:[Columna1]],2,0),"REVISAR")</f>
        <v>34.01.01 Ingresos Partido</v>
      </c>
      <c r="F2550" s="1" t="str">
        <f>+IFERROR(VLOOKUP(Tabla1[[#This Row],[Muestra]],Muestra[[Muestra]:[Columna1]],2,0),"REVISAR")</f>
        <v>34.01.01.21 Partido Comunista de Chile (PCCH)</v>
      </c>
      <c r="G2550" t="s">
        <v>3888</v>
      </c>
      <c r="H2550" t="s">
        <v>3889</v>
      </c>
      <c r="I2550" t="s">
        <v>4379</v>
      </c>
      <c r="J2550" t="s">
        <v>4383</v>
      </c>
      <c r="K2550" t="s">
        <v>234</v>
      </c>
      <c r="L2550" t="s">
        <v>2615</v>
      </c>
      <c r="O2550" t="s">
        <v>4346</v>
      </c>
      <c r="AF2550">
        <v>134968992</v>
      </c>
      <c r="AG2550">
        <v>722959810</v>
      </c>
      <c r="AH2550">
        <v>1152038483</v>
      </c>
      <c r="AI2550">
        <v>1515849338</v>
      </c>
      <c r="AJ2550">
        <v>862257828</v>
      </c>
      <c r="AK2550">
        <v>968128828</v>
      </c>
    </row>
    <row r="2551" spans="1:37" x14ac:dyDescent="0.25">
      <c r="A2551" s="19">
        <v>2550</v>
      </c>
      <c r="B2551" t="s">
        <v>4354</v>
      </c>
      <c r="C2551" s="1" t="str">
        <f>+VLOOKUP(Tabla1[[#This Row],[Sector]],Sectores[[Sector]:[Columna1]],2,0)</f>
        <v>34 Transparencia</v>
      </c>
      <c r="D2551" s="1" t="str">
        <f>+VLOOKUP(Tabla1[[#This Row],[Contenido]],Hoja2!$F$2:$G$105,2,0)</f>
        <v>34.01 Partidos Políticos</v>
      </c>
      <c r="E2551" s="1" t="str">
        <f>+IFERROR(VLOOKUP(Tabla1[[#This Row],[Tema]],Temas[[Tema]:[Columna1]],2,0),"REVISAR")</f>
        <v>34.01.01 Ingresos Partido</v>
      </c>
      <c r="F2551" s="1" t="str">
        <f>+IFERROR(VLOOKUP(Tabla1[[#This Row],[Muestra]],Muestra[[Muestra]:[Columna1]],2,0),"REVISAR")</f>
        <v>34.01.01.22 Partido Conservador Cristiano</v>
      </c>
      <c r="G2551" t="s">
        <v>3888</v>
      </c>
      <c r="H2551" t="s">
        <v>3889</v>
      </c>
      <c r="I2551" t="s">
        <v>4379</v>
      </c>
      <c r="J2551" t="s">
        <v>4384</v>
      </c>
      <c r="K2551" t="s">
        <v>234</v>
      </c>
      <c r="L2551" t="s">
        <v>2615</v>
      </c>
      <c r="O2551" t="s">
        <v>4346</v>
      </c>
      <c r="AJ2551">
        <v>500000</v>
      </c>
      <c r="AK2551">
        <v>12037497</v>
      </c>
    </row>
    <row r="2552" spans="1:37" x14ac:dyDescent="0.25">
      <c r="A2552" s="19">
        <v>2551</v>
      </c>
      <c r="B2552" t="s">
        <v>4355</v>
      </c>
      <c r="C2552" s="1" t="str">
        <f>+VLOOKUP(Tabla1[[#This Row],[Sector]],Sectores[[Sector]:[Columna1]],2,0)</f>
        <v>34 Transparencia</v>
      </c>
      <c r="D2552" s="1" t="str">
        <f>+VLOOKUP(Tabla1[[#This Row],[Contenido]],Hoja2!$F$2:$G$105,2,0)</f>
        <v>34.01 Partidos Políticos</v>
      </c>
      <c r="E2552" s="1" t="str">
        <f>+IFERROR(VLOOKUP(Tabla1[[#This Row],[Tema]],Temas[[Tema]:[Columna1]],2,0),"REVISAR")</f>
        <v>34.01.01 Ingresos Partido</v>
      </c>
      <c r="F2552" s="1" t="str">
        <f>+IFERROR(VLOOKUP(Tabla1[[#This Row],[Muestra]],Muestra[[Muestra]:[Columna1]],2,0),"REVISAR")</f>
        <v>34.01.01.23 Partido Convergencia Social</v>
      </c>
      <c r="G2552" t="s">
        <v>3888</v>
      </c>
      <c r="H2552" t="s">
        <v>3889</v>
      </c>
      <c r="I2552" t="s">
        <v>4379</v>
      </c>
      <c r="J2552" t="s">
        <v>4385</v>
      </c>
      <c r="K2552" t="s">
        <v>234</v>
      </c>
      <c r="L2552" t="s">
        <v>2615</v>
      </c>
      <c r="O2552" t="s">
        <v>4346</v>
      </c>
      <c r="AJ2552">
        <v>196331688</v>
      </c>
      <c r="AK2552">
        <v>124324409</v>
      </c>
    </row>
    <row r="2553" spans="1:37" x14ac:dyDescent="0.25">
      <c r="A2553" s="19">
        <v>2552</v>
      </c>
      <c r="B2553" t="s">
        <v>4356</v>
      </c>
      <c r="C2553" s="1" t="str">
        <f>+VLOOKUP(Tabla1[[#This Row],[Sector]],Sectores[[Sector]:[Columna1]],2,0)</f>
        <v>34 Transparencia</v>
      </c>
      <c r="D2553" s="1" t="str">
        <f>+VLOOKUP(Tabla1[[#This Row],[Contenido]],Hoja2!$F$2:$G$105,2,0)</f>
        <v>34.01 Partidos Políticos</v>
      </c>
      <c r="E2553" s="1" t="str">
        <f>+IFERROR(VLOOKUP(Tabla1[[#This Row],[Tema]],Temas[[Tema]:[Columna1]],2,0),"REVISAR")</f>
        <v>34.01.01 Ingresos Partido</v>
      </c>
      <c r="F2553" s="1" t="str">
        <f>+IFERROR(VLOOKUP(Tabla1[[#This Row],[Muestra]],Muestra[[Muestra]:[Columna1]],2,0),"REVISAR")</f>
        <v>34.01.01.24 Partido de Trabajadores Revolucionarios (PTR)</v>
      </c>
      <c r="G2553" t="s">
        <v>3888</v>
      </c>
      <c r="H2553" t="s">
        <v>3889</v>
      </c>
      <c r="I2553" t="s">
        <v>4379</v>
      </c>
      <c r="J2553" t="s">
        <v>4386</v>
      </c>
      <c r="K2553" t="s">
        <v>234</v>
      </c>
      <c r="L2553" t="s">
        <v>2615</v>
      </c>
      <c r="O2553" t="s">
        <v>4346</v>
      </c>
      <c r="AH2553">
        <v>0</v>
      </c>
      <c r="AI2553">
        <v>29021215</v>
      </c>
      <c r="AJ2553">
        <v>24060450</v>
      </c>
      <c r="AK2553">
        <v>28191599</v>
      </c>
    </row>
    <row r="2554" spans="1:37" x14ac:dyDescent="0.25">
      <c r="A2554" s="19">
        <v>2553</v>
      </c>
      <c r="B2554" t="s">
        <v>4357</v>
      </c>
      <c r="C2554" s="1" t="str">
        <f>+VLOOKUP(Tabla1[[#This Row],[Sector]],Sectores[[Sector]:[Columna1]],2,0)</f>
        <v>34 Transparencia</v>
      </c>
      <c r="D2554" s="1" t="str">
        <f>+VLOOKUP(Tabla1[[#This Row],[Contenido]],Hoja2!$F$2:$G$105,2,0)</f>
        <v>34.01 Partidos Políticos</v>
      </c>
      <c r="E2554" s="1" t="str">
        <f>+IFERROR(VLOOKUP(Tabla1[[#This Row],[Tema]],Temas[[Tema]:[Columna1]],2,0),"REVISAR")</f>
        <v>34.01.01 Ingresos Partido</v>
      </c>
      <c r="F2554" s="1" t="str">
        <f>+IFERROR(VLOOKUP(Tabla1[[#This Row],[Muestra]],Muestra[[Muestra]:[Columna1]],2,0),"REVISAR")</f>
        <v>34.01.01.25 Partido Demócrata Cristiano (PDC)</v>
      </c>
      <c r="G2554" t="s">
        <v>3888</v>
      </c>
      <c r="H2554" t="s">
        <v>3889</v>
      </c>
      <c r="I2554" t="s">
        <v>4379</v>
      </c>
      <c r="J2554" t="s">
        <v>4387</v>
      </c>
      <c r="K2554" t="s">
        <v>234</v>
      </c>
      <c r="L2554" t="s">
        <v>2615</v>
      </c>
      <c r="O2554" t="s">
        <v>4346</v>
      </c>
      <c r="AG2554">
        <v>1359473931</v>
      </c>
      <c r="AH2554">
        <v>1043887271</v>
      </c>
      <c r="AI2554">
        <v>975599396</v>
      </c>
      <c r="AJ2554">
        <v>2521734636</v>
      </c>
      <c r="AK2554">
        <v>352635805</v>
      </c>
    </row>
    <row r="2555" spans="1:37" x14ac:dyDescent="0.25">
      <c r="A2555" s="19">
        <v>2554</v>
      </c>
      <c r="B2555" t="s">
        <v>4358</v>
      </c>
      <c r="C2555" s="1" t="str">
        <f>+VLOOKUP(Tabla1[[#This Row],[Sector]],Sectores[[Sector]:[Columna1]],2,0)</f>
        <v>34 Transparencia</v>
      </c>
      <c r="D2555" s="1" t="str">
        <f>+VLOOKUP(Tabla1[[#This Row],[Contenido]],Hoja2!$F$2:$G$105,2,0)</f>
        <v>34.01 Partidos Políticos</v>
      </c>
      <c r="E2555" s="1" t="str">
        <f>+IFERROR(VLOOKUP(Tabla1[[#This Row],[Tema]],Temas[[Tema]:[Columna1]],2,0),"REVISAR")</f>
        <v>34.01.01 Ingresos Partido</v>
      </c>
      <c r="F2555" s="1" t="str">
        <f>+IFERROR(VLOOKUP(Tabla1[[#This Row],[Muestra]],Muestra[[Muestra]:[Columna1]],2,0),"REVISAR")</f>
        <v>34.01.01.26 Partido Ecologista Verde (PEV)</v>
      </c>
      <c r="G2555" t="s">
        <v>3888</v>
      </c>
      <c r="H2555" t="s">
        <v>3889</v>
      </c>
      <c r="I2555" t="s">
        <v>4379</v>
      </c>
      <c r="J2555" t="s">
        <v>4388</v>
      </c>
      <c r="K2555" t="s">
        <v>234</v>
      </c>
      <c r="L2555" t="s">
        <v>2615</v>
      </c>
      <c r="O2555" t="s">
        <v>4346</v>
      </c>
      <c r="AG2555">
        <v>53113725</v>
      </c>
      <c r="AH2555">
        <v>205456626</v>
      </c>
      <c r="AI2555">
        <v>259327598</v>
      </c>
      <c r="AJ2555">
        <v>181387875</v>
      </c>
      <c r="AK2555">
        <v>93897035</v>
      </c>
    </row>
    <row r="2556" spans="1:37" x14ac:dyDescent="0.25">
      <c r="A2556" s="19">
        <v>2555</v>
      </c>
      <c r="B2556" t="s">
        <v>4359</v>
      </c>
      <c r="C2556" s="1" t="str">
        <f>+VLOOKUP(Tabla1[[#This Row],[Sector]],Sectores[[Sector]:[Columna1]],2,0)</f>
        <v>34 Transparencia</v>
      </c>
      <c r="D2556" s="1" t="str">
        <f>+VLOOKUP(Tabla1[[#This Row],[Contenido]],Hoja2!$F$2:$G$105,2,0)</f>
        <v>34.01 Partidos Políticos</v>
      </c>
      <c r="E2556" s="1" t="str">
        <f>+IFERROR(VLOOKUP(Tabla1[[#This Row],[Tema]],Temas[[Tema]:[Columna1]],2,0),"REVISAR")</f>
        <v>34.01.01 Ingresos Partido</v>
      </c>
      <c r="F2556" s="1" t="str">
        <f>+IFERROR(VLOOKUP(Tabla1[[#This Row],[Muestra]],Muestra[[Muestra]:[Columna1]],2,0),"REVISAR")</f>
        <v>34.01.01.27 Partido Evolución Política (Evópoli)</v>
      </c>
      <c r="G2556" t="s">
        <v>3888</v>
      </c>
      <c r="H2556" t="s">
        <v>3889</v>
      </c>
      <c r="I2556" t="s">
        <v>4379</v>
      </c>
      <c r="J2556" t="s">
        <v>4389</v>
      </c>
      <c r="K2556" t="s">
        <v>234</v>
      </c>
      <c r="L2556" t="s">
        <v>2615</v>
      </c>
      <c r="O2556" t="s">
        <v>4346</v>
      </c>
      <c r="AF2556">
        <v>116413641</v>
      </c>
      <c r="AG2556">
        <v>735094631</v>
      </c>
      <c r="AH2556">
        <v>1495572024</v>
      </c>
      <c r="AI2556">
        <v>639869030</v>
      </c>
      <c r="AJ2556">
        <v>713017529</v>
      </c>
      <c r="AK2556">
        <v>343474617</v>
      </c>
    </row>
    <row r="2557" spans="1:37" x14ac:dyDescent="0.25">
      <c r="A2557" s="19">
        <v>2556</v>
      </c>
      <c r="B2557" t="s">
        <v>4360</v>
      </c>
      <c r="C2557" s="1" t="str">
        <f>+VLOOKUP(Tabla1[[#This Row],[Sector]],Sectores[[Sector]:[Columna1]],2,0)</f>
        <v>34 Transparencia</v>
      </c>
      <c r="D2557" s="1" t="str">
        <f>+VLOOKUP(Tabla1[[#This Row],[Contenido]],Hoja2!$F$2:$G$105,2,0)</f>
        <v>34.01 Partidos Políticos</v>
      </c>
      <c r="E2557" s="1" t="str">
        <f>+IFERROR(VLOOKUP(Tabla1[[#This Row],[Tema]],Temas[[Tema]:[Columna1]],2,0),"REVISAR")</f>
        <v>34.01.01 Ingresos Partido</v>
      </c>
      <c r="F2557" s="1" t="str">
        <f>+IFERROR(VLOOKUP(Tabla1[[#This Row],[Muestra]],Muestra[[Muestra]:[Columna1]],2,0),"REVISAR")</f>
        <v>34.01.01.28 Partido Federación Regionalista Verde Social  (FREVS)</v>
      </c>
      <c r="G2557" t="s">
        <v>3888</v>
      </c>
      <c r="H2557" t="s">
        <v>3889</v>
      </c>
      <c r="I2557" t="s">
        <v>4379</v>
      </c>
      <c r="J2557" t="s">
        <v>4390</v>
      </c>
      <c r="K2557" t="s">
        <v>234</v>
      </c>
      <c r="L2557" t="s">
        <v>2615</v>
      </c>
      <c r="O2557" t="s">
        <v>4346</v>
      </c>
      <c r="AG2557">
        <v>42225223</v>
      </c>
      <c r="AH2557">
        <v>171904587</v>
      </c>
      <c r="AI2557">
        <v>283819787</v>
      </c>
      <c r="AJ2557">
        <v>248665192</v>
      </c>
      <c r="AK2557">
        <v>37651591</v>
      </c>
    </row>
    <row r="2558" spans="1:37" x14ac:dyDescent="0.25">
      <c r="A2558" s="19">
        <v>2557</v>
      </c>
      <c r="B2558" t="s">
        <v>4361</v>
      </c>
      <c r="C2558" s="1" t="str">
        <f>+VLOOKUP(Tabla1[[#This Row],[Sector]],Sectores[[Sector]:[Columna1]],2,0)</f>
        <v>34 Transparencia</v>
      </c>
      <c r="D2558" s="1" t="str">
        <f>+VLOOKUP(Tabla1[[#This Row],[Contenido]],Hoja2!$F$2:$G$105,2,0)</f>
        <v>34.01 Partidos Políticos</v>
      </c>
      <c r="E2558" s="1" t="str">
        <f>+IFERROR(VLOOKUP(Tabla1[[#This Row],[Tema]],Temas[[Tema]:[Columna1]],2,0),"REVISAR")</f>
        <v>34.01.01 Ingresos Partido</v>
      </c>
      <c r="F2558" s="1" t="str">
        <f>+IFERROR(VLOOKUP(Tabla1[[#This Row],[Muestra]],Muestra[[Muestra]:[Columna1]],2,0),"REVISAR")</f>
        <v>34.01.01.29 Partido Humanista (PH)</v>
      </c>
      <c r="G2558" t="s">
        <v>3888</v>
      </c>
      <c r="H2558" t="s">
        <v>3889</v>
      </c>
      <c r="I2558" t="s">
        <v>4379</v>
      </c>
      <c r="J2558" t="s">
        <v>4391</v>
      </c>
      <c r="K2558" t="s">
        <v>234</v>
      </c>
      <c r="L2558" t="s">
        <v>2615</v>
      </c>
      <c r="O2558" t="s">
        <v>4346</v>
      </c>
      <c r="AF2558">
        <v>0</v>
      </c>
      <c r="AG2558">
        <v>181080634</v>
      </c>
      <c r="AH2558">
        <v>1325611564</v>
      </c>
      <c r="AI2558">
        <v>1819882376</v>
      </c>
      <c r="AJ2558">
        <v>279097779</v>
      </c>
      <c r="AK2558">
        <v>370652363</v>
      </c>
    </row>
    <row r="2559" spans="1:37" x14ac:dyDescent="0.25">
      <c r="A2559" s="19">
        <v>2558</v>
      </c>
      <c r="B2559" t="s">
        <v>4362</v>
      </c>
      <c r="C2559" s="1" t="str">
        <f>+VLOOKUP(Tabla1[[#This Row],[Sector]],Sectores[[Sector]:[Columna1]],2,0)</f>
        <v>34 Transparencia</v>
      </c>
      <c r="D2559" s="1" t="str">
        <f>+VLOOKUP(Tabla1[[#This Row],[Contenido]],Hoja2!$F$2:$G$105,2,0)</f>
        <v>34.01 Partidos Políticos</v>
      </c>
      <c r="E2559" s="1" t="str">
        <f>+IFERROR(VLOOKUP(Tabla1[[#This Row],[Tema]],Temas[[Tema]:[Columna1]],2,0),"REVISAR")</f>
        <v>34.01.01 Ingresos Partido</v>
      </c>
      <c r="F2559" s="1" t="str">
        <f>+IFERROR(VLOOKUP(Tabla1[[#This Row],[Muestra]],Muestra[[Muestra]:[Columna1]],2,0),"REVISAR")</f>
        <v>34.01.01.30 Partido Igualdad (PI)</v>
      </c>
      <c r="G2559" t="s">
        <v>3888</v>
      </c>
      <c r="H2559" t="s">
        <v>3889</v>
      </c>
      <c r="I2559" t="s">
        <v>4379</v>
      </c>
      <c r="J2559" t="s">
        <v>4392</v>
      </c>
      <c r="K2559" t="s">
        <v>234</v>
      </c>
      <c r="L2559" t="s">
        <v>2615</v>
      </c>
      <c r="O2559" t="s">
        <v>4346</v>
      </c>
      <c r="AG2559">
        <v>101236166</v>
      </c>
      <c r="AH2559">
        <v>120729321</v>
      </c>
      <c r="AI2559">
        <v>169721798</v>
      </c>
      <c r="AJ2559">
        <v>96243961</v>
      </c>
      <c r="AK2559">
        <v>99788504</v>
      </c>
    </row>
    <row r="2560" spans="1:37" x14ac:dyDescent="0.25">
      <c r="A2560" s="19">
        <v>2559</v>
      </c>
      <c r="B2560" t="s">
        <v>4363</v>
      </c>
      <c r="C2560" s="1" t="str">
        <f>+VLOOKUP(Tabla1[[#This Row],[Sector]],Sectores[[Sector]:[Columna1]],2,0)</f>
        <v>34 Transparencia</v>
      </c>
      <c r="D2560" s="1" t="str">
        <f>+VLOOKUP(Tabla1[[#This Row],[Contenido]],Hoja2!$F$2:$G$105,2,0)</f>
        <v>34.01 Partidos Políticos</v>
      </c>
      <c r="E2560" s="1" t="str">
        <f>+IFERROR(VLOOKUP(Tabla1[[#This Row],[Tema]],Temas[[Tema]:[Columna1]],2,0),"REVISAR")</f>
        <v>34.01.01 Ingresos Partido</v>
      </c>
      <c r="F2560" s="1" t="str">
        <f>+IFERROR(VLOOKUP(Tabla1[[#This Row],[Muestra]],Muestra[[Muestra]:[Columna1]],2,0),"REVISAR")</f>
        <v>34.01.01.31 Partido Izquierda Ciudadana</v>
      </c>
      <c r="G2560" t="s">
        <v>3888</v>
      </c>
      <c r="H2560" t="s">
        <v>3889</v>
      </c>
      <c r="I2560" t="s">
        <v>4379</v>
      </c>
      <c r="J2560" t="s">
        <v>4393</v>
      </c>
      <c r="K2560" t="s">
        <v>234</v>
      </c>
      <c r="L2560" t="s">
        <v>2615</v>
      </c>
      <c r="O2560" t="s">
        <v>4346</v>
      </c>
      <c r="AG2560">
        <v>42352478</v>
      </c>
      <c r="AH2560">
        <v>33687945</v>
      </c>
    </row>
    <row r="2561" spans="1:37" x14ac:dyDescent="0.25">
      <c r="A2561" s="19">
        <v>2560</v>
      </c>
      <c r="B2561" t="s">
        <v>4364</v>
      </c>
      <c r="C2561" s="1" t="str">
        <f>+VLOOKUP(Tabla1[[#This Row],[Sector]],Sectores[[Sector]:[Columna1]],2,0)</f>
        <v>34 Transparencia</v>
      </c>
      <c r="D2561" s="1" t="str">
        <f>+VLOOKUP(Tabla1[[#This Row],[Contenido]],Hoja2!$F$2:$G$105,2,0)</f>
        <v>34.01 Partidos Políticos</v>
      </c>
      <c r="E2561" s="1" t="str">
        <f>+IFERROR(VLOOKUP(Tabla1[[#This Row],[Tema]],Temas[[Tema]:[Columna1]],2,0),"REVISAR")</f>
        <v>34.01.01 Ingresos Partido</v>
      </c>
      <c r="F2561" s="1" t="str">
        <f>+IFERROR(VLOOKUP(Tabla1[[#This Row],[Muestra]],Muestra[[Muestra]:[Columna1]],2,0),"REVISAR")</f>
        <v>34.01.01.32 Partido Liberal de Chile(PL)</v>
      </c>
      <c r="G2561" t="s">
        <v>3888</v>
      </c>
      <c r="H2561" t="s">
        <v>3889</v>
      </c>
      <c r="I2561" t="s">
        <v>4379</v>
      </c>
      <c r="J2561" t="s">
        <v>4394</v>
      </c>
      <c r="K2561" t="s">
        <v>234</v>
      </c>
      <c r="L2561" t="s">
        <v>2615</v>
      </c>
      <c r="O2561" t="s">
        <v>4346</v>
      </c>
      <c r="AI2561">
        <v>68363420</v>
      </c>
      <c r="AJ2561">
        <v>64324588</v>
      </c>
      <c r="AK2561">
        <v>30589219</v>
      </c>
    </row>
    <row r="2562" spans="1:37" x14ac:dyDescent="0.25">
      <c r="A2562" s="19">
        <v>2561</v>
      </c>
      <c r="B2562" t="s">
        <v>4365</v>
      </c>
      <c r="C2562" s="1" t="str">
        <f>+VLOOKUP(Tabla1[[#This Row],[Sector]],Sectores[[Sector]:[Columna1]],2,0)</f>
        <v>34 Transparencia</v>
      </c>
      <c r="D2562" s="1" t="str">
        <f>+VLOOKUP(Tabla1[[#This Row],[Contenido]],Hoja2!$F$2:$G$105,2,0)</f>
        <v>34.01 Partidos Políticos</v>
      </c>
      <c r="E2562" s="1" t="str">
        <f>+IFERROR(VLOOKUP(Tabla1[[#This Row],[Tema]],Temas[[Tema]:[Columna1]],2,0),"REVISAR")</f>
        <v>34.01.01 Ingresos Partido</v>
      </c>
      <c r="F2562" s="1" t="str">
        <f>+IFERROR(VLOOKUP(Tabla1[[#This Row],[Muestra]],Muestra[[Muestra]:[Columna1]],2,0),"REVISAR")</f>
        <v>34.01.01.33 Partido Nuevo Tiempo</v>
      </c>
      <c r="G2562" t="s">
        <v>3888</v>
      </c>
      <c r="H2562" t="s">
        <v>3889</v>
      </c>
      <c r="I2562" t="s">
        <v>4379</v>
      </c>
      <c r="J2562" t="s">
        <v>4395</v>
      </c>
      <c r="K2562" t="s">
        <v>234</v>
      </c>
      <c r="L2562" t="s">
        <v>2615</v>
      </c>
      <c r="O2562" t="s">
        <v>4346</v>
      </c>
      <c r="AK2562">
        <v>11025631</v>
      </c>
    </row>
    <row r="2563" spans="1:37" x14ac:dyDescent="0.25">
      <c r="A2563" s="19">
        <v>2562</v>
      </c>
      <c r="B2563" t="s">
        <v>4366</v>
      </c>
      <c r="C2563" s="1" t="str">
        <f>+VLOOKUP(Tabla1[[#This Row],[Sector]],Sectores[[Sector]:[Columna1]],2,0)</f>
        <v>34 Transparencia</v>
      </c>
      <c r="D2563" s="1" t="str">
        <f>+VLOOKUP(Tabla1[[#This Row],[Contenido]],Hoja2!$F$2:$G$105,2,0)</f>
        <v>34.01 Partidos Políticos</v>
      </c>
      <c r="E2563" s="1" t="str">
        <f>+IFERROR(VLOOKUP(Tabla1[[#This Row],[Tema]],Temas[[Tema]:[Columna1]],2,0),"REVISAR")</f>
        <v>34.01.01 Ingresos Partido</v>
      </c>
      <c r="F2563" s="1" t="str">
        <f>+IFERROR(VLOOKUP(Tabla1[[#This Row],[Muestra]],Muestra[[Muestra]:[Columna1]],2,0),"REVISAR")</f>
        <v>34.01.01.34 Partido Pais</v>
      </c>
      <c r="G2563" t="s">
        <v>3888</v>
      </c>
      <c r="H2563" t="s">
        <v>3889</v>
      </c>
      <c r="I2563" t="s">
        <v>4379</v>
      </c>
      <c r="J2563" t="s">
        <v>4396</v>
      </c>
      <c r="K2563" t="s">
        <v>234</v>
      </c>
      <c r="L2563" t="s">
        <v>2615</v>
      </c>
      <c r="O2563" t="s">
        <v>4346</v>
      </c>
      <c r="AG2563">
        <v>200000</v>
      </c>
      <c r="AH2563">
        <v>0</v>
      </c>
    </row>
    <row r="2564" spans="1:37" x14ac:dyDescent="0.25">
      <c r="A2564" s="19">
        <v>2563</v>
      </c>
      <c r="B2564" t="s">
        <v>4367</v>
      </c>
      <c r="C2564" s="1" t="str">
        <f>+VLOOKUP(Tabla1[[#This Row],[Sector]],Sectores[[Sector]:[Columna1]],2,0)</f>
        <v>34 Transparencia</v>
      </c>
      <c r="D2564" s="1" t="str">
        <f>+VLOOKUP(Tabla1[[#This Row],[Contenido]],Hoja2!$F$2:$G$105,2,0)</f>
        <v>34.01 Partidos Políticos</v>
      </c>
      <c r="E2564" s="1" t="str">
        <f>+IFERROR(VLOOKUP(Tabla1[[#This Row],[Tema]],Temas[[Tema]:[Columna1]],2,0),"REVISAR")</f>
        <v>34.01.01 Ingresos Partido</v>
      </c>
      <c r="F2564" s="1" t="str">
        <f>+IFERROR(VLOOKUP(Tabla1[[#This Row],[Muestra]],Muestra[[Muestra]:[Columna1]],2,0),"REVISAR")</f>
        <v>34.01.01.35 Partido Político Comunes</v>
      </c>
      <c r="G2564" t="s">
        <v>3888</v>
      </c>
      <c r="H2564" t="s">
        <v>3889</v>
      </c>
      <c r="I2564" t="s">
        <v>4379</v>
      </c>
      <c r="J2564" t="s">
        <v>4397</v>
      </c>
      <c r="K2564" t="s">
        <v>234</v>
      </c>
      <c r="L2564" t="s">
        <v>2615</v>
      </c>
      <c r="O2564" t="s">
        <v>4346</v>
      </c>
      <c r="AF2564">
        <v>13071304</v>
      </c>
      <c r="AG2564">
        <v>30540895</v>
      </c>
      <c r="AH2564">
        <v>49994100</v>
      </c>
      <c r="AI2564">
        <v>181365878</v>
      </c>
      <c r="AJ2564">
        <v>150693197</v>
      </c>
      <c r="AK2564">
        <v>38795933</v>
      </c>
    </row>
    <row r="2565" spans="1:37" x14ac:dyDescent="0.25">
      <c r="A2565" s="19">
        <v>2564</v>
      </c>
      <c r="B2565" t="s">
        <v>4368</v>
      </c>
      <c r="C2565" s="1" t="str">
        <f>+VLOOKUP(Tabla1[[#This Row],[Sector]],Sectores[[Sector]:[Columna1]],2,0)</f>
        <v>34 Transparencia</v>
      </c>
      <c r="D2565" s="1" t="str">
        <f>+VLOOKUP(Tabla1[[#This Row],[Contenido]],Hoja2!$F$2:$G$105,2,0)</f>
        <v>34.01 Partidos Políticos</v>
      </c>
      <c r="E2565" s="1" t="str">
        <f>+IFERROR(VLOOKUP(Tabla1[[#This Row],[Tema]],Temas[[Tema]:[Columna1]],2,0),"REVISAR")</f>
        <v>34.01.01 Ingresos Partido</v>
      </c>
      <c r="F2565" s="1" t="str">
        <f>+IFERROR(VLOOKUP(Tabla1[[#This Row],[Muestra]],Muestra[[Muestra]:[Columna1]],2,0),"REVISAR")</f>
        <v>34.01.01.36 Partido Por la Democracia (PPD)</v>
      </c>
      <c r="G2565" t="s">
        <v>3888</v>
      </c>
      <c r="H2565" t="s">
        <v>3889</v>
      </c>
      <c r="I2565" t="s">
        <v>4379</v>
      </c>
      <c r="J2565" t="s">
        <v>4398</v>
      </c>
      <c r="K2565" t="s">
        <v>234</v>
      </c>
      <c r="L2565" t="s">
        <v>2615</v>
      </c>
      <c r="O2565" t="s">
        <v>4346</v>
      </c>
      <c r="AF2565">
        <v>202949059</v>
      </c>
      <c r="AG2565">
        <v>830067426</v>
      </c>
      <c r="AH2565">
        <v>529399190</v>
      </c>
      <c r="AI2565">
        <v>453629433</v>
      </c>
      <c r="AJ2565">
        <v>536499403</v>
      </c>
      <c r="AK2565">
        <v>389217194</v>
      </c>
    </row>
    <row r="2566" spans="1:37" x14ac:dyDescent="0.25">
      <c r="A2566" s="19">
        <v>2565</v>
      </c>
      <c r="B2566" t="s">
        <v>4369</v>
      </c>
      <c r="C2566" s="1" t="str">
        <f>+VLOOKUP(Tabla1[[#This Row],[Sector]],Sectores[[Sector]:[Columna1]],2,0)</f>
        <v>34 Transparencia</v>
      </c>
      <c r="D2566" s="1" t="str">
        <f>+VLOOKUP(Tabla1[[#This Row],[Contenido]],Hoja2!$F$2:$G$105,2,0)</f>
        <v>34.01 Partidos Políticos</v>
      </c>
      <c r="E2566" s="1" t="str">
        <f>+IFERROR(VLOOKUP(Tabla1[[#This Row],[Tema]],Temas[[Tema]:[Columna1]],2,0),"REVISAR")</f>
        <v>34.01.01 Ingresos Partido</v>
      </c>
      <c r="F2566" s="1" t="str">
        <f>+IFERROR(VLOOKUP(Tabla1[[#This Row],[Muestra]],Muestra[[Muestra]:[Columna1]],2,0),"REVISAR")</f>
        <v>34.01.01.37 Partido Progresista de Chile</v>
      </c>
      <c r="G2566" t="s">
        <v>3888</v>
      </c>
      <c r="H2566" t="s">
        <v>3889</v>
      </c>
      <c r="I2566" t="s">
        <v>4379</v>
      </c>
      <c r="J2566" t="s">
        <v>4399</v>
      </c>
      <c r="K2566" t="s">
        <v>234</v>
      </c>
      <c r="L2566" t="s">
        <v>2615</v>
      </c>
      <c r="O2566" t="s">
        <v>4346</v>
      </c>
      <c r="AH2566">
        <v>295561993</v>
      </c>
      <c r="AI2566">
        <v>296366076</v>
      </c>
      <c r="AJ2566">
        <v>298370767</v>
      </c>
      <c r="AK2566">
        <v>151418178</v>
      </c>
    </row>
    <row r="2567" spans="1:37" x14ac:dyDescent="0.25">
      <c r="A2567" s="19">
        <v>2566</v>
      </c>
      <c r="B2567" t="s">
        <v>4370</v>
      </c>
      <c r="C2567" s="1" t="str">
        <f>+VLOOKUP(Tabla1[[#This Row],[Sector]],Sectores[[Sector]:[Columna1]],2,0)</f>
        <v>34 Transparencia</v>
      </c>
      <c r="D2567" s="1" t="str">
        <f>+VLOOKUP(Tabla1[[#This Row],[Contenido]],Hoja2!$F$2:$G$105,2,0)</f>
        <v>34.01 Partidos Políticos</v>
      </c>
      <c r="E2567" s="1" t="str">
        <f>+IFERROR(VLOOKUP(Tabla1[[#This Row],[Tema]],Temas[[Tema]:[Columna1]],2,0),"REVISAR")</f>
        <v>34.01.01 Ingresos Partido</v>
      </c>
      <c r="F2567" s="1" t="str">
        <f>+IFERROR(VLOOKUP(Tabla1[[#This Row],[Muestra]],Muestra[[Muestra]:[Columna1]],2,0),"REVISAR")</f>
        <v>34.01.01.38 Partido Radical de Chile</v>
      </c>
      <c r="G2567" t="s">
        <v>3888</v>
      </c>
      <c r="H2567" t="s">
        <v>3889</v>
      </c>
      <c r="I2567" t="s">
        <v>4379</v>
      </c>
      <c r="J2567" t="s">
        <v>4400</v>
      </c>
      <c r="K2567" t="s">
        <v>234</v>
      </c>
      <c r="L2567" t="s">
        <v>2615</v>
      </c>
      <c r="O2567" t="s">
        <v>4346</v>
      </c>
      <c r="AF2567">
        <v>254570713</v>
      </c>
      <c r="AG2567">
        <v>1129711719</v>
      </c>
      <c r="AH2567">
        <v>743005496</v>
      </c>
      <c r="AI2567">
        <v>729149392</v>
      </c>
      <c r="AJ2567">
        <v>827765448</v>
      </c>
      <c r="AK2567">
        <v>12432498</v>
      </c>
    </row>
    <row r="2568" spans="1:37" x14ac:dyDescent="0.25">
      <c r="A2568" s="19">
        <v>2567</v>
      </c>
      <c r="B2568" t="s">
        <v>4371</v>
      </c>
      <c r="C2568" s="1" t="str">
        <f>+VLOOKUP(Tabla1[[#This Row],[Sector]],Sectores[[Sector]:[Columna1]],2,0)</f>
        <v>34 Transparencia</v>
      </c>
      <c r="D2568" s="1" t="str">
        <f>+VLOOKUP(Tabla1[[#This Row],[Contenido]],Hoja2!$F$2:$G$105,2,0)</f>
        <v>34.01 Partidos Políticos</v>
      </c>
      <c r="E2568" s="1" t="str">
        <f>+IFERROR(VLOOKUP(Tabla1[[#This Row],[Tema]],Temas[[Tema]:[Columna1]],2,0),"REVISAR")</f>
        <v>34.01.01 Ingresos Partido</v>
      </c>
      <c r="F2568" s="1" t="str">
        <f>+IFERROR(VLOOKUP(Tabla1[[#This Row],[Muestra]],Muestra[[Muestra]:[Columna1]],2,0),"REVISAR")</f>
        <v>34.01.01.39 Partido Regionalista Independiente Demócrata (PRI)</v>
      </c>
      <c r="G2568" t="s">
        <v>3888</v>
      </c>
      <c r="H2568" t="s">
        <v>3889</v>
      </c>
      <c r="I2568" t="s">
        <v>4379</v>
      </c>
      <c r="J2568" t="s">
        <v>4401</v>
      </c>
      <c r="K2568" t="s">
        <v>234</v>
      </c>
      <c r="L2568" t="s">
        <v>2615</v>
      </c>
      <c r="O2568" t="s">
        <v>4346</v>
      </c>
      <c r="AI2568">
        <v>48465728</v>
      </c>
      <c r="AJ2568">
        <v>64247106</v>
      </c>
      <c r="AK2568">
        <v>81432132</v>
      </c>
    </row>
    <row r="2569" spans="1:37" x14ac:dyDescent="0.25">
      <c r="A2569" s="19">
        <v>2568</v>
      </c>
      <c r="B2569" t="s">
        <v>4372</v>
      </c>
      <c r="C2569" s="1" t="str">
        <f>+VLOOKUP(Tabla1[[#This Row],[Sector]],Sectores[[Sector]:[Columna1]],2,0)</f>
        <v>34 Transparencia</v>
      </c>
      <c r="D2569" s="1" t="str">
        <f>+VLOOKUP(Tabla1[[#This Row],[Contenido]],Hoja2!$F$2:$G$105,2,0)</f>
        <v>34.01 Partidos Políticos</v>
      </c>
      <c r="E2569" s="1" t="str">
        <f>+IFERROR(VLOOKUP(Tabla1[[#This Row],[Tema]],Temas[[Tema]:[Columna1]],2,0),"REVISAR")</f>
        <v>34.01.01 Ingresos Partido</v>
      </c>
      <c r="F2569" s="1" t="str">
        <f>+IFERROR(VLOOKUP(Tabla1[[#This Row],[Muestra]],Muestra[[Muestra]:[Columna1]],2,0),"REVISAR")</f>
        <v>34.01.01.40 Partido Renovación Nacional (RN)</v>
      </c>
      <c r="G2569" t="s">
        <v>3888</v>
      </c>
      <c r="H2569" t="s">
        <v>3889</v>
      </c>
      <c r="I2569" t="s">
        <v>4379</v>
      </c>
      <c r="J2569" t="s">
        <v>4402</v>
      </c>
      <c r="K2569" t="s">
        <v>234</v>
      </c>
      <c r="L2569" t="s">
        <v>2615</v>
      </c>
      <c r="O2569" t="s">
        <v>4346</v>
      </c>
      <c r="AF2569">
        <v>268372136</v>
      </c>
      <c r="AG2569">
        <v>1589862203</v>
      </c>
      <c r="AH2569">
        <v>1725144625</v>
      </c>
      <c r="AI2569">
        <v>1211823909</v>
      </c>
      <c r="AJ2569">
        <v>2160499892</v>
      </c>
      <c r="AK2569">
        <v>2745736050</v>
      </c>
    </row>
    <row r="2570" spans="1:37" x14ac:dyDescent="0.25">
      <c r="A2570" s="19">
        <v>2569</v>
      </c>
      <c r="B2570" t="s">
        <v>4373</v>
      </c>
      <c r="C2570" s="1" t="str">
        <f>+VLOOKUP(Tabla1[[#This Row],[Sector]],Sectores[[Sector]:[Columna1]],2,0)</f>
        <v>34 Transparencia</v>
      </c>
      <c r="D2570" s="1" t="str">
        <f>+VLOOKUP(Tabla1[[#This Row],[Contenido]],Hoja2!$F$2:$G$105,2,0)</f>
        <v>34.01 Partidos Políticos</v>
      </c>
      <c r="E2570" s="1" t="str">
        <f>+IFERROR(VLOOKUP(Tabla1[[#This Row],[Tema]],Temas[[Tema]:[Columna1]],2,0),"REVISAR")</f>
        <v>34.01.01 Ingresos Partido</v>
      </c>
      <c r="F2570" s="1" t="str">
        <f>+IFERROR(VLOOKUP(Tabla1[[#This Row],[Muestra]],Muestra[[Muestra]:[Columna1]],2,0),"REVISAR")</f>
        <v>34.01.01.41 Partido Republicano de Chile</v>
      </c>
      <c r="G2570" t="s">
        <v>3888</v>
      </c>
      <c r="H2570" t="s">
        <v>3889</v>
      </c>
      <c r="I2570" t="s">
        <v>4379</v>
      </c>
      <c r="J2570" t="s">
        <v>4403</v>
      </c>
      <c r="K2570" t="s">
        <v>234</v>
      </c>
      <c r="L2570" t="s">
        <v>2615</v>
      </c>
      <c r="O2570" t="s">
        <v>4346</v>
      </c>
      <c r="AJ2570">
        <v>85973909</v>
      </c>
      <c r="AK2570">
        <v>757276569</v>
      </c>
    </row>
    <row r="2571" spans="1:37" x14ac:dyDescent="0.25">
      <c r="A2571" s="19">
        <v>2570</v>
      </c>
      <c r="B2571" t="s">
        <v>4374</v>
      </c>
      <c r="C2571" s="1" t="str">
        <f>+VLOOKUP(Tabla1[[#This Row],[Sector]],Sectores[[Sector]:[Columna1]],2,0)</f>
        <v>34 Transparencia</v>
      </c>
      <c r="D2571" s="1" t="str">
        <f>+VLOOKUP(Tabla1[[#This Row],[Contenido]],Hoja2!$F$2:$G$105,2,0)</f>
        <v>34.01 Partidos Políticos</v>
      </c>
      <c r="E2571" s="1" t="str">
        <f>+IFERROR(VLOOKUP(Tabla1[[#This Row],[Tema]],Temas[[Tema]:[Columna1]],2,0),"REVISAR")</f>
        <v>34.01.01 Ingresos Partido</v>
      </c>
      <c r="F2571" s="1" t="str">
        <f>+IFERROR(VLOOKUP(Tabla1[[#This Row],[Muestra]],Muestra[[Muestra]:[Columna1]],2,0),"REVISAR")</f>
        <v>34.01.01.42 Partido Revolución Democrática (RD)</v>
      </c>
      <c r="G2571" t="s">
        <v>3888</v>
      </c>
      <c r="H2571" t="s">
        <v>3889</v>
      </c>
      <c r="I2571" t="s">
        <v>4379</v>
      </c>
      <c r="J2571" t="s">
        <v>4404</v>
      </c>
      <c r="K2571" t="s">
        <v>234</v>
      </c>
      <c r="L2571" t="s">
        <v>2615</v>
      </c>
      <c r="O2571" t="s">
        <v>4346</v>
      </c>
      <c r="AG2571">
        <v>572200939</v>
      </c>
      <c r="AH2571">
        <v>778483149</v>
      </c>
      <c r="AI2571">
        <v>1490859718</v>
      </c>
      <c r="AJ2571">
        <v>1709660117</v>
      </c>
      <c r="AK2571">
        <v>848734027</v>
      </c>
    </row>
    <row r="2572" spans="1:37" x14ac:dyDescent="0.25">
      <c r="A2572" s="19">
        <v>2571</v>
      </c>
      <c r="B2572" t="s">
        <v>4375</v>
      </c>
      <c r="C2572" s="1" t="str">
        <f>+VLOOKUP(Tabla1[[#This Row],[Sector]],Sectores[[Sector]:[Columna1]],2,0)</f>
        <v>34 Transparencia</v>
      </c>
      <c r="D2572" s="1" t="str">
        <f>+VLOOKUP(Tabla1[[#This Row],[Contenido]],Hoja2!$F$2:$G$105,2,0)</f>
        <v>34.01 Partidos Políticos</v>
      </c>
      <c r="E2572" s="1" t="str">
        <f>+IFERROR(VLOOKUP(Tabla1[[#This Row],[Tema]],Temas[[Tema]:[Columna1]],2,0),"REVISAR")</f>
        <v>34.01.01 Ingresos Partido</v>
      </c>
      <c r="F2572" s="1" t="str">
        <f>+IFERROR(VLOOKUP(Tabla1[[#This Row],[Muestra]],Muestra[[Muestra]:[Columna1]],2,0),"REVISAR")</f>
        <v>34.01.01.43 Partido Socialista de Chile PS</v>
      </c>
      <c r="G2572" t="s">
        <v>3888</v>
      </c>
      <c r="H2572" t="s">
        <v>3889</v>
      </c>
      <c r="I2572" t="s">
        <v>4379</v>
      </c>
      <c r="J2572" t="s">
        <v>4405</v>
      </c>
      <c r="K2572" t="s">
        <v>234</v>
      </c>
      <c r="L2572" t="s">
        <v>2615</v>
      </c>
      <c r="O2572" t="s">
        <v>4346</v>
      </c>
      <c r="AF2572">
        <v>1668203355</v>
      </c>
      <c r="AG2572">
        <v>1782226091</v>
      </c>
      <c r="AH2572">
        <v>1775963942</v>
      </c>
      <c r="AI2572">
        <v>3997025428</v>
      </c>
      <c r="AJ2572">
        <v>2733261492</v>
      </c>
      <c r="AK2572">
        <v>2739631564</v>
      </c>
    </row>
    <row r="2573" spans="1:37" x14ac:dyDescent="0.25">
      <c r="A2573" s="19">
        <v>2572</v>
      </c>
      <c r="B2573" t="s">
        <v>4376</v>
      </c>
      <c r="C2573" s="1" t="str">
        <f>+VLOOKUP(Tabla1[[#This Row],[Sector]],Sectores[[Sector]:[Columna1]],2,0)</f>
        <v>34 Transparencia</v>
      </c>
      <c r="D2573" s="1" t="str">
        <f>+VLOOKUP(Tabla1[[#This Row],[Contenido]],Hoja2!$F$2:$G$105,2,0)</f>
        <v>34.01 Partidos Políticos</v>
      </c>
      <c r="E2573" s="1" t="str">
        <f>+IFERROR(VLOOKUP(Tabla1[[#This Row],[Tema]],Temas[[Tema]:[Columna1]],2,0),"REVISAR")</f>
        <v>34.01.01 Ingresos Partido</v>
      </c>
      <c r="F2573" s="1" t="str">
        <f>+IFERROR(VLOOKUP(Tabla1[[#This Row],[Muestra]],Muestra[[Muestra]:[Columna1]],2,0),"REVISAR")</f>
        <v>34.01.01.44 Partido Todos</v>
      </c>
      <c r="G2573" t="s">
        <v>3888</v>
      </c>
      <c r="H2573" t="s">
        <v>3889</v>
      </c>
      <c r="I2573" t="s">
        <v>4379</v>
      </c>
      <c r="J2573" t="s">
        <v>4406</v>
      </c>
      <c r="K2573" t="s">
        <v>234</v>
      </c>
      <c r="L2573" t="s">
        <v>2615</v>
      </c>
      <c r="O2573" t="s">
        <v>4346</v>
      </c>
      <c r="AF2573">
        <v>5049611</v>
      </c>
      <c r="AG2573">
        <v>196262934</v>
      </c>
      <c r="AH2573">
        <v>0</v>
      </c>
    </row>
    <row r="2574" spans="1:37" x14ac:dyDescent="0.25">
      <c r="A2574" s="19">
        <v>2573</v>
      </c>
      <c r="B2574" t="s">
        <v>4377</v>
      </c>
      <c r="C2574" s="1" t="str">
        <f>+VLOOKUP(Tabla1[[#This Row],[Sector]],Sectores[[Sector]:[Columna1]],2,0)</f>
        <v>34 Transparencia</v>
      </c>
      <c r="D2574" s="1" t="str">
        <f>+VLOOKUP(Tabla1[[#This Row],[Contenido]],Hoja2!$F$2:$G$105,2,0)</f>
        <v>34.01 Partidos Políticos</v>
      </c>
      <c r="E2574" s="1" t="str">
        <f>+IFERROR(VLOOKUP(Tabla1[[#This Row],[Tema]],Temas[[Tema]:[Columna1]],2,0),"REVISAR")</f>
        <v>34.01.01 Ingresos Partido</v>
      </c>
      <c r="F2574" s="1" t="str">
        <f>+IFERROR(VLOOKUP(Tabla1[[#This Row],[Muestra]],Muestra[[Muestra]:[Columna1]],2,0),"REVISAR")</f>
        <v>34.01.01.45 Partido Unión Demócrata Independiente - UDI</v>
      </c>
      <c r="G2574" t="s">
        <v>3888</v>
      </c>
      <c r="H2574" t="s">
        <v>3889</v>
      </c>
      <c r="I2574" t="s">
        <v>4379</v>
      </c>
      <c r="J2574" t="s">
        <v>4407</v>
      </c>
      <c r="K2574" t="s">
        <v>234</v>
      </c>
      <c r="L2574" t="s">
        <v>2615</v>
      </c>
      <c r="O2574" t="s">
        <v>4346</v>
      </c>
      <c r="AG2574">
        <v>1350833564</v>
      </c>
      <c r="AH2574">
        <v>2826925596</v>
      </c>
      <c r="AI2574">
        <v>1114116851</v>
      </c>
      <c r="AJ2574">
        <v>3119108221</v>
      </c>
      <c r="AK2574">
        <v>809019688</v>
      </c>
    </row>
    <row r="2575" spans="1:37" x14ac:dyDescent="0.25">
      <c r="A2575" s="19">
        <v>2574</v>
      </c>
      <c r="B2575" t="s">
        <v>4378</v>
      </c>
      <c r="C2575" s="1" t="str">
        <f>+VLOOKUP(Tabla1[[#This Row],[Sector]],Sectores[[Sector]:[Columna1]],2,0)</f>
        <v>34 Transparencia</v>
      </c>
      <c r="D2575" s="1" t="str">
        <f>+VLOOKUP(Tabla1[[#This Row],[Contenido]],Hoja2!$F$2:$G$105,2,0)</f>
        <v>34.01 Partidos Políticos</v>
      </c>
      <c r="E2575" s="1" t="str">
        <f>+IFERROR(VLOOKUP(Tabla1[[#This Row],[Tema]],Temas[[Tema]:[Columna1]],2,0),"REVISAR")</f>
        <v>34.01.01 Ingresos Partido</v>
      </c>
      <c r="F2575" s="1" t="str">
        <f>+IFERROR(VLOOKUP(Tabla1[[#This Row],[Muestra]],Muestra[[Muestra]:[Columna1]],2,0),"REVISAR")</f>
        <v>34.01.01.46 Partido Unión Patriótica</v>
      </c>
      <c r="G2575" t="s">
        <v>3888</v>
      </c>
      <c r="H2575" t="s">
        <v>3889</v>
      </c>
      <c r="I2575" t="s">
        <v>4379</v>
      </c>
      <c r="J2575" t="s">
        <v>4408</v>
      </c>
      <c r="K2575" t="s">
        <v>234</v>
      </c>
      <c r="L2575" t="s">
        <v>2615</v>
      </c>
      <c r="O2575" t="s">
        <v>4346</v>
      </c>
      <c r="AJ2575">
        <v>11383518</v>
      </c>
    </row>
    <row r="2576" spans="1:37" x14ac:dyDescent="0.25">
      <c r="A2576" s="19">
        <v>2575</v>
      </c>
      <c r="B2576" t="s">
        <v>4097</v>
      </c>
      <c r="C2576" s="1" t="str">
        <f>+VLOOKUP(Tabla1[[#This Row],[Sector]],Sectores[[Sector]:[Columna1]],2,0)</f>
        <v>34 Transparencia</v>
      </c>
      <c r="D2576" s="1" t="str">
        <f>+VLOOKUP(Tabla1[[#This Row],[Contenido]],Hoja2!$F$2:$G$105,2,0)</f>
        <v>34.01 Partidos Políticos</v>
      </c>
      <c r="E2576" s="1" t="str">
        <f>+IFERROR(VLOOKUP(Tabla1[[#This Row],[Tema]],Temas[[Tema]:[Columna1]],2,0),"REVISAR")</f>
        <v>34.01.02 Aportes, donaciones, asignaciones y otros</v>
      </c>
      <c r="F2576" s="1" t="str">
        <f>+IFERROR(VLOOKUP(Tabla1[[#This Row],[Muestra]],Muestra[[Muestra]:[Columna1]],2,0),"REVISAR")</f>
        <v>34.01.01.18 Partido Amplitud</v>
      </c>
      <c r="G2576" t="s">
        <v>3888</v>
      </c>
      <c r="H2576" t="s">
        <v>3889</v>
      </c>
      <c r="I2576" t="s">
        <v>4409</v>
      </c>
      <c r="J2576" t="s">
        <v>4380</v>
      </c>
      <c r="K2576" t="s">
        <v>234</v>
      </c>
      <c r="L2576" t="s">
        <v>2615</v>
      </c>
      <c r="O2576" t="s">
        <v>4346</v>
      </c>
      <c r="AG2576">
        <v>46330513</v>
      </c>
      <c r="AH2576">
        <v>9778664</v>
      </c>
    </row>
    <row r="2577" spans="1:37" x14ac:dyDescent="0.25">
      <c r="A2577" s="19">
        <v>2576</v>
      </c>
      <c r="B2577" t="s">
        <v>4112</v>
      </c>
      <c r="C2577" s="1" t="str">
        <f>+VLOOKUP(Tabla1[[#This Row],[Sector]],Sectores[[Sector]:[Columna1]],2,0)</f>
        <v>34 Transparencia</v>
      </c>
      <c r="D2577" s="1" t="str">
        <f>+VLOOKUP(Tabla1[[#This Row],[Contenido]],Hoja2!$F$2:$G$105,2,0)</f>
        <v>34.01 Partidos Políticos</v>
      </c>
      <c r="E2577" s="1" t="str">
        <f>+IFERROR(VLOOKUP(Tabla1[[#This Row],[Tema]],Temas[[Tema]:[Columna1]],2,0),"REVISAR")</f>
        <v>34.01.02 Aportes, donaciones, asignaciones y otros</v>
      </c>
      <c r="F2577" s="1" t="str">
        <f>+IFERROR(VLOOKUP(Tabla1[[#This Row],[Muestra]],Muestra[[Muestra]:[Columna1]],2,0),"REVISAR")</f>
        <v>34.01.01.20 Partido Ciudadanos</v>
      </c>
      <c r="G2577" t="s">
        <v>3888</v>
      </c>
      <c r="H2577" t="s">
        <v>3889</v>
      </c>
      <c r="I2577" t="s">
        <v>4409</v>
      </c>
      <c r="J2577" t="s">
        <v>4382</v>
      </c>
      <c r="K2577" t="s">
        <v>234</v>
      </c>
      <c r="L2577" t="s">
        <v>2615</v>
      </c>
      <c r="O2577" t="s">
        <v>4346</v>
      </c>
      <c r="AF2577">
        <v>5300000</v>
      </c>
      <c r="AG2577">
        <v>89159714</v>
      </c>
      <c r="AH2577">
        <v>72755786</v>
      </c>
      <c r="AI2577">
        <v>64233456</v>
      </c>
      <c r="AJ2577">
        <v>43081742</v>
      </c>
      <c r="AK2577">
        <v>31690497</v>
      </c>
    </row>
    <row r="2578" spans="1:37" x14ac:dyDescent="0.25">
      <c r="A2578" s="19">
        <v>2577</v>
      </c>
      <c r="B2578" t="s">
        <v>4122</v>
      </c>
      <c r="C2578" s="1" t="str">
        <f>+VLOOKUP(Tabla1[[#This Row],[Sector]],Sectores[[Sector]:[Columna1]],2,0)</f>
        <v>34 Transparencia</v>
      </c>
      <c r="D2578" s="1" t="str">
        <f>+VLOOKUP(Tabla1[[#This Row],[Contenido]],Hoja2!$F$2:$G$105,2,0)</f>
        <v>34.01 Partidos Políticos</v>
      </c>
      <c r="E2578" s="1" t="str">
        <f>+IFERROR(VLOOKUP(Tabla1[[#This Row],[Tema]],Temas[[Tema]:[Columna1]],2,0),"REVISAR")</f>
        <v>34.01.02 Aportes, donaciones, asignaciones y otros</v>
      </c>
      <c r="F2578" s="1" t="str">
        <f>+IFERROR(VLOOKUP(Tabla1[[#This Row],[Muestra]],Muestra[[Muestra]:[Columna1]],2,0),"REVISAR")</f>
        <v>34.01.01.21 Partido Comunista de Chile (PCCH)</v>
      </c>
      <c r="G2578" t="s">
        <v>3888</v>
      </c>
      <c r="H2578" t="s">
        <v>3889</v>
      </c>
      <c r="I2578" t="s">
        <v>4409</v>
      </c>
      <c r="J2578" t="s">
        <v>4383</v>
      </c>
      <c r="K2578" t="s">
        <v>234</v>
      </c>
      <c r="L2578" t="s">
        <v>2615</v>
      </c>
      <c r="O2578" t="s">
        <v>4346</v>
      </c>
      <c r="AF2578">
        <v>575845264</v>
      </c>
      <c r="AG2578">
        <v>554213874</v>
      </c>
      <c r="AH2578">
        <v>1765110257</v>
      </c>
      <c r="AI2578">
        <v>673350725</v>
      </c>
      <c r="AJ2578">
        <v>602047277</v>
      </c>
      <c r="AK2578">
        <v>436695173</v>
      </c>
    </row>
    <row r="2579" spans="1:37" x14ac:dyDescent="0.25">
      <c r="A2579" s="19">
        <v>2578</v>
      </c>
      <c r="B2579" t="s">
        <v>4130</v>
      </c>
      <c r="C2579" s="1" t="str">
        <f>+VLOOKUP(Tabla1[[#This Row],[Sector]],Sectores[[Sector]:[Columna1]],2,0)</f>
        <v>34 Transparencia</v>
      </c>
      <c r="D2579" s="1" t="str">
        <f>+VLOOKUP(Tabla1[[#This Row],[Contenido]],Hoja2!$F$2:$G$105,2,0)</f>
        <v>34.01 Partidos Políticos</v>
      </c>
      <c r="E2579" s="1" t="str">
        <f>+IFERROR(VLOOKUP(Tabla1[[#This Row],[Tema]],Temas[[Tema]:[Columna1]],2,0),"REVISAR")</f>
        <v>34.01.02 Aportes, donaciones, asignaciones y otros</v>
      </c>
      <c r="F2579" s="1" t="str">
        <f>+IFERROR(VLOOKUP(Tabla1[[#This Row],[Muestra]],Muestra[[Muestra]:[Columna1]],2,0),"REVISAR")</f>
        <v>34.01.01.22 Partido Conservador Cristiano</v>
      </c>
      <c r="G2579" t="s">
        <v>3888</v>
      </c>
      <c r="H2579" t="s">
        <v>3889</v>
      </c>
      <c r="I2579" t="s">
        <v>4409</v>
      </c>
      <c r="J2579" t="s">
        <v>4384</v>
      </c>
      <c r="K2579" t="s">
        <v>234</v>
      </c>
      <c r="L2579" t="s">
        <v>2615</v>
      </c>
      <c r="O2579" t="s">
        <v>4346</v>
      </c>
      <c r="AJ2579">
        <v>1000000</v>
      </c>
      <c r="AK2579">
        <v>8444291</v>
      </c>
    </row>
    <row r="2580" spans="1:37" x14ac:dyDescent="0.25">
      <c r="A2580" s="19">
        <v>2579</v>
      </c>
      <c r="B2580" t="s">
        <v>4138</v>
      </c>
      <c r="C2580" s="1" t="str">
        <f>+VLOOKUP(Tabla1[[#This Row],[Sector]],Sectores[[Sector]:[Columna1]],2,0)</f>
        <v>34 Transparencia</v>
      </c>
      <c r="D2580" s="1" t="str">
        <f>+VLOOKUP(Tabla1[[#This Row],[Contenido]],Hoja2!$F$2:$G$105,2,0)</f>
        <v>34.01 Partidos Políticos</v>
      </c>
      <c r="E2580" s="1" t="str">
        <f>+IFERROR(VLOOKUP(Tabla1[[#This Row],[Tema]],Temas[[Tema]:[Columna1]],2,0),"REVISAR")</f>
        <v>34.01.02 Aportes, donaciones, asignaciones y otros</v>
      </c>
      <c r="F2580" s="1" t="str">
        <f>+IFERROR(VLOOKUP(Tabla1[[#This Row],[Muestra]],Muestra[[Muestra]:[Columna1]],2,0),"REVISAR")</f>
        <v>34.01.01.23 Partido Convergencia Social</v>
      </c>
      <c r="G2580" t="s">
        <v>3888</v>
      </c>
      <c r="H2580" t="s">
        <v>3889</v>
      </c>
      <c r="I2580" t="s">
        <v>4409</v>
      </c>
      <c r="J2580" t="s">
        <v>4385</v>
      </c>
      <c r="K2580" t="s">
        <v>234</v>
      </c>
      <c r="L2580" t="s">
        <v>2615</v>
      </c>
      <c r="O2580" t="s">
        <v>4346</v>
      </c>
      <c r="AJ2580">
        <v>60560065</v>
      </c>
      <c r="AK2580">
        <v>52577167</v>
      </c>
    </row>
    <row r="2581" spans="1:37" x14ac:dyDescent="0.25">
      <c r="A2581" s="19">
        <v>2580</v>
      </c>
      <c r="B2581" t="s">
        <v>4147</v>
      </c>
      <c r="C2581" s="1" t="str">
        <f>+VLOOKUP(Tabla1[[#This Row],[Sector]],Sectores[[Sector]:[Columna1]],2,0)</f>
        <v>34 Transparencia</v>
      </c>
      <c r="D2581" s="1" t="str">
        <f>+VLOOKUP(Tabla1[[#This Row],[Contenido]],Hoja2!$F$2:$G$105,2,0)</f>
        <v>34.01 Partidos Políticos</v>
      </c>
      <c r="E2581" s="1" t="str">
        <f>+IFERROR(VLOOKUP(Tabla1[[#This Row],[Tema]],Temas[[Tema]:[Columna1]],2,0),"REVISAR")</f>
        <v>34.01.02 Aportes, donaciones, asignaciones y otros</v>
      </c>
      <c r="F2581" s="1" t="str">
        <f>+IFERROR(VLOOKUP(Tabla1[[#This Row],[Muestra]],Muestra[[Muestra]:[Columna1]],2,0),"REVISAR")</f>
        <v>34.01.01.24 Partido de Trabajadores Revolucionarios (PTR)</v>
      </c>
      <c r="G2581" t="s">
        <v>3888</v>
      </c>
      <c r="H2581" t="s">
        <v>3889</v>
      </c>
      <c r="I2581" t="s">
        <v>4409</v>
      </c>
      <c r="J2581" t="s">
        <v>4386</v>
      </c>
      <c r="K2581" t="s">
        <v>234</v>
      </c>
      <c r="L2581" t="s">
        <v>2615</v>
      </c>
      <c r="O2581" t="s">
        <v>4346</v>
      </c>
      <c r="AH2581">
        <v>2100000</v>
      </c>
      <c r="AI2581">
        <v>28911477</v>
      </c>
      <c r="AJ2581">
        <v>32225750</v>
      </c>
      <c r="AK2581">
        <v>18003189</v>
      </c>
    </row>
    <row r="2582" spans="1:37" x14ac:dyDescent="0.25">
      <c r="A2582" s="19">
        <v>2581</v>
      </c>
      <c r="B2582" t="s">
        <v>4155</v>
      </c>
      <c r="C2582" s="1" t="str">
        <f>+VLOOKUP(Tabla1[[#This Row],[Sector]],Sectores[[Sector]:[Columna1]],2,0)</f>
        <v>34 Transparencia</v>
      </c>
      <c r="D2582" s="1" t="str">
        <f>+VLOOKUP(Tabla1[[#This Row],[Contenido]],Hoja2!$F$2:$G$105,2,0)</f>
        <v>34.01 Partidos Políticos</v>
      </c>
      <c r="E2582" s="1" t="str">
        <f>+IFERROR(VLOOKUP(Tabla1[[#This Row],[Tema]],Temas[[Tema]:[Columna1]],2,0),"REVISAR")</f>
        <v>34.01.02 Aportes, donaciones, asignaciones y otros</v>
      </c>
      <c r="F2582" s="1" t="str">
        <f>+IFERROR(VLOOKUP(Tabla1[[#This Row],[Muestra]],Muestra[[Muestra]:[Columna1]],2,0),"REVISAR")</f>
        <v>34.01.01.25 Partido Demócrata Cristiano (PDC)</v>
      </c>
      <c r="G2582" t="s">
        <v>3888</v>
      </c>
      <c r="H2582" t="s">
        <v>3889</v>
      </c>
      <c r="I2582" t="s">
        <v>4409</v>
      </c>
      <c r="J2582" t="s">
        <v>4387</v>
      </c>
      <c r="K2582" t="s">
        <v>234</v>
      </c>
      <c r="L2582" t="s">
        <v>2615</v>
      </c>
      <c r="O2582" t="s">
        <v>4346</v>
      </c>
      <c r="AG2582">
        <v>1376939275</v>
      </c>
      <c r="AH2582">
        <v>1043887271</v>
      </c>
      <c r="AI2582">
        <v>975599396</v>
      </c>
      <c r="AJ2582">
        <v>1393218210</v>
      </c>
      <c r="AK2582">
        <v>1809470768</v>
      </c>
    </row>
    <row r="2583" spans="1:37" x14ac:dyDescent="0.25">
      <c r="A2583" s="19">
        <v>2582</v>
      </c>
      <c r="B2583" t="s">
        <v>4163</v>
      </c>
      <c r="C2583" s="1" t="str">
        <f>+VLOOKUP(Tabla1[[#This Row],[Sector]],Sectores[[Sector]:[Columna1]],2,0)</f>
        <v>34 Transparencia</v>
      </c>
      <c r="D2583" s="1" t="str">
        <f>+VLOOKUP(Tabla1[[#This Row],[Contenido]],Hoja2!$F$2:$G$105,2,0)</f>
        <v>34.01 Partidos Políticos</v>
      </c>
      <c r="E2583" s="1" t="str">
        <f>+IFERROR(VLOOKUP(Tabla1[[#This Row],[Tema]],Temas[[Tema]:[Columna1]],2,0),"REVISAR")</f>
        <v>34.01.02 Aportes, donaciones, asignaciones y otros</v>
      </c>
      <c r="F2583" s="1" t="str">
        <f>+IFERROR(VLOOKUP(Tabla1[[#This Row],[Muestra]],Muestra[[Muestra]:[Columna1]],2,0),"REVISAR")</f>
        <v>34.01.01.26 Partido Ecologista Verde (PEV)</v>
      </c>
      <c r="G2583" t="s">
        <v>3888</v>
      </c>
      <c r="H2583" t="s">
        <v>3889</v>
      </c>
      <c r="I2583" t="s">
        <v>4409</v>
      </c>
      <c r="J2583" t="s">
        <v>4388</v>
      </c>
      <c r="K2583" t="s">
        <v>234</v>
      </c>
      <c r="L2583" t="s">
        <v>2615</v>
      </c>
      <c r="O2583" t="s">
        <v>4346</v>
      </c>
      <c r="AF2583">
        <v>44073515</v>
      </c>
      <c r="AG2583">
        <v>116454215</v>
      </c>
      <c r="AH2583">
        <v>208167507</v>
      </c>
      <c r="AI2583">
        <v>259327598</v>
      </c>
      <c r="AJ2583">
        <v>181387875</v>
      </c>
      <c r="AK2583">
        <v>286393907</v>
      </c>
    </row>
    <row r="2584" spans="1:37" x14ac:dyDescent="0.25">
      <c r="A2584" s="19">
        <v>2583</v>
      </c>
      <c r="B2584" t="s">
        <v>4171</v>
      </c>
      <c r="C2584" s="1" t="str">
        <f>+VLOOKUP(Tabla1[[#This Row],[Sector]],Sectores[[Sector]:[Columna1]],2,0)</f>
        <v>34 Transparencia</v>
      </c>
      <c r="D2584" s="1" t="str">
        <f>+VLOOKUP(Tabla1[[#This Row],[Contenido]],Hoja2!$F$2:$G$105,2,0)</f>
        <v>34.01 Partidos Políticos</v>
      </c>
      <c r="E2584" s="1" t="str">
        <f>+IFERROR(VLOOKUP(Tabla1[[#This Row],[Tema]],Temas[[Tema]:[Columna1]],2,0),"REVISAR")</f>
        <v>34.01.02 Aportes, donaciones, asignaciones y otros</v>
      </c>
      <c r="F2584" s="1" t="str">
        <f>+IFERROR(VLOOKUP(Tabla1[[#This Row],[Muestra]],Muestra[[Muestra]:[Columna1]],2,0),"REVISAR")</f>
        <v>34.01.01.27 Partido Evolución Política (Evópoli)</v>
      </c>
      <c r="G2584" t="s">
        <v>3888</v>
      </c>
      <c r="H2584" t="s">
        <v>3889</v>
      </c>
      <c r="I2584" t="s">
        <v>4409</v>
      </c>
      <c r="J2584" t="s">
        <v>4389</v>
      </c>
      <c r="K2584" t="s">
        <v>234</v>
      </c>
      <c r="L2584" t="s">
        <v>2615</v>
      </c>
      <c r="O2584" t="s">
        <v>4346</v>
      </c>
      <c r="AF2584">
        <v>116413641</v>
      </c>
      <c r="AG2584">
        <v>641873793</v>
      </c>
      <c r="AH2584">
        <v>751086714</v>
      </c>
      <c r="AI2584">
        <v>639869030</v>
      </c>
      <c r="AJ2584">
        <v>713017528</v>
      </c>
      <c r="AK2584">
        <v>343474617</v>
      </c>
    </row>
    <row r="2585" spans="1:37" x14ac:dyDescent="0.25">
      <c r="A2585" s="19">
        <v>2584</v>
      </c>
      <c r="B2585" t="s">
        <v>4181</v>
      </c>
      <c r="C2585" s="1" t="str">
        <f>+VLOOKUP(Tabla1[[#This Row],[Sector]],Sectores[[Sector]:[Columna1]],2,0)</f>
        <v>34 Transparencia</v>
      </c>
      <c r="D2585" s="1" t="str">
        <f>+VLOOKUP(Tabla1[[#This Row],[Contenido]],Hoja2!$F$2:$G$105,2,0)</f>
        <v>34.01 Partidos Políticos</v>
      </c>
      <c r="E2585" s="1" t="str">
        <f>+IFERROR(VLOOKUP(Tabla1[[#This Row],[Tema]],Temas[[Tema]:[Columna1]],2,0),"REVISAR")</f>
        <v>34.01.02 Aportes, donaciones, asignaciones y otros</v>
      </c>
      <c r="F2585" s="1" t="str">
        <f>+IFERROR(VLOOKUP(Tabla1[[#This Row],[Muestra]],Muestra[[Muestra]:[Columna1]],2,0),"REVISAR")</f>
        <v>34.01.01.28 Partido Federación Regionalista Verde Social  (FREVS)</v>
      </c>
      <c r="G2585" t="s">
        <v>3888</v>
      </c>
      <c r="H2585" t="s">
        <v>3889</v>
      </c>
      <c r="I2585" t="s">
        <v>4409</v>
      </c>
      <c r="J2585" t="s">
        <v>4390</v>
      </c>
      <c r="K2585" t="s">
        <v>234</v>
      </c>
      <c r="L2585" t="s">
        <v>2615</v>
      </c>
      <c r="O2585" t="s">
        <v>4346</v>
      </c>
      <c r="AG2585">
        <v>42225223</v>
      </c>
      <c r="AH2585">
        <v>171904582</v>
      </c>
      <c r="AI2585">
        <v>113861041</v>
      </c>
      <c r="AJ2585">
        <v>122639248</v>
      </c>
      <c r="AK2585">
        <v>365027349</v>
      </c>
    </row>
    <row r="2586" spans="1:37" x14ac:dyDescent="0.25">
      <c r="A2586" s="19">
        <v>2585</v>
      </c>
      <c r="B2586" t="s">
        <v>4189</v>
      </c>
      <c r="C2586" s="1" t="str">
        <f>+VLOOKUP(Tabla1[[#This Row],[Sector]],Sectores[[Sector]:[Columna1]],2,0)</f>
        <v>34 Transparencia</v>
      </c>
      <c r="D2586" s="1" t="str">
        <f>+VLOOKUP(Tabla1[[#This Row],[Contenido]],Hoja2!$F$2:$G$105,2,0)</f>
        <v>34.01 Partidos Políticos</v>
      </c>
      <c r="E2586" s="1" t="str">
        <f>+IFERROR(VLOOKUP(Tabla1[[#This Row],[Tema]],Temas[[Tema]:[Columna1]],2,0),"REVISAR")</f>
        <v>34.01.02 Aportes, donaciones, asignaciones y otros</v>
      </c>
      <c r="F2586" s="1" t="str">
        <f>+IFERROR(VLOOKUP(Tabla1[[#This Row],[Muestra]],Muestra[[Muestra]:[Columna1]],2,0),"REVISAR")</f>
        <v>34.01.01.29 Partido Humanista (PH)</v>
      </c>
      <c r="G2586" t="s">
        <v>3888</v>
      </c>
      <c r="H2586" t="s">
        <v>3889</v>
      </c>
      <c r="I2586" t="s">
        <v>4409</v>
      </c>
      <c r="J2586" t="s">
        <v>4391</v>
      </c>
      <c r="K2586" t="s">
        <v>234</v>
      </c>
      <c r="L2586" t="s">
        <v>2615</v>
      </c>
      <c r="O2586" t="s">
        <v>4346</v>
      </c>
      <c r="AF2586">
        <v>0</v>
      </c>
      <c r="AG2586">
        <v>187890189</v>
      </c>
      <c r="AH2586">
        <v>211929695</v>
      </c>
      <c r="AI2586">
        <v>327545725</v>
      </c>
      <c r="AJ2586">
        <v>352072486</v>
      </c>
      <c r="AK2586">
        <v>370652363</v>
      </c>
    </row>
    <row r="2587" spans="1:37" x14ac:dyDescent="0.25">
      <c r="A2587" s="19">
        <v>2586</v>
      </c>
      <c r="B2587" t="s">
        <v>4197</v>
      </c>
      <c r="C2587" s="1" t="str">
        <f>+VLOOKUP(Tabla1[[#This Row],[Sector]],Sectores[[Sector]:[Columna1]],2,0)</f>
        <v>34 Transparencia</v>
      </c>
      <c r="D2587" s="1" t="str">
        <f>+VLOOKUP(Tabla1[[#This Row],[Contenido]],Hoja2!$F$2:$G$105,2,0)</f>
        <v>34.01 Partidos Políticos</v>
      </c>
      <c r="E2587" s="1" t="str">
        <f>+IFERROR(VLOOKUP(Tabla1[[#This Row],[Tema]],Temas[[Tema]:[Columna1]],2,0),"REVISAR")</f>
        <v>34.01.02 Aportes, donaciones, asignaciones y otros</v>
      </c>
      <c r="F2587" s="1" t="str">
        <f>+IFERROR(VLOOKUP(Tabla1[[#This Row],[Muestra]],Muestra[[Muestra]:[Columna1]],2,0),"REVISAR")</f>
        <v>34.01.01.30 Partido Igualdad (PI)</v>
      </c>
      <c r="G2587" t="s">
        <v>3888</v>
      </c>
      <c r="H2587" t="s">
        <v>3889</v>
      </c>
      <c r="I2587" t="s">
        <v>4409</v>
      </c>
      <c r="J2587" t="s">
        <v>4392</v>
      </c>
      <c r="K2587" t="s">
        <v>234</v>
      </c>
      <c r="L2587" t="s">
        <v>2615</v>
      </c>
      <c r="O2587" t="s">
        <v>4346</v>
      </c>
      <c r="AG2587">
        <v>69568008</v>
      </c>
      <c r="AH2587">
        <v>120729321</v>
      </c>
      <c r="AI2587">
        <v>169721798</v>
      </c>
      <c r="AJ2587">
        <v>96243961</v>
      </c>
      <c r="AK2587">
        <v>174733601</v>
      </c>
    </row>
    <row r="2588" spans="1:37" x14ac:dyDescent="0.25">
      <c r="A2588" s="19">
        <v>2587</v>
      </c>
      <c r="B2588" t="s">
        <v>4209</v>
      </c>
      <c r="C2588" s="1" t="str">
        <f>+VLOOKUP(Tabla1[[#This Row],[Sector]],Sectores[[Sector]:[Columna1]],2,0)</f>
        <v>34 Transparencia</v>
      </c>
      <c r="D2588" s="1" t="str">
        <f>+VLOOKUP(Tabla1[[#This Row],[Contenido]],Hoja2!$F$2:$G$105,2,0)</f>
        <v>34.01 Partidos Políticos</v>
      </c>
      <c r="E2588" s="1" t="str">
        <f>+IFERROR(VLOOKUP(Tabla1[[#This Row],[Tema]],Temas[[Tema]:[Columna1]],2,0),"REVISAR")</f>
        <v>34.01.02 Aportes, donaciones, asignaciones y otros</v>
      </c>
      <c r="F2588" s="1" t="str">
        <f>+IFERROR(VLOOKUP(Tabla1[[#This Row],[Muestra]],Muestra[[Muestra]:[Columna1]],2,0),"REVISAR")</f>
        <v>34.01.01.31 Partido Izquierda Ciudadana</v>
      </c>
      <c r="G2588" t="s">
        <v>3888</v>
      </c>
      <c r="H2588" t="s">
        <v>3889</v>
      </c>
      <c r="I2588" t="s">
        <v>4409</v>
      </c>
      <c r="J2588" t="s">
        <v>4393</v>
      </c>
      <c r="K2588" t="s">
        <v>234</v>
      </c>
      <c r="L2588" t="s">
        <v>2615</v>
      </c>
      <c r="O2588" t="s">
        <v>4346</v>
      </c>
      <c r="AG2588">
        <v>8911191</v>
      </c>
      <c r="AH2588">
        <v>8473385</v>
      </c>
    </row>
    <row r="2589" spans="1:37" x14ac:dyDescent="0.25">
      <c r="A2589" s="19">
        <v>2588</v>
      </c>
      <c r="B2589" t="s">
        <v>4217</v>
      </c>
      <c r="C2589" s="1" t="str">
        <f>+VLOOKUP(Tabla1[[#This Row],[Sector]],Sectores[[Sector]:[Columna1]],2,0)</f>
        <v>34 Transparencia</v>
      </c>
      <c r="D2589" s="1" t="str">
        <f>+VLOOKUP(Tabla1[[#This Row],[Contenido]],Hoja2!$F$2:$G$105,2,0)</f>
        <v>34.01 Partidos Políticos</v>
      </c>
      <c r="E2589" s="1" t="str">
        <f>+IFERROR(VLOOKUP(Tabla1[[#This Row],[Tema]],Temas[[Tema]:[Columna1]],2,0),"REVISAR")</f>
        <v>34.01.02 Aportes, donaciones, asignaciones y otros</v>
      </c>
      <c r="F2589" s="1" t="str">
        <f>+IFERROR(VLOOKUP(Tabla1[[#This Row],[Muestra]],Muestra[[Muestra]:[Columna1]],2,0),"REVISAR")</f>
        <v>34.01.01.32 Partido Liberal de Chile(PL)</v>
      </c>
      <c r="G2589" t="s">
        <v>3888</v>
      </c>
      <c r="H2589" t="s">
        <v>3889</v>
      </c>
      <c r="I2589" t="s">
        <v>4409</v>
      </c>
      <c r="J2589" t="s">
        <v>4394</v>
      </c>
      <c r="K2589" t="s">
        <v>234</v>
      </c>
      <c r="L2589" t="s">
        <v>2615</v>
      </c>
      <c r="O2589" t="s">
        <v>4346</v>
      </c>
      <c r="AI2589">
        <v>24423000</v>
      </c>
      <c r="AJ2589">
        <v>64324588</v>
      </c>
      <c r="AK2589">
        <v>30589219</v>
      </c>
    </row>
    <row r="2590" spans="1:37" x14ac:dyDescent="0.25">
      <c r="A2590" s="19">
        <v>2589</v>
      </c>
      <c r="B2590" t="s">
        <v>4225</v>
      </c>
      <c r="C2590" s="1" t="str">
        <f>+VLOOKUP(Tabla1[[#This Row],[Sector]],Sectores[[Sector]:[Columna1]],2,0)</f>
        <v>34 Transparencia</v>
      </c>
      <c r="D2590" s="1" t="str">
        <f>+VLOOKUP(Tabla1[[#This Row],[Contenido]],Hoja2!$F$2:$G$105,2,0)</f>
        <v>34.01 Partidos Políticos</v>
      </c>
      <c r="E2590" s="1" t="str">
        <f>+IFERROR(VLOOKUP(Tabla1[[#This Row],[Tema]],Temas[[Tema]:[Columna1]],2,0),"REVISAR")</f>
        <v>34.01.02 Aportes, donaciones, asignaciones y otros</v>
      </c>
      <c r="F2590" s="1" t="str">
        <f>+IFERROR(VLOOKUP(Tabla1[[#This Row],[Muestra]],Muestra[[Muestra]:[Columna1]],2,0),"REVISAR")</f>
        <v>34.01.02.35 Partido Movimiento Independiente Regionalista Agrario y Social (MIRAS)</v>
      </c>
      <c r="G2590" t="s">
        <v>3888</v>
      </c>
      <c r="H2590" t="s">
        <v>3889</v>
      </c>
      <c r="I2590" t="s">
        <v>4409</v>
      </c>
      <c r="J2590" t="s">
        <v>4410</v>
      </c>
      <c r="K2590" t="s">
        <v>234</v>
      </c>
      <c r="L2590" t="s">
        <v>2615</v>
      </c>
      <c r="O2590" t="s">
        <v>4346</v>
      </c>
      <c r="AF2590">
        <v>17171383</v>
      </c>
    </row>
    <row r="2591" spans="1:37" x14ac:dyDescent="0.25">
      <c r="A2591" s="19">
        <v>2590</v>
      </c>
      <c r="B2591" t="s">
        <v>4233</v>
      </c>
      <c r="C2591" s="1" t="str">
        <f>+VLOOKUP(Tabla1[[#This Row],[Sector]],Sectores[[Sector]:[Columna1]],2,0)</f>
        <v>34 Transparencia</v>
      </c>
      <c r="D2591" s="1" t="str">
        <f>+VLOOKUP(Tabla1[[#This Row],[Contenido]],Hoja2!$F$2:$G$105,2,0)</f>
        <v>34.01 Partidos Políticos</v>
      </c>
      <c r="E2591" s="1" t="str">
        <f>+IFERROR(VLOOKUP(Tabla1[[#This Row],[Tema]],Temas[[Tema]:[Columna1]],2,0),"REVISAR")</f>
        <v>34.01.02 Aportes, donaciones, asignaciones y otros</v>
      </c>
      <c r="F2591" s="1" t="str">
        <f>+IFERROR(VLOOKUP(Tabla1[[#This Row],[Muestra]],Muestra[[Muestra]:[Columna1]],2,0),"REVISAR")</f>
        <v>34.01.01.33 Partido Nuevo Tiempo</v>
      </c>
      <c r="G2591" t="s">
        <v>3888</v>
      </c>
      <c r="H2591" t="s">
        <v>3889</v>
      </c>
      <c r="I2591" t="s">
        <v>4409</v>
      </c>
      <c r="J2591" t="s">
        <v>4395</v>
      </c>
      <c r="K2591" t="s">
        <v>234</v>
      </c>
      <c r="L2591" t="s">
        <v>2615</v>
      </c>
      <c r="O2591" t="s">
        <v>4346</v>
      </c>
      <c r="AK2591">
        <v>11588151</v>
      </c>
    </row>
    <row r="2592" spans="1:37" x14ac:dyDescent="0.25">
      <c r="A2592" s="19">
        <v>2591</v>
      </c>
      <c r="B2592" t="s">
        <v>4241</v>
      </c>
      <c r="C2592" s="1" t="str">
        <f>+VLOOKUP(Tabla1[[#This Row],[Sector]],Sectores[[Sector]:[Columna1]],2,0)</f>
        <v>34 Transparencia</v>
      </c>
      <c r="D2592" s="1" t="str">
        <f>+VLOOKUP(Tabla1[[#This Row],[Contenido]],Hoja2!$F$2:$G$105,2,0)</f>
        <v>34.01 Partidos Políticos</v>
      </c>
      <c r="E2592" s="1" t="str">
        <f>+IFERROR(VLOOKUP(Tabla1[[#This Row],[Tema]],Temas[[Tema]:[Columna1]],2,0),"REVISAR")</f>
        <v>34.01.02 Aportes, donaciones, asignaciones y otros</v>
      </c>
      <c r="F2592" s="1" t="str">
        <f>+IFERROR(VLOOKUP(Tabla1[[#This Row],[Muestra]],Muestra[[Muestra]:[Columna1]],2,0),"REVISAR")</f>
        <v>34.01.01.35 Partido Político Comunes</v>
      </c>
      <c r="G2592" t="s">
        <v>3888</v>
      </c>
      <c r="H2592" t="s">
        <v>3889</v>
      </c>
      <c r="I2592" t="s">
        <v>4409</v>
      </c>
      <c r="J2592" t="s">
        <v>4397</v>
      </c>
      <c r="K2592" t="s">
        <v>234</v>
      </c>
      <c r="L2592" t="s">
        <v>2615</v>
      </c>
      <c r="O2592" t="s">
        <v>4346</v>
      </c>
      <c r="AF2592">
        <v>13577061</v>
      </c>
      <c r="AG2592">
        <v>33535877</v>
      </c>
      <c r="AH2592">
        <v>49994100</v>
      </c>
      <c r="AI2592">
        <v>51624488</v>
      </c>
      <c r="AJ2592">
        <v>150723197</v>
      </c>
      <c r="AK2592">
        <v>38795933</v>
      </c>
    </row>
    <row r="2593" spans="1:37" x14ac:dyDescent="0.25">
      <c r="A2593" s="19">
        <v>2592</v>
      </c>
      <c r="B2593" t="s">
        <v>4250</v>
      </c>
      <c r="C2593" s="1" t="str">
        <f>+VLOOKUP(Tabla1[[#This Row],[Sector]],Sectores[[Sector]:[Columna1]],2,0)</f>
        <v>34 Transparencia</v>
      </c>
      <c r="D2593" s="1" t="str">
        <f>+VLOOKUP(Tabla1[[#This Row],[Contenido]],Hoja2!$F$2:$G$105,2,0)</f>
        <v>34.01 Partidos Políticos</v>
      </c>
      <c r="E2593" s="1" t="str">
        <f>+IFERROR(VLOOKUP(Tabla1[[#This Row],[Tema]],Temas[[Tema]:[Columna1]],2,0),"REVISAR")</f>
        <v>34.01.02 Aportes, donaciones, asignaciones y otros</v>
      </c>
      <c r="F2593" s="1" t="str">
        <f>+IFERROR(VLOOKUP(Tabla1[[#This Row],[Muestra]],Muestra[[Muestra]:[Columna1]],2,0),"REVISAR")</f>
        <v>34.01.01.36 Partido Por la Democracia (PPD)</v>
      </c>
      <c r="G2593" t="s">
        <v>3888</v>
      </c>
      <c r="H2593" t="s">
        <v>3889</v>
      </c>
      <c r="I2593" t="s">
        <v>4409</v>
      </c>
      <c r="J2593" t="s">
        <v>4398</v>
      </c>
      <c r="K2593" t="s">
        <v>234</v>
      </c>
      <c r="L2593" t="s">
        <v>2615</v>
      </c>
      <c r="O2593" t="s">
        <v>4346</v>
      </c>
      <c r="AF2593">
        <v>202949059</v>
      </c>
      <c r="AG2593">
        <v>830067426</v>
      </c>
      <c r="AH2593">
        <v>868515586</v>
      </c>
      <c r="AI2593">
        <v>453629433</v>
      </c>
      <c r="AJ2593">
        <v>536699403</v>
      </c>
      <c r="AK2593">
        <v>265146639</v>
      </c>
    </row>
    <row r="2594" spans="1:37" x14ac:dyDescent="0.25">
      <c r="A2594" s="19">
        <v>2593</v>
      </c>
      <c r="B2594" t="s">
        <v>4258</v>
      </c>
      <c r="C2594" s="1" t="str">
        <f>+VLOOKUP(Tabla1[[#This Row],[Sector]],Sectores[[Sector]:[Columna1]],2,0)</f>
        <v>34 Transparencia</v>
      </c>
      <c r="D2594" s="1" t="str">
        <f>+VLOOKUP(Tabla1[[#This Row],[Contenido]],Hoja2!$F$2:$G$105,2,0)</f>
        <v>34.01 Partidos Políticos</v>
      </c>
      <c r="E2594" s="1" t="str">
        <f>+IFERROR(VLOOKUP(Tabla1[[#This Row],[Tema]],Temas[[Tema]:[Columna1]],2,0),"REVISAR")</f>
        <v>34.01.02 Aportes, donaciones, asignaciones y otros</v>
      </c>
      <c r="F2594" s="1" t="str">
        <f>+IFERROR(VLOOKUP(Tabla1[[#This Row],[Muestra]],Muestra[[Muestra]:[Columna1]],2,0),"REVISAR")</f>
        <v>34.01.01.37 Partido Progresista de Chile</v>
      </c>
      <c r="G2594" t="s">
        <v>3888</v>
      </c>
      <c r="H2594" t="s">
        <v>3889</v>
      </c>
      <c r="I2594" t="s">
        <v>4409</v>
      </c>
      <c r="J2594" t="s">
        <v>4399</v>
      </c>
      <c r="K2594" t="s">
        <v>234</v>
      </c>
      <c r="L2594" t="s">
        <v>2615</v>
      </c>
      <c r="O2594" t="s">
        <v>4346</v>
      </c>
      <c r="AH2594">
        <v>295561993</v>
      </c>
      <c r="AI2594">
        <v>296366076</v>
      </c>
      <c r="AJ2594">
        <v>298360767</v>
      </c>
      <c r="AK2594">
        <v>219706219</v>
      </c>
    </row>
    <row r="2595" spans="1:37" x14ac:dyDescent="0.25">
      <c r="A2595" s="19">
        <v>2594</v>
      </c>
      <c r="B2595" t="s">
        <v>4266</v>
      </c>
      <c r="C2595" s="1" t="str">
        <f>+VLOOKUP(Tabla1[[#This Row],[Sector]],Sectores[[Sector]:[Columna1]],2,0)</f>
        <v>34 Transparencia</v>
      </c>
      <c r="D2595" s="1" t="str">
        <f>+VLOOKUP(Tabla1[[#This Row],[Contenido]],Hoja2!$F$2:$G$105,2,0)</f>
        <v>34.01 Partidos Políticos</v>
      </c>
      <c r="E2595" s="1" t="str">
        <f>+IFERROR(VLOOKUP(Tabla1[[#This Row],[Tema]],Temas[[Tema]:[Columna1]],2,0),"REVISAR")</f>
        <v>34.01.02 Aportes, donaciones, asignaciones y otros</v>
      </c>
      <c r="F2595" s="1" t="str">
        <f>+IFERROR(VLOOKUP(Tabla1[[#This Row],[Muestra]],Muestra[[Muestra]:[Columna1]],2,0),"REVISAR")</f>
        <v>34.01.01.38 Partido Radical de Chile</v>
      </c>
      <c r="G2595" t="s">
        <v>3888</v>
      </c>
      <c r="H2595" t="s">
        <v>3889</v>
      </c>
      <c r="I2595" t="s">
        <v>4409</v>
      </c>
      <c r="J2595" t="s">
        <v>4400</v>
      </c>
      <c r="K2595" t="s">
        <v>234</v>
      </c>
      <c r="L2595" t="s">
        <v>2615</v>
      </c>
      <c r="O2595" t="s">
        <v>4346</v>
      </c>
      <c r="AG2595">
        <v>503831317</v>
      </c>
      <c r="AH2595">
        <v>359892688</v>
      </c>
      <c r="AI2595">
        <v>291485949</v>
      </c>
      <c r="AJ2595">
        <v>268386218</v>
      </c>
      <c r="AK2595">
        <v>10932498</v>
      </c>
    </row>
    <row r="2596" spans="1:37" x14ac:dyDescent="0.25">
      <c r="A2596" s="19">
        <v>2595</v>
      </c>
      <c r="B2596" t="s">
        <v>4276</v>
      </c>
      <c r="C2596" s="1" t="str">
        <f>+VLOOKUP(Tabla1[[#This Row],[Sector]],Sectores[[Sector]:[Columna1]],2,0)</f>
        <v>34 Transparencia</v>
      </c>
      <c r="D2596" s="1" t="str">
        <f>+VLOOKUP(Tabla1[[#This Row],[Contenido]],Hoja2!$F$2:$G$105,2,0)</f>
        <v>34.01 Partidos Políticos</v>
      </c>
      <c r="E2596" s="1" t="str">
        <f>+IFERROR(VLOOKUP(Tabla1[[#This Row],[Tema]],Temas[[Tema]:[Columna1]],2,0),"REVISAR")</f>
        <v>34.01.02 Aportes, donaciones, asignaciones y otros</v>
      </c>
      <c r="F2596" s="1" t="str">
        <f>+IFERROR(VLOOKUP(Tabla1[[#This Row],[Muestra]],Muestra[[Muestra]:[Columna1]],2,0),"REVISAR")</f>
        <v>34.01.01.39 Partido Regionalista Independiente Demócrata (PRI)</v>
      </c>
      <c r="G2596" t="s">
        <v>3888</v>
      </c>
      <c r="H2596" t="s">
        <v>3889</v>
      </c>
      <c r="I2596" t="s">
        <v>4409</v>
      </c>
      <c r="J2596" t="s">
        <v>4401</v>
      </c>
      <c r="K2596" t="s">
        <v>234</v>
      </c>
      <c r="L2596" t="s">
        <v>2615</v>
      </c>
      <c r="O2596" t="s">
        <v>4346</v>
      </c>
      <c r="AI2596">
        <v>48101386</v>
      </c>
      <c r="AJ2596">
        <v>29161375</v>
      </c>
      <c r="AK2596">
        <v>81432132</v>
      </c>
    </row>
    <row r="2597" spans="1:37" x14ac:dyDescent="0.25">
      <c r="A2597" s="19">
        <v>2596</v>
      </c>
      <c r="B2597" t="s">
        <v>4284</v>
      </c>
      <c r="C2597" s="1" t="str">
        <f>+VLOOKUP(Tabla1[[#This Row],[Sector]],Sectores[[Sector]:[Columna1]],2,0)</f>
        <v>34 Transparencia</v>
      </c>
      <c r="D2597" s="1" t="str">
        <f>+VLOOKUP(Tabla1[[#This Row],[Contenido]],Hoja2!$F$2:$G$105,2,0)</f>
        <v>34.01 Partidos Políticos</v>
      </c>
      <c r="E2597" s="1" t="str">
        <f>+IFERROR(VLOOKUP(Tabla1[[#This Row],[Tema]],Temas[[Tema]:[Columna1]],2,0),"REVISAR")</f>
        <v>34.01.02 Aportes, donaciones, asignaciones y otros</v>
      </c>
      <c r="F2597" s="1" t="str">
        <f>+IFERROR(VLOOKUP(Tabla1[[#This Row],[Muestra]],Muestra[[Muestra]:[Columna1]],2,0),"REVISAR")</f>
        <v>34.01.01.40 Partido Renovación Nacional (RN)</v>
      </c>
      <c r="G2597" t="s">
        <v>3888</v>
      </c>
      <c r="H2597" t="s">
        <v>3889</v>
      </c>
      <c r="I2597" t="s">
        <v>4409</v>
      </c>
      <c r="J2597" t="s">
        <v>4402</v>
      </c>
      <c r="K2597" t="s">
        <v>234</v>
      </c>
      <c r="L2597" t="s">
        <v>2615</v>
      </c>
      <c r="O2597" t="s">
        <v>4346</v>
      </c>
      <c r="AF2597">
        <v>268372136</v>
      </c>
      <c r="AG2597">
        <v>1580913655</v>
      </c>
      <c r="AH2597">
        <v>1724984125</v>
      </c>
      <c r="AI2597">
        <v>1209339857</v>
      </c>
      <c r="AJ2597">
        <v>1080401609</v>
      </c>
      <c r="AK2597">
        <v>2745736050</v>
      </c>
    </row>
    <row r="2598" spans="1:37" x14ac:dyDescent="0.25">
      <c r="A2598" s="19">
        <v>2597</v>
      </c>
      <c r="B2598" t="s">
        <v>4292</v>
      </c>
      <c r="C2598" s="1" t="str">
        <f>+VLOOKUP(Tabla1[[#This Row],[Sector]],Sectores[[Sector]:[Columna1]],2,0)</f>
        <v>34 Transparencia</v>
      </c>
      <c r="D2598" s="1" t="str">
        <f>+VLOOKUP(Tabla1[[#This Row],[Contenido]],Hoja2!$F$2:$G$105,2,0)</f>
        <v>34.01 Partidos Políticos</v>
      </c>
      <c r="E2598" s="1" t="str">
        <f>+IFERROR(VLOOKUP(Tabla1[[#This Row],[Tema]],Temas[[Tema]:[Columna1]],2,0),"REVISAR")</f>
        <v>34.01.02 Aportes, donaciones, asignaciones y otros</v>
      </c>
      <c r="F2598" s="1" t="str">
        <f>+IFERROR(VLOOKUP(Tabla1[[#This Row],[Muestra]],Muestra[[Muestra]:[Columna1]],2,0),"REVISAR")</f>
        <v>34.01.01.41 Partido Republicano de Chile</v>
      </c>
      <c r="G2598" t="s">
        <v>3888</v>
      </c>
      <c r="H2598" t="s">
        <v>3889</v>
      </c>
      <c r="I2598" t="s">
        <v>4409</v>
      </c>
      <c r="J2598" t="s">
        <v>4403</v>
      </c>
      <c r="K2598" t="s">
        <v>234</v>
      </c>
      <c r="L2598" t="s">
        <v>2615</v>
      </c>
      <c r="O2598" t="s">
        <v>4346</v>
      </c>
      <c r="AJ2598">
        <v>59447841</v>
      </c>
      <c r="AK2598">
        <v>380162777</v>
      </c>
    </row>
    <row r="2599" spans="1:37" x14ac:dyDescent="0.25">
      <c r="A2599" s="19">
        <v>2598</v>
      </c>
      <c r="B2599" t="s">
        <v>4300</v>
      </c>
      <c r="C2599" s="1" t="str">
        <f>+VLOOKUP(Tabla1[[#This Row],[Sector]],Sectores[[Sector]:[Columna1]],2,0)</f>
        <v>34 Transparencia</v>
      </c>
      <c r="D2599" s="1" t="str">
        <f>+VLOOKUP(Tabla1[[#This Row],[Contenido]],Hoja2!$F$2:$G$105,2,0)</f>
        <v>34.01 Partidos Políticos</v>
      </c>
      <c r="E2599" s="1" t="str">
        <f>+IFERROR(VLOOKUP(Tabla1[[#This Row],[Tema]],Temas[[Tema]:[Columna1]],2,0),"REVISAR")</f>
        <v>34.01.02 Aportes, donaciones, asignaciones y otros</v>
      </c>
      <c r="F2599" s="1" t="str">
        <f>+IFERROR(VLOOKUP(Tabla1[[#This Row],[Muestra]],Muestra[[Muestra]:[Columna1]],2,0),"REVISAR")</f>
        <v>34.01.01.42 Partido Revolución Democrática (RD)</v>
      </c>
      <c r="G2599" t="s">
        <v>3888</v>
      </c>
      <c r="H2599" t="s">
        <v>3889</v>
      </c>
      <c r="I2599" t="s">
        <v>4409</v>
      </c>
      <c r="J2599" t="s">
        <v>4404</v>
      </c>
      <c r="K2599" t="s">
        <v>234</v>
      </c>
      <c r="L2599" t="s">
        <v>2615</v>
      </c>
      <c r="O2599" t="s">
        <v>4346</v>
      </c>
      <c r="AF2599">
        <v>45384418</v>
      </c>
      <c r="AG2599">
        <v>134647885</v>
      </c>
      <c r="AH2599">
        <v>476563237</v>
      </c>
      <c r="AI2599">
        <v>577227033</v>
      </c>
      <c r="AJ2599">
        <v>646882423</v>
      </c>
      <c r="AK2599">
        <v>284681356</v>
      </c>
    </row>
    <row r="2600" spans="1:37" x14ac:dyDescent="0.25">
      <c r="A2600" s="19">
        <v>2599</v>
      </c>
      <c r="B2600" t="s">
        <v>4309</v>
      </c>
      <c r="C2600" s="1" t="str">
        <f>+VLOOKUP(Tabla1[[#This Row],[Sector]],Sectores[[Sector]:[Columna1]],2,0)</f>
        <v>34 Transparencia</v>
      </c>
      <c r="D2600" s="1" t="str">
        <f>+VLOOKUP(Tabla1[[#This Row],[Contenido]],Hoja2!$F$2:$G$105,2,0)</f>
        <v>34.01 Partidos Políticos</v>
      </c>
      <c r="E2600" s="1" t="str">
        <f>+IFERROR(VLOOKUP(Tabla1[[#This Row],[Tema]],Temas[[Tema]:[Columna1]],2,0),"REVISAR")</f>
        <v>34.01.02 Aportes, donaciones, asignaciones y otros</v>
      </c>
      <c r="F2600" s="1" t="str">
        <f>+IFERROR(VLOOKUP(Tabla1[[#This Row],[Muestra]],Muestra[[Muestra]:[Columna1]],2,0),"REVISAR")</f>
        <v>34.01.01.43 Partido Socialista de Chile PS</v>
      </c>
      <c r="G2600" t="s">
        <v>3888</v>
      </c>
      <c r="H2600" t="s">
        <v>3889</v>
      </c>
      <c r="I2600" t="s">
        <v>4409</v>
      </c>
      <c r="J2600" t="s">
        <v>4405</v>
      </c>
      <c r="K2600" t="s">
        <v>234</v>
      </c>
      <c r="L2600" t="s">
        <v>2615</v>
      </c>
      <c r="O2600" t="s">
        <v>4346</v>
      </c>
      <c r="AG2600">
        <v>3946110159</v>
      </c>
      <c r="AH2600">
        <v>944124978</v>
      </c>
      <c r="AI2600">
        <v>1998274675</v>
      </c>
      <c r="AJ2600">
        <v>1365590776</v>
      </c>
      <c r="AK2600">
        <v>1369940782</v>
      </c>
    </row>
    <row r="2601" spans="1:37" x14ac:dyDescent="0.25">
      <c r="A2601" s="19">
        <v>2600</v>
      </c>
      <c r="B2601" t="s">
        <v>4321</v>
      </c>
      <c r="C2601" s="1" t="str">
        <f>+VLOOKUP(Tabla1[[#This Row],[Sector]],Sectores[[Sector]:[Columna1]],2,0)</f>
        <v>34 Transparencia</v>
      </c>
      <c r="D2601" s="1" t="str">
        <f>+VLOOKUP(Tabla1[[#This Row],[Contenido]],Hoja2!$F$2:$G$105,2,0)</f>
        <v>34.01 Partidos Políticos</v>
      </c>
      <c r="E2601" s="1" t="str">
        <f>+IFERROR(VLOOKUP(Tabla1[[#This Row],[Tema]],Temas[[Tema]:[Columna1]],2,0),"REVISAR")</f>
        <v>34.01.02 Aportes, donaciones, asignaciones y otros</v>
      </c>
      <c r="F2601" s="1" t="str">
        <f>+IFERROR(VLOOKUP(Tabla1[[#This Row],[Muestra]],Muestra[[Muestra]:[Columna1]],2,0),"REVISAR")</f>
        <v>34.01.01.44 Partido Todos</v>
      </c>
      <c r="G2601" t="s">
        <v>3888</v>
      </c>
      <c r="H2601" t="s">
        <v>3889</v>
      </c>
      <c r="I2601" t="s">
        <v>4409</v>
      </c>
      <c r="J2601" t="s">
        <v>4406</v>
      </c>
      <c r="K2601" t="s">
        <v>234</v>
      </c>
      <c r="L2601" t="s">
        <v>2615</v>
      </c>
      <c r="O2601" t="s">
        <v>4346</v>
      </c>
      <c r="AF2601">
        <v>5020069</v>
      </c>
      <c r="AG2601">
        <v>60752411</v>
      </c>
      <c r="AH2601">
        <v>0</v>
      </c>
    </row>
    <row r="2602" spans="1:37" x14ac:dyDescent="0.25">
      <c r="A2602" s="19">
        <v>2601</v>
      </c>
      <c r="B2602" t="s">
        <v>4329</v>
      </c>
      <c r="C2602" s="1" t="str">
        <f>+VLOOKUP(Tabla1[[#This Row],[Sector]],Sectores[[Sector]:[Columna1]],2,0)</f>
        <v>34 Transparencia</v>
      </c>
      <c r="D2602" s="1" t="str">
        <f>+VLOOKUP(Tabla1[[#This Row],[Contenido]],Hoja2!$F$2:$G$105,2,0)</f>
        <v>34.01 Partidos Políticos</v>
      </c>
      <c r="E2602" s="1" t="str">
        <f>+IFERROR(VLOOKUP(Tabla1[[#This Row],[Tema]],Temas[[Tema]:[Columna1]],2,0),"REVISAR")</f>
        <v>34.01.02 Aportes, donaciones, asignaciones y otros</v>
      </c>
      <c r="F2602" s="1" t="str">
        <f>+IFERROR(VLOOKUP(Tabla1[[#This Row],[Muestra]],Muestra[[Muestra]:[Columna1]],2,0),"REVISAR")</f>
        <v>34.01.01.45 Partido Unión Demócrata Independiente - UDI</v>
      </c>
      <c r="G2602" t="s">
        <v>3888</v>
      </c>
      <c r="H2602" t="s">
        <v>3889</v>
      </c>
      <c r="I2602" t="s">
        <v>4409</v>
      </c>
      <c r="J2602" t="s">
        <v>4407</v>
      </c>
      <c r="K2602" t="s">
        <v>234</v>
      </c>
      <c r="L2602" t="s">
        <v>2615</v>
      </c>
      <c r="O2602" t="s">
        <v>4346</v>
      </c>
      <c r="AF2602">
        <v>1725150110</v>
      </c>
      <c r="AG2602">
        <v>1350833564</v>
      </c>
      <c r="AH2602">
        <v>2029624426</v>
      </c>
      <c r="AI2602">
        <v>1112789908</v>
      </c>
      <c r="AJ2602">
        <v>1217656828</v>
      </c>
      <c r="AK2602">
        <v>2344104792</v>
      </c>
    </row>
    <row r="2603" spans="1:37" x14ac:dyDescent="0.25">
      <c r="A2603" s="19">
        <v>2602</v>
      </c>
      <c r="B2603" t="s">
        <v>4339</v>
      </c>
      <c r="C2603" s="1" t="str">
        <f>+VLOOKUP(Tabla1[[#This Row],[Sector]],Sectores[[Sector]:[Columna1]],2,0)</f>
        <v>34 Transparencia</v>
      </c>
      <c r="D2603" s="1" t="str">
        <f>+VLOOKUP(Tabla1[[#This Row],[Contenido]],Hoja2!$F$2:$G$105,2,0)</f>
        <v>34.01 Partidos Políticos</v>
      </c>
      <c r="E2603" s="1" t="str">
        <f>+IFERROR(VLOOKUP(Tabla1[[#This Row],[Tema]],Temas[[Tema]:[Columna1]],2,0),"REVISAR")</f>
        <v>34.01.02 Aportes, donaciones, asignaciones y otros</v>
      </c>
      <c r="F2603" s="1" t="str">
        <f>+IFERROR(VLOOKUP(Tabla1[[#This Row],[Muestra]],Muestra[[Muestra]:[Columna1]],2,0),"REVISAR")</f>
        <v>34.01.01.46 Partido Unión Patriótica</v>
      </c>
      <c r="G2603" t="s">
        <v>3888</v>
      </c>
      <c r="H2603" t="s">
        <v>3889</v>
      </c>
      <c r="I2603" t="s">
        <v>4409</v>
      </c>
      <c r="J2603" t="s">
        <v>4408</v>
      </c>
      <c r="K2603" t="s">
        <v>234</v>
      </c>
      <c r="L2603" t="s">
        <v>2615</v>
      </c>
      <c r="O2603" t="s">
        <v>4346</v>
      </c>
      <c r="AJ2603">
        <v>11133518</v>
      </c>
      <c r="AK2603">
        <v>250000</v>
      </c>
    </row>
    <row r="2604" spans="1:37" x14ac:dyDescent="0.25">
      <c r="A2604" s="19">
        <v>2603</v>
      </c>
      <c r="B2604" s="15" t="s">
        <v>9788</v>
      </c>
      <c r="C2604" s="1" t="str">
        <f>+VLOOKUP(Tabla1[[#This Row],[Sector]],Sectores[[Sector]:[Columna1]],2,0)</f>
        <v>08 Educación</v>
      </c>
      <c r="D2604" s="1" t="str">
        <f>+VLOOKUP(Tabla1[[#This Row],[Contenido]],Hoja2!$F$2:$G$105,2,0)</f>
        <v>08.03 Admisión Universitaria</v>
      </c>
      <c r="E2604" s="1" t="str">
        <f>+IFERROR(VLOOKUP(Tabla1[[#This Row],[Tema]],Temas[[Tema]:[Columna1]],2,0),"REVISAR")</f>
        <v>08.03.20 Matrículas</v>
      </c>
      <c r="F2604" s="1" t="s">
        <v>7345</v>
      </c>
      <c r="G2604" t="s">
        <v>62</v>
      </c>
      <c r="H2604" t="s">
        <v>3332</v>
      </c>
      <c r="I2604" t="s">
        <v>3335</v>
      </c>
      <c r="J2604" t="s">
        <v>171</v>
      </c>
      <c r="K2604" t="s">
        <v>3336</v>
      </c>
      <c r="L2604" t="s">
        <v>2498</v>
      </c>
      <c r="O2604" t="s">
        <v>3867</v>
      </c>
      <c r="AB2604">
        <v>0</v>
      </c>
      <c r="AC2604">
        <v>5</v>
      </c>
      <c r="AD2604">
        <v>1</v>
      </c>
      <c r="AE2604">
        <v>1</v>
      </c>
      <c r="AF2604">
        <v>0</v>
      </c>
      <c r="AG2604">
        <v>1</v>
      </c>
      <c r="AH2604">
        <v>1</v>
      </c>
      <c r="AI2604">
        <v>1</v>
      </c>
      <c r="AJ2604">
        <v>1</v>
      </c>
    </row>
    <row r="2605" spans="1:37" x14ac:dyDescent="0.25">
      <c r="A2605" s="19">
        <v>2604</v>
      </c>
      <c r="B2605" s="15" t="s">
        <v>9789</v>
      </c>
      <c r="C2605" s="1" t="str">
        <f>+VLOOKUP(Tabla1[[#This Row],[Sector]],Sectores[[Sector]:[Columna1]],2,0)</f>
        <v>08 Educación</v>
      </c>
      <c r="D2605" s="1" t="str">
        <f>+VLOOKUP(Tabla1[[#This Row],[Contenido]],Hoja2!$F$2:$G$105,2,0)</f>
        <v>08.03 Admisión Universitaria</v>
      </c>
      <c r="E2605" s="1" t="str">
        <f>+IFERROR(VLOOKUP(Tabla1[[#This Row],[Tema]],Temas[[Tema]:[Columna1]],2,0),"REVISAR")</f>
        <v>08.03.20 Matrículas</v>
      </c>
      <c r="F2605" s="1" t="str">
        <f>+IFERROR(VLOOKUP(Tabla1[[#This Row],[Muestra]],Muestra[[Muestra]:[Columna1]],2,0),"REVISAR")</f>
        <v>08.03.20.44 Administración</v>
      </c>
      <c r="G2605" t="s">
        <v>62</v>
      </c>
      <c r="H2605" t="s">
        <v>3332</v>
      </c>
      <c r="I2605" t="s">
        <v>3335</v>
      </c>
      <c r="J2605" t="s">
        <v>291</v>
      </c>
      <c r="K2605" t="s">
        <v>3336</v>
      </c>
      <c r="L2605" t="s">
        <v>2498</v>
      </c>
      <c r="O2605" t="s">
        <v>3867</v>
      </c>
      <c r="AB2605">
        <v>685</v>
      </c>
      <c r="AC2605">
        <v>718</v>
      </c>
      <c r="AD2605">
        <v>771</v>
      </c>
      <c r="AE2605">
        <v>692</v>
      </c>
      <c r="AF2605">
        <v>800</v>
      </c>
      <c r="AG2605">
        <v>837</v>
      </c>
      <c r="AH2605">
        <v>1279</v>
      </c>
      <c r="AI2605">
        <v>1436</v>
      </c>
      <c r="AJ2605">
        <v>1317</v>
      </c>
    </row>
    <row r="2606" spans="1:37" x14ac:dyDescent="0.25">
      <c r="A2606" s="19">
        <v>2605</v>
      </c>
      <c r="B2606" s="15" t="s">
        <v>9790</v>
      </c>
      <c r="C2606" s="1" t="str">
        <f>+VLOOKUP(Tabla1[[#This Row],[Sector]],Sectores[[Sector]:[Columna1]],2,0)</f>
        <v>08 Educación</v>
      </c>
      <c r="D2606" s="1" t="str">
        <f>+VLOOKUP(Tabla1[[#This Row],[Contenido]],Hoja2!$F$2:$G$105,2,0)</f>
        <v>08.03 Admisión Universitaria</v>
      </c>
      <c r="E2606" s="1" t="str">
        <f>+IFERROR(VLOOKUP(Tabla1[[#This Row],[Tema]],Temas[[Tema]:[Columna1]],2,0),"REVISAR")</f>
        <v>08.03.20 Matrículas</v>
      </c>
      <c r="F2606" s="1" t="str">
        <f>+IFERROR(VLOOKUP(Tabla1[[#This Row],[Muestra]],Muestra[[Muestra]:[Columna1]],2,0),"REVISAR")</f>
        <v>08.03.20.45 Administración de Empresas</v>
      </c>
      <c r="G2606" t="s">
        <v>62</v>
      </c>
      <c r="H2606" t="s">
        <v>3332</v>
      </c>
      <c r="I2606" t="s">
        <v>3335</v>
      </c>
      <c r="J2606" t="s">
        <v>4411</v>
      </c>
      <c r="K2606" t="s">
        <v>3336</v>
      </c>
      <c r="L2606" t="s">
        <v>2498</v>
      </c>
      <c r="O2606" t="s">
        <v>3867</v>
      </c>
      <c r="AB2606">
        <v>0</v>
      </c>
      <c r="AC2606">
        <v>9</v>
      </c>
      <c r="AD2606">
        <v>9</v>
      </c>
      <c r="AE2606">
        <v>6</v>
      </c>
      <c r="AF2606">
        <v>12</v>
      </c>
      <c r="AG2606">
        <v>11</v>
      </c>
      <c r="AH2606">
        <v>14</v>
      </c>
      <c r="AI2606">
        <v>7</v>
      </c>
      <c r="AJ2606">
        <v>10</v>
      </c>
    </row>
    <row r="2607" spans="1:37" x14ac:dyDescent="0.25">
      <c r="A2607" s="22">
        <v>2606</v>
      </c>
      <c r="B2607" s="15" t="s">
        <v>9791</v>
      </c>
      <c r="C2607" s="1" t="str">
        <f>+VLOOKUP(Tabla1[[#This Row],[Sector]],Sectores[[Sector]:[Columna1]],2,0)</f>
        <v>08 Educación</v>
      </c>
      <c r="D2607" s="1" t="str">
        <f>+VLOOKUP(Tabla1[[#This Row],[Contenido]],Hoja2!$F$2:$G$105,2,0)</f>
        <v>08.03 Admisión Universitaria</v>
      </c>
      <c r="E2607" s="1" t="str">
        <f>+IFERROR(VLOOKUP(Tabla1[[#This Row],[Tema]],Temas[[Tema]:[Columna1]],2,0),"REVISAR")</f>
        <v>08.03.20 Matrículas</v>
      </c>
      <c r="F2607" s="1" t="str">
        <f>+IFERROR(VLOOKUP(Tabla1[[#This Row],[Muestra]],Muestra[[Muestra]:[Columna1]],2,0),"REVISAR")</f>
        <v>08.03.20.46 Agroindustria</v>
      </c>
      <c r="G2607" t="s">
        <v>62</v>
      </c>
      <c r="H2607" t="s">
        <v>3332</v>
      </c>
      <c r="I2607" t="s">
        <v>3335</v>
      </c>
      <c r="J2607" t="s">
        <v>4412</v>
      </c>
      <c r="K2607" t="s">
        <v>3336</v>
      </c>
      <c r="L2607" t="s">
        <v>2498</v>
      </c>
      <c r="O2607" t="s">
        <v>3867</v>
      </c>
      <c r="AB2607">
        <v>0</v>
      </c>
      <c r="AC2607">
        <v>0</v>
      </c>
      <c r="AD2607">
        <v>0</v>
      </c>
      <c r="AE2607">
        <v>0</v>
      </c>
      <c r="AF2607">
        <v>0</v>
      </c>
      <c r="AG2607">
        <v>0</v>
      </c>
      <c r="AH2607">
        <v>0</v>
      </c>
      <c r="AI2607">
        <v>0</v>
      </c>
      <c r="AJ2607">
        <v>0</v>
      </c>
    </row>
    <row r="2608" spans="1:37" x14ac:dyDescent="0.25">
      <c r="A2608" s="19">
        <v>2607</v>
      </c>
      <c r="B2608" s="15" t="s">
        <v>9792</v>
      </c>
      <c r="C2608" s="1" t="str">
        <f>+VLOOKUP(Tabla1[[#This Row],[Sector]],Sectores[[Sector]:[Columna1]],2,0)</f>
        <v>08 Educación</v>
      </c>
      <c r="D2608" s="1" t="str">
        <f>+VLOOKUP(Tabla1[[#This Row],[Contenido]],Hoja2!$F$2:$G$105,2,0)</f>
        <v>08.03 Admisión Universitaria</v>
      </c>
      <c r="E2608" s="1" t="str">
        <f>+IFERROR(VLOOKUP(Tabla1[[#This Row],[Tema]],Temas[[Tema]:[Columna1]],2,0),"REVISAR")</f>
        <v>08.03.20 Matrículas</v>
      </c>
      <c r="F2608" s="1" t="str">
        <f>+IFERROR(VLOOKUP(Tabla1[[#This Row],[Muestra]],Muestra[[Muestra]:[Columna1]],2,0),"REVISAR")</f>
        <v>08.03.20.47 Agronomía</v>
      </c>
      <c r="G2608" t="s">
        <v>62</v>
      </c>
      <c r="H2608" t="s">
        <v>3332</v>
      </c>
      <c r="I2608" t="s">
        <v>3335</v>
      </c>
      <c r="J2608" t="s">
        <v>4413</v>
      </c>
      <c r="K2608" t="s">
        <v>3336</v>
      </c>
      <c r="L2608" t="s">
        <v>2498</v>
      </c>
      <c r="O2608" t="s">
        <v>3867</v>
      </c>
      <c r="AB2608">
        <v>957</v>
      </c>
      <c r="AC2608">
        <v>951</v>
      </c>
      <c r="AD2608">
        <v>936</v>
      </c>
      <c r="AE2608">
        <v>1002</v>
      </c>
      <c r="AF2608">
        <v>1032</v>
      </c>
      <c r="AG2608">
        <v>1013</v>
      </c>
      <c r="AH2608">
        <v>1020</v>
      </c>
      <c r="AI2608">
        <v>987</v>
      </c>
      <c r="AJ2608">
        <v>890</v>
      </c>
    </row>
    <row r="2609" spans="1:36" x14ac:dyDescent="0.25">
      <c r="A2609" s="19">
        <v>2608</v>
      </c>
      <c r="B2609" s="15" t="s">
        <v>9793</v>
      </c>
      <c r="C2609" s="1" t="str">
        <f>+VLOOKUP(Tabla1[[#This Row],[Sector]],Sectores[[Sector]:[Columna1]],2,0)</f>
        <v>08 Educación</v>
      </c>
      <c r="D2609" s="1" t="str">
        <f>+VLOOKUP(Tabla1[[#This Row],[Contenido]],Hoja2!$F$2:$G$105,2,0)</f>
        <v>08.03 Admisión Universitaria</v>
      </c>
      <c r="E2609" s="1" t="str">
        <f>+IFERROR(VLOOKUP(Tabla1[[#This Row],[Tema]],Temas[[Tema]:[Columna1]],2,0),"REVISAR")</f>
        <v>08.03.20 Matrículas</v>
      </c>
      <c r="F2609" s="1" t="str">
        <f>+IFERROR(VLOOKUP(Tabla1[[#This Row],[Muestra]],Muestra[[Muestra]:[Columna1]],2,0),"REVISAR")</f>
        <v>08.03.20.48 Alimentos</v>
      </c>
      <c r="G2609" t="s">
        <v>62</v>
      </c>
      <c r="H2609" t="s">
        <v>3332</v>
      </c>
      <c r="I2609" t="s">
        <v>3335</v>
      </c>
      <c r="J2609" t="s">
        <v>490</v>
      </c>
      <c r="K2609" t="s">
        <v>3336</v>
      </c>
      <c r="L2609" t="s">
        <v>2498</v>
      </c>
      <c r="O2609" t="s">
        <v>3867</v>
      </c>
      <c r="AB2609">
        <v>0</v>
      </c>
      <c r="AC2609">
        <v>0</v>
      </c>
      <c r="AD2609">
        <v>0</v>
      </c>
      <c r="AE2609">
        <v>0</v>
      </c>
      <c r="AF2609">
        <v>0</v>
      </c>
      <c r="AG2609">
        <v>0</v>
      </c>
      <c r="AH2609">
        <v>0</v>
      </c>
      <c r="AI2609">
        <v>0</v>
      </c>
      <c r="AJ2609">
        <v>0</v>
      </c>
    </row>
    <row r="2610" spans="1:36" x14ac:dyDescent="0.25">
      <c r="A2610" s="19">
        <v>2609</v>
      </c>
      <c r="B2610" s="15" t="s">
        <v>9794</v>
      </c>
      <c r="C2610" s="1" t="str">
        <f>+VLOOKUP(Tabla1[[#This Row],[Sector]],Sectores[[Sector]:[Columna1]],2,0)</f>
        <v>08 Educación</v>
      </c>
      <c r="D2610" s="1" t="str">
        <f>+VLOOKUP(Tabla1[[#This Row],[Contenido]],Hoja2!$F$2:$G$105,2,0)</f>
        <v>08.03 Admisión Universitaria</v>
      </c>
      <c r="E2610" s="1" t="str">
        <f>+IFERROR(VLOOKUP(Tabla1[[#This Row],[Tema]],Temas[[Tema]:[Columna1]],2,0),"REVISAR")</f>
        <v>08.03.20 Matrículas</v>
      </c>
      <c r="F2610" s="1" t="str">
        <f>+IFERROR(VLOOKUP(Tabla1[[#This Row],[Muestra]],Muestra[[Muestra]:[Columna1]],2,0),"REVISAR")</f>
        <v>08.03.20.49 Análisis</v>
      </c>
      <c r="G2610" t="s">
        <v>62</v>
      </c>
      <c r="H2610" t="s">
        <v>3332</v>
      </c>
      <c r="I2610" t="s">
        <v>3335</v>
      </c>
      <c r="J2610" t="s">
        <v>4414</v>
      </c>
      <c r="K2610" t="s">
        <v>3336</v>
      </c>
      <c r="L2610" t="s">
        <v>2498</v>
      </c>
      <c r="O2610" t="s">
        <v>3867</v>
      </c>
      <c r="AB2610">
        <v>51</v>
      </c>
      <c r="AC2610">
        <v>55</v>
      </c>
      <c r="AD2610">
        <v>57</v>
      </c>
      <c r="AE2610">
        <v>61</v>
      </c>
      <c r="AF2610">
        <v>36</v>
      </c>
      <c r="AG2610">
        <v>39</v>
      </c>
      <c r="AH2610">
        <v>44</v>
      </c>
      <c r="AI2610">
        <v>41</v>
      </c>
      <c r="AJ2610">
        <v>39</v>
      </c>
    </row>
    <row r="2611" spans="1:36" x14ac:dyDescent="0.25">
      <c r="A2611" s="19">
        <v>2610</v>
      </c>
      <c r="B2611" s="15" t="s">
        <v>9795</v>
      </c>
      <c r="C2611" s="1" t="str">
        <f>+VLOOKUP(Tabla1[[#This Row],[Sector]],Sectores[[Sector]:[Columna1]],2,0)</f>
        <v>08 Educación</v>
      </c>
      <c r="D2611" s="1" t="str">
        <f>+VLOOKUP(Tabla1[[#This Row],[Contenido]],Hoja2!$F$2:$G$105,2,0)</f>
        <v>08.03 Admisión Universitaria</v>
      </c>
      <c r="E2611" s="1" t="str">
        <f>+IFERROR(VLOOKUP(Tabla1[[#This Row],[Tema]],Temas[[Tema]:[Columna1]],2,0),"REVISAR")</f>
        <v>08.03.20 Matrículas</v>
      </c>
      <c r="F2611" s="1" t="str">
        <f>+IFERROR(VLOOKUP(Tabla1[[#This Row],[Muestra]],Muestra[[Muestra]:[Columna1]],2,0),"REVISAR")</f>
        <v>08.03.20.50 Animación</v>
      </c>
      <c r="G2611" t="s">
        <v>62</v>
      </c>
      <c r="H2611" t="s">
        <v>3332</v>
      </c>
      <c r="I2611" t="s">
        <v>3335</v>
      </c>
      <c r="J2611" t="s">
        <v>4415</v>
      </c>
      <c r="K2611" t="s">
        <v>3336</v>
      </c>
      <c r="L2611" t="s">
        <v>2498</v>
      </c>
      <c r="O2611" t="s">
        <v>3867</v>
      </c>
      <c r="AB2611">
        <v>17</v>
      </c>
      <c r="AC2611">
        <v>22</v>
      </c>
      <c r="AD2611">
        <v>30</v>
      </c>
      <c r="AE2611">
        <v>31</v>
      </c>
      <c r="AF2611">
        <v>32</v>
      </c>
      <c r="AG2611">
        <v>30</v>
      </c>
      <c r="AH2611">
        <v>46</v>
      </c>
      <c r="AI2611">
        <v>72</v>
      </c>
      <c r="AJ2611">
        <v>103</v>
      </c>
    </row>
    <row r="2612" spans="1:36" x14ac:dyDescent="0.25">
      <c r="A2612" s="19">
        <v>2611</v>
      </c>
      <c r="B2612" s="15" t="s">
        <v>9796</v>
      </c>
      <c r="C2612" s="1" t="str">
        <f>+VLOOKUP(Tabla1[[#This Row],[Sector]],Sectores[[Sector]:[Columna1]],2,0)</f>
        <v>08 Educación</v>
      </c>
      <c r="D2612" s="1" t="str">
        <f>+VLOOKUP(Tabla1[[#This Row],[Contenido]],Hoja2!$F$2:$G$105,2,0)</f>
        <v>08.03 Admisión Universitaria</v>
      </c>
      <c r="E2612" s="1" t="str">
        <f>+IFERROR(VLOOKUP(Tabla1[[#This Row],[Tema]],Temas[[Tema]:[Columna1]],2,0),"REVISAR")</f>
        <v>08.03.20 Matrículas</v>
      </c>
      <c r="F2612" s="1" t="str">
        <f>+IFERROR(VLOOKUP(Tabla1[[#This Row],[Muestra]],Muestra[[Muestra]:[Columna1]],2,0),"REVISAR")</f>
        <v>08.03.20.51 Antropología</v>
      </c>
      <c r="G2612" t="s">
        <v>62</v>
      </c>
      <c r="H2612" t="s">
        <v>3332</v>
      </c>
      <c r="I2612" t="s">
        <v>3335</v>
      </c>
      <c r="J2612" t="s">
        <v>4416</v>
      </c>
      <c r="K2612" t="s">
        <v>3336</v>
      </c>
      <c r="L2612" t="s">
        <v>2498</v>
      </c>
      <c r="O2612" t="s">
        <v>3867</v>
      </c>
      <c r="AB2612">
        <v>298</v>
      </c>
      <c r="AC2612">
        <v>315</v>
      </c>
      <c r="AD2612">
        <v>311</v>
      </c>
      <c r="AE2612">
        <v>328</v>
      </c>
      <c r="AF2612">
        <v>348</v>
      </c>
      <c r="AG2612">
        <v>345</v>
      </c>
      <c r="AH2612">
        <v>365</v>
      </c>
      <c r="AI2612">
        <v>425</v>
      </c>
      <c r="AJ2612">
        <v>405</v>
      </c>
    </row>
    <row r="2613" spans="1:36" x14ac:dyDescent="0.25">
      <c r="A2613" s="19">
        <v>2612</v>
      </c>
      <c r="B2613" s="15" t="s">
        <v>9797</v>
      </c>
      <c r="C2613" s="1" t="str">
        <f>+VLOOKUP(Tabla1[[#This Row],[Sector]],Sectores[[Sector]:[Columna1]],2,0)</f>
        <v>08 Educación</v>
      </c>
      <c r="D2613" s="1" t="str">
        <f>+VLOOKUP(Tabla1[[#This Row],[Contenido]],Hoja2!$F$2:$G$105,2,0)</f>
        <v>08.03 Admisión Universitaria</v>
      </c>
      <c r="E2613" s="1" t="str">
        <f>+IFERROR(VLOOKUP(Tabla1[[#This Row],[Tema]],Temas[[Tema]:[Columna1]],2,0),"REVISAR")</f>
        <v>08.03.20 Matrículas</v>
      </c>
      <c r="F2613" s="1" t="str">
        <f>+IFERROR(VLOOKUP(Tabla1[[#This Row],[Muestra]],Muestra[[Muestra]:[Columna1]],2,0),"REVISAR")</f>
        <v>08.03.20.52 Arqueología</v>
      </c>
      <c r="G2613" t="s">
        <v>62</v>
      </c>
      <c r="H2613" t="s">
        <v>3332</v>
      </c>
      <c r="I2613" t="s">
        <v>3335</v>
      </c>
      <c r="J2613" t="s">
        <v>4417</v>
      </c>
      <c r="K2613" t="s">
        <v>3336</v>
      </c>
      <c r="L2613" t="s">
        <v>2498</v>
      </c>
      <c r="O2613" t="s">
        <v>3867</v>
      </c>
      <c r="AB2613">
        <v>0</v>
      </c>
      <c r="AC2613">
        <v>25</v>
      </c>
      <c r="AD2613">
        <v>33</v>
      </c>
      <c r="AE2613">
        <v>48</v>
      </c>
      <c r="AF2613">
        <v>47</v>
      </c>
      <c r="AG2613">
        <v>52</v>
      </c>
      <c r="AH2613">
        <v>48</v>
      </c>
      <c r="AI2613">
        <v>86</v>
      </c>
      <c r="AJ2613">
        <v>60</v>
      </c>
    </row>
    <row r="2614" spans="1:36" x14ac:dyDescent="0.25">
      <c r="A2614" s="19">
        <v>2613</v>
      </c>
      <c r="B2614" s="15" t="s">
        <v>9798</v>
      </c>
      <c r="C2614" s="1" t="str">
        <f>+VLOOKUP(Tabla1[[#This Row],[Sector]],Sectores[[Sector]:[Columna1]],2,0)</f>
        <v>08 Educación</v>
      </c>
      <c r="D2614" s="1" t="str">
        <f>+VLOOKUP(Tabla1[[#This Row],[Contenido]],Hoja2!$F$2:$G$105,2,0)</f>
        <v>08.03 Admisión Universitaria</v>
      </c>
      <c r="E2614" s="1" t="str">
        <f>+IFERROR(VLOOKUP(Tabla1[[#This Row],[Tema]],Temas[[Tema]:[Columna1]],2,0),"REVISAR")</f>
        <v>08.03.20 Matrículas</v>
      </c>
      <c r="F2614" s="1" t="str">
        <f>+IFERROR(VLOOKUP(Tabla1[[#This Row],[Muestra]],Muestra[[Muestra]:[Columna1]],2,0),"REVISAR")</f>
        <v>08.03.20.53 Arquitectura</v>
      </c>
      <c r="G2614" t="s">
        <v>62</v>
      </c>
      <c r="H2614" t="s">
        <v>3332</v>
      </c>
      <c r="I2614" t="s">
        <v>3335</v>
      </c>
      <c r="J2614" t="s">
        <v>4418</v>
      </c>
      <c r="K2614" t="s">
        <v>3336</v>
      </c>
      <c r="L2614" t="s">
        <v>2498</v>
      </c>
      <c r="O2614" t="s">
        <v>3867</v>
      </c>
      <c r="AB2614">
        <v>1794</v>
      </c>
      <c r="AC2614">
        <v>1784</v>
      </c>
      <c r="AD2614">
        <v>1811</v>
      </c>
      <c r="AE2614">
        <v>1863</v>
      </c>
      <c r="AF2614">
        <v>2026</v>
      </c>
      <c r="AG2614">
        <v>2086</v>
      </c>
      <c r="AH2614">
        <v>2442</v>
      </c>
      <c r="AI2614">
        <v>2542</v>
      </c>
      <c r="AJ2614">
        <v>2530</v>
      </c>
    </row>
    <row r="2615" spans="1:36" x14ac:dyDescent="0.25">
      <c r="A2615" s="19">
        <v>2614</v>
      </c>
      <c r="B2615" s="15" t="s">
        <v>9799</v>
      </c>
      <c r="C2615" s="1" t="str">
        <f>+VLOOKUP(Tabla1[[#This Row],[Sector]],Sectores[[Sector]:[Columna1]],2,0)</f>
        <v>08 Educación</v>
      </c>
      <c r="D2615" s="1" t="str">
        <f>+VLOOKUP(Tabla1[[#This Row],[Contenido]],Hoja2!$F$2:$G$105,2,0)</f>
        <v>08.03 Admisión Universitaria</v>
      </c>
      <c r="E2615" s="1" t="str">
        <f>+IFERROR(VLOOKUP(Tabla1[[#This Row],[Tema]],Temas[[Tema]:[Columna1]],2,0),"REVISAR")</f>
        <v>08.03.20 Matrículas</v>
      </c>
      <c r="F2615" s="1" t="str">
        <f>+IFERROR(VLOOKUP(Tabla1[[#This Row],[Muestra]],Muestra[[Muestra]:[Columna1]],2,0),"REVISAR")</f>
        <v>08.03.20.54 Artes</v>
      </c>
      <c r="G2615" t="s">
        <v>62</v>
      </c>
      <c r="H2615" t="s">
        <v>3332</v>
      </c>
      <c r="I2615" t="s">
        <v>3335</v>
      </c>
      <c r="J2615" t="s">
        <v>4419</v>
      </c>
      <c r="K2615" t="s">
        <v>3336</v>
      </c>
      <c r="L2615" t="s">
        <v>2498</v>
      </c>
      <c r="O2615" t="s">
        <v>3867</v>
      </c>
      <c r="AB2615">
        <v>851</v>
      </c>
      <c r="AC2615">
        <v>1010</v>
      </c>
      <c r="AD2615">
        <v>964</v>
      </c>
      <c r="AE2615">
        <v>1099</v>
      </c>
      <c r="AF2615">
        <v>1112</v>
      </c>
      <c r="AG2615">
        <v>1090</v>
      </c>
      <c r="AH2615">
        <v>1187</v>
      </c>
      <c r="AI2615">
        <v>1405</v>
      </c>
      <c r="AJ2615">
        <v>1353</v>
      </c>
    </row>
    <row r="2616" spans="1:36" x14ac:dyDescent="0.25">
      <c r="A2616" s="22">
        <v>2615</v>
      </c>
      <c r="B2616" s="15" t="s">
        <v>9800</v>
      </c>
      <c r="C2616" s="1" t="str">
        <f>+VLOOKUP(Tabla1[[#This Row],[Sector]],Sectores[[Sector]:[Columna1]],2,0)</f>
        <v>08 Educación</v>
      </c>
      <c r="D2616" s="1" t="str">
        <f>+VLOOKUP(Tabla1[[#This Row],[Contenido]],Hoja2!$F$2:$G$105,2,0)</f>
        <v>08.03 Admisión Universitaria</v>
      </c>
      <c r="E2616" s="1" t="str">
        <f>+IFERROR(VLOOKUP(Tabla1[[#This Row],[Tema]],Temas[[Tema]:[Columna1]],2,0),"REVISAR")</f>
        <v>08.03.20 Matrículas</v>
      </c>
      <c r="F2616" s="1" t="str">
        <f>+IFERROR(VLOOKUP(Tabla1[[#This Row],[Muestra]],Muestra[[Muestra]:[Columna1]],2,0),"REVISAR")</f>
        <v>08.03.20.55 Astrofísica</v>
      </c>
      <c r="G2616" t="s">
        <v>62</v>
      </c>
      <c r="H2616" t="s">
        <v>3332</v>
      </c>
      <c r="I2616" t="s">
        <v>3335</v>
      </c>
      <c r="J2616" t="s">
        <v>4420</v>
      </c>
      <c r="K2616" t="s">
        <v>3336</v>
      </c>
      <c r="L2616" t="s">
        <v>2498</v>
      </c>
      <c r="O2616" t="s">
        <v>3867</v>
      </c>
      <c r="AB2616">
        <v>0</v>
      </c>
      <c r="AC2616">
        <v>0</v>
      </c>
      <c r="AD2616">
        <v>0</v>
      </c>
      <c r="AE2616">
        <v>0</v>
      </c>
      <c r="AF2616">
        <v>0</v>
      </c>
      <c r="AG2616">
        <v>0</v>
      </c>
      <c r="AH2616">
        <v>0</v>
      </c>
      <c r="AI2616">
        <v>0</v>
      </c>
      <c r="AJ2616">
        <v>47</v>
      </c>
    </row>
    <row r="2617" spans="1:36" x14ac:dyDescent="0.25">
      <c r="A2617" s="19">
        <v>2616</v>
      </c>
      <c r="B2617" s="15" t="s">
        <v>9801</v>
      </c>
      <c r="C2617" s="1" t="str">
        <f>+VLOOKUP(Tabla1[[#This Row],[Sector]],Sectores[[Sector]:[Columna1]],2,0)</f>
        <v>08 Educación</v>
      </c>
      <c r="D2617" s="1" t="str">
        <f>+VLOOKUP(Tabla1[[#This Row],[Contenido]],Hoja2!$F$2:$G$105,2,0)</f>
        <v>08.03 Admisión Universitaria</v>
      </c>
      <c r="E2617" s="1" t="str">
        <f>+IFERROR(VLOOKUP(Tabla1[[#This Row],[Tema]],Temas[[Tema]:[Columna1]],2,0),"REVISAR")</f>
        <v>08.03.20 Matrículas</v>
      </c>
      <c r="F2617" s="1" t="str">
        <f>+IFERROR(VLOOKUP(Tabla1[[#This Row],[Muestra]],Muestra[[Muestra]:[Columna1]],2,0),"REVISAR")</f>
        <v>08.03.20.56 Astronomía</v>
      </c>
      <c r="G2617" t="s">
        <v>62</v>
      </c>
      <c r="H2617" t="s">
        <v>3332</v>
      </c>
      <c r="I2617" t="s">
        <v>3335</v>
      </c>
      <c r="J2617" t="s">
        <v>4421</v>
      </c>
      <c r="K2617" t="s">
        <v>3336</v>
      </c>
      <c r="L2617" t="s">
        <v>2498</v>
      </c>
      <c r="O2617" t="s">
        <v>3867</v>
      </c>
      <c r="AB2617">
        <v>91</v>
      </c>
      <c r="AC2617">
        <v>115</v>
      </c>
      <c r="AD2617">
        <v>125</v>
      </c>
      <c r="AE2617">
        <v>118</v>
      </c>
      <c r="AF2617">
        <v>136</v>
      </c>
      <c r="AG2617">
        <v>130</v>
      </c>
      <c r="AH2617">
        <v>152</v>
      </c>
      <c r="AI2617">
        <v>158</v>
      </c>
      <c r="AJ2617">
        <v>189</v>
      </c>
    </row>
    <row r="2618" spans="1:36" x14ac:dyDescent="0.25">
      <c r="A2618" s="19">
        <v>2617</v>
      </c>
      <c r="B2618" s="15" t="s">
        <v>9802</v>
      </c>
      <c r="C2618" s="1" t="str">
        <f>+VLOOKUP(Tabla1[[#This Row],[Sector]],Sectores[[Sector]:[Columna1]],2,0)</f>
        <v>08 Educación</v>
      </c>
      <c r="D2618" s="1" t="str">
        <f>+VLOOKUP(Tabla1[[#This Row],[Contenido]],Hoja2!$F$2:$G$105,2,0)</f>
        <v>08.03 Admisión Universitaria</v>
      </c>
      <c r="E2618" s="1" t="str">
        <f>+IFERROR(VLOOKUP(Tabla1[[#This Row],[Tema]],Temas[[Tema]:[Columna1]],2,0),"REVISAR")</f>
        <v>08.03.20 Matrículas</v>
      </c>
      <c r="F2618" s="1" t="str">
        <f>+IFERROR(VLOOKUP(Tabla1[[#This Row],[Muestra]],Muestra[[Muestra]:[Columna1]],2,0),"REVISAR")</f>
        <v>08.03.20.57 Auditoría</v>
      </c>
      <c r="G2618" t="s">
        <v>62</v>
      </c>
      <c r="H2618" t="s">
        <v>3332</v>
      </c>
      <c r="I2618" t="s">
        <v>3335</v>
      </c>
      <c r="J2618" t="s">
        <v>4422</v>
      </c>
      <c r="K2618" t="s">
        <v>3336</v>
      </c>
      <c r="L2618" t="s">
        <v>2498</v>
      </c>
      <c r="O2618" t="s">
        <v>3867</v>
      </c>
      <c r="AB2618">
        <v>416</v>
      </c>
      <c r="AC2618">
        <v>562</v>
      </c>
      <c r="AD2618">
        <v>451</v>
      </c>
      <c r="AE2618">
        <v>532</v>
      </c>
      <c r="AF2618">
        <v>587</v>
      </c>
      <c r="AG2618">
        <v>573</v>
      </c>
      <c r="AH2618">
        <v>707</v>
      </c>
      <c r="AI2618">
        <v>646</v>
      </c>
      <c r="AJ2618">
        <v>630</v>
      </c>
    </row>
    <row r="2619" spans="1:36" x14ac:dyDescent="0.25">
      <c r="A2619" s="19">
        <v>2618</v>
      </c>
      <c r="B2619" s="15" t="s">
        <v>9803</v>
      </c>
      <c r="C2619" s="1" t="str">
        <f>+VLOOKUP(Tabla1[[#This Row],[Sector]],Sectores[[Sector]:[Columna1]],2,0)</f>
        <v>08 Educación</v>
      </c>
      <c r="D2619" s="1" t="str">
        <f>+VLOOKUP(Tabla1[[#This Row],[Contenido]],Hoja2!$F$2:$G$105,2,0)</f>
        <v>08.03 Admisión Universitaria</v>
      </c>
      <c r="E2619" s="1" t="str">
        <f>+IFERROR(VLOOKUP(Tabla1[[#This Row],[Tema]],Temas[[Tema]:[Columna1]],2,0),"REVISAR")</f>
        <v>08.03.20 Matrículas</v>
      </c>
      <c r="F2619" s="1" t="str">
        <f>+IFERROR(VLOOKUP(Tabla1[[#This Row],[Muestra]],Muestra[[Muestra]:[Columna1]],2,0),"REVISAR")</f>
        <v>08.03.20.58 Automatización y Control</v>
      </c>
      <c r="G2619" t="s">
        <v>62</v>
      </c>
      <c r="H2619" t="s">
        <v>3332</v>
      </c>
      <c r="I2619" t="s">
        <v>3335</v>
      </c>
      <c r="J2619" t="s">
        <v>4423</v>
      </c>
      <c r="K2619" t="s">
        <v>3336</v>
      </c>
      <c r="L2619" t="s">
        <v>2498</v>
      </c>
      <c r="O2619" t="s">
        <v>3867</v>
      </c>
      <c r="AB2619">
        <v>22</v>
      </c>
      <c r="AC2619">
        <v>37</v>
      </c>
      <c r="AD2619">
        <v>41</v>
      </c>
      <c r="AE2619">
        <v>50</v>
      </c>
      <c r="AF2619">
        <v>52</v>
      </c>
      <c r="AG2619">
        <v>52</v>
      </c>
      <c r="AH2619">
        <v>44</v>
      </c>
      <c r="AI2619">
        <v>34</v>
      </c>
      <c r="AJ2619">
        <v>25</v>
      </c>
    </row>
    <row r="2620" spans="1:36" x14ac:dyDescent="0.25">
      <c r="A2620" s="19">
        <v>2619</v>
      </c>
      <c r="B2620" s="15" t="s">
        <v>9804</v>
      </c>
      <c r="C2620" s="1" t="str">
        <f>+VLOOKUP(Tabla1[[#This Row],[Sector]],Sectores[[Sector]:[Columna1]],2,0)</f>
        <v>08 Educación</v>
      </c>
      <c r="D2620" s="1" t="str">
        <f>+VLOOKUP(Tabla1[[#This Row],[Contenido]],Hoja2!$F$2:$G$105,2,0)</f>
        <v>08.03 Admisión Universitaria</v>
      </c>
      <c r="E2620" s="1" t="str">
        <f>+IFERROR(VLOOKUP(Tabla1[[#This Row],[Tema]],Temas[[Tema]:[Columna1]],2,0),"REVISAR")</f>
        <v>08.03.20 Matrículas</v>
      </c>
      <c r="F2620" s="1" t="str">
        <f>+IFERROR(VLOOKUP(Tabla1[[#This Row],[Muestra]],Muestra[[Muestra]:[Columna1]],2,0),"REVISAR")</f>
        <v>08.03.20.59 Bibliotecología</v>
      </c>
      <c r="G2620" t="s">
        <v>62</v>
      </c>
      <c r="H2620" t="s">
        <v>3332</v>
      </c>
      <c r="I2620" t="s">
        <v>3335</v>
      </c>
      <c r="J2620" t="s">
        <v>4424</v>
      </c>
      <c r="K2620" t="s">
        <v>3336</v>
      </c>
      <c r="L2620" t="s">
        <v>2498</v>
      </c>
      <c r="O2620" t="s">
        <v>3867</v>
      </c>
      <c r="AB2620">
        <v>31</v>
      </c>
      <c r="AC2620">
        <v>47</v>
      </c>
      <c r="AD2620">
        <v>52</v>
      </c>
      <c r="AE2620">
        <v>73</v>
      </c>
      <c r="AF2620">
        <v>71</v>
      </c>
      <c r="AG2620">
        <v>70</v>
      </c>
      <c r="AH2620">
        <v>72</v>
      </c>
      <c r="AI2620">
        <v>66</v>
      </c>
      <c r="AJ2620">
        <v>41</v>
      </c>
    </row>
    <row r="2621" spans="1:36" x14ac:dyDescent="0.25">
      <c r="A2621" s="22">
        <v>2620</v>
      </c>
      <c r="B2621" s="15" t="s">
        <v>9805</v>
      </c>
      <c r="C2621" s="1" t="str">
        <f>+VLOOKUP(Tabla1[[#This Row],[Sector]],Sectores[[Sector]:[Columna1]],2,0)</f>
        <v>08 Educación</v>
      </c>
      <c r="D2621" s="1" t="str">
        <f>+VLOOKUP(Tabla1[[#This Row],[Contenido]],Hoja2!$F$2:$G$105,2,0)</f>
        <v>08.03 Admisión Universitaria</v>
      </c>
      <c r="E2621" s="1" t="str">
        <f>+IFERROR(VLOOKUP(Tabla1[[#This Row],[Tema]],Temas[[Tema]:[Columna1]],2,0),"REVISAR")</f>
        <v>08.03.20 Matrículas</v>
      </c>
      <c r="F2621" s="1" t="str">
        <f>+IFERROR(VLOOKUP(Tabla1[[#This Row],[Muestra]],Muestra[[Muestra]:[Columna1]],2,0),"REVISAR")</f>
        <v>08.03.20.60 Biblioteconomía</v>
      </c>
      <c r="G2621" t="s">
        <v>62</v>
      </c>
      <c r="H2621" t="s">
        <v>3332</v>
      </c>
      <c r="I2621" t="s">
        <v>3335</v>
      </c>
      <c r="J2621" t="s">
        <v>4425</v>
      </c>
      <c r="K2621" t="s">
        <v>3336</v>
      </c>
      <c r="L2621" t="s">
        <v>2498</v>
      </c>
      <c r="O2621" t="s">
        <v>3867</v>
      </c>
      <c r="AB2621">
        <v>7</v>
      </c>
      <c r="AC2621">
        <v>1</v>
      </c>
      <c r="AD2621">
        <v>0</v>
      </c>
      <c r="AE2621">
        <v>0</v>
      </c>
      <c r="AF2621">
        <v>0</v>
      </c>
      <c r="AG2621">
        <v>0</v>
      </c>
      <c r="AH2621">
        <v>0</v>
      </c>
      <c r="AI2621">
        <v>0</v>
      </c>
      <c r="AJ2621">
        <v>0</v>
      </c>
    </row>
    <row r="2622" spans="1:36" x14ac:dyDescent="0.25">
      <c r="A2622" s="19">
        <v>2621</v>
      </c>
      <c r="B2622" s="15" t="s">
        <v>9806</v>
      </c>
      <c r="C2622" s="1" t="str">
        <f>+VLOOKUP(Tabla1[[#This Row],[Sector]],Sectores[[Sector]:[Columna1]],2,0)</f>
        <v>08 Educación</v>
      </c>
      <c r="D2622" s="1" t="str">
        <f>+VLOOKUP(Tabla1[[#This Row],[Contenido]],Hoja2!$F$2:$G$105,2,0)</f>
        <v>08.03 Admisión Universitaria</v>
      </c>
      <c r="E2622" s="1" t="str">
        <f>+IFERROR(VLOOKUP(Tabla1[[#This Row],[Tema]],Temas[[Tema]:[Columna1]],2,0),"REVISAR")</f>
        <v>08.03.20 Matrículas</v>
      </c>
      <c r="F2622" s="1" t="str">
        <f>+IFERROR(VLOOKUP(Tabla1[[#This Row],[Muestra]],Muestra[[Muestra]:[Columna1]],2,0),"REVISAR")</f>
        <v>08.03.20.61 Biología</v>
      </c>
      <c r="G2622" t="s">
        <v>62</v>
      </c>
      <c r="H2622" t="s">
        <v>3332</v>
      </c>
      <c r="I2622" t="s">
        <v>3335</v>
      </c>
      <c r="J2622" t="s">
        <v>4426</v>
      </c>
      <c r="K2622" t="s">
        <v>3336</v>
      </c>
      <c r="L2622" t="s">
        <v>2498</v>
      </c>
      <c r="O2622" t="s">
        <v>3867</v>
      </c>
      <c r="AB2622">
        <v>437</v>
      </c>
      <c r="AC2622">
        <v>403</v>
      </c>
      <c r="AD2622">
        <v>422</v>
      </c>
      <c r="AE2622">
        <v>423</v>
      </c>
      <c r="AF2622">
        <v>475</v>
      </c>
      <c r="AG2622">
        <v>478</v>
      </c>
      <c r="AH2622">
        <v>495</v>
      </c>
      <c r="AI2622">
        <v>520</v>
      </c>
      <c r="AJ2622">
        <v>549</v>
      </c>
    </row>
    <row r="2623" spans="1:36" x14ac:dyDescent="0.25">
      <c r="A2623" s="19">
        <v>2622</v>
      </c>
      <c r="B2623" s="15" t="s">
        <v>9807</v>
      </c>
      <c r="C2623" s="1" t="str">
        <f>+VLOOKUP(Tabla1[[#This Row],[Sector]],Sectores[[Sector]:[Columna1]],2,0)</f>
        <v>08 Educación</v>
      </c>
      <c r="D2623" s="1" t="str">
        <f>+VLOOKUP(Tabla1[[#This Row],[Contenido]],Hoja2!$F$2:$G$105,2,0)</f>
        <v>08.03 Admisión Universitaria</v>
      </c>
      <c r="E2623" s="1" t="str">
        <f>+IFERROR(VLOOKUP(Tabla1[[#This Row],[Tema]],Temas[[Tema]:[Columna1]],2,0),"REVISAR")</f>
        <v>08.03.20 Matrículas</v>
      </c>
      <c r="F2623" s="1" t="str">
        <f>+IFERROR(VLOOKUP(Tabla1[[#This Row],[Muestra]],Muestra[[Muestra]:[Columna1]],2,0),"REVISAR")</f>
        <v>08.03.20.62 Bioquímica</v>
      </c>
      <c r="G2623" t="s">
        <v>62</v>
      </c>
      <c r="H2623" t="s">
        <v>3332</v>
      </c>
      <c r="I2623" t="s">
        <v>3335</v>
      </c>
      <c r="J2623" t="s">
        <v>4427</v>
      </c>
      <c r="K2623" t="s">
        <v>3336</v>
      </c>
      <c r="L2623" t="s">
        <v>2498</v>
      </c>
      <c r="O2623" t="s">
        <v>3867</v>
      </c>
      <c r="AB2623">
        <v>367</v>
      </c>
      <c r="AC2623">
        <v>349</v>
      </c>
      <c r="AD2623">
        <v>351</v>
      </c>
      <c r="AE2623">
        <v>359</v>
      </c>
      <c r="AF2623">
        <v>393</v>
      </c>
      <c r="AG2623">
        <v>373</v>
      </c>
      <c r="AH2623">
        <v>467</v>
      </c>
      <c r="AI2623">
        <v>486</v>
      </c>
      <c r="AJ2623">
        <v>488</v>
      </c>
    </row>
    <row r="2624" spans="1:36" x14ac:dyDescent="0.25">
      <c r="A2624" s="19">
        <v>2623</v>
      </c>
      <c r="B2624" s="15" t="s">
        <v>9808</v>
      </c>
      <c r="C2624" s="1" t="str">
        <f>+VLOOKUP(Tabla1[[#This Row],[Sector]],Sectores[[Sector]:[Columna1]],2,0)</f>
        <v>08 Educación</v>
      </c>
      <c r="D2624" s="1" t="str">
        <f>+VLOOKUP(Tabla1[[#This Row],[Contenido]],Hoja2!$F$2:$G$105,2,0)</f>
        <v>08.03 Admisión Universitaria</v>
      </c>
      <c r="E2624" s="1" t="str">
        <f>+IFERROR(VLOOKUP(Tabla1[[#This Row],[Tema]],Temas[[Tema]:[Columna1]],2,0),"REVISAR")</f>
        <v>08.03.20 Matrículas</v>
      </c>
      <c r="F2624" s="1" t="str">
        <f>+IFERROR(VLOOKUP(Tabla1[[#This Row],[Muestra]],Muestra[[Muestra]:[Columna1]],2,0),"REVISAR")</f>
        <v>08.03.20.63 Biotecnología</v>
      </c>
      <c r="G2624" t="s">
        <v>62</v>
      </c>
      <c r="H2624" t="s">
        <v>3332</v>
      </c>
      <c r="I2624" t="s">
        <v>3335</v>
      </c>
      <c r="J2624" t="s">
        <v>4428</v>
      </c>
      <c r="K2624" t="s">
        <v>3336</v>
      </c>
      <c r="L2624" t="s">
        <v>2498</v>
      </c>
      <c r="O2624" t="s">
        <v>3867</v>
      </c>
      <c r="AB2624">
        <v>70</v>
      </c>
      <c r="AC2624">
        <v>63</v>
      </c>
      <c r="AD2624">
        <v>67</v>
      </c>
      <c r="AE2624">
        <v>87</v>
      </c>
      <c r="AF2624">
        <v>99</v>
      </c>
      <c r="AG2624">
        <v>79</v>
      </c>
      <c r="AH2624">
        <v>73</v>
      </c>
      <c r="AI2624">
        <v>77</v>
      </c>
      <c r="AJ2624">
        <v>83</v>
      </c>
    </row>
    <row r="2625" spans="1:36" x14ac:dyDescent="0.25">
      <c r="A2625" s="19">
        <v>2624</v>
      </c>
      <c r="B2625" s="15" t="s">
        <v>9809</v>
      </c>
      <c r="C2625" s="1" t="str">
        <f>+VLOOKUP(Tabla1[[#This Row],[Sector]],Sectores[[Sector]:[Columna1]],2,0)</f>
        <v>08 Educación</v>
      </c>
      <c r="D2625" s="1" t="str">
        <f>+VLOOKUP(Tabla1[[#This Row],[Contenido]],Hoja2!$F$2:$G$105,2,0)</f>
        <v>08.03 Admisión Universitaria</v>
      </c>
      <c r="E2625" s="1" t="str">
        <f>+IFERROR(VLOOKUP(Tabla1[[#This Row],[Tema]],Temas[[Tema]:[Columna1]],2,0),"REVISAR")</f>
        <v>08.03.20 Matrículas</v>
      </c>
      <c r="F2625" s="1" t="str">
        <f>+IFERROR(VLOOKUP(Tabla1[[#This Row],[Muestra]],Muestra[[Muestra]:[Columna1]],2,0),"REVISAR")</f>
        <v>08.03.20.64 Cartografía</v>
      </c>
      <c r="G2625" t="s">
        <v>62</v>
      </c>
      <c r="H2625" t="s">
        <v>3332</v>
      </c>
      <c r="I2625" t="s">
        <v>3335</v>
      </c>
      <c r="J2625" t="s">
        <v>4429</v>
      </c>
      <c r="K2625" t="s">
        <v>3336</v>
      </c>
      <c r="L2625" t="s">
        <v>2498</v>
      </c>
      <c r="O2625" t="s">
        <v>3867</v>
      </c>
      <c r="AB2625">
        <v>8</v>
      </c>
      <c r="AC2625">
        <v>15</v>
      </c>
      <c r="AD2625">
        <v>12</v>
      </c>
      <c r="AE2625">
        <v>21</v>
      </c>
      <c r="AF2625">
        <v>25</v>
      </c>
      <c r="AG2625">
        <v>6</v>
      </c>
      <c r="AH2625">
        <v>11</v>
      </c>
      <c r="AI2625">
        <v>0</v>
      </c>
      <c r="AJ2625">
        <v>0</v>
      </c>
    </row>
    <row r="2626" spans="1:36" x14ac:dyDescent="0.25">
      <c r="A2626" s="19">
        <v>2625</v>
      </c>
      <c r="B2626" s="15" t="s">
        <v>9810</v>
      </c>
      <c r="C2626" s="1" t="str">
        <f>+VLOOKUP(Tabla1[[#This Row],[Sector]],Sectores[[Sector]:[Columna1]],2,0)</f>
        <v>08 Educación</v>
      </c>
      <c r="D2626" s="1" t="str">
        <f>+VLOOKUP(Tabla1[[#This Row],[Contenido]],Hoja2!$F$2:$G$105,2,0)</f>
        <v>08.03 Admisión Universitaria</v>
      </c>
      <c r="E2626" s="1" t="str">
        <f>+IFERROR(VLOOKUP(Tabla1[[#This Row],[Tema]],Temas[[Tema]:[Columna1]],2,0),"REVISAR")</f>
        <v>08.03.20 Matrículas</v>
      </c>
      <c r="F2626" s="1" t="str">
        <f>+IFERROR(VLOOKUP(Tabla1[[#This Row],[Muestra]],Muestra[[Muestra]:[Columna1]],2,0),"REVISAR")</f>
        <v>08.03.20.65 Castellano y Comunicación</v>
      </c>
      <c r="G2626" t="s">
        <v>62</v>
      </c>
      <c r="H2626" t="s">
        <v>3332</v>
      </c>
      <c r="I2626" t="s">
        <v>3335</v>
      </c>
      <c r="J2626" t="s">
        <v>4430</v>
      </c>
      <c r="K2626" t="s">
        <v>3336</v>
      </c>
      <c r="L2626" t="s">
        <v>2498</v>
      </c>
      <c r="O2626" t="s">
        <v>3867</v>
      </c>
      <c r="AB2626">
        <v>24</v>
      </c>
      <c r="AC2626">
        <v>21</v>
      </c>
      <c r="AD2626">
        <v>14</v>
      </c>
      <c r="AE2626">
        <v>19</v>
      </c>
      <c r="AF2626">
        <v>18</v>
      </c>
      <c r="AG2626">
        <v>24</v>
      </c>
      <c r="AH2626">
        <v>18</v>
      </c>
      <c r="AI2626">
        <v>14</v>
      </c>
      <c r="AJ2626">
        <v>0</v>
      </c>
    </row>
    <row r="2627" spans="1:36" x14ac:dyDescent="0.25">
      <c r="A2627" s="19">
        <v>2626</v>
      </c>
      <c r="B2627" s="15" t="s">
        <v>9811</v>
      </c>
      <c r="C2627" s="1" t="str">
        <f>+VLOOKUP(Tabla1[[#This Row],[Sector]],Sectores[[Sector]:[Columna1]],2,0)</f>
        <v>08 Educación</v>
      </c>
      <c r="D2627" s="1" t="str">
        <f>+VLOOKUP(Tabla1[[#This Row],[Contenido]],Hoja2!$F$2:$G$105,2,0)</f>
        <v>08.03 Admisión Universitaria</v>
      </c>
      <c r="E2627" s="1" t="str">
        <f>+IFERROR(VLOOKUP(Tabla1[[#This Row],[Tema]],Temas[[Tema]:[Columna1]],2,0),"REVISAR")</f>
        <v>08.03.20 Matrículas</v>
      </c>
      <c r="F2627" s="1" t="str">
        <f>+IFERROR(VLOOKUP(Tabla1[[#This Row],[Muestra]],Muestra[[Muestra]:[Columna1]],2,0),"REVISAR")</f>
        <v>08.03.20.66 Ciencia Política</v>
      </c>
      <c r="G2627" t="s">
        <v>62</v>
      </c>
      <c r="H2627" t="s">
        <v>3332</v>
      </c>
      <c r="I2627" t="s">
        <v>3335</v>
      </c>
      <c r="J2627" t="s">
        <v>4431</v>
      </c>
      <c r="K2627" t="s">
        <v>3336</v>
      </c>
      <c r="L2627" t="s">
        <v>2498</v>
      </c>
      <c r="O2627" t="s">
        <v>3867</v>
      </c>
      <c r="AB2627">
        <v>353</v>
      </c>
      <c r="AC2627">
        <v>380</v>
      </c>
      <c r="AD2627">
        <v>339</v>
      </c>
      <c r="AE2627">
        <v>355</v>
      </c>
      <c r="AF2627">
        <v>338</v>
      </c>
      <c r="AG2627">
        <v>353</v>
      </c>
      <c r="AH2627">
        <v>423</v>
      </c>
      <c r="AI2627">
        <v>449</v>
      </c>
      <c r="AJ2627">
        <v>441</v>
      </c>
    </row>
    <row r="2628" spans="1:36" x14ac:dyDescent="0.25">
      <c r="A2628" s="19">
        <v>2627</v>
      </c>
      <c r="B2628" s="15" t="s">
        <v>9812</v>
      </c>
      <c r="C2628" s="1" t="str">
        <f>+VLOOKUP(Tabla1[[#This Row],[Sector]],Sectores[[Sector]:[Columna1]],2,0)</f>
        <v>08 Educación</v>
      </c>
      <c r="D2628" s="1" t="str">
        <f>+VLOOKUP(Tabla1[[#This Row],[Contenido]],Hoja2!$F$2:$G$105,2,0)</f>
        <v>08.03 Admisión Universitaria</v>
      </c>
      <c r="E2628" s="1" t="str">
        <f>+IFERROR(VLOOKUP(Tabla1[[#This Row],[Tema]],Temas[[Tema]:[Columna1]],2,0),"REVISAR")</f>
        <v>08.03.20 Matrículas</v>
      </c>
      <c r="F2628" s="1" t="str">
        <f>+IFERROR(VLOOKUP(Tabla1[[#This Row],[Muestra]],Muestra[[Muestra]:[Columna1]],2,0),"REVISAR")</f>
        <v>08.03.20.67 Ciencias</v>
      </c>
      <c r="G2628" t="s">
        <v>62</v>
      </c>
      <c r="H2628" t="s">
        <v>3332</v>
      </c>
      <c r="I2628" t="s">
        <v>3335</v>
      </c>
      <c r="J2628" t="s">
        <v>4432</v>
      </c>
      <c r="K2628" t="s">
        <v>3336</v>
      </c>
      <c r="L2628" t="s">
        <v>2498</v>
      </c>
      <c r="O2628" t="s">
        <v>3867</v>
      </c>
      <c r="AB2628">
        <v>1911</v>
      </c>
      <c r="AC2628">
        <v>1940</v>
      </c>
      <c r="AD2628">
        <v>2115</v>
      </c>
      <c r="AE2628">
        <v>2286</v>
      </c>
      <c r="AF2628">
        <v>2428</v>
      </c>
      <c r="AG2628">
        <v>2524</v>
      </c>
      <c r="AH2628">
        <v>2577</v>
      </c>
      <c r="AI2628">
        <v>2660</v>
      </c>
      <c r="AJ2628">
        <v>2575</v>
      </c>
    </row>
    <row r="2629" spans="1:36" x14ac:dyDescent="0.25">
      <c r="A2629" s="19">
        <v>2628</v>
      </c>
      <c r="B2629" s="15" t="s">
        <v>9813</v>
      </c>
      <c r="C2629" s="1" t="str">
        <f>+VLOOKUP(Tabla1[[#This Row],[Sector]],Sectores[[Sector]:[Columna1]],2,0)</f>
        <v>08 Educación</v>
      </c>
      <c r="D2629" s="1" t="str">
        <f>+VLOOKUP(Tabla1[[#This Row],[Contenido]],Hoja2!$F$2:$G$105,2,0)</f>
        <v>08.03 Admisión Universitaria</v>
      </c>
      <c r="E2629" s="1" t="str">
        <f>+IFERROR(VLOOKUP(Tabla1[[#This Row],[Tema]],Temas[[Tema]:[Columna1]],2,0),"REVISAR")</f>
        <v>08.03.20 Matrículas</v>
      </c>
      <c r="F2629" s="1" t="str">
        <f>+IFERROR(VLOOKUP(Tabla1[[#This Row],[Muestra]],Muestra[[Muestra]:[Columna1]],2,0),"REVISAR")</f>
        <v>08.03.20.68 Comunicación</v>
      </c>
      <c r="G2629" t="s">
        <v>62</v>
      </c>
      <c r="H2629" t="s">
        <v>3332</v>
      </c>
      <c r="I2629" t="s">
        <v>3335</v>
      </c>
      <c r="J2629" t="s">
        <v>4433</v>
      </c>
      <c r="K2629" t="s">
        <v>3336</v>
      </c>
      <c r="L2629" t="s">
        <v>2498</v>
      </c>
      <c r="O2629" t="s">
        <v>3867</v>
      </c>
      <c r="AB2629">
        <v>6</v>
      </c>
      <c r="AC2629">
        <v>9</v>
      </c>
      <c r="AD2629">
        <v>0</v>
      </c>
      <c r="AE2629">
        <v>0</v>
      </c>
      <c r="AF2629">
        <v>0</v>
      </c>
      <c r="AG2629">
        <v>0</v>
      </c>
      <c r="AH2629">
        <v>8</v>
      </c>
      <c r="AI2629">
        <v>12</v>
      </c>
      <c r="AJ2629">
        <v>13</v>
      </c>
    </row>
    <row r="2630" spans="1:36" x14ac:dyDescent="0.25">
      <c r="A2630" s="19">
        <v>2629</v>
      </c>
      <c r="B2630" s="15" t="s">
        <v>9814</v>
      </c>
      <c r="C2630" s="1" t="str">
        <f>+VLOOKUP(Tabla1[[#This Row],[Sector]],Sectores[[Sector]:[Columna1]],2,0)</f>
        <v>08 Educación</v>
      </c>
      <c r="D2630" s="1" t="str">
        <f>+VLOOKUP(Tabla1[[#This Row],[Contenido]],Hoja2!$F$2:$G$105,2,0)</f>
        <v>08.03 Admisión Universitaria</v>
      </c>
      <c r="E2630" s="1" t="str">
        <f>+IFERROR(VLOOKUP(Tabla1[[#This Row],[Tema]],Temas[[Tema]:[Columna1]],2,0),"REVISAR")</f>
        <v>08.03.20 Matrículas</v>
      </c>
      <c r="F2630" s="1" t="str">
        <f>+IFERROR(VLOOKUP(Tabla1[[#This Row],[Muestra]],Muestra[[Muestra]:[Columna1]],2,0),"REVISAR")</f>
        <v>08.03.20.69 Construcción</v>
      </c>
      <c r="G2630" t="s">
        <v>62</v>
      </c>
      <c r="H2630" t="s">
        <v>3332</v>
      </c>
      <c r="I2630" t="s">
        <v>3335</v>
      </c>
      <c r="J2630" t="s">
        <v>64</v>
      </c>
      <c r="K2630" t="s">
        <v>3336</v>
      </c>
      <c r="L2630" t="s">
        <v>2498</v>
      </c>
      <c r="O2630" t="s">
        <v>3867</v>
      </c>
      <c r="AB2630">
        <v>544</v>
      </c>
      <c r="AC2630">
        <v>501</v>
      </c>
      <c r="AD2630">
        <v>469</v>
      </c>
      <c r="AE2630">
        <v>461</v>
      </c>
      <c r="AF2630">
        <v>464</v>
      </c>
      <c r="AG2630">
        <v>500</v>
      </c>
      <c r="AH2630">
        <v>513</v>
      </c>
      <c r="AI2630">
        <v>436</v>
      </c>
      <c r="AJ2630">
        <v>326</v>
      </c>
    </row>
    <row r="2631" spans="1:36" x14ac:dyDescent="0.25">
      <c r="A2631" s="19">
        <v>2630</v>
      </c>
      <c r="B2631" s="15" t="s">
        <v>9815</v>
      </c>
      <c r="C2631" s="1" t="str">
        <f>+VLOOKUP(Tabla1[[#This Row],[Sector]],Sectores[[Sector]:[Columna1]],2,0)</f>
        <v>08 Educación</v>
      </c>
      <c r="D2631" s="1" t="str">
        <f>+VLOOKUP(Tabla1[[#This Row],[Contenido]],Hoja2!$F$2:$G$105,2,0)</f>
        <v>08.03 Admisión Universitaria</v>
      </c>
      <c r="E2631" s="1" t="str">
        <f>+IFERROR(VLOOKUP(Tabla1[[#This Row],[Tema]],Temas[[Tema]:[Columna1]],2,0),"REVISAR")</f>
        <v>08.03.20 Matrículas</v>
      </c>
      <c r="F2631" s="1" t="str">
        <f>+IFERROR(VLOOKUP(Tabla1[[#This Row],[Muestra]],Muestra[[Muestra]:[Columna1]],2,0),"REVISAR")</f>
        <v>08.03.20.70 Contador Auditor</v>
      </c>
      <c r="G2631" t="s">
        <v>62</v>
      </c>
      <c r="H2631" t="s">
        <v>3332</v>
      </c>
      <c r="I2631" t="s">
        <v>3335</v>
      </c>
      <c r="J2631" t="s">
        <v>4434</v>
      </c>
      <c r="K2631" t="s">
        <v>3336</v>
      </c>
      <c r="L2631" t="s">
        <v>2498</v>
      </c>
      <c r="O2631" t="s">
        <v>3867</v>
      </c>
      <c r="AB2631">
        <v>803</v>
      </c>
      <c r="AC2631">
        <v>820</v>
      </c>
      <c r="AD2631">
        <v>890</v>
      </c>
      <c r="AE2631">
        <v>1010</v>
      </c>
      <c r="AF2631">
        <v>1193</v>
      </c>
      <c r="AG2631">
        <v>1169</v>
      </c>
      <c r="AH2631">
        <v>1327</v>
      </c>
      <c r="AI2631">
        <v>1341</v>
      </c>
      <c r="AJ2631">
        <v>1190</v>
      </c>
    </row>
    <row r="2632" spans="1:36" x14ac:dyDescent="0.25">
      <c r="A2632" s="19">
        <v>2631</v>
      </c>
      <c r="B2632" s="15" t="s">
        <v>9816</v>
      </c>
      <c r="C2632" s="1" t="str">
        <f>+VLOOKUP(Tabla1[[#This Row],[Sector]],Sectores[[Sector]:[Columna1]],2,0)</f>
        <v>08 Educación</v>
      </c>
      <c r="D2632" s="1" t="str">
        <f>+VLOOKUP(Tabla1[[#This Row],[Contenido]],Hoja2!$F$2:$G$105,2,0)</f>
        <v>08.03 Admisión Universitaria</v>
      </c>
      <c r="E2632" s="1" t="str">
        <f>+IFERROR(VLOOKUP(Tabla1[[#This Row],[Tema]],Temas[[Tema]:[Columna1]],2,0),"REVISAR")</f>
        <v>08.03.20 Matrículas</v>
      </c>
      <c r="F2632" s="1" t="str">
        <f>+IFERROR(VLOOKUP(Tabla1[[#This Row],[Muestra]],Muestra[[Muestra]:[Columna1]],2,0),"REVISAR")</f>
        <v>08.03.20.71 Control</v>
      </c>
      <c r="G2632" t="s">
        <v>62</v>
      </c>
      <c r="H2632" t="s">
        <v>3332</v>
      </c>
      <c r="I2632" t="s">
        <v>3335</v>
      </c>
      <c r="J2632" t="s">
        <v>4435</v>
      </c>
      <c r="K2632" t="s">
        <v>3336</v>
      </c>
      <c r="L2632" t="s">
        <v>2498</v>
      </c>
      <c r="O2632" t="s">
        <v>3867</v>
      </c>
      <c r="AB2632">
        <v>60</v>
      </c>
      <c r="AC2632">
        <v>64</v>
      </c>
      <c r="AD2632">
        <v>50</v>
      </c>
      <c r="AE2632">
        <v>39</v>
      </c>
      <c r="AF2632">
        <v>41</v>
      </c>
      <c r="AG2632">
        <v>39</v>
      </c>
      <c r="AH2632">
        <v>41</v>
      </c>
      <c r="AI2632">
        <v>25</v>
      </c>
      <c r="AJ2632">
        <v>27</v>
      </c>
    </row>
    <row r="2633" spans="1:36" x14ac:dyDescent="0.25">
      <c r="A2633" s="19">
        <v>2632</v>
      </c>
      <c r="B2633" s="15" t="s">
        <v>9817</v>
      </c>
      <c r="C2633" s="1" t="str">
        <f>+VLOOKUP(Tabla1[[#This Row],[Sector]],Sectores[[Sector]:[Columna1]],2,0)</f>
        <v>08 Educación</v>
      </c>
      <c r="D2633" s="1" t="str">
        <f>+VLOOKUP(Tabla1[[#This Row],[Contenido]],Hoja2!$F$2:$G$105,2,0)</f>
        <v>08.03 Admisión Universitaria</v>
      </c>
      <c r="E2633" s="1" t="str">
        <f>+IFERROR(VLOOKUP(Tabla1[[#This Row],[Tema]],Temas[[Tema]:[Columna1]],2,0),"REVISAR")</f>
        <v>08.03.20 Matrículas</v>
      </c>
      <c r="F2633" s="1" t="str">
        <f>+IFERROR(VLOOKUP(Tabla1[[#This Row],[Muestra]],Muestra[[Muestra]:[Columna1]],2,0),"REVISAR")</f>
        <v>08.03.20.72 Creación</v>
      </c>
      <c r="G2633" t="s">
        <v>62</v>
      </c>
      <c r="H2633" t="s">
        <v>3332</v>
      </c>
      <c r="I2633" t="s">
        <v>3335</v>
      </c>
      <c r="J2633" t="s">
        <v>4436</v>
      </c>
      <c r="K2633" t="s">
        <v>3336</v>
      </c>
      <c r="L2633" t="s">
        <v>2498</v>
      </c>
      <c r="O2633" t="s">
        <v>3867</v>
      </c>
      <c r="AB2633">
        <v>0</v>
      </c>
      <c r="AC2633">
        <v>0</v>
      </c>
      <c r="AD2633">
        <v>0</v>
      </c>
      <c r="AE2633">
        <v>0</v>
      </c>
      <c r="AF2633">
        <v>0</v>
      </c>
      <c r="AG2633">
        <v>0</v>
      </c>
      <c r="AH2633">
        <v>28</v>
      </c>
      <c r="AI2633">
        <v>34</v>
      </c>
      <c r="AJ2633">
        <v>35</v>
      </c>
    </row>
    <row r="2634" spans="1:36" x14ac:dyDescent="0.25">
      <c r="A2634" s="19">
        <v>2633</v>
      </c>
      <c r="B2634" s="15" t="s">
        <v>9818</v>
      </c>
      <c r="C2634" s="1" t="str">
        <f>+VLOOKUP(Tabla1[[#This Row],[Sector]],Sectores[[Sector]:[Columna1]],2,0)</f>
        <v>08 Educación</v>
      </c>
      <c r="D2634" s="1" t="str">
        <f>+VLOOKUP(Tabla1[[#This Row],[Contenido]],Hoja2!$F$2:$G$105,2,0)</f>
        <v>08.03 Admisión Universitaria</v>
      </c>
      <c r="E2634" s="1" t="str">
        <f>+IFERROR(VLOOKUP(Tabla1[[#This Row],[Tema]],Temas[[Tema]:[Columna1]],2,0),"REVISAR")</f>
        <v>08.03.20 Matrículas</v>
      </c>
      <c r="F2634" s="1" t="str">
        <f>+IFERROR(VLOOKUP(Tabla1[[#This Row],[Muestra]],Muestra[[Muestra]:[Columna1]],2,0),"REVISAR")</f>
        <v>08.03.20.73 Derecho</v>
      </c>
      <c r="G2634" t="s">
        <v>62</v>
      </c>
      <c r="H2634" t="s">
        <v>3332</v>
      </c>
      <c r="I2634" t="s">
        <v>3335</v>
      </c>
      <c r="J2634" t="s">
        <v>4437</v>
      </c>
      <c r="K2634" t="s">
        <v>3336</v>
      </c>
      <c r="L2634" t="s">
        <v>2498</v>
      </c>
      <c r="O2634" t="s">
        <v>3867</v>
      </c>
      <c r="AB2634">
        <v>3811</v>
      </c>
      <c r="AC2634">
        <v>4091</v>
      </c>
      <c r="AD2634">
        <v>4187</v>
      </c>
      <c r="AE2634">
        <v>4191</v>
      </c>
      <c r="AF2634">
        <v>4348</v>
      </c>
      <c r="AG2634">
        <v>4468</v>
      </c>
      <c r="AH2634">
        <v>6260</v>
      </c>
      <c r="AI2634">
        <v>6568</v>
      </c>
      <c r="AJ2634">
        <v>6322</v>
      </c>
    </row>
    <row r="2635" spans="1:36" x14ac:dyDescent="0.25">
      <c r="A2635" s="19">
        <v>2634</v>
      </c>
      <c r="B2635" s="15" t="s">
        <v>9819</v>
      </c>
      <c r="C2635" s="1" t="str">
        <f>+VLOOKUP(Tabla1[[#This Row],[Sector]],Sectores[[Sector]:[Columna1]],2,0)</f>
        <v>08 Educación</v>
      </c>
      <c r="D2635" s="1" t="str">
        <f>+VLOOKUP(Tabla1[[#This Row],[Contenido]],Hoja2!$F$2:$G$105,2,0)</f>
        <v>08.03 Admisión Universitaria</v>
      </c>
      <c r="E2635" s="1" t="str">
        <f>+IFERROR(VLOOKUP(Tabla1[[#This Row],[Tema]],Temas[[Tema]:[Columna1]],2,0),"REVISAR")</f>
        <v>08.03.20 Matrículas</v>
      </c>
      <c r="F2635" s="1" t="str">
        <f>+IFERROR(VLOOKUP(Tabla1[[#This Row],[Muestra]],Muestra[[Muestra]:[Columna1]],2,0),"REVISAR")</f>
        <v>08.03.20.74 Dibujante</v>
      </c>
      <c r="G2635" t="s">
        <v>62</v>
      </c>
      <c r="H2635" t="s">
        <v>3332</v>
      </c>
      <c r="I2635" t="s">
        <v>3335</v>
      </c>
      <c r="J2635" t="s">
        <v>4438</v>
      </c>
      <c r="K2635" t="s">
        <v>3336</v>
      </c>
      <c r="L2635" t="s">
        <v>2498</v>
      </c>
      <c r="O2635" t="s">
        <v>3867</v>
      </c>
      <c r="AB2635">
        <v>54</v>
      </c>
      <c r="AC2635">
        <v>58</v>
      </c>
      <c r="AD2635">
        <v>53</v>
      </c>
      <c r="AE2635">
        <v>61</v>
      </c>
      <c r="AF2635">
        <v>59</v>
      </c>
      <c r="AG2635">
        <v>52</v>
      </c>
      <c r="AH2635">
        <v>38</v>
      </c>
      <c r="AI2635">
        <v>34</v>
      </c>
      <c r="AJ2635">
        <v>15</v>
      </c>
    </row>
    <row r="2636" spans="1:36" x14ac:dyDescent="0.25">
      <c r="A2636" s="19">
        <v>2635</v>
      </c>
      <c r="B2636" s="15" t="s">
        <v>9820</v>
      </c>
      <c r="C2636" s="1" t="str">
        <f>+VLOOKUP(Tabla1[[#This Row],[Sector]],Sectores[[Sector]:[Columna1]],2,0)</f>
        <v>08 Educación</v>
      </c>
      <c r="D2636" s="1" t="str">
        <f>+VLOOKUP(Tabla1[[#This Row],[Contenido]],Hoja2!$F$2:$G$105,2,0)</f>
        <v>08.03 Admisión Universitaria</v>
      </c>
      <c r="E2636" s="1" t="str">
        <f>+IFERROR(VLOOKUP(Tabla1[[#This Row],[Tema]],Temas[[Tema]:[Columna1]],2,0),"REVISAR")</f>
        <v>08.03.20 Matrículas</v>
      </c>
      <c r="F2636" s="1" t="str">
        <f>+IFERROR(VLOOKUP(Tabla1[[#This Row],[Muestra]],Muestra[[Muestra]:[Columna1]],2,0),"REVISAR")</f>
        <v>08.03.20.75 Dirección</v>
      </c>
      <c r="G2636" t="s">
        <v>62</v>
      </c>
      <c r="H2636" t="s">
        <v>3332</v>
      </c>
      <c r="I2636" t="s">
        <v>3335</v>
      </c>
      <c r="J2636" t="s">
        <v>4439</v>
      </c>
      <c r="K2636" t="s">
        <v>3336</v>
      </c>
      <c r="L2636" t="s">
        <v>2498</v>
      </c>
      <c r="O2636" t="s">
        <v>3867</v>
      </c>
      <c r="AB2636">
        <v>0</v>
      </c>
      <c r="AC2636">
        <v>0</v>
      </c>
      <c r="AD2636">
        <v>26</v>
      </c>
      <c r="AE2636">
        <v>42</v>
      </c>
      <c r="AF2636">
        <v>49</v>
      </c>
      <c r="AG2636">
        <v>42</v>
      </c>
      <c r="AH2636">
        <v>53</v>
      </c>
      <c r="AI2636">
        <v>52</v>
      </c>
      <c r="AJ2636">
        <v>42</v>
      </c>
    </row>
    <row r="2637" spans="1:36" x14ac:dyDescent="0.25">
      <c r="A2637" s="19">
        <v>2636</v>
      </c>
      <c r="B2637" s="15" t="s">
        <v>9821</v>
      </c>
      <c r="C2637" s="1" t="str">
        <f>+VLOOKUP(Tabla1[[#This Row],[Sector]],Sectores[[Sector]:[Columna1]],2,0)</f>
        <v>08 Educación</v>
      </c>
      <c r="D2637" s="1" t="str">
        <f>+VLOOKUP(Tabla1[[#This Row],[Contenido]],Hoja2!$F$2:$G$105,2,0)</f>
        <v>08.03 Admisión Universitaria</v>
      </c>
      <c r="E2637" s="1" t="str">
        <f>+IFERROR(VLOOKUP(Tabla1[[#This Row],[Tema]],Temas[[Tema]:[Columna1]],2,0),"REVISAR")</f>
        <v>08.03.20 Matrículas</v>
      </c>
      <c r="F2637" s="1" t="str">
        <f>+IFERROR(VLOOKUP(Tabla1[[#This Row],[Muestra]],Muestra[[Muestra]:[Columna1]],2,0),"REVISAR")</f>
        <v>08.03.20.76 Diseño</v>
      </c>
      <c r="G2637" t="s">
        <v>62</v>
      </c>
      <c r="H2637" t="s">
        <v>3332</v>
      </c>
      <c r="I2637" t="s">
        <v>3335</v>
      </c>
      <c r="J2637" t="s">
        <v>4440</v>
      </c>
      <c r="K2637" t="s">
        <v>3336</v>
      </c>
      <c r="L2637" t="s">
        <v>2498</v>
      </c>
      <c r="O2637" t="s">
        <v>3867</v>
      </c>
      <c r="AB2637">
        <v>1156</v>
      </c>
      <c r="AC2637">
        <v>1289</v>
      </c>
      <c r="AD2637">
        <v>1313</v>
      </c>
      <c r="AE2637">
        <v>1424</v>
      </c>
      <c r="AF2637">
        <v>1555</v>
      </c>
      <c r="AG2637">
        <v>1477</v>
      </c>
      <c r="AH2637">
        <v>1552</v>
      </c>
      <c r="AI2637">
        <v>1502</v>
      </c>
      <c r="AJ2637">
        <v>1487</v>
      </c>
    </row>
    <row r="2638" spans="1:36" x14ac:dyDescent="0.25">
      <c r="A2638" s="22">
        <v>2637</v>
      </c>
      <c r="B2638" s="15" t="s">
        <v>9822</v>
      </c>
      <c r="C2638" s="1" t="str">
        <f>+VLOOKUP(Tabla1[[#This Row],[Sector]],Sectores[[Sector]:[Columna1]],2,0)</f>
        <v>08 Educación</v>
      </c>
      <c r="D2638" s="1" t="str">
        <f>+VLOOKUP(Tabla1[[#This Row],[Contenido]],Hoja2!$F$2:$G$105,2,0)</f>
        <v>08.03 Admisión Universitaria</v>
      </c>
      <c r="E2638" s="1" t="str">
        <f>+IFERROR(VLOOKUP(Tabla1[[#This Row],[Tema]],Temas[[Tema]:[Columna1]],2,0),"REVISAR")</f>
        <v>08.03.20 Matrículas</v>
      </c>
      <c r="F2638" s="1" t="str">
        <f>+IFERROR(VLOOKUP(Tabla1[[#This Row],[Muestra]],Muestra[[Muestra]:[Columna1]],2,0),"REVISAR")</f>
        <v>08.03.20.77 Ecología</v>
      </c>
      <c r="G2638" t="s">
        <v>62</v>
      </c>
      <c r="H2638" t="s">
        <v>3332</v>
      </c>
      <c r="I2638" t="s">
        <v>3335</v>
      </c>
      <c r="J2638" t="s">
        <v>4441</v>
      </c>
      <c r="K2638" t="s">
        <v>3336</v>
      </c>
      <c r="L2638" t="s">
        <v>2498</v>
      </c>
      <c r="O2638" t="s">
        <v>3867</v>
      </c>
      <c r="AB2638">
        <v>0</v>
      </c>
      <c r="AC2638">
        <v>0</v>
      </c>
      <c r="AD2638">
        <v>0</v>
      </c>
      <c r="AE2638">
        <v>0</v>
      </c>
      <c r="AF2638">
        <v>0</v>
      </c>
      <c r="AG2638">
        <v>0</v>
      </c>
      <c r="AH2638">
        <v>0</v>
      </c>
      <c r="AI2638">
        <v>0</v>
      </c>
      <c r="AJ2638">
        <v>0</v>
      </c>
    </row>
    <row r="2639" spans="1:36" x14ac:dyDescent="0.25">
      <c r="A2639" s="19">
        <v>2638</v>
      </c>
      <c r="B2639" s="15" t="s">
        <v>9823</v>
      </c>
      <c r="C2639" s="1" t="str">
        <f>+VLOOKUP(Tabla1[[#This Row],[Sector]],Sectores[[Sector]:[Columna1]],2,0)</f>
        <v>08 Educación</v>
      </c>
      <c r="D2639" s="1" t="str">
        <f>+VLOOKUP(Tabla1[[#This Row],[Contenido]],Hoja2!$F$2:$G$105,2,0)</f>
        <v>08.03 Admisión Universitaria</v>
      </c>
      <c r="E2639" s="1" t="str">
        <f>+IFERROR(VLOOKUP(Tabla1[[#This Row],[Tema]],Temas[[Tema]:[Columna1]],2,0),"REVISAR")</f>
        <v>08.03.20 Matrículas</v>
      </c>
      <c r="F2639" s="1" t="str">
        <f>+IFERROR(VLOOKUP(Tabla1[[#This Row],[Muestra]],Muestra[[Muestra]:[Columna1]],2,0),"REVISAR")</f>
        <v>08.03.20.78 Economía</v>
      </c>
      <c r="G2639" t="s">
        <v>62</v>
      </c>
      <c r="H2639" t="s">
        <v>3332</v>
      </c>
      <c r="I2639" t="s">
        <v>3335</v>
      </c>
      <c r="J2639" t="s">
        <v>4442</v>
      </c>
      <c r="K2639" t="s">
        <v>3336</v>
      </c>
      <c r="L2639" t="s">
        <v>2498</v>
      </c>
      <c r="O2639" t="s">
        <v>3867</v>
      </c>
      <c r="AB2639">
        <v>78</v>
      </c>
      <c r="AC2639">
        <v>106</v>
      </c>
      <c r="AD2639">
        <v>143</v>
      </c>
      <c r="AE2639">
        <v>146</v>
      </c>
      <c r="AF2639">
        <v>91</v>
      </c>
      <c r="AG2639">
        <v>115</v>
      </c>
      <c r="AH2639">
        <v>99</v>
      </c>
      <c r="AI2639">
        <v>115</v>
      </c>
      <c r="AJ2639">
        <v>137</v>
      </c>
    </row>
    <row r="2640" spans="1:36" x14ac:dyDescent="0.25">
      <c r="A2640" s="19">
        <v>2639</v>
      </c>
      <c r="B2640" s="15" t="s">
        <v>9824</v>
      </c>
      <c r="C2640" s="1" t="str">
        <f>+VLOOKUP(Tabla1[[#This Row],[Sector]],Sectores[[Sector]:[Columna1]],2,0)</f>
        <v>08 Educación</v>
      </c>
      <c r="D2640" s="1" t="str">
        <f>+VLOOKUP(Tabla1[[#This Row],[Contenido]],Hoja2!$F$2:$G$105,2,0)</f>
        <v>08.03 Admisión Universitaria</v>
      </c>
      <c r="E2640" s="1" t="str">
        <f>+IFERROR(VLOOKUP(Tabla1[[#This Row],[Tema]],Temas[[Tema]:[Columna1]],2,0),"REVISAR")</f>
        <v>08.03.20 Matrículas</v>
      </c>
      <c r="F2640" s="1" t="str">
        <f>+IFERROR(VLOOKUP(Tabla1[[#This Row],[Muestra]],Muestra[[Muestra]:[Columna1]],2,0),"REVISAR")</f>
        <v>08.03.20.79 Ecoturismo</v>
      </c>
      <c r="G2640" t="s">
        <v>62</v>
      </c>
      <c r="H2640" t="s">
        <v>3332</v>
      </c>
      <c r="I2640" t="s">
        <v>3335</v>
      </c>
      <c r="J2640" t="s">
        <v>4443</v>
      </c>
      <c r="K2640" t="s">
        <v>3336</v>
      </c>
      <c r="L2640" t="s">
        <v>2498</v>
      </c>
      <c r="O2640" t="s">
        <v>3867</v>
      </c>
      <c r="AB2640">
        <v>67</v>
      </c>
      <c r="AC2640">
        <v>94</v>
      </c>
      <c r="AD2640">
        <v>92</v>
      </c>
      <c r="AE2640">
        <v>105</v>
      </c>
      <c r="AF2640">
        <v>139</v>
      </c>
      <c r="AG2640">
        <v>142</v>
      </c>
      <c r="AH2640">
        <v>156</v>
      </c>
      <c r="AI2640">
        <v>115</v>
      </c>
      <c r="AJ2640">
        <v>92</v>
      </c>
    </row>
    <row r="2641" spans="1:36" x14ac:dyDescent="0.25">
      <c r="A2641" s="19">
        <v>2640</v>
      </c>
      <c r="B2641" s="15" t="s">
        <v>9825</v>
      </c>
      <c r="C2641" s="1" t="str">
        <f>+VLOOKUP(Tabla1[[#This Row],[Sector]],Sectores[[Sector]:[Columna1]],2,0)</f>
        <v>08 Educación</v>
      </c>
      <c r="D2641" s="1" t="str">
        <f>+VLOOKUP(Tabla1[[#This Row],[Contenido]],Hoja2!$F$2:$G$105,2,0)</f>
        <v>08.03 Admisión Universitaria</v>
      </c>
      <c r="E2641" s="1" t="str">
        <f>+IFERROR(VLOOKUP(Tabla1[[#This Row],[Tema]],Temas[[Tema]:[Columna1]],2,0),"REVISAR")</f>
        <v>08.03.20 Matrículas</v>
      </c>
      <c r="F2641" s="1" t="str">
        <f>+IFERROR(VLOOKUP(Tabla1[[#This Row],[Muestra]],Muestra[[Muestra]:[Columna1]],2,0),"REVISAR")</f>
        <v>08.03.20.80 Educación</v>
      </c>
      <c r="G2641" t="s">
        <v>62</v>
      </c>
      <c r="H2641" t="s">
        <v>3332</v>
      </c>
      <c r="I2641" t="s">
        <v>3335</v>
      </c>
      <c r="J2641" t="s">
        <v>62</v>
      </c>
      <c r="K2641" t="s">
        <v>3336</v>
      </c>
      <c r="L2641" t="s">
        <v>2498</v>
      </c>
      <c r="O2641" t="s">
        <v>3867</v>
      </c>
      <c r="AB2641">
        <v>9</v>
      </c>
      <c r="AC2641">
        <v>23</v>
      </c>
      <c r="AD2641">
        <v>31</v>
      </c>
      <c r="AE2641">
        <v>23</v>
      </c>
      <c r="AF2641">
        <v>28</v>
      </c>
      <c r="AG2641">
        <v>35</v>
      </c>
      <c r="AH2641">
        <v>38</v>
      </c>
      <c r="AI2641">
        <v>36</v>
      </c>
      <c r="AJ2641">
        <v>49</v>
      </c>
    </row>
    <row r="2642" spans="1:36" x14ac:dyDescent="0.25">
      <c r="A2642" s="19">
        <v>2641</v>
      </c>
      <c r="B2642" s="15" t="s">
        <v>9826</v>
      </c>
      <c r="C2642" s="1" t="str">
        <f>+VLOOKUP(Tabla1[[#This Row],[Sector]],Sectores[[Sector]:[Columna1]],2,0)</f>
        <v>08 Educación</v>
      </c>
      <c r="D2642" s="1" t="str">
        <f>+VLOOKUP(Tabla1[[#This Row],[Contenido]],Hoja2!$F$2:$G$105,2,0)</f>
        <v>08.03 Admisión Universitaria</v>
      </c>
      <c r="E2642" s="1" t="str">
        <f>+IFERROR(VLOOKUP(Tabla1[[#This Row],[Tema]],Temas[[Tema]:[Columna1]],2,0),"REVISAR")</f>
        <v>08.03.20 Matrículas</v>
      </c>
      <c r="F2642" s="1" t="str">
        <f>+IFERROR(VLOOKUP(Tabla1[[#This Row],[Muestra]],Muestra[[Muestra]:[Columna1]],2,0),"REVISAR")</f>
        <v>08.03.20.81 Electricidad</v>
      </c>
      <c r="G2642" t="s">
        <v>62</v>
      </c>
      <c r="H2642" t="s">
        <v>3332</v>
      </c>
      <c r="I2642" t="s">
        <v>3335</v>
      </c>
      <c r="J2642" t="s">
        <v>4444</v>
      </c>
      <c r="K2642" t="s">
        <v>3336</v>
      </c>
      <c r="L2642" t="s">
        <v>2498</v>
      </c>
      <c r="O2642" t="s">
        <v>3867</v>
      </c>
      <c r="AB2642">
        <v>107</v>
      </c>
      <c r="AC2642">
        <v>117</v>
      </c>
      <c r="AD2642">
        <v>114</v>
      </c>
      <c r="AE2642">
        <v>123</v>
      </c>
      <c r="AF2642">
        <v>131</v>
      </c>
      <c r="AG2642">
        <v>121</v>
      </c>
      <c r="AH2642">
        <v>101</v>
      </c>
      <c r="AI2642">
        <v>105</v>
      </c>
      <c r="AJ2642">
        <v>77</v>
      </c>
    </row>
    <row r="2643" spans="1:36" x14ac:dyDescent="0.25">
      <c r="A2643" s="19">
        <v>2642</v>
      </c>
      <c r="B2643" s="15" t="s">
        <v>9827</v>
      </c>
      <c r="C2643" s="1" t="str">
        <f>+VLOOKUP(Tabla1[[#This Row],[Sector]],Sectores[[Sector]:[Columna1]],2,0)</f>
        <v>08 Educación</v>
      </c>
      <c r="D2643" s="1" t="str">
        <f>+VLOOKUP(Tabla1[[#This Row],[Contenido]],Hoja2!$F$2:$G$105,2,0)</f>
        <v>08.03 Admisión Universitaria</v>
      </c>
      <c r="E2643" s="1" t="str">
        <f>+IFERROR(VLOOKUP(Tabla1[[#This Row],[Tema]],Temas[[Tema]:[Columna1]],2,0),"REVISAR")</f>
        <v>08.03.20 Matrículas</v>
      </c>
      <c r="F2643" s="1" t="str">
        <f>+IFERROR(VLOOKUP(Tabla1[[#This Row],[Muestra]],Muestra[[Muestra]:[Columna1]],2,0),"REVISAR")</f>
        <v>08.03.20.82 Electrónica</v>
      </c>
      <c r="G2643" t="s">
        <v>62</v>
      </c>
      <c r="H2643" t="s">
        <v>3332</v>
      </c>
      <c r="I2643" t="s">
        <v>3335</v>
      </c>
      <c r="J2643" t="s">
        <v>4445</v>
      </c>
      <c r="K2643" t="s">
        <v>3336</v>
      </c>
      <c r="L2643" t="s">
        <v>2498</v>
      </c>
      <c r="O2643" t="s">
        <v>3867</v>
      </c>
      <c r="AB2643">
        <v>96</v>
      </c>
      <c r="AC2643">
        <v>92</v>
      </c>
      <c r="AD2643">
        <v>92</v>
      </c>
      <c r="AE2643">
        <v>91</v>
      </c>
      <c r="AF2643">
        <v>105</v>
      </c>
      <c r="AG2643">
        <v>91</v>
      </c>
      <c r="AH2643">
        <v>88</v>
      </c>
      <c r="AI2643">
        <v>71</v>
      </c>
      <c r="AJ2643">
        <v>40</v>
      </c>
    </row>
    <row r="2644" spans="1:36" x14ac:dyDescent="0.25">
      <c r="A2644" s="19">
        <v>2643</v>
      </c>
      <c r="B2644" s="15" t="s">
        <v>9828</v>
      </c>
      <c r="C2644" s="1" t="str">
        <f>+VLOOKUP(Tabla1[[#This Row],[Sector]],Sectores[[Sector]:[Columna1]],2,0)</f>
        <v>08 Educación</v>
      </c>
      <c r="D2644" s="1" t="str">
        <f>+VLOOKUP(Tabla1[[#This Row],[Contenido]],Hoja2!$F$2:$G$105,2,0)</f>
        <v>08.03 Admisión Universitaria</v>
      </c>
      <c r="E2644" s="1" t="str">
        <f>+IFERROR(VLOOKUP(Tabla1[[#This Row],[Tema]],Temas[[Tema]:[Columna1]],2,0),"REVISAR")</f>
        <v>08.03.20 Matrículas</v>
      </c>
      <c r="F2644" s="1" t="str">
        <f>+IFERROR(VLOOKUP(Tabla1[[#This Row],[Muestra]],Muestra[[Muestra]:[Columna1]],2,0),"REVISAR")</f>
        <v>08.03.20.83 Energía</v>
      </c>
      <c r="G2644" t="s">
        <v>62</v>
      </c>
      <c r="H2644" t="s">
        <v>3332</v>
      </c>
      <c r="I2644" t="s">
        <v>3335</v>
      </c>
      <c r="J2644" t="s">
        <v>79</v>
      </c>
      <c r="K2644" t="s">
        <v>3336</v>
      </c>
      <c r="L2644" t="s">
        <v>2498</v>
      </c>
      <c r="O2644" t="s">
        <v>3867</v>
      </c>
      <c r="AB2644">
        <v>0</v>
      </c>
      <c r="AC2644">
        <v>0</v>
      </c>
      <c r="AD2644">
        <v>0</v>
      </c>
      <c r="AE2644">
        <v>0</v>
      </c>
      <c r="AF2644">
        <v>11</v>
      </c>
      <c r="AG2644">
        <v>46</v>
      </c>
      <c r="AH2644">
        <v>45</v>
      </c>
      <c r="AI2644">
        <v>30</v>
      </c>
      <c r="AJ2644">
        <v>21</v>
      </c>
    </row>
    <row r="2645" spans="1:36" x14ac:dyDescent="0.25">
      <c r="A2645" s="19">
        <v>2644</v>
      </c>
      <c r="B2645" s="15" t="s">
        <v>9829</v>
      </c>
      <c r="C2645" s="1" t="str">
        <f>+VLOOKUP(Tabla1[[#This Row],[Sector]],Sectores[[Sector]:[Columna1]],2,0)</f>
        <v>08 Educación</v>
      </c>
      <c r="D2645" s="1" t="str">
        <f>+VLOOKUP(Tabla1[[#This Row],[Contenido]],Hoja2!$F$2:$G$105,2,0)</f>
        <v>08.03 Admisión Universitaria</v>
      </c>
      <c r="E2645" s="1" t="str">
        <f>+IFERROR(VLOOKUP(Tabla1[[#This Row],[Tema]],Temas[[Tema]:[Columna1]],2,0),"REVISAR")</f>
        <v>08.03.20 Matrículas</v>
      </c>
      <c r="F2645" s="1" t="str">
        <f>+IFERROR(VLOOKUP(Tabla1[[#This Row],[Muestra]],Muestra[[Muestra]:[Columna1]],2,0),"REVISAR")</f>
        <v>08.03.20.84 Enfermería</v>
      </c>
      <c r="G2645" t="s">
        <v>62</v>
      </c>
      <c r="H2645" t="s">
        <v>3332</v>
      </c>
      <c r="I2645" t="s">
        <v>3335</v>
      </c>
      <c r="J2645" t="s">
        <v>4446</v>
      </c>
      <c r="K2645" t="s">
        <v>3336</v>
      </c>
      <c r="L2645" t="s">
        <v>2498</v>
      </c>
      <c r="O2645" t="s">
        <v>3867</v>
      </c>
      <c r="AB2645">
        <v>2494</v>
      </c>
      <c r="AC2645">
        <v>2756</v>
      </c>
      <c r="AD2645">
        <v>2836</v>
      </c>
      <c r="AE2645">
        <v>2774</v>
      </c>
      <c r="AF2645">
        <v>2753</v>
      </c>
      <c r="AG2645">
        <v>2889</v>
      </c>
      <c r="AH2645">
        <v>3884</v>
      </c>
      <c r="AI2645">
        <v>4108</v>
      </c>
      <c r="AJ2645">
        <v>4066</v>
      </c>
    </row>
    <row r="2646" spans="1:36" x14ac:dyDescent="0.25">
      <c r="A2646" s="22">
        <v>2645</v>
      </c>
      <c r="B2646" s="15" t="s">
        <v>9830</v>
      </c>
      <c r="C2646" s="1" t="str">
        <f>+VLOOKUP(Tabla1[[#This Row],[Sector]],Sectores[[Sector]:[Columna1]],2,0)</f>
        <v>08 Educación</v>
      </c>
      <c r="D2646" s="1" t="str">
        <f>+VLOOKUP(Tabla1[[#This Row],[Contenido]],Hoja2!$F$2:$G$105,2,0)</f>
        <v>08.03 Admisión Universitaria</v>
      </c>
      <c r="E2646" s="1" t="str">
        <f>+IFERROR(VLOOKUP(Tabla1[[#This Row],[Tema]],Temas[[Tema]:[Columna1]],2,0),"REVISAR")</f>
        <v>08.03.20 Matrículas</v>
      </c>
      <c r="F2646" s="1" t="str">
        <f>+IFERROR(VLOOKUP(Tabla1[[#This Row],[Muestra]],Muestra[[Muestra]:[Columna1]],2,0),"REVISAR")</f>
        <v>08.03.20.85 Envases y Embalajes</v>
      </c>
      <c r="G2646" t="s">
        <v>62</v>
      </c>
      <c r="H2646" t="s">
        <v>3332</v>
      </c>
      <c r="I2646" t="s">
        <v>3335</v>
      </c>
      <c r="J2646" t="s">
        <v>4447</v>
      </c>
      <c r="K2646" t="s">
        <v>3336</v>
      </c>
      <c r="L2646" t="s">
        <v>2498</v>
      </c>
      <c r="O2646" t="s">
        <v>3867</v>
      </c>
      <c r="AB2646">
        <v>0</v>
      </c>
      <c r="AC2646">
        <v>0</v>
      </c>
      <c r="AD2646">
        <v>0</v>
      </c>
      <c r="AE2646">
        <v>0</v>
      </c>
      <c r="AF2646">
        <v>0</v>
      </c>
      <c r="AG2646">
        <v>0</v>
      </c>
      <c r="AH2646">
        <v>0</v>
      </c>
      <c r="AI2646">
        <v>0</v>
      </c>
      <c r="AJ2646">
        <v>0</v>
      </c>
    </row>
    <row r="2647" spans="1:36" x14ac:dyDescent="0.25">
      <c r="A2647" s="19">
        <v>2646</v>
      </c>
      <c r="B2647" s="15" t="s">
        <v>9831</v>
      </c>
      <c r="C2647" s="1" t="str">
        <f>+VLOOKUP(Tabla1[[#This Row],[Sector]],Sectores[[Sector]:[Columna1]],2,0)</f>
        <v>08 Educación</v>
      </c>
      <c r="D2647" s="1" t="str">
        <f>+VLOOKUP(Tabla1[[#This Row],[Contenido]],Hoja2!$F$2:$G$105,2,0)</f>
        <v>08.03 Admisión Universitaria</v>
      </c>
      <c r="E2647" s="1" t="str">
        <f>+IFERROR(VLOOKUP(Tabla1[[#This Row],[Tema]],Temas[[Tema]:[Columna1]],2,0),"REVISAR")</f>
        <v>08.03.20 Matrículas</v>
      </c>
      <c r="F2647" s="1" t="str">
        <f>+IFERROR(VLOOKUP(Tabla1[[#This Row],[Muestra]],Muestra[[Muestra]:[Columna1]],2,0),"REVISAR")</f>
        <v>08.03.20.86 Estadísticas</v>
      </c>
      <c r="G2647" t="s">
        <v>62</v>
      </c>
      <c r="H2647" t="s">
        <v>3332</v>
      </c>
      <c r="I2647" t="s">
        <v>3335</v>
      </c>
      <c r="J2647" t="s">
        <v>4448</v>
      </c>
      <c r="K2647" t="s">
        <v>3336</v>
      </c>
      <c r="L2647" t="s">
        <v>2498</v>
      </c>
      <c r="O2647" t="s">
        <v>3867</v>
      </c>
      <c r="AB2647">
        <v>16</v>
      </c>
      <c r="AC2647">
        <v>9</v>
      </c>
      <c r="AD2647">
        <v>10</v>
      </c>
      <c r="AE2647">
        <v>9</v>
      </c>
      <c r="AF2647">
        <v>16</v>
      </c>
      <c r="AG2647">
        <v>16</v>
      </c>
      <c r="AH2647">
        <v>46</v>
      </c>
      <c r="AI2647">
        <v>51</v>
      </c>
      <c r="AJ2647">
        <v>40</v>
      </c>
    </row>
    <row r="2648" spans="1:36" x14ac:dyDescent="0.25">
      <c r="A2648" s="19">
        <v>2647</v>
      </c>
      <c r="B2648" s="15" t="s">
        <v>9832</v>
      </c>
      <c r="C2648" s="1" t="str">
        <f>+VLOOKUP(Tabla1[[#This Row],[Sector]],Sectores[[Sector]:[Columna1]],2,0)</f>
        <v>08 Educación</v>
      </c>
      <c r="D2648" s="1" t="str">
        <f>+VLOOKUP(Tabla1[[#This Row],[Contenido]],Hoja2!$F$2:$G$105,2,0)</f>
        <v>08.03 Admisión Universitaria</v>
      </c>
      <c r="E2648" s="1" t="str">
        <f>+IFERROR(VLOOKUP(Tabla1[[#This Row],[Tema]],Temas[[Tema]:[Columna1]],2,0),"REVISAR")</f>
        <v>08.03.20 Matrículas</v>
      </c>
      <c r="F2648" s="1" t="str">
        <f>+IFERROR(VLOOKUP(Tabla1[[#This Row],[Muestra]],Muestra[[Muestra]:[Columna1]],2,0),"REVISAR")</f>
        <v>08.03.20.87 Estudios Internacionales</v>
      </c>
      <c r="G2648" t="s">
        <v>62</v>
      </c>
      <c r="H2648" t="s">
        <v>3332</v>
      </c>
      <c r="I2648" t="s">
        <v>3335</v>
      </c>
      <c r="J2648" t="s">
        <v>4449</v>
      </c>
      <c r="K2648" t="s">
        <v>3336</v>
      </c>
      <c r="L2648" t="s">
        <v>2498</v>
      </c>
      <c r="O2648" t="s">
        <v>3867</v>
      </c>
      <c r="AB2648">
        <v>47</v>
      </c>
      <c r="AC2648">
        <v>45</v>
      </c>
      <c r="AD2648">
        <v>46</v>
      </c>
      <c r="AE2648">
        <v>49</v>
      </c>
      <c r="AF2648">
        <v>46</v>
      </c>
      <c r="AG2648">
        <v>41</v>
      </c>
      <c r="AH2648">
        <v>90</v>
      </c>
      <c r="AI2648">
        <v>100</v>
      </c>
      <c r="AJ2648">
        <v>94</v>
      </c>
    </row>
    <row r="2649" spans="1:36" x14ac:dyDescent="0.25">
      <c r="A2649" s="22">
        <v>2648</v>
      </c>
      <c r="B2649" s="15" t="s">
        <v>9833</v>
      </c>
      <c r="C2649" s="1" t="str">
        <f>+VLOOKUP(Tabla1[[#This Row],[Sector]],Sectores[[Sector]:[Columna1]],2,0)</f>
        <v>08 Educación</v>
      </c>
      <c r="D2649" s="1" t="str">
        <f>+VLOOKUP(Tabla1[[#This Row],[Contenido]],Hoja2!$F$2:$G$105,2,0)</f>
        <v>08.03 Admisión Universitaria</v>
      </c>
      <c r="E2649" s="1" t="str">
        <f>+IFERROR(VLOOKUP(Tabla1[[#This Row],[Tema]],Temas[[Tema]:[Columna1]],2,0),"REVISAR")</f>
        <v>08.03.20 Matrículas</v>
      </c>
      <c r="F2649" s="1" t="str">
        <f>+IFERROR(VLOOKUP(Tabla1[[#This Row],[Muestra]],Muestra[[Muestra]:[Columna1]],2,0),"REVISAR")</f>
        <v>08.03.20.88 Estudios Pastorales</v>
      </c>
      <c r="G2649" t="s">
        <v>62</v>
      </c>
      <c r="H2649" t="s">
        <v>3332</v>
      </c>
      <c r="I2649" t="s">
        <v>3335</v>
      </c>
      <c r="J2649" t="s">
        <v>4450</v>
      </c>
      <c r="K2649" t="s">
        <v>3336</v>
      </c>
      <c r="L2649" t="s">
        <v>2498</v>
      </c>
      <c r="O2649" t="s">
        <v>3867</v>
      </c>
      <c r="AB2649">
        <v>0</v>
      </c>
      <c r="AC2649">
        <v>0</v>
      </c>
      <c r="AD2649">
        <v>0</v>
      </c>
      <c r="AE2649">
        <v>0</v>
      </c>
      <c r="AF2649">
        <v>0</v>
      </c>
      <c r="AG2649">
        <v>0</v>
      </c>
      <c r="AH2649">
        <v>0</v>
      </c>
      <c r="AI2649">
        <v>0</v>
      </c>
      <c r="AJ2649">
        <v>0</v>
      </c>
    </row>
    <row r="2650" spans="1:36" x14ac:dyDescent="0.25">
      <c r="A2650" s="19">
        <v>2649</v>
      </c>
      <c r="B2650" s="15" t="s">
        <v>9834</v>
      </c>
      <c r="C2650" s="1" t="str">
        <f>+VLOOKUP(Tabla1[[#This Row],[Sector]],Sectores[[Sector]:[Columna1]],2,0)</f>
        <v>08 Educación</v>
      </c>
      <c r="D2650" s="1" t="str">
        <f>+VLOOKUP(Tabla1[[#This Row],[Contenido]],Hoja2!$F$2:$G$105,2,0)</f>
        <v>08.03 Admisión Universitaria</v>
      </c>
      <c r="E2650" s="1" t="str">
        <f>+IFERROR(VLOOKUP(Tabla1[[#This Row],[Tema]],Temas[[Tema]:[Columna1]],2,0),"REVISAR")</f>
        <v>08.03.20 Matrículas</v>
      </c>
      <c r="F2650" s="1" t="str">
        <f>+IFERROR(VLOOKUP(Tabla1[[#This Row],[Muestra]],Muestra[[Muestra]:[Columna1]],2,0),"REVISAR")</f>
        <v>08.03.20.89 Filosofía</v>
      </c>
      <c r="G2650" t="s">
        <v>62</v>
      </c>
      <c r="H2650" t="s">
        <v>3332</v>
      </c>
      <c r="I2650" t="s">
        <v>3335</v>
      </c>
      <c r="J2650" t="s">
        <v>4451</v>
      </c>
      <c r="K2650" t="s">
        <v>3336</v>
      </c>
      <c r="L2650" t="s">
        <v>2498</v>
      </c>
      <c r="O2650" t="s">
        <v>3867</v>
      </c>
      <c r="AB2650">
        <v>99</v>
      </c>
      <c r="AC2650">
        <v>162</v>
      </c>
      <c r="AD2650">
        <v>167</v>
      </c>
      <c r="AE2650">
        <v>162</v>
      </c>
      <c r="AF2650">
        <v>188</v>
      </c>
      <c r="AG2650">
        <v>193</v>
      </c>
      <c r="AH2650">
        <v>208</v>
      </c>
      <c r="AI2650">
        <v>216</v>
      </c>
      <c r="AJ2650">
        <v>202</v>
      </c>
    </row>
    <row r="2651" spans="1:36" x14ac:dyDescent="0.25">
      <c r="A2651" s="19">
        <v>2650</v>
      </c>
      <c r="B2651" s="15" t="s">
        <v>9835</v>
      </c>
      <c r="C2651" s="1" t="str">
        <f>+VLOOKUP(Tabla1[[#This Row],[Sector]],Sectores[[Sector]:[Columna1]],2,0)</f>
        <v>08 Educación</v>
      </c>
      <c r="D2651" s="1" t="str">
        <f>+VLOOKUP(Tabla1[[#This Row],[Contenido]],Hoja2!$F$2:$G$105,2,0)</f>
        <v>08.03 Admisión Universitaria</v>
      </c>
      <c r="E2651" s="1" t="str">
        <f>+IFERROR(VLOOKUP(Tabla1[[#This Row],[Tema]],Temas[[Tema]:[Columna1]],2,0),"REVISAR")</f>
        <v>08.03.20 Matrículas</v>
      </c>
      <c r="F2651" s="1" t="str">
        <f>+IFERROR(VLOOKUP(Tabla1[[#This Row],[Muestra]],Muestra[[Muestra]:[Columna1]],2,0),"REVISAR")</f>
        <v>08.03.20.90 Física</v>
      </c>
      <c r="G2651" t="s">
        <v>62</v>
      </c>
      <c r="H2651" t="s">
        <v>3332</v>
      </c>
      <c r="I2651" t="s">
        <v>3335</v>
      </c>
      <c r="J2651" t="s">
        <v>4452</v>
      </c>
      <c r="K2651" t="s">
        <v>3336</v>
      </c>
      <c r="L2651" t="s">
        <v>2498</v>
      </c>
      <c r="O2651" t="s">
        <v>3867</v>
      </c>
      <c r="AB2651">
        <v>19</v>
      </c>
      <c r="AC2651">
        <v>22</v>
      </c>
      <c r="AD2651">
        <v>18</v>
      </c>
      <c r="AE2651">
        <v>28</v>
      </c>
      <c r="AF2651">
        <v>41</v>
      </c>
      <c r="AG2651">
        <v>41</v>
      </c>
      <c r="AH2651">
        <v>46</v>
      </c>
      <c r="AI2651">
        <v>51</v>
      </c>
      <c r="AJ2651">
        <v>46</v>
      </c>
    </row>
    <row r="2652" spans="1:36" x14ac:dyDescent="0.25">
      <c r="A2652" s="19">
        <v>2651</v>
      </c>
      <c r="B2652" s="15" t="s">
        <v>9836</v>
      </c>
      <c r="C2652" s="1" t="str">
        <f>+VLOOKUP(Tabla1[[#This Row],[Sector]],Sectores[[Sector]:[Columna1]],2,0)</f>
        <v>08 Educación</v>
      </c>
      <c r="D2652" s="1" t="str">
        <f>+VLOOKUP(Tabla1[[#This Row],[Contenido]],Hoja2!$F$2:$G$105,2,0)</f>
        <v>08.03 Admisión Universitaria</v>
      </c>
      <c r="E2652" s="1" t="str">
        <f>+IFERROR(VLOOKUP(Tabla1[[#This Row],[Tema]],Temas[[Tema]:[Columna1]],2,0),"REVISAR")</f>
        <v>08.03.20 Matrículas</v>
      </c>
      <c r="F2652" s="1" t="str">
        <f>+IFERROR(VLOOKUP(Tabla1[[#This Row],[Muestra]],Muestra[[Muestra]:[Columna1]],2,0),"REVISAR")</f>
        <v>08.03.20.91 Fonoaudiología</v>
      </c>
      <c r="G2652" t="s">
        <v>62</v>
      </c>
      <c r="H2652" t="s">
        <v>3332</v>
      </c>
      <c r="I2652" t="s">
        <v>3335</v>
      </c>
      <c r="J2652" t="s">
        <v>4453</v>
      </c>
      <c r="K2652" t="s">
        <v>3336</v>
      </c>
      <c r="L2652" t="s">
        <v>2498</v>
      </c>
      <c r="O2652" t="s">
        <v>3867</v>
      </c>
      <c r="AB2652">
        <v>959</v>
      </c>
      <c r="AC2652">
        <v>936</v>
      </c>
      <c r="AD2652">
        <v>1159</v>
      </c>
      <c r="AE2652">
        <v>1148</v>
      </c>
      <c r="AF2652">
        <v>1182</v>
      </c>
      <c r="AG2652">
        <v>1159</v>
      </c>
      <c r="AH2652">
        <v>1628</v>
      </c>
      <c r="AI2652">
        <v>1498</v>
      </c>
      <c r="AJ2652">
        <v>1330</v>
      </c>
    </row>
    <row r="2653" spans="1:36" x14ac:dyDescent="0.25">
      <c r="A2653" s="22">
        <v>2652</v>
      </c>
      <c r="B2653" s="15" t="s">
        <v>9837</v>
      </c>
      <c r="C2653" s="1" t="str">
        <f>+VLOOKUP(Tabla1[[#This Row],[Sector]],Sectores[[Sector]:[Columna1]],2,0)</f>
        <v>08 Educación</v>
      </c>
      <c r="D2653" s="1" t="str">
        <f>+VLOOKUP(Tabla1[[#This Row],[Contenido]],Hoja2!$F$2:$G$105,2,0)</f>
        <v>08.03 Admisión Universitaria</v>
      </c>
      <c r="E2653" s="1" t="str">
        <f>+IFERROR(VLOOKUP(Tabla1[[#This Row],[Tema]],Temas[[Tema]:[Columna1]],2,0),"REVISAR")</f>
        <v>08.03.20 Matrículas</v>
      </c>
      <c r="F2653" s="1" t="str">
        <f>+IFERROR(VLOOKUP(Tabla1[[#This Row],[Muestra]],Muestra[[Muestra]:[Columna1]],2,0),"REVISAR")</f>
        <v>08.03.20.92 Forestal</v>
      </c>
      <c r="G2653" t="s">
        <v>62</v>
      </c>
      <c r="H2653" t="s">
        <v>3332</v>
      </c>
      <c r="I2653" t="s">
        <v>3335</v>
      </c>
      <c r="J2653" t="s">
        <v>82</v>
      </c>
      <c r="K2653" t="s">
        <v>3336</v>
      </c>
      <c r="L2653" t="s">
        <v>2498</v>
      </c>
      <c r="O2653" t="s">
        <v>3867</v>
      </c>
      <c r="AB2653">
        <v>0</v>
      </c>
      <c r="AC2653">
        <v>0</v>
      </c>
      <c r="AD2653">
        <v>0</v>
      </c>
      <c r="AE2653">
        <v>0</v>
      </c>
      <c r="AF2653">
        <v>0</v>
      </c>
      <c r="AG2653">
        <v>0</v>
      </c>
      <c r="AH2653">
        <v>0</v>
      </c>
      <c r="AI2653">
        <v>0</v>
      </c>
      <c r="AJ2653">
        <v>0</v>
      </c>
    </row>
    <row r="2654" spans="1:36" x14ac:dyDescent="0.25">
      <c r="A2654" s="19">
        <v>2653</v>
      </c>
      <c r="B2654" s="15" t="s">
        <v>9838</v>
      </c>
      <c r="C2654" s="1" t="str">
        <f>+VLOOKUP(Tabla1[[#This Row],[Sector]],Sectores[[Sector]:[Columna1]],2,0)</f>
        <v>08 Educación</v>
      </c>
      <c r="D2654" s="1" t="str">
        <f>+VLOOKUP(Tabla1[[#This Row],[Contenido]],Hoja2!$F$2:$G$105,2,0)</f>
        <v>08.03 Admisión Universitaria</v>
      </c>
      <c r="E2654" s="1" t="str">
        <f>+IFERROR(VLOOKUP(Tabla1[[#This Row],[Tema]],Temas[[Tema]:[Columna1]],2,0),"REVISAR")</f>
        <v>08.03.20 Matrículas</v>
      </c>
      <c r="F2654" s="1" t="str">
        <f>+IFERROR(VLOOKUP(Tabla1[[#This Row],[Muestra]],Muestra[[Muestra]:[Columna1]],2,0),"REVISAR")</f>
        <v>08.03.20.93 General</v>
      </c>
      <c r="G2654" t="s">
        <v>62</v>
      </c>
      <c r="H2654" t="s">
        <v>3332</v>
      </c>
      <c r="I2654" t="s">
        <v>3335</v>
      </c>
      <c r="J2654" t="s">
        <v>4454</v>
      </c>
      <c r="K2654" t="s">
        <v>3336</v>
      </c>
      <c r="L2654" t="s">
        <v>2498</v>
      </c>
      <c r="O2654" t="s">
        <v>3867</v>
      </c>
      <c r="AB2654">
        <v>417</v>
      </c>
      <c r="AC2654">
        <v>349</v>
      </c>
      <c r="AD2654">
        <v>336</v>
      </c>
      <c r="AE2654">
        <v>329</v>
      </c>
      <c r="AF2654">
        <v>339</v>
      </c>
      <c r="AG2654">
        <v>341</v>
      </c>
      <c r="AH2654">
        <v>310</v>
      </c>
      <c r="AI2654">
        <v>310</v>
      </c>
      <c r="AJ2654">
        <v>321</v>
      </c>
    </row>
    <row r="2655" spans="1:36" x14ac:dyDescent="0.25">
      <c r="A2655" s="19">
        <v>2654</v>
      </c>
      <c r="B2655" s="15" t="s">
        <v>9839</v>
      </c>
      <c r="C2655" s="1" t="str">
        <f>+VLOOKUP(Tabla1[[#This Row],[Sector]],Sectores[[Sector]:[Columna1]],2,0)</f>
        <v>08 Educación</v>
      </c>
      <c r="D2655" s="1" t="str">
        <f>+VLOOKUP(Tabla1[[#This Row],[Contenido]],Hoja2!$F$2:$G$105,2,0)</f>
        <v>08.03 Admisión Universitaria</v>
      </c>
      <c r="E2655" s="1" t="str">
        <f>+IFERROR(VLOOKUP(Tabla1[[#This Row],[Tema]],Temas[[Tema]:[Columna1]],2,0),"REVISAR")</f>
        <v>08.03.20 Matrículas</v>
      </c>
      <c r="F2655" s="1" t="str">
        <f>+IFERROR(VLOOKUP(Tabla1[[#This Row],[Muestra]],Muestra[[Muestra]:[Columna1]],2,0),"REVISAR")</f>
        <v>08.03.20.94 Geofísica</v>
      </c>
      <c r="G2655" t="s">
        <v>62</v>
      </c>
      <c r="H2655" t="s">
        <v>3332</v>
      </c>
      <c r="I2655" t="s">
        <v>3335</v>
      </c>
      <c r="J2655" t="s">
        <v>4455</v>
      </c>
      <c r="K2655" t="s">
        <v>3336</v>
      </c>
      <c r="L2655" t="s">
        <v>2498</v>
      </c>
      <c r="O2655" t="s">
        <v>3867</v>
      </c>
      <c r="AB2655">
        <v>38</v>
      </c>
      <c r="AC2655">
        <v>37</v>
      </c>
      <c r="AD2655">
        <v>37</v>
      </c>
      <c r="AE2655">
        <v>37</v>
      </c>
      <c r="AF2655">
        <v>37</v>
      </c>
      <c r="AG2655">
        <v>35</v>
      </c>
      <c r="AH2655">
        <v>39</v>
      </c>
      <c r="AI2655">
        <v>36</v>
      </c>
      <c r="AJ2655">
        <v>37</v>
      </c>
    </row>
    <row r="2656" spans="1:36" x14ac:dyDescent="0.25">
      <c r="A2656" s="19">
        <v>2655</v>
      </c>
      <c r="B2656" s="15" t="s">
        <v>9840</v>
      </c>
      <c r="C2656" s="1" t="str">
        <f>+VLOOKUP(Tabla1[[#This Row],[Sector]],Sectores[[Sector]:[Columna1]],2,0)</f>
        <v>08 Educación</v>
      </c>
      <c r="D2656" s="1" t="str">
        <f>+VLOOKUP(Tabla1[[#This Row],[Contenido]],Hoja2!$F$2:$G$105,2,0)</f>
        <v>08.03 Admisión Universitaria</v>
      </c>
      <c r="E2656" s="1" t="str">
        <f>+IFERROR(VLOOKUP(Tabla1[[#This Row],[Tema]],Temas[[Tema]:[Columna1]],2,0),"REVISAR")</f>
        <v>08.03.20 Matrículas</v>
      </c>
      <c r="F2656" s="1" t="str">
        <f>+IFERROR(VLOOKUP(Tabla1[[#This Row],[Muestra]],Muestra[[Muestra]:[Columna1]],2,0),"REVISAR")</f>
        <v>08.03.20.95 Geografía</v>
      </c>
      <c r="G2656" t="s">
        <v>62</v>
      </c>
      <c r="H2656" t="s">
        <v>3332</v>
      </c>
      <c r="I2656" t="s">
        <v>3335</v>
      </c>
      <c r="J2656" t="s">
        <v>4456</v>
      </c>
      <c r="K2656" t="s">
        <v>3336</v>
      </c>
      <c r="L2656" t="s">
        <v>2498</v>
      </c>
      <c r="O2656" t="s">
        <v>3867</v>
      </c>
      <c r="AB2656">
        <v>345</v>
      </c>
      <c r="AC2656">
        <v>344</v>
      </c>
      <c r="AD2656">
        <v>297</v>
      </c>
      <c r="AE2656">
        <v>333</v>
      </c>
      <c r="AF2656">
        <v>376</v>
      </c>
      <c r="AG2656">
        <v>339</v>
      </c>
      <c r="AH2656">
        <v>327</v>
      </c>
      <c r="AI2656">
        <v>345</v>
      </c>
      <c r="AJ2656">
        <v>262</v>
      </c>
    </row>
    <row r="2657" spans="1:36" x14ac:dyDescent="0.25">
      <c r="A2657" s="19">
        <v>2656</v>
      </c>
      <c r="B2657" s="15" t="s">
        <v>9841</v>
      </c>
      <c r="C2657" s="1" t="str">
        <f>+VLOOKUP(Tabla1[[#This Row],[Sector]],Sectores[[Sector]:[Columna1]],2,0)</f>
        <v>08 Educación</v>
      </c>
      <c r="D2657" s="1" t="str">
        <f>+VLOOKUP(Tabla1[[#This Row],[Contenido]],Hoja2!$F$2:$G$105,2,0)</f>
        <v>08.03 Admisión Universitaria</v>
      </c>
      <c r="E2657" s="1" t="str">
        <f>+IFERROR(VLOOKUP(Tabla1[[#This Row],[Tema]],Temas[[Tema]:[Columna1]],2,0),"REVISAR")</f>
        <v>08.03.20 Matrículas</v>
      </c>
      <c r="F2657" s="1" t="str">
        <f>+IFERROR(VLOOKUP(Tabla1[[#This Row],[Muestra]],Muestra[[Muestra]:[Columna1]],2,0),"REVISAR")</f>
        <v>08.03.20.96 Geología</v>
      </c>
      <c r="G2657" t="s">
        <v>62</v>
      </c>
      <c r="H2657" t="s">
        <v>3332</v>
      </c>
      <c r="I2657" t="s">
        <v>3335</v>
      </c>
      <c r="J2657" t="s">
        <v>4457</v>
      </c>
      <c r="K2657" t="s">
        <v>3336</v>
      </c>
      <c r="L2657" t="s">
        <v>2498</v>
      </c>
      <c r="O2657" t="s">
        <v>3867</v>
      </c>
      <c r="AB2657">
        <v>506</v>
      </c>
      <c r="AC2657">
        <v>684</v>
      </c>
      <c r="AD2657">
        <v>788</v>
      </c>
      <c r="AE2657">
        <v>678</v>
      </c>
      <c r="AF2657">
        <v>651</v>
      </c>
      <c r="AG2657">
        <v>555</v>
      </c>
      <c r="AH2657">
        <v>577</v>
      </c>
      <c r="AI2657">
        <v>590</v>
      </c>
      <c r="AJ2657">
        <v>541</v>
      </c>
    </row>
    <row r="2658" spans="1:36" x14ac:dyDescent="0.25">
      <c r="A2658" s="19">
        <v>2657</v>
      </c>
      <c r="B2658" s="15" t="s">
        <v>9842</v>
      </c>
      <c r="C2658" s="1" t="str">
        <f>+VLOOKUP(Tabla1[[#This Row],[Sector]],Sectores[[Sector]:[Columna1]],2,0)</f>
        <v>08 Educación</v>
      </c>
      <c r="D2658" s="1" t="str">
        <f>+VLOOKUP(Tabla1[[#This Row],[Contenido]],Hoja2!$F$2:$G$105,2,0)</f>
        <v>08.03 Admisión Universitaria</v>
      </c>
      <c r="E2658" s="1" t="str">
        <f>+IFERROR(VLOOKUP(Tabla1[[#This Row],[Tema]],Temas[[Tema]:[Columna1]],2,0),"REVISAR")</f>
        <v>08.03.20 Matrículas</v>
      </c>
      <c r="F2658" s="1" t="str">
        <f>+IFERROR(VLOOKUP(Tabla1[[#This Row],[Muestra]],Muestra[[Muestra]:[Columna1]],2,0),"REVISAR")</f>
        <v>08.03.20.97 Gestión</v>
      </c>
      <c r="G2658" t="s">
        <v>62</v>
      </c>
      <c r="H2658" t="s">
        <v>3332</v>
      </c>
      <c r="I2658" t="s">
        <v>3335</v>
      </c>
      <c r="J2658" t="s">
        <v>4458</v>
      </c>
      <c r="K2658" t="s">
        <v>3336</v>
      </c>
      <c r="L2658" t="s">
        <v>2498</v>
      </c>
      <c r="O2658" t="s">
        <v>3867</v>
      </c>
      <c r="AB2658">
        <v>37</v>
      </c>
      <c r="AC2658">
        <v>33</v>
      </c>
      <c r="AD2658">
        <v>36</v>
      </c>
      <c r="AE2658">
        <v>37</v>
      </c>
      <c r="AF2658">
        <v>43</v>
      </c>
      <c r="AG2658">
        <v>43</v>
      </c>
      <c r="AH2658">
        <v>50</v>
      </c>
      <c r="AI2658">
        <v>52</v>
      </c>
      <c r="AJ2658">
        <v>48</v>
      </c>
    </row>
    <row r="2659" spans="1:36" x14ac:dyDescent="0.25">
      <c r="A2659" s="19">
        <v>2658</v>
      </c>
      <c r="B2659" s="15" t="s">
        <v>9843</v>
      </c>
      <c r="C2659" s="1" t="str">
        <f>+VLOOKUP(Tabla1[[#This Row],[Sector]],Sectores[[Sector]:[Columna1]],2,0)</f>
        <v>08 Educación</v>
      </c>
      <c r="D2659" s="1" t="str">
        <f>+VLOOKUP(Tabla1[[#This Row],[Contenido]],Hoja2!$F$2:$G$105,2,0)</f>
        <v>08.03 Admisión Universitaria</v>
      </c>
      <c r="E2659" s="1" t="str">
        <f>+IFERROR(VLOOKUP(Tabla1[[#This Row],[Tema]],Temas[[Tema]:[Columna1]],2,0),"REVISAR")</f>
        <v>08.03.20 Matrículas</v>
      </c>
      <c r="F2659" s="1" t="str">
        <f>+IFERROR(VLOOKUP(Tabla1[[#This Row],[Muestra]],Muestra[[Muestra]:[Columna1]],2,0),"REVISAR")</f>
        <v>08.03.20.98 Gestión de Calidad</v>
      </c>
      <c r="G2659" t="s">
        <v>62</v>
      </c>
      <c r="H2659" t="s">
        <v>3332</v>
      </c>
      <c r="I2659" t="s">
        <v>3335</v>
      </c>
      <c r="J2659" t="s">
        <v>4459</v>
      </c>
      <c r="K2659" t="s">
        <v>3336</v>
      </c>
      <c r="L2659" t="s">
        <v>2498</v>
      </c>
      <c r="O2659" t="s">
        <v>3867</v>
      </c>
      <c r="AB2659">
        <v>0</v>
      </c>
      <c r="AC2659">
        <v>0</v>
      </c>
      <c r="AD2659">
        <v>0</v>
      </c>
      <c r="AE2659">
        <v>23</v>
      </c>
      <c r="AF2659">
        <v>14</v>
      </c>
      <c r="AG2659">
        <v>16</v>
      </c>
      <c r="AH2659">
        <v>15</v>
      </c>
      <c r="AI2659">
        <v>9</v>
      </c>
      <c r="AJ2659">
        <v>3</v>
      </c>
    </row>
    <row r="2660" spans="1:36" x14ac:dyDescent="0.25">
      <c r="A2660" s="19">
        <v>2659</v>
      </c>
      <c r="B2660" s="15" t="s">
        <v>9844</v>
      </c>
      <c r="C2660" s="1" t="str">
        <f>+VLOOKUP(Tabla1[[#This Row],[Sector]],Sectores[[Sector]:[Columna1]],2,0)</f>
        <v>08 Educación</v>
      </c>
      <c r="D2660" s="1" t="str">
        <f>+VLOOKUP(Tabla1[[#This Row],[Contenido]],Hoja2!$F$2:$G$105,2,0)</f>
        <v>08.03 Admisión Universitaria</v>
      </c>
      <c r="E2660" s="1" t="str">
        <f>+IFERROR(VLOOKUP(Tabla1[[#This Row],[Tema]],Temas[[Tema]:[Columna1]],2,0),"REVISAR")</f>
        <v>08.03.20 Matrículas</v>
      </c>
      <c r="F2660" s="1" t="str">
        <f>+IFERROR(VLOOKUP(Tabla1[[#This Row],[Muestra]],Muestra[[Muestra]:[Columna1]],2,0),"REVISAR")</f>
        <v>08.03.20.99 Gestión de Información</v>
      </c>
      <c r="G2660" t="s">
        <v>62</v>
      </c>
      <c r="H2660" t="s">
        <v>3332</v>
      </c>
      <c r="I2660" t="s">
        <v>3335</v>
      </c>
      <c r="J2660" t="s">
        <v>4460</v>
      </c>
      <c r="K2660" t="s">
        <v>3336</v>
      </c>
      <c r="L2660" t="s">
        <v>2498</v>
      </c>
      <c r="O2660" t="s">
        <v>3867</v>
      </c>
      <c r="AB2660">
        <v>11</v>
      </c>
      <c r="AC2660">
        <v>19</v>
      </c>
      <c r="AD2660">
        <v>18</v>
      </c>
      <c r="AE2660">
        <v>20</v>
      </c>
      <c r="AF2660">
        <v>25</v>
      </c>
      <c r="AG2660">
        <v>24</v>
      </c>
      <c r="AH2660">
        <v>23</v>
      </c>
      <c r="AI2660">
        <v>21</v>
      </c>
      <c r="AJ2660">
        <v>24</v>
      </c>
    </row>
    <row r="2661" spans="1:36" x14ac:dyDescent="0.25">
      <c r="A2661" s="19">
        <v>2660</v>
      </c>
      <c r="B2661" s="15" t="s">
        <v>9845</v>
      </c>
      <c r="C2661" s="1" t="str">
        <f>+VLOOKUP(Tabla1[[#This Row],[Sector]],Sectores[[Sector]:[Columna1]],2,0)</f>
        <v>08 Educación</v>
      </c>
      <c r="D2661" s="1" t="str">
        <f>+VLOOKUP(Tabla1[[#This Row],[Contenido]],Hoja2!$F$2:$G$105,2,0)</f>
        <v>08.03 Admisión Universitaria</v>
      </c>
      <c r="E2661" s="1" t="str">
        <f>+IFERROR(VLOOKUP(Tabla1[[#This Row],[Tema]],Temas[[Tema]:[Columna1]],2,0),"REVISAR")</f>
        <v>08.03.20 Matrículas</v>
      </c>
      <c r="F2661" s="1" t="str">
        <f>+IFERROR(VLOOKUP(Tabla1[[#This Row],[Muestra]],Muestra[[Muestra]:[Columna1]],2,0),"REVISAR")</f>
        <v>08.03.20.100 Historia</v>
      </c>
      <c r="G2661" t="s">
        <v>62</v>
      </c>
      <c r="H2661" t="s">
        <v>3332</v>
      </c>
      <c r="I2661" t="s">
        <v>3335</v>
      </c>
      <c r="J2661" t="s">
        <v>4461</v>
      </c>
      <c r="K2661" t="s">
        <v>3336</v>
      </c>
      <c r="L2661" t="s">
        <v>2498</v>
      </c>
      <c r="O2661" t="s">
        <v>3867</v>
      </c>
      <c r="AB2661">
        <v>406</v>
      </c>
      <c r="AC2661">
        <v>387</v>
      </c>
      <c r="AD2661">
        <v>374</v>
      </c>
      <c r="AE2661">
        <v>384</v>
      </c>
      <c r="AF2661">
        <v>400</v>
      </c>
      <c r="AG2661">
        <v>397</v>
      </c>
      <c r="AH2661">
        <v>453</v>
      </c>
      <c r="AI2661">
        <v>473</v>
      </c>
      <c r="AJ2661">
        <v>395</v>
      </c>
    </row>
    <row r="2662" spans="1:36" x14ac:dyDescent="0.25">
      <c r="A2662" s="19">
        <v>2661</v>
      </c>
      <c r="B2662" s="15" t="s">
        <v>9846</v>
      </c>
      <c r="C2662" s="1" t="str">
        <f>+VLOOKUP(Tabla1[[#This Row],[Sector]],Sectores[[Sector]:[Columna1]],2,0)</f>
        <v>08 Educación</v>
      </c>
      <c r="D2662" s="1" t="str">
        <f>+VLOOKUP(Tabla1[[#This Row],[Contenido]],Hoja2!$F$2:$G$105,2,0)</f>
        <v>08.03 Admisión Universitaria</v>
      </c>
      <c r="E2662" s="1" t="str">
        <f>+IFERROR(VLOOKUP(Tabla1[[#This Row],[Tema]],Temas[[Tema]:[Columna1]],2,0),"REVISAR")</f>
        <v>08.03.20 Matrículas</v>
      </c>
      <c r="F2662" s="1" t="str">
        <f>+IFERROR(VLOOKUP(Tabla1[[#This Row],[Muestra]],Muestra[[Muestra]:[Columna1]],2,0),"REVISAR")</f>
        <v>08.03.20.101 Humanidades</v>
      </c>
      <c r="G2662" t="s">
        <v>62</v>
      </c>
      <c r="H2662" t="s">
        <v>3332</v>
      </c>
      <c r="I2662" t="s">
        <v>3335</v>
      </c>
      <c r="J2662" t="s">
        <v>4462</v>
      </c>
      <c r="K2662" t="s">
        <v>3336</v>
      </c>
      <c r="L2662" t="s">
        <v>2498</v>
      </c>
      <c r="O2662" t="s">
        <v>3867</v>
      </c>
      <c r="AB2662">
        <v>252</v>
      </c>
      <c r="AC2662">
        <v>309</v>
      </c>
      <c r="AD2662">
        <v>288</v>
      </c>
      <c r="AE2662">
        <v>268</v>
      </c>
      <c r="AF2662">
        <v>290</v>
      </c>
      <c r="AG2662">
        <v>285</v>
      </c>
      <c r="AH2662">
        <v>248</v>
      </c>
      <c r="AI2662">
        <v>236</v>
      </c>
      <c r="AJ2662">
        <v>205</v>
      </c>
    </row>
    <row r="2663" spans="1:36" x14ac:dyDescent="0.25">
      <c r="A2663" s="22">
        <v>2662</v>
      </c>
      <c r="B2663" s="15" t="s">
        <v>9847</v>
      </c>
      <c r="C2663" s="1" t="str">
        <f>+VLOOKUP(Tabla1[[#This Row],[Sector]],Sectores[[Sector]:[Columna1]],2,0)</f>
        <v>08 Educación</v>
      </c>
      <c r="D2663" s="1" t="str">
        <f>+VLOOKUP(Tabla1[[#This Row],[Contenido]],Hoja2!$F$2:$G$105,2,0)</f>
        <v>08.03 Admisión Universitaria</v>
      </c>
      <c r="E2663" s="1" t="str">
        <f>+IFERROR(VLOOKUP(Tabla1[[#This Row],[Tema]],Temas[[Tema]:[Columna1]],2,0),"REVISAR")</f>
        <v>08.03.20 Matrículas</v>
      </c>
      <c r="F2663" s="1" t="str">
        <f>+IFERROR(VLOOKUP(Tabla1[[#This Row],[Muestra]],Muestra[[Muestra]:[Columna1]],2,0),"REVISAR")</f>
        <v>02.01.01.10 Industrial</v>
      </c>
      <c r="G2663" t="s">
        <v>62</v>
      </c>
      <c r="H2663" t="s">
        <v>3332</v>
      </c>
      <c r="I2663" t="s">
        <v>3335</v>
      </c>
      <c r="J2663" t="s">
        <v>2507</v>
      </c>
      <c r="K2663" t="s">
        <v>3336</v>
      </c>
      <c r="L2663" t="s">
        <v>2498</v>
      </c>
      <c r="O2663" t="s">
        <v>3867</v>
      </c>
      <c r="AB2663">
        <v>0</v>
      </c>
      <c r="AC2663">
        <v>0</v>
      </c>
      <c r="AD2663">
        <v>0</v>
      </c>
      <c r="AE2663">
        <v>0</v>
      </c>
      <c r="AF2663">
        <v>0</v>
      </c>
      <c r="AG2663">
        <v>0</v>
      </c>
      <c r="AH2663">
        <v>0</v>
      </c>
      <c r="AI2663">
        <v>0</v>
      </c>
      <c r="AJ2663">
        <v>0</v>
      </c>
    </row>
    <row r="2664" spans="1:36" x14ac:dyDescent="0.25">
      <c r="A2664" s="22">
        <v>2663</v>
      </c>
      <c r="B2664" s="15" t="s">
        <v>9848</v>
      </c>
      <c r="C2664" s="1" t="str">
        <f>+VLOOKUP(Tabla1[[#This Row],[Sector]],Sectores[[Sector]:[Columna1]],2,0)</f>
        <v>08 Educación</v>
      </c>
      <c r="D2664" s="1" t="str">
        <f>+VLOOKUP(Tabla1[[#This Row],[Contenido]],Hoja2!$F$2:$G$105,2,0)</f>
        <v>08.03 Admisión Universitaria</v>
      </c>
      <c r="E2664" s="1" t="str">
        <f>+IFERROR(VLOOKUP(Tabla1[[#This Row],[Tema]],Temas[[Tema]:[Columna1]],2,0),"REVISAR")</f>
        <v>08.03.20 Matrículas</v>
      </c>
      <c r="F2664" s="1" t="str">
        <f>+IFERROR(VLOOKUP(Tabla1[[#This Row],[Muestra]],Muestra[[Muestra]:[Columna1]],2,0),"REVISAR")</f>
        <v>08.03.20.103 Industrias</v>
      </c>
      <c r="G2664" t="s">
        <v>62</v>
      </c>
      <c r="H2664" t="s">
        <v>3332</v>
      </c>
      <c r="I2664" t="s">
        <v>3335</v>
      </c>
      <c r="J2664" t="s">
        <v>4463</v>
      </c>
      <c r="K2664" t="s">
        <v>3336</v>
      </c>
      <c r="L2664" t="s">
        <v>2498</v>
      </c>
      <c r="O2664" t="s">
        <v>3867</v>
      </c>
      <c r="AB2664">
        <v>0</v>
      </c>
      <c r="AC2664">
        <v>0</v>
      </c>
      <c r="AD2664">
        <v>0</v>
      </c>
      <c r="AE2664">
        <v>0</v>
      </c>
      <c r="AF2664">
        <v>0</v>
      </c>
      <c r="AG2664">
        <v>0</v>
      </c>
      <c r="AH2664">
        <v>0</v>
      </c>
      <c r="AI2664">
        <v>0</v>
      </c>
      <c r="AJ2664">
        <v>0</v>
      </c>
    </row>
    <row r="2665" spans="1:36" x14ac:dyDescent="0.25">
      <c r="A2665" s="19">
        <v>2664</v>
      </c>
      <c r="B2665" s="15" t="s">
        <v>9849</v>
      </c>
      <c r="C2665" s="1" t="str">
        <f>+VLOOKUP(Tabla1[[#This Row],[Sector]],Sectores[[Sector]:[Columna1]],2,0)</f>
        <v>08 Educación</v>
      </c>
      <c r="D2665" s="1" t="str">
        <f>+VLOOKUP(Tabla1[[#This Row],[Contenido]],Hoja2!$F$2:$G$105,2,0)</f>
        <v>08.03 Admisión Universitaria</v>
      </c>
      <c r="E2665" s="1" t="str">
        <f>+IFERROR(VLOOKUP(Tabla1[[#This Row],[Tema]],Temas[[Tema]:[Columna1]],2,0),"REVISAR")</f>
        <v>08.03.20 Matrículas</v>
      </c>
      <c r="F2665" s="1" t="str">
        <f>+IFERROR(VLOOKUP(Tabla1[[#This Row],[Muestra]],Muestra[[Muestra]:[Columna1]],2,0),"REVISAR")</f>
        <v>08.03.20.104 Informática</v>
      </c>
      <c r="G2665" t="s">
        <v>62</v>
      </c>
      <c r="H2665" t="s">
        <v>3332</v>
      </c>
      <c r="I2665" t="s">
        <v>3335</v>
      </c>
      <c r="J2665" t="s">
        <v>4464</v>
      </c>
      <c r="K2665" t="s">
        <v>3336</v>
      </c>
      <c r="L2665" t="s">
        <v>2498</v>
      </c>
      <c r="O2665" t="s">
        <v>3867</v>
      </c>
      <c r="AB2665">
        <v>102</v>
      </c>
      <c r="AC2665">
        <v>100</v>
      </c>
      <c r="AD2665">
        <v>95</v>
      </c>
      <c r="AE2665">
        <v>107</v>
      </c>
      <c r="AF2665">
        <v>116</v>
      </c>
      <c r="AG2665">
        <v>111</v>
      </c>
      <c r="AH2665">
        <v>111</v>
      </c>
      <c r="AI2665">
        <v>104</v>
      </c>
      <c r="AJ2665">
        <v>89</v>
      </c>
    </row>
    <row r="2666" spans="1:36" x14ac:dyDescent="0.25">
      <c r="A2666" s="19">
        <v>2665</v>
      </c>
      <c r="B2666" s="15" t="s">
        <v>9850</v>
      </c>
      <c r="C2666" s="1" t="str">
        <f>+VLOOKUP(Tabla1[[#This Row],[Sector]],Sectores[[Sector]:[Columna1]],2,0)</f>
        <v>08 Educación</v>
      </c>
      <c r="D2666" s="1" t="str">
        <f>+VLOOKUP(Tabla1[[#This Row],[Contenido]],Hoja2!$F$2:$G$105,2,0)</f>
        <v>08.03 Admisión Universitaria</v>
      </c>
      <c r="E2666" s="1" t="str">
        <f>+IFERROR(VLOOKUP(Tabla1[[#This Row],[Tema]],Temas[[Tema]:[Columna1]],2,0),"REVISAR")</f>
        <v>08.03.20 Matrículas</v>
      </c>
      <c r="F2666" s="1" t="str">
        <f>+IFERROR(VLOOKUP(Tabla1[[#This Row],[Muestra]],Muestra[[Muestra]:[Columna1]],2,0),"REVISAR")</f>
        <v>08.03.20.105 Ingeniería</v>
      </c>
      <c r="G2666" t="s">
        <v>62</v>
      </c>
      <c r="H2666" t="s">
        <v>3332</v>
      </c>
      <c r="I2666" t="s">
        <v>3335</v>
      </c>
      <c r="J2666" t="s">
        <v>4465</v>
      </c>
      <c r="K2666" t="s">
        <v>3336</v>
      </c>
      <c r="L2666" t="s">
        <v>2498</v>
      </c>
      <c r="O2666" t="s">
        <v>3867</v>
      </c>
      <c r="AB2666">
        <v>24851</v>
      </c>
      <c r="AC2666">
        <v>26835</v>
      </c>
      <c r="AD2666">
        <v>27173</v>
      </c>
      <c r="AE2666">
        <v>27714</v>
      </c>
      <c r="AF2666">
        <v>28005</v>
      </c>
      <c r="AG2666">
        <v>27484</v>
      </c>
      <c r="AH2666">
        <v>30244</v>
      </c>
      <c r="AI2666">
        <v>30157</v>
      </c>
      <c r="AJ2666">
        <v>28290</v>
      </c>
    </row>
    <row r="2667" spans="1:36" x14ac:dyDescent="0.25">
      <c r="A2667" s="19">
        <v>2666</v>
      </c>
      <c r="B2667" s="15" t="s">
        <v>9851</v>
      </c>
      <c r="C2667" s="1" t="str">
        <f>+VLOOKUP(Tabla1[[#This Row],[Sector]],Sectores[[Sector]:[Columna1]],2,0)</f>
        <v>08 Educación</v>
      </c>
      <c r="D2667" s="1" t="str">
        <f>+VLOOKUP(Tabla1[[#This Row],[Contenido]],Hoja2!$F$2:$G$105,2,0)</f>
        <v>08.03 Admisión Universitaria</v>
      </c>
      <c r="E2667" s="1" t="str">
        <f>+IFERROR(VLOOKUP(Tabla1[[#This Row],[Tema]],Temas[[Tema]:[Columna1]],2,0),"REVISAR")</f>
        <v>08.03.20 Matrículas</v>
      </c>
      <c r="F2667" s="1" t="str">
        <f>+IFERROR(VLOOKUP(Tabla1[[#This Row],[Muestra]],Muestra[[Muestra]:[Columna1]],2,0),"REVISAR")</f>
        <v>08.03.20.106 Inglés</v>
      </c>
      <c r="G2667" t="s">
        <v>62</v>
      </c>
      <c r="H2667" t="s">
        <v>3332</v>
      </c>
      <c r="I2667" t="s">
        <v>3335</v>
      </c>
      <c r="J2667" t="s">
        <v>4466</v>
      </c>
      <c r="K2667" t="s">
        <v>3336</v>
      </c>
      <c r="L2667" t="s">
        <v>2498</v>
      </c>
      <c r="O2667" t="s">
        <v>3867</v>
      </c>
      <c r="AB2667">
        <v>25</v>
      </c>
      <c r="AC2667">
        <v>19</v>
      </c>
      <c r="AD2667">
        <v>24</v>
      </c>
      <c r="AE2667">
        <v>25</v>
      </c>
      <c r="AF2667">
        <v>28</v>
      </c>
      <c r="AG2667">
        <v>34</v>
      </c>
      <c r="AH2667">
        <v>32</v>
      </c>
      <c r="AI2667">
        <v>35</v>
      </c>
      <c r="AJ2667">
        <v>33</v>
      </c>
    </row>
    <row r="2668" spans="1:36" x14ac:dyDescent="0.25">
      <c r="A2668" s="19">
        <v>2667</v>
      </c>
      <c r="B2668" s="15" t="s">
        <v>9852</v>
      </c>
      <c r="C2668" s="1" t="str">
        <f>+VLOOKUP(Tabla1[[#This Row],[Sector]],Sectores[[Sector]:[Columna1]],2,0)</f>
        <v>08 Educación</v>
      </c>
      <c r="D2668" s="1" t="str">
        <f>+VLOOKUP(Tabla1[[#This Row],[Contenido]],Hoja2!$F$2:$G$105,2,0)</f>
        <v>08.03 Admisión Universitaria</v>
      </c>
      <c r="E2668" s="1" t="str">
        <f>+IFERROR(VLOOKUP(Tabla1[[#This Row],[Tema]],Temas[[Tema]:[Columna1]],2,0),"REVISAR")</f>
        <v>08.03.20 Matrículas</v>
      </c>
      <c r="F2668" s="1" t="str">
        <f>+IFERROR(VLOOKUP(Tabla1[[#This Row],[Muestra]],Muestra[[Muestra]:[Columna1]],2,0),"REVISAR")</f>
        <v>08.03.20.107 Kinesiología</v>
      </c>
      <c r="G2668" t="s">
        <v>62</v>
      </c>
      <c r="H2668" t="s">
        <v>3332</v>
      </c>
      <c r="I2668" t="s">
        <v>3335</v>
      </c>
      <c r="J2668" t="s">
        <v>4467</v>
      </c>
      <c r="K2668" t="s">
        <v>3336</v>
      </c>
      <c r="L2668" t="s">
        <v>2498</v>
      </c>
      <c r="O2668" t="s">
        <v>3867</v>
      </c>
      <c r="AB2668">
        <v>1907</v>
      </c>
      <c r="AC2668">
        <v>1937</v>
      </c>
      <c r="AD2668">
        <v>1934</v>
      </c>
      <c r="AE2668">
        <v>1858</v>
      </c>
      <c r="AF2668">
        <v>2072</v>
      </c>
      <c r="AG2668">
        <v>2062</v>
      </c>
      <c r="AH2668">
        <v>2796</v>
      </c>
      <c r="AI2668">
        <v>2728</v>
      </c>
      <c r="AJ2668">
        <v>2594</v>
      </c>
    </row>
    <row r="2669" spans="1:36" x14ac:dyDescent="0.25">
      <c r="A2669" s="19">
        <v>2668</v>
      </c>
      <c r="B2669" s="15" t="s">
        <v>9853</v>
      </c>
      <c r="C2669" s="1" t="str">
        <f>+VLOOKUP(Tabla1[[#This Row],[Sector]],Sectores[[Sector]:[Columna1]],2,0)</f>
        <v>08 Educación</v>
      </c>
      <c r="D2669" s="1" t="str">
        <f>+VLOOKUP(Tabla1[[#This Row],[Contenido]],Hoja2!$F$2:$G$105,2,0)</f>
        <v>08.03 Admisión Universitaria</v>
      </c>
      <c r="E2669" s="1" t="str">
        <f>+IFERROR(VLOOKUP(Tabla1[[#This Row],[Tema]],Temas[[Tema]:[Columna1]],2,0),"REVISAR")</f>
        <v>08.03.20 Matrículas</v>
      </c>
      <c r="F2669" s="1" t="str">
        <f>+IFERROR(VLOOKUP(Tabla1[[#This Row],[Muestra]],Muestra[[Muestra]:[Columna1]],2,0),"REVISAR")</f>
        <v>08.03.20.108 Lengua y Literatura</v>
      </c>
      <c r="G2669" t="s">
        <v>62</v>
      </c>
      <c r="H2669" t="s">
        <v>3332</v>
      </c>
      <c r="I2669" t="s">
        <v>3335</v>
      </c>
      <c r="J2669" t="s">
        <v>4468</v>
      </c>
      <c r="K2669" t="s">
        <v>3336</v>
      </c>
      <c r="L2669" t="s">
        <v>2498</v>
      </c>
      <c r="O2669" t="s">
        <v>3867</v>
      </c>
      <c r="AB2669">
        <v>329</v>
      </c>
      <c r="AC2669">
        <v>382</v>
      </c>
      <c r="AD2669">
        <v>396</v>
      </c>
      <c r="AE2669">
        <v>392</v>
      </c>
      <c r="AF2669">
        <v>394</v>
      </c>
      <c r="AG2669">
        <v>390</v>
      </c>
      <c r="AH2669">
        <v>395</v>
      </c>
      <c r="AI2669">
        <v>399</v>
      </c>
      <c r="AJ2669">
        <v>385</v>
      </c>
    </row>
    <row r="2670" spans="1:36" x14ac:dyDescent="0.25">
      <c r="A2670" s="19">
        <v>2669</v>
      </c>
      <c r="B2670" s="15" t="s">
        <v>9854</v>
      </c>
      <c r="C2670" s="1" t="str">
        <f>+VLOOKUP(Tabla1[[#This Row],[Sector]],Sectores[[Sector]:[Columna1]],2,0)</f>
        <v>08 Educación</v>
      </c>
      <c r="D2670" s="1" t="str">
        <f>+VLOOKUP(Tabla1[[#This Row],[Contenido]],Hoja2!$F$2:$G$105,2,0)</f>
        <v>08.03 Admisión Universitaria</v>
      </c>
      <c r="E2670" s="1" t="str">
        <f>+IFERROR(VLOOKUP(Tabla1[[#This Row],[Tema]],Temas[[Tema]:[Columna1]],2,0),"REVISAR")</f>
        <v>08.03.20 Matrículas</v>
      </c>
      <c r="F2670" s="1" t="str">
        <f>+IFERROR(VLOOKUP(Tabla1[[#This Row],[Muestra]],Muestra[[Muestra]:[Columna1]],2,0),"REVISAR")</f>
        <v>08.03.20.109 Literatura</v>
      </c>
      <c r="G2670" t="s">
        <v>62</v>
      </c>
      <c r="H2670" t="s">
        <v>3332</v>
      </c>
      <c r="I2670" t="s">
        <v>3335</v>
      </c>
      <c r="J2670" t="s">
        <v>4469</v>
      </c>
      <c r="K2670" t="s">
        <v>3336</v>
      </c>
      <c r="L2670" t="s">
        <v>2498</v>
      </c>
      <c r="O2670" t="s">
        <v>3867</v>
      </c>
      <c r="AB2670">
        <v>49</v>
      </c>
      <c r="AC2670">
        <v>49</v>
      </c>
      <c r="AD2670">
        <v>49</v>
      </c>
      <c r="AE2670">
        <v>68</v>
      </c>
      <c r="AF2670">
        <v>83</v>
      </c>
      <c r="AG2670">
        <v>98</v>
      </c>
      <c r="AH2670">
        <v>106</v>
      </c>
      <c r="AI2670">
        <v>113</v>
      </c>
      <c r="AJ2670">
        <v>103</v>
      </c>
    </row>
    <row r="2671" spans="1:36" x14ac:dyDescent="0.25">
      <c r="A2671" s="19">
        <v>2670</v>
      </c>
      <c r="B2671" s="15" t="s">
        <v>9855</v>
      </c>
      <c r="C2671" s="1" t="str">
        <f>+VLOOKUP(Tabla1[[#This Row],[Sector]],Sectores[[Sector]:[Columna1]],2,0)</f>
        <v>08 Educación</v>
      </c>
      <c r="D2671" s="1" t="str">
        <f>+VLOOKUP(Tabla1[[#This Row],[Contenido]],Hoja2!$F$2:$G$105,2,0)</f>
        <v>08.03 Admisión Universitaria</v>
      </c>
      <c r="E2671" s="1" t="str">
        <f>+IFERROR(VLOOKUP(Tabla1[[#This Row],[Tema]],Temas[[Tema]:[Columna1]],2,0),"REVISAR")</f>
        <v>08.03.20 Matrículas</v>
      </c>
      <c r="F2671" s="1" t="str">
        <f>+IFERROR(VLOOKUP(Tabla1[[#This Row],[Muestra]],Muestra[[Muestra]:[Columna1]],2,0),"REVISAR")</f>
        <v>08.03.20.110 Mantención</v>
      </c>
      <c r="G2671" t="s">
        <v>62</v>
      </c>
      <c r="H2671" t="s">
        <v>3332</v>
      </c>
      <c r="I2671" t="s">
        <v>3335</v>
      </c>
      <c r="J2671" t="s">
        <v>4470</v>
      </c>
      <c r="K2671" t="s">
        <v>3336</v>
      </c>
      <c r="L2671" t="s">
        <v>2498</v>
      </c>
      <c r="O2671" t="s">
        <v>3867</v>
      </c>
      <c r="AB2671">
        <v>52</v>
      </c>
      <c r="AC2671">
        <v>60</v>
      </c>
      <c r="AD2671">
        <v>92</v>
      </c>
      <c r="AE2671">
        <v>97</v>
      </c>
      <c r="AF2671">
        <v>115</v>
      </c>
      <c r="AG2671">
        <v>144</v>
      </c>
      <c r="AH2671">
        <v>151</v>
      </c>
      <c r="AI2671">
        <v>138</v>
      </c>
      <c r="AJ2671">
        <v>101</v>
      </c>
    </row>
    <row r="2672" spans="1:36" x14ac:dyDescent="0.25">
      <c r="A2672" s="19">
        <v>2671</v>
      </c>
      <c r="B2672" s="15" t="s">
        <v>9856</v>
      </c>
      <c r="C2672" s="1" t="str">
        <f>+VLOOKUP(Tabla1[[#This Row],[Sector]],Sectores[[Sector]:[Columna1]],2,0)</f>
        <v>08 Educación</v>
      </c>
      <c r="D2672" s="1" t="str">
        <f>+VLOOKUP(Tabla1[[#This Row],[Contenido]],Hoja2!$F$2:$G$105,2,0)</f>
        <v>08.03 Admisión Universitaria</v>
      </c>
      <c r="E2672" s="1" t="str">
        <f>+IFERROR(VLOOKUP(Tabla1[[#This Row],[Tema]],Temas[[Tema]:[Columna1]],2,0),"REVISAR")</f>
        <v>08.03.20 Matrículas</v>
      </c>
      <c r="F2672" s="1" t="str">
        <f>+IFERROR(VLOOKUP(Tabla1[[#This Row],[Muestra]],Muestra[[Muestra]:[Columna1]],2,0),"REVISAR")</f>
        <v>08.03.20.111 Matemáticas</v>
      </c>
      <c r="G2672" t="s">
        <v>62</v>
      </c>
      <c r="H2672" t="s">
        <v>3332</v>
      </c>
      <c r="I2672" t="s">
        <v>3335</v>
      </c>
      <c r="J2672" t="s">
        <v>1240</v>
      </c>
      <c r="K2672" t="s">
        <v>3336</v>
      </c>
      <c r="L2672" t="s">
        <v>2498</v>
      </c>
      <c r="O2672" t="s">
        <v>3867</v>
      </c>
      <c r="AB2672">
        <v>261</v>
      </c>
      <c r="AC2672">
        <v>257</v>
      </c>
      <c r="AD2672">
        <v>250</v>
      </c>
      <c r="AE2672">
        <v>293</v>
      </c>
      <c r="AF2672">
        <v>308</v>
      </c>
      <c r="AG2672">
        <v>331</v>
      </c>
      <c r="AH2672">
        <v>350</v>
      </c>
      <c r="AI2672">
        <v>264</v>
      </c>
      <c r="AJ2672">
        <v>232</v>
      </c>
    </row>
    <row r="2673" spans="1:36" x14ac:dyDescent="0.25">
      <c r="A2673" s="19">
        <v>2672</v>
      </c>
      <c r="B2673" s="15" t="s">
        <v>9857</v>
      </c>
      <c r="C2673" s="1" t="str">
        <f>+VLOOKUP(Tabla1[[#This Row],[Sector]],Sectores[[Sector]:[Columna1]],2,0)</f>
        <v>08 Educación</v>
      </c>
      <c r="D2673" s="1" t="str">
        <f>+VLOOKUP(Tabla1[[#This Row],[Contenido]],Hoja2!$F$2:$G$105,2,0)</f>
        <v>08.03 Admisión Universitaria</v>
      </c>
      <c r="E2673" s="1" t="str">
        <f>+IFERROR(VLOOKUP(Tabla1[[#This Row],[Tema]],Temas[[Tema]:[Columna1]],2,0),"REVISAR")</f>
        <v>08.03.20 Matrículas</v>
      </c>
      <c r="F2673" s="1" t="str">
        <f>+IFERROR(VLOOKUP(Tabla1[[#This Row],[Muestra]],Muestra[[Muestra]:[Columna1]],2,0),"REVISAR")</f>
        <v>08.03.20.112 Matricería</v>
      </c>
      <c r="G2673" t="s">
        <v>62</v>
      </c>
      <c r="H2673" t="s">
        <v>3332</v>
      </c>
      <c r="I2673" t="s">
        <v>3335</v>
      </c>
      <c r="J2673" t="s">
        <v>4471</v>
      </c>
      <c r="K2673" t="s">
        <v>3336</v>
      </c>
      <c r="L2673" t="s">
        <v>2498</v>
      </c>
      <c r="O2673" t="s">
        <v>3867</v>
      </c>
      <c r="AB2673">
        <v>26</v>
      </c>
      <c r="AC2673">
        <v>32</v>
      </c>
      <c r="AD2673">
        <v>18</v>
      </c>
      <c r="AE2673">
        <v>27</v>
      </c>
      <c r="AF2673">
        <v>22</v>
      </c>
      <c r="AG2673">
        <v>7</v>
      </c>
      <c r="AH2673">
        <v>11</v>
      </c>
      <c r="AI2673">
        <v>12</v>
      </c>
      <c r="AJ2673">
        <v>3</v>
      </c>
    </row>
    <row r="2674" spans="1:36" x14ac:dyDescent="0.25">
      <c r="A2674" s="19">
        <v>2673</v>
      </c>
      <c r="B2674" s="15" t="s">
        <v>9858</v>
      </c>
      <c r="C2674" s="1" t="str">
        <f>+VLOOKUP(Tabla1[[#This Row],[Sector]],Sectores[[Sector]:[Columna1]],2,0)</f>
        <v>08 Educación</v>
      </c>
      <c r="D2674" s="1" t="str">
        <f>+VLOOKUP(Tabla1[[#This Row],[Contenido]],Hoja2!$F$2:$G$105,2,0)</f>
        <v>08.03 Admisión Universitaria</v>
      </c>
      <c r="E2674" s="1" t="str">
        <f>+IFERROR(VLOOKUP(Tabla1[[#This Row],[Tema]],Temas[[Tema]:[Columna1]],2,0),"REVISAR")</f>
        <v>08.03.20 Matrículas</v>
      </c>
      <c r="F2674" s="1" t="str">
        <f>+IFERROR(VLOOKUP(Tabla1[[#This Row],[Muestra]],Muestra[[Muestra]:[Columna1]],2,0),"REVISAR")</f>
        <v>08.03.20.113 Mecánica</v>
      </c>
      <c r="G2674" t="s">
        <v>62</v>
      </c>
      <c r="H2674" t="s">
        <v>3332</v>
      </c>
      <c r="I2674" t="s">
        <v>3335</v>
      </c>
      <c r="J2674" t="s">
        <v>4472</v>
      </c>
      <c r="K2674" t="s">
        <v>3336</v>
      </c>
      <c r="L2674" t="s">
        <v>2498</v>
      </c>
      <c r="O2674" t="s">
        <v>3867</v>
      </c>
      <c r="AB2674">
        <v>158</v>
      </c>
      <c r="AC2674">
        <v>155</v>
      </c>
      <c r="AD2674">
        <v>154</v>
      </c>
      <c r="AE2674">
        <v>172</v>
      </c>
      <c r="AF2674">
        <v>187</v>
      </c>
      <c r="AG2674">
        <v>185</v>
      </c>
      <c r="AH2674">
        <v>182</v>
      </c>
      <c r="AI2674">
        <v>181</v>
      </c>
      <c r="AJ2674">
        <v>77</v>
      </c>
    </row>
    <row r="2675" spans="1:36" x14ac:dyDescent="0.25">
      <c r="A2675" s="19">
        <v>2674</v>
      </c>
      <c r="B2675" s="15" t="s">
        <v>9859</v>
      </c>
      <c r="C2675" s="1" t="str">
        <f>+VLOOKUP(Tabla1[[#This Row],[Sector]],Sectores[[Sector]:[Columna1]],2,0)</f>
        <v>08 Educación</v>
      </c>
      <c r="D2675" s="1" t="str">
        <f>+VLOOKUP(Tabla1[[#This Row],[Contenido]],Hoja2!$F$2:$G$105,2,0)</f>
        <v>08.03 Admisión Universitaria</v>
      </c>
      <c r="E2675" s="1" t="str">
        <f>+IFERROR(VLOOKUP(Tabla1[[#This Row],[Tema]],Temas[[Tema]:[Columna1]],2,0),"REVISAR")</f>
        <v>08.03.20 Matrículas</v>
      </c>
      <c r="F2675" s="1" t="str">
        <f>+IFERROR(VLOOKUP(Tabla1[[#This Row],[Muestra]],Muestra[[Muestra]:[Columna1]],2,0),"REVISAR")</f>
        <v>08.03.20.114 Medicina</v>
      </c>
      <c r="G2675" t="s">
        <v>62</v>
      </c>
      <c r="H2675" t="s">
        <v>3332</v>
      </c>
      <c r="I2675" t="s">
        <v>3335</v>
      </c>
      <c r="J2675" t="s">
        <v>4473</v>
      </c>
      <c r="K2675" t="s">
        <v>3336</v>
      </c>
      <c r="L2675" t="s">
        <v>2498</v>
      </c>
      <c r="O2675" t="s">
        <v>3867</v>
      </c>
      <c r="AB2675">
        <v>4622</v>
      </c>
      <c r="AC2675">
        <v>4673</v>
      </c>
      <c r="AD2675">
        <v>4820</v>
      </c>
      <c r="AE2675">
        <v>4952</v>
      </c>
      <c r="AF2675">
        <v>5039</v>
      </c>
      <c r="AG2675">
        <v>5068</v>
      </c>
      <c r="AH2675">
        <v>7686</v>
      </c>
      <c r="AI2675">
        <v>8094</v>
      </c>
      <c r="AJ2675">
        <v>8211</v>
      </c>
    </row>
    <row r="2676" spans="1:36" x14ac:dyDescent="0.25">
      <c r="A2676" s="22">
        <v>2675</v>
      </c>
      <c r="B2676" s="15" t="s">
        <v>9860</v>
      </c>
      <c r="C2676" s="1" t="str">
        <f>+VLOOKUP(Tabla1[[#This Row],[Sector]],Sectores[[Sector]:[Columna1]],2,0)</f>
        <v>08 Educación</v>
      </c>
      <c r="D2676" s="1" t="str">
        <f>+VLOOKUP(Tabla1[[#This Row],[Contenido]],Hoja2!$F$2:$G$105,2,0)</f>
        <v>08.03 Admisión Universitaria</v>
      </c>
      <c r="E2676" s="1" t="str">
        <f>+IFERROR(VLOOKUP(Tabla1[[#This Row],[Tema]],Temas[[Tema]:[Columna1]],2,0),"REVISAR")</f>
        <v>08.03.20 Matrículas</v>
      </c>
      <c r="F2676" s="1" t="str">
        <f>+IFERROR(VLOOKUP(Tabla1[[#This Row],[Muestra]],Muestra[[Muestra]:[Columna1]],2,0),"REVISAR")</f>
        <v>08.03.20.115 Metalurgia</v>
      </c>
      <c r="G2676" t="s">
        <v>62</v>
      </c>
      <c r="H2676" t="s">
        <v>3332</v>
      </c>
      <c r="I2676" t="s">
        <v>3335</v>
      </c>
      <c r="J2676" t="s">
        <v>4474</v>
      </c>
      <c r="K2676" t="s">
        <v>3336</v>
      </c>
      <c r="L2676" t="s">
        <v>2498</v>
      </c>
      <c r="O2676" t="s">
        <v>3867</v>
      </c>
      <c r="AB2676">
        <v>0</v>
      </c>
      <c r="AC2676">
        <v>0</v>
      </c>
      <c r="AD2676">
        <v>0</v>
      </c>
      <c r="AE2676">
        <v>0</v>
      </c>
      <c r="AF2676">
        <v>0</v>
      </c>
      <c r="AG2676">
        <v>0</v>
      </c>
      <c r="AH2676">
        <v>0</v>
      </c>
      <c r="AI2676">
        <v>1</v>
      </c>
      <c r="AJ2676">
        <v>0</v>
      </c>
    </row>
    <row r="2677" spans="1:36" x14ac:dyDescent="0.25">
      <c r="A2677" s="22">
        <v>2676</v>
      </c>
      <c r="B2677" s="15" t="s">
        <v>9861</v>
      </c>
      <c r="C2677" s="1" t="str">
        <f>+VLOOKUP(Tabla1[[#This Row],[Sector]],Sectores[[Sector]:[Columna1]],2,0)</f>
        <v>08 Educación</v>
      </c>
      <c r="D2677" s="1" t="str">
        <f>+VLOOKUP(Tabla1[[#This Row],[Contenido]],Hoja2!$F$2:$G$105,2,0)</f>
        <v>08.03 Admisión Universitaria</v>
      </c>
      <c r="E2677" s="1" t="str">
        <f>+IFERROR(VLOOKUP(Tabla1[[#This Row],[Tema]],Temas[[Tema]:[Columna1]],2,0),"REVISAR")</f>
        <v>08.03.20 Matrículas</v>
      </c>
      <c r="F2677" s="1" t="str">
        <f>+IFERROR(VLOOKUP(Tabla1[[#This Row],[Muestra]],Muestra[[Muestra]:[Columna1]],2,0),"REVISAR")</f>
        <v>08.03.20.116 Meteorología</v>
      </c>
      <c r="G2677" t="s">
        <v>62</v>
      </c>
      <c r="H2677" t="s">
        <v>3332</v>
      </c>
      <c r="I2677" t="s">
        <v>3335</v>
      </c>
      <c r="J2677" t="s">
        <v>4475</v>
      </c>
      <c r="K2677" t="s">
        <v>3336</v>
      </c>
      <c r="L2677" t="s">
        <v>2498</v>
      </c>
      <c r="O2677" t="s">
        <v>3867</v>
      </c>
      <c r="AB2677">
        <v>1</v>
      </c>
      <c r="AC2677">
        <v>0</v>
      </c>
      <c r="AD2677">
        <v>2</v>
      </c>
      <c r="AE2677">
        <v>0</v>
      </c>
      <c r="AF2677">
        <v>0</v>
      </c>
      <c r="AG2677">
        <v>0</v>
      </c>
      <c r="AH2677">
        <v>0</v>
      </c>
      <c r="AI2677">
        <v>0</v>
      </c>
      <c r="AJ2677">
        <v>0</v>
      </c>
    </row>
    <row r="2678" spans="1:36" x14ac:dyDescent="0.25">
      <c r="A2678" s="19">
        <v>2677</v>
      </c>
      <c r="B2678" s="15" t="s">
        <v>9862</v>
      </c>
      <c r="C2678" s="1" t="str">
        <f>+VLOOKUP(Tabla1[[#This Row],[Sector]],Sectores[[Sector]:[Columna1]],2,0)</f>
        <v>08 Educación</v>
      </c>
      <c r="D2678" s="1" t="str">
        <f>+VLOOKUP(Tabla1[[#This Row],[Contenido]],Hoja2!$F$2:$G$105,2,0)</f>
        <v>08.03 Admisión Universitaria</v>
      </c>
      <c r="E2678" s="1" t="str">
        <f>+IFERROR(VLOOKUP(Tabla1[[#This Row],[Tema]],Temas[[Tema]:[Columna1]],2,0),"REVISAR")</f>
        <v>08.03.20 Matrículas</v>
      </c>
      <c r="F2678" s="1" t="str">
        <f>+IFERROR(VLOOKUP(Tabla1[[#This Row],[Muestra]],Muestra[[Muestra]:[Columna1]],2,0),"REVISAR")</f>
        <v>08.03.20.117 Minas</v>
      </c>
      <c r="G2678" t="s">
        <v>62</v>
      </c>
      <c r="H2678" t="s">
        <v>3332</v>
      </c>
      <c r="I2678" t="s">
        <v>3335</v>
      </c>
      <c r="J2678" t="s">
        <v>4476</v>
      </c>
      <c r="K2678" t="s">
        <v>3336</v>
      </c>
      <c r="L2678" t="s">
        <v>2498</v>
      </c>
      <c r="O2678" t="s">
        <v>3867</v>
      </c>
      <c r="AB2678">
        <v>0</v>
      </c>
      <c r="AC2678">
        <v>15</v>
      </c>
      <c r="AD2678">
        <v>17</v>
      </c>
      <c r="AE2678">
        <v>19</v>
      </c>
      <c r="AF2678">
        <v>12</v>
      </c>
      <c r="AG2678">
        <v>0</v>
      </c>
      <c r="AH2678">
        <v>0</v>
      </c>
      <c r="AI2678">
        <v>0</v>
      </c>
      <c r="AJ2678">
        <v>0</v>
      </c>
    </row>
    <row r="2679" spans="1:36" x14ac:dyDescent="0.25">
      <c r="A2679" s="19">
        <v>2678</v>
      </c>
      <c r="B2679" s="15" t="s">
        <v>9863</v>
      </c>
      <c r="C2679" s="1" t="str">
        <f>+VLOOKUP(Tabla1[[#This Row],[Sector]],Sectores[[Sector]:[Columna1]],2,0)</f>
        <v>08 Educación</v>
      </c>
      <c r="D2679" s="1" t="str">
        <f>+VLOOKUP(Tabla1[[#This Row],[Contenido]],Hoja2!$F$2:$G$105,2,0)</f>
        <v>08.03 Admisión Universitaria</v>
      </c>
      <c r="E2679" s="1" t="str">
        <f>+IFERROR(VLOOKUP(Tabla1[[#This Row],[Tema]],Temas[[Tema]:[Columna1]],2,0),"REVISAR")</f>
        <v>08.03.20 Matrículas</v>
      </c>
      <c r="F2679" s="1" t="str">
        <f>+IFERROR(VLOOKUP(Tabla1[[#This Row],[Muestra]],Muestra[[Muestra]:[Columna1]],2,0),"REVISAR")</f>
        <v>08.03.20.118 Minería y Metalurgia</v>
      </c>
      <c r="G2679" t="s">
        <v>62</v>
      </c>
      <c r="H2679" t="s">
        <v>3332</v>
      </c>
      <c r="I2679" t="s">
        <v>3335</v>
      </c>
      <c r="J2679" t="s">
        <v>4477</v>
      </c>
      <c r="K2679" t="s">
        <v>3336</v>
      </c>
      <c r="L2679" t="s">
        <v>2498</v>
      </c>
      <c r="O2679" t="s">
        <v>3867</v>
      </c>
      <c r="AB2679">
        <v>89</v>
      </c>
      <c r="AC2679">
        <v>92</v>
      </c>
      <c r="AD2679">
        <v>90</v>
      </c>
      <c r="AE2679">
        <v>80</v>
      </c>
      <c r="AF2679">
        <v>83</v>
      </c>
      <c r="AG2679">
        <v>78</v>
      </c>
      <c r="AH2679">
        <v>84</v>
      </c>
      <c r="AI2679">
        <v>74</v>
      </c>
      <c r="AJ2679">
        <v>39</v>
      </c>
    </row>
    <row r="2680" spans="1:36" x14ac:dyDescent="0.25">
      <c r="A2680" s="22">
        <v>2679</v>
      </c>
      <c r="B2680" s="15" t="s">
        <v>9864</v>
      </c>
      <c r="C2680" s="1" t="str">
        <f>+VLOOKUP(Tabla1[[#This Row],[Sector]],Sectores[[Sector]:[Columna1]],2,0)</f>
        <v>08 Educación</v>
      </c>
      <c r="D2680" s="1" t="str">
        <f>+VLOOKUP(Tabla1[[#This Row],[Contenido]],Hoja2!$F$2:$G$105,2,0)</f>
        <v>08.03 Admisión Universitaria</v>
      </c>
      <c r="E2680" s="1" t="str">
        <f>+IFERROR(VLOOKUP(Tabla1[[#This Row],[Tema]],Temas[[Tema]:[Columna1]],2,0),"REVISAR")</f>
        <v>08.03.20 Matrículas</v>
      </c>
      <c r="F2680" s="1" t="str">
        <f>+IFERROR(VLOOKUP(Tabla1[[#This Row],[Muestra]],Muestra[[Muestra]:[Columna1]],2,0),"REVISAR")</f>
        <v>08.03.20.119 Monitoreo</v>
      </c>
      <c r="G2680" t="s">
        <v>62</v>
      </c>
      <c r="H2680" t="s">
        <v>3332</v>
      </c>
      <c r="I2680" t="s">
        <v>3335</v>
      </c>
      <c r="J2680" t="s">
        <v>4478</v>
      </c>
      <c r="K2680" t="s">
        <v>3336</v>
      </c>
      <c r="L2680" t="s">
        <v>2498</v>
      </c>
      <c r="O2680" t="s">
        <v>3867</v>
      </c>
      <c r="AB2680">
        <v>0</v>
      </c>
      <c r="AC2680">
        <v>0</v>
      </c>
      <c r="AD2680">
        <v>0</v>
      </c>
      <c r="AE2680">
        <v>0</v>
      </c>
      <c r="AF2680">
        <v>0</v>
      </c>
      <c r="AG2680">
        <v>0</v>
      </c>
      <c r="AH2680">
        <v>0</v>
      </c>
      <c r="AI2680">
        <v>0</v>
      </c>
      <c r="AJ2680">
        <v>0</v>
      </c>
    </row>
    <row r="2681" spans="1:36" x14ac:dyDescent="0.25">
      <c r="A2681" s="22">
        <v>2680</v>
      </c>
      <c r="B2681" s="15" t="s">
        <v>9865</v>
      </c>
      <c r="C2681" s="1" t="str">
        <f>+VLOOKUP(Tabla1[[#This Row],[Sector]],Sectores[[Sector]:[Columna1]],2,0)</f>
        <v>08 Educación</v>
      </c>
      <c r="D2681" s="1" t="str">
        <f>+VLOOKUP(Tabla1[[#This Row],[Contenido]],Hoja2!$F$2:$G$105,2,0)</f>
        <v>08.03 Admisión Universitaria</v>
      </c>
      <c r="E2681" s="1" t="str">
        <f>+IFERROR(VLOOKUP(Tabla1[[#This Row],[Tema]],Temas[[Tema]:[Columna1]],2,0),"REVISAR")</f>
        <v>08.03.20 Matrículas</v>
      </c>
      <c r="F2681" s="1" t="str">
        <f>+IFERROR(VLOOKUP(Tabla1[[#This Row],[Muestra]],Muestra[[Muestra]:[Columna1]],2,0),"REVISAR")</f>
        <v>08.03.20.120 Obras Civiles</v>
      </c>
      <c r="G2681" t="s">
        <v>62</v>
      </c>
      <c r="H2681" t="s">
        <v>3332</v>
      </c>
      <c r="I2681" t="s">
        <v>3335</v>
      </c>
      <c r="J2681" t="s">
        <v>4479</v>
      </c>
      <c r="K2681" t="s">
        <v>3336</v>
      </c>
      <c r="L2681" t="s">
        <v>2498</v>
      </c>
      <c r="O2681" t="s">
        <v>3867</v>
      </c>
      <c r="AB2681">
        <v>0</v>
      </c>
      <c r="AC2681">
        <v>0</v>
      </c>
      <c r="AD2681">
        <v>0</v>
      </c>
      <c r="AE2681">
        <v>0</v>
      </c>
      <c r="AF2681">
        <v>0</v>
      </c>
      <c r="AG2681">
        <v>0</v>
      </c>
      <c r="AH2681">
        <v>0</v>
      </c>
      <c r="AI2681">
        <v>0</v>
      </c>
      <c r="AJ2681">
        <v>0</v>
      </c>
    </row>
    <row r="2682" spans="1:36" x14ac:dyDescent="0.25">
      <c r="A2682" s="19">
        <v>2681</v>
      </c>
      <c r="B2682" s="15" t="s">
        <v>9866</v>
      </c>
      <c r="C2682" s="1" t="str">
        <f>+VLOOKUP(Tabla1[[#This Row],[Sector]],Sectores[[Sector]:[Columna1]],2,0)</f>
        <v>08 Educación</v>
      </c>
      <c r="D2682" s="1" t="str">
        <f>+VLOOKUP(Tabla1[[#This Row],[Contenido]],Hoja2!$F$2:$G$105,2,0)</f>
        <v>08.03 Admisión Universitaria</v>
      </c>
      <c r="E2682" s="1" t="str">
        <f>+IFERROR(VLOOKUP(Tabla1[[#This Row],[Tema]],Temas[[Tema]:[Columna1]],2,0),"REVISAR")</f>
        <v>08.03.20 Matrículas</v>
      </c>
      <c r="F2682" s="1" t="str">
        <f>+IFERROR(VLOOKUP(Tabla1[[#This Row],[Muestra]],Muestra[[Muestra]:[Columna1]],2,0),"REVISAR")</f>
        <v>08.03.20.121 Obstetricia</v>
      </c>
      <c r="G2682" t="s">
        <v>62</v>
      </c>
      <c r="H2682" t="s">
        <v>3332</v>
      </c>
      <c r="I2682" t="s">
        <v>3335</v>
      </c>
      <c r="J2682" t="s">
        <v>4480</v>
      </c>
      <c r="K2682" t="s">
        <v>3336</v>
      </c>
      <c r="L2682" t="s">
        <v>2498</v>
      </c>
      <c r="O2682" t="s">
        <v>3867</v>
      </c>
      <c r="AB2682">
        <v>0</v>
      </c>
      <c r="AC2682">
        <v>0</v>
      </c>
      <c r="AD2682">
        <v>0</v>
      </c>
      <c r="AE2682">
        <v>0</v>
      </c>
      <c r="AF2682">
        <v>0</v>
      </c>
      <c r="AG2682">
        <v>13</v>
      </c>
      <c r="AH2682">
        <v>16</v>
      </c>
      <c r="AI2682">
        <v>17</v>
      </c>
      <c r="AJ2682">
        <v>17</v>
      </c>
    </row>
    <row r="2683" spans="1:36" x14ac:dyDescent="0.25">
      <c r="A2683" s="19">
        <v>2682</v>
      </c>
      <c r="B2683" s="15" t="s">
        <v>9867</v>
      </c>
      <c r="C2683" s="1" t="str">
        <f>+VLOOKUP(Tabla1[[#This Row],[Sector]],Sectores[[Sector]:[Columna1]],2,0)</f>
        <v>08 Educación</v>
      </c>
      <c r="D2683" s="1" t="str">
        <f>+VLOOKUP(Tabla1[[#This Row],[Contenido]],Hoja2!$F$2:$G$105,2,0)</f>
        <v>08.03 Admisión Universitaria</v>
      </c>
      <c r="E2683" s="1" t="str">
        <f>+IFERROR(VLOOKUP(Tabla1[[#This Row],[Tema]],Temas[[Tema]:[Columna1]],2,0),"REVISAR")</f>
        <v>08.03.20 Matrículas</v>
      </c>
      <c r="F2683" s="1" t="str">
        <f>+IFERROR(VLOOKUP(Tabla1[[#This Row],[Muestra]],Muestra[[Muestra]:[Columna1]],2,0),"REVISAR")</f>
        <v>08.03.20.122 Oceanografía</v>
      </c>
      <c r="G2683" t="s">
        <v>62</v>
      </c>
      <c r="H2683" t="s">
        <v>3332</v>
      </c>
      <c r="I2683" t="s">
        <v>3335</v>
      </c>
      <c r="J2683" t="s">
        <v>4481</v>
      </c>
      <c r="K2683" t="s">
        <v>3336</v>
      </c>
      <c r="L2683" t="s">
        <v>2498</v>
      </c>
      <c r="O2683" t="s">
        <v>3867</v>
      </c>
      <c r="AB2683">
        <v>21</v>
      </c>
      <c r="AC2683">
        <v>7</v>
      </c>
      <c r="AD2683">
        <v>14</v>
      </c>
      <c r="AE2683">
        <v>8</v>
      </c>
      <c r="AF2683">
        <v>20</v>
      </c>
      <c r="AG2683">
        <v>23</v>
      </c>
      <c r="AH2683">
        <v>26</v>
      </c>
      <c r="AI2683">
        <v>23</v>
      </c>
      <c r="AJ2683">
        <v>21</v>
      </c>
    </row>
    <row r="2684" spans="1:36" x14ac:dyDescent="0.25">
      <c r="A2684" s="19">
        <v>2683</v>
      </c>
      <c r="B2684" s="15" t="s">
        <v>9868</v>
      </c>
      <c r="C2684" s="1" t="str">
        <f>+VLOOKUP(Tabla1[[#This Row],[Sector]],Sectores[[Sector]:[Columna1]],2,0)</f>
        <v>08 Educación</v>
      </c>
      <c r="D2684" s="1" t="str">
        <f>+VLOOKUP(Tabla1[[#This Row],[Contenido]],Hoja2!$F$2:$G$105,2,0)</f>
        <v>08.03 Admisión Universitaria</v>
      </c>
      <c r="E2684" s="1" t="str">
        <f>+IFERROR(VLOOKUP(Tabla1[[#This Row],[Tema]],Temas[[Tema]:[Columna1]],2,0),"REVISAR")</f>
        <v>08.03.20 Matrículas</v>
      </c>
      <c r="F2684" s="1" t="str">
        <f>+IFERROR(VLOOKUP(Tabla1[[#This Row],[Muestra]],Muestra[[Muestra]:[Columna1]],2,0),"REVISAR")</f>
        <v>08.03.20.123 Odontología</v>
      </c>
      <c r="G2684" t="s">
        <v>62</v>
      </c>
      <c r="H2684" t="s">
        <v>3332</v>
      </c>
      <c r="I2684" t="s">
        <v>3335</v>
      </c>
      <c r="J2684" t="s">
        <v>4482</v>
      </c>
      <c r="K2684" t="s">
        <v>3336</v>
      </c>
      <c r="L2684" t="s">
        <v>2498</v>
      </c>
      <c r="O2684" t="s">
        <v>3867</v>
      </c>
      <c r="AB2684">
        <v>1705</v>
      </c>
      <c r="AC2684">
        <v>1633</v>
      </c>
      <c r="AD2684">
        <v>1657</v>
      </c>
      <c r="AE2684">
        <v>1559</v>
      </c>
      <c r="AF2684">
        <v>1629</v>
      </c>
      <c r="AG2684">
        <v>1519</v>
      </c>
      <c r="AH2684">
        <v>1857</v>
      </c>
      <c r="AI2684">
        <v>1862</v>
      </c>
      <c r="AJ2684">
        <v>1854</v>
      </c>
    </row>
    <row r="2685" spans="1:36" x14ac:dyDescent="0.25">
      <c r="A2685" s="22">
        <v>2684</v>
      </c>
      <c r="B2685" s="15" t="s">
        <v>9869</v>
      </c>
      <c r="C2685" s="1" t="str">
        <f>+VLOOKUP(Tabla1[[#This Row],[Sector]],Sectores[[Sector]:[Columna1]],2,0)</f>
        <v>08 Educación</v>
      </c>
      <c r="D2685" s="1" t="str">
        <f>+VLOOKUP(Tabla1[[#This Row],[Contenido]],Hoja2!$F$2:$G$105,2,0)</f>
        <v>08.03 Admisión Universitaria</v>
      </c>
      <c r="E2685" s="1" t="str">
        <f>+IFERROR(VLOOKUP(Tabla1[[#This Row],[Tema]],Temas[[Tema]:[Columna1]],2,0),"REVISAR")</f>
        <v>08.03.20 Matrículas</v>
      </c>
      <c r="F2685" s="1" t="str">
        <f>+IFERROR(VLOOKUP(Tabla1[[#This Row],[Muestra]],Muestra[[Muestra]:[Columna1]],2,0),"REVISAR")</f>
        <v>08.03.20.124 Óptico</v>
      </c>
      <c r="G2685" t="s">
        <v>62</v>
      </c>
      <c r="H2685" t="s">
        <v>3332</v>
      </c>
      <c r="I2685" t="s">
        <v>3335</v>
      </c>
      <c r="J2685" t="s">
        <v>4483</v>
      </c>
      <c r="K2685" t="s">
        <v>3336</v>
      </c>
      <c r="L2685" t="s">
        <v>2498</v>
      </c>
      <c r="O2685" t="s">
        <v>3867</v>
      </c>
      <c r="AB2685">
        <v>0</v>
      </c>
      <c r="AC2685">
        <v>0</v>
      </c>
      <c r="AD2685">
        <v>0</v>
      </c>
      <c r="AE2685">
        <v>0</v>
      </c>
      <c r="AF2685">
        <v>0</v>
      </c>
      <c r="AG2685">
        <v>0</v>
      </c>
      <c r="AH2685">
        <v>0</v>
      </c>
      <c r="AI2685">
        <v>0</v>
      </c>
      <c r="AJ2685">
        <v>0</v>
      </c>
    </row>
    <row r="2686" spans="1:36" x14ac:dyDescent="0.25">
      <c r="A2686" s="19">
        <v>2685</v>
      </c>
      <c r="B2686" s="15" t="s">
        <v>9870</v>
      </c>
      <c r="C2686" s="1" t="str">
        <f>+VLOOKUP(Tabla1[[#This Row],[Sector]],Sectores[[Sector]:[Columna1]],2,0)</f>
        <v>08 Educación</v>
      </c>
      <c r="D2686" s="1" t="str">
        <f>+VLOOKUP(Tabla1[[#This Row],[Contenido]],Hoja2!$F$2:$G$105,2,0)</f>
        <v>08.03 Admisión Universitaria</v>
      </c>
      <c r="E2686" s="1" t="str">
        <f>+IFERROR(VLOOKUP(Tabla1[[#This Row],[Tema]],Temas[[Tema]:[Columna1]],2,0),"REVISAR")</f>
        <v>08.03.20 Matrículas</v>
      </c>
      <c r="F2686" s="1" t="str">
        <f>+IFERROR(VLOOKUP(Tabla1[[#This Row],[Muestra]],Muestra[[Muestra]:[Columna1]],2,0),"REVISAR")</f>
        <v>08.03.20.125 Pedagogía</v>
      </c>
      <c r="G2686" t="s">
        <v>62</v>
      </c>
      <c r="H2686" t="s">
        <v>3332</v>
      </c>
      <c r="I2686" t="s">
        <v>3335</v>
      </c>
      <c r="J2686" t="s">
        <v>4484</v>
      </c>
      <c r="K2686" t="s">
        <v>3336</v>
      </c>
      <c r="L2686" t="s">
        <v>2498</v>
      </c>
      <c r="O2686" t="s">
        <v>3867</v>
      </c>
      <c r="AB2686">
        <v>8236</v>
      </c>
      <c r="AC2686">
        <v>8001</v>
      </c>
      <c r="AD2686">
        <v>7564</v>
      </c>
      <c r="AE2686">
        <v>8152</v>
      </c>
      <c r="AF2686">
        <v>8417</v>
      </c>
      <c r="AG2686">
        <v>9822</v>
      </c>
      <c r="AH2686">
        <v>12352</v>
      </c>
      <c r="AI2686">
        <v>12497</v>
      </c>
      <c r="AJ2686">
        <v>11249</v>
      </c>
    </row>
    <row r="2687" spans="1:36" x14ac:dyDescent="0.25">
      <c r="A2687" s="19">
        <v>2686</v>
      </c>
      <c r="B2687" s="15" t="s">
        <v>9871</v>
      </c>
      <c r="C2687" s="1" t="str">
        <f>+VLOOKUP(Tabla1[[#This Row],[Sector]],Sectores[[Sector]:[Columna1]],2,0)</f>
        <v>08 Educación</v>
      </c>
      <c r="D2687" s="1" t="str">
        <f>+VLOOKUP(Tabla1[[#This Row],[Contenido]],Hoja2!$F$2:$G$105,2,0)</f>
        <v>08.03 Admisión Universitaria</v>
      </c>
      <c r="E2687" s="1" t="str">
        <f>+IFERROR(VLOOKUP(Tabla1[[#This Row],[Tema]],Temas[[Tema]:[Columna1]],2,0),"REVISAR")</f>
        <v>08.03.20 Matrículas</v>
      </c>
      <c r="F2687" s="1" t="str">
        <f>+IFERROR(VLOOKUP(Tabla1[[#This Row],[Muestra]],Muestra[[Muestra]:[Columna1]],2,0),"REVISAR")</f>
        <v>08.03.20.126 Periodismo</v>
      </c>
      <c r="G2687" t="s">
        <v>62</v>
      </c>
      <c r="H2687" t="s">
        <v>3332</v>
      </c>
      <c r="I2687" t="s">
        <v>3335</v>
      </c>
      <c r="J2687" t="s">
        <v>4485</v>
      </c>
      <c r="K2687" t="s">
        <v>3336</v>
      </c>
      <c r="L2687" t="s">
        <v>2498</v>
      </c>
      <c r="O2687" t="s">
        <v>3867</v>
      </c>
      <c r="AB2687">
        <v>938</v>
      </c>
      <c r="AC2687">
        <v>1024</v>
      </c>
      <c r="AD2687">
        <v>1096</v>
      </c>
      <c r="AE2687">
        <v>1195</v>
      </c>
      <c r="AF2687">
        <v>1281</v>
      </c>
      <c r="AG2687">
        <v>1318</v>
      </c>
      <c r="AH2687">
        <v>1376</v>
      </c>
      <c r="AI2687">
        <v>1474</v>
      </c>
      <c r="AJ2687">
        <v>1305</v>
      </c>
    </row>
    <row r="2688" spans="1:36" x14ac:dyDescent="0.25">
      <c r="A2688" s="19">
        <v>2687</v>
      </c>
      <c r="B2688" s="15" t="s">
        <v>9872</v>
      </c>
      <c r="C2688" s="1" t="str">
        <f>+VLOOKUP(Tabla1[[#This Row],[Sector]],Sectores[[Sector]:[Columna1]],2,0)</f>
        <v>08 Educación</v>
      </c>
      <c r="D2688" s="1" t="str">
        <f>+VLOOKUP(Tabla1[[#This Row],[Contenido]],Hoja2!$F$2:$G$105,2,0)</f>
        <v>08.03 Admisión Universitaria</v>
      </c>
      <c r="E2688" s="1" t="str">
        <f>+IFERROR(VLOOKUP(Tabla1[[#This Row],[Tema]],Temas[[Tema]:[Columna1]],2,0),"REVISAR")</f>
        <v>08.03.20 Matrículas</v>
      </c>
      <c r="F2688" s="1" t="str">
        <f>+IFERROR(VLOOKUP(Tabla1[[#This Row],[Muestra]],Muestra[[Muestra]:[Columna1]],2,0),"REVISAR")</f>
        <v>08.03.20.127 Piloto</v>
      </c>
      <c r="G2688" t="s">
        <v>62</v>
      </c>
      <c r="H2688" t="s">
        <v>3332</v>
      </c>
      <c r="I2688" t="s">
        <v>3335</v>
      </c>
      <c r="J2688" t="s">
        <v>4486</v>
      </c>
      <c r="K2688" t="s">
        <v>3336</v>
      </c>
      <c r="L2688" t="s">
        <v>2498</v>
      </c>
      <c r="O2688" t="s">
        <v>3867</v>
      </c>
      <c r="AB2688">
        <v>35</v>
      </c>
      <c r="AC2688">
        <v>27</v>
      </c>
      <c r="AD2688">
        <v>18</v>
      </c>
      <c r="AE2688">
        <v>51</v>
      </c>
      <c r="AF2688">
        <v>45</v>
      </c>
      <c r="AG2688">
        <v>0</v>
      </c>
      <c r="AH2688">
        <v>0</v>
      </c>
      <c r="AI2688">
        <v>0</v>
      </c>
      <c r="AJ2688">
        <v>0</v>
      </c>
    </row>
    <row r="2689" spans="1:36" x14ac:dyDescent="0.25">
      <c r="A2689" s="19">
        <v>2688</v>
      </c>
      <c r="B2689" s="15" t="s">
        <v>9873</v>
      </c>
      <c r="C2689" s="1" t="str">
        <f>+VLOOKUP(Tabla1[[#This Row],[Sector]],Sectores[[Sector]:[Columna1]],2,0)</f>
        <v>08 Educación</v>
      </c>
      <c r="D2689" s="1" t="str">
        <f>+VLOOKUP(Tabla1[[#This Row],[Contenido]],Hoja2!$F$2:$G$105,2,0)</f>
        <v>08.03 Admisión Universitaria</v>
      </c>
      <c r="E2689" s="1" t="str">
        <f>+IFERROR(VLOOKUP(Tabla1[[#This Row],[Tema]],Temas[[Tema]:[Columna1]],2,0),"REVISAR")</f>
        <v>08.03.20 Matrículas</v>
      </c>
      <c r="F2689" s="1" t="str">
        <f>+IFERROR(VLOOKUP(Tabla1[[#This Row],[Muestra]],Muestra[[Muestra]:[Columna1]],2,0),"REVISAR")</f>
        <v>08.03.20.128 Preparación Física</v>
      </c>
      <c r="G2689" t="s">
        <v>62</v>
      </c>
      <c r="H2689" t="s">
        <v>3332</v>
      </c>
      <c r="I2689" t="s">
        <v>3335</v>
      </c>
      <c r="J2689" t="s">
        <v>4487</v>
      </c>
      <c r="K2689" t="s">
        <v>3336</v>
      </c>
      <c r="L2689" t="s">
        <v>2498</v>
      </c>
      <c r="O2689" t="s">
        <v>3867</v>
      </c>
      <c r="AB2689">
        <v>0</v>
      </c>
      <c r="AC2689">
        <v>5</v>
      </c>
      <c r="AD2689">
        <v>7</v>
      </c>
      <c r="AE2689">
        <v>3</v>
      </c>
      <c r="AF2689">
        <v>8</v>
      </c>
      <c r="AG2689">
        <v>8</v>
      </c>
      <c r="AH2689">
        <v>11</v>
      </c>
      <c r="AI2689">
        <v>19</v>
      </c>
      <c r="AJ2689">
        <v>15</v>
      </c>
    </row>
    <row r="2690" spans="1:36" x14ac:dyDescent="0.25">
      <c r="A2690" s="19">
        <v>2689</v>
      </c>
      <c r="B2690" s="15" t="s">
        <v>9874</v>
      </c>
      <c r="C2690" s="1" t="str">
        <f>+VLOOKUP(Tabla1[[#This Row],[Sector]],Sectores[[Sector]:[Columna1]],2,0)</f>
        <v>08 Educación</v>
      </c>
      <c r="D2690" s="1" t="str">
        <f>+VLOOKUP(Tabla1[[#This Row],[Contenido]],Hoja2!$F$2:$G$105,2,0)</f>
        <v>08.03 Admisión Universitaria</v>
      </c>
      <c r="E2690" s="1" t="str">
        <f>+IFERROR(VLOOKUP(Tabla1[[#This Row],[Tema]],Temas[[Tema]:[Columna1]],2,0),"REVISAR")</f>
        <v>08.03.20 Matrículas</v>
      </c>
      <c r="F2690" s="1" t="str">
        <f>+IFERROR(VLOOKUP(Tabla1[[#This Row],[Muestra]],Muestra[[Muestra]:[Columna1]],2,0),"REVISAR")</f>
        <v>08.03.20.129 Prevención de Riesgos</v>
      </c>
      <c r="G2690" t="s">
        <v>62</v>
      </c>
      <c r="H2690" t="s">
        <v>3332</v>
      </c>
      <c r="I2690" t="s">
        <v>3335</v>
      </c>
      <c r="J2690" t="s">
        <v>4488</v>
      </c>
      <c r="K2690" t="s">
        <v>3336</v>
      </c>
      <c r="L2690" t="s">
        <v>2498</v>
      </c>
      <c r="O2690" t="s">
        <v>3867</v>
      </c>
      <c r="AB2690">
        <v>100</v>
      </c>
      <c r="AC2690">
        <v>115</v>
      </c>
      <c r="AD2690">
        <v>98</v>
      </c>
      <c r="AE2690">
        <v>89</v>
      </c>
      <c r="AF2690">
        <v>55</v>
      </c>
      <c r="AG2690">
        <v>30</v>
      </c>
      <c r="AH2690">
        <v>3</v>
      </c>
      <c r="AI2690">
        <v>0</v>
      </c>
      <c r="AJ2690">
        <v>0</v>
      </c>
    </row>
    <row r="2691" spans="1:36" x14ac:dyDescent="0.25">
      <c r="A2691" s="19">
        <v>2690</v>
      </c>
      <c r="B2691" s="15" t="s">
        <v>9875</v>
      </c>
      <c r="C2691" s="1" t="str">
        <f>+VLOOKUP(Tabla1[[#This Row],[Sector]],Sectores[[Sector]:[Columna1]],2,0)</f>
        <v>08 Educación</v>
      </c>
      <c r="D2691" s="1" t="str">
        <f>+VLOOKUP(Tabla1[[#This Row],[Contenido]],Hoja2!$F$2:$G$105,2,0)</f>
        <v>08.03 Admisión Universitaria</v>
      </c>
      <c r="E2691" s="1" t="str">
        <f>+IFERROR(VLOOKUP(Tabla1[[#This Row],[Tema]],Temas[[Tema]:[Columna1]],2,0),"REVISAR")</f>
        <v>08.03.20 Matrículas</v>
      </c>
      <c r="F2691" s="1" t="str">
        <f>+IFERROR(VLOOKUP(Tabla1[[#This Row],[Muestra]],Muestra[[Muestra]:[Columna1]],2,0),"REVISAR")</f>
        <v>08.03.20.130 Producción</v>
      </c>
      <c r="G2691" t="s">
        <v>62</v>
      </c>
      <c r="H2691" t="s">
        <v>3332</v>
      </c>
      <c r="I2691" t="s">
        <v>3335</v>
      </c>
      <c r="J2691" t="s">
        <v>32</v>
      </c>
      <c r="K2691" t="s">
        <v>3336</v>
      </c>
      <c r="L2691" t="s">
        <v>2498</v>
      </c>
      <c r="O2691" t="s">
        <v>3867</v>
      </c>
      <c r="AB2691">
        <v>0</v>
      </c>
      <c r="AC2691">
        <v>1</v>
      </c>
      <c r="AD2691">
        <v>2</v>
      </c>
      <c r="AE2691">
        <v>4</v>
      </c>
      <c r="AF2691">
        <v>6</v>
      </c>
      <c r="AG2691">
        <v>3</v>
      </c>
      <c r="AH2691">
        <v>2</v>
      </c>
      <c r="AI2691">
        <v>36</v>
      </c>
      <c r="AJ2691">
        <v>33</v>
      </c>
    </row>
    <row r="2692" spans="1:36" x14ac:dyDescent="0.25">
      <c r="A2692" s="19">
        <v>2691</v>
      </c>
      <c r="B2692" s="15" t="s">
        <v>9876</v>
      </c>
      <c r="C2692" s="1" t="str">
        <f>+VLOOKUP(Tabla1[[#This Row],[Sector]],Sectores[[Sector]:[Columna1]],2,0)</f>
        <v>08 Educación</v>
      </c>
      <c r="D2692" s="1" t="str">
        <f>+VLOOKUP(Tabla1[[#This Row],[Contenido]],Hoja2!$F$2:$G$105,2,0)</f>
        <v>08.03 Admisión Universitaria</v>
      </c>
      <c r="E2692" s="1" t="str">
        <f>+IFERROR(VLOOKUP(Tabla1[[#This Row],[Tema]],Temas[[Tema]:[Columna1]],2,0),"REVISAR")</f>
        <v>08.03.20 Matrículas</v>
      </c>
      <c r="F2692" s="1" t="str">
        <f>+IFERROR(VLOOKUP(Tabla1[[#This Row],[Muestra]],Muestra[[Muestra]:[Columna1]],2,0),"REVISAR")</f>
        <v>08.03.20.131 Proyecto</v>
      </c>
      <c r="G2692" t="s">
        <v>62</v>
      </c>
      <c r="H2692" t="s">
        <v>3332</v>
      </c>
      <c r="I2692" t="s">
        <v>3335</v>
      </c>
      <c r="J2692" t="s">
        <v>4489</v>
      </c>
      <c r="K2692" t="s">
        <v>3336</v>
      </c>
      <c r="L2692" t="s">
        <v>2498</v>
      </c>
      <c r="O2692" t="s">
        <v>3867</v>
      </c>
      <c r="AB2692">
        <v>47</v>
      </c>
      <c r="AC2692">
        <v>39</v>
      </c>
      <c r="AD2692">
        <v>30</v>
      </c>
      <c r="AE2692">
        <v>27</v>
      </c>
      <c r="AF2692">
        <v>27</v>
      </c>
      <c r="AG2692">
        <v>23</v>
      </c>
      <c r="AH2692">
        <v>15</v>
      </c>
      <c r="AI2692">
        <v>12</v>
      </c>
      <c r="AJ2692">
        <v>3</v>
      </c>
    </row>
    <row r="2693" spans="1:36" x14ac:dyDescent="0.25">
      <c r="A2693" s="19">
        <v>2692</v>
      </c>
      <c r="B2693" s="15" t="s">
        <v>9877</v>
      </c>
      <c r="C2693" s="1" t="str">
        <f>+VLOOKUP(Tabla1[[#This Row],[Sector]],Sectores[[Sector]:[Columna1]],2,0)</f>
        <v>08 Educación</v>
      </c>
      <c r="D2693" s="1" t="str">
        <f>+VLOOKUP(Tabla1[[#This Row],[Contenido]],Hoja2!$F$2:$G$105,2,0)</f>
        <v>08.03 Admisión Universitaria</v>
      </c>
      <c r="E2693" s="1" t="str">
        <f>+IFERROR(VLOOKUP(Tabla1[[#This Row],[Tema]],Temas[[Tema]:[Columna1]],2,0),"REVISAR")</f>
        <v>08.03.20 Matrículas</v>
      </c>
      <c r="F2693" s="1" t="str">
        <f>+IFERROR(VLOOKUP(Tabla1[[#This Row],[Muestra]],Muestra[[Muestra]:[Columna1]],2,0),"REVISAR")</f>
        <v>08.03.20.132 Proyecto y Diseño</v>
      </c>
      <c r="G2693" t="s">
        <v>62</v>
      </c>
      <c r="H2693" t="s">
        <v>3332</v>
      </c>
      <c r="I2693" t="s">
        <v>3335</v>
      </c>
      <c r="J2693" t="s">
        <v>4490</v>
      </c>
      <c r="K2693" t="s">
        <v>3336</v>
      </c>
      <c r="L2693" t="s">
        <v>2498</v>
      </c>
      <c r="O2693" t="s">
        <v>3867</v>
      </c>
      <c r="AB2693">
        <v>30</v>
      </c>
      <c r="AC2693">
        <v>38</v>
      </c>
      <c r="AD2693">
        <v>29</v>
      </c>
      <c r="AE2693">
        <v>32</v>
      </c>
      <c r="AF2693">
        <v>21</v>
      </c>
      <c r="AG2693">
        <v>16</v>
      </c>
      <c r="AH2693">
        <v>11</v>
      </c>
      <c r="AI2693">
        <v>6</v>
      </c>
      <c r="AJ2693">
        <v>3</v>
      </c>
    </row>
    <row r="2694" spans="1:36" x14ac:dyDescent="0.25">
      <c r="A2694" s="19">
        <v>2693</v>
      </c>
      <c r="B2694" s="15" t="s">
        <v>9878</v>
      </c>
      <c r="C2694" s="1" t="str">
        <f>+VLOOKUP(Tabla1[[#This Row],[Sector]],Sectores[[Sector]:[Columna1]],2,0)</f>
        <v>08 Educación</v>
      </c>
      <c r="D2694" s="1" t="str">
        <f>+VLOOKUP(Tabla1[[#This Row],[Contenido]],Hoja2!$F$2:$G$105,2,0)</f>
        <v>08.03 Admisión Universitaria</v>
      </c>
      <c r="E2694" s="1" t="str">
        <f>+IFERROR(VLOOKUP(Tabla1[[#This Row],[Tema]],Temas[[Tema]:[Columna1]],2,0),"REVISAR")</f>
        <v>08.03.20 Matrículas</v>
      </c>
      <c r="F2694" s="1" t="str">
        <f>+IFERROR(VLOOKUP(Tabla1[[#This Row],[Muestra]],Muestra[[Muestra]:[Columna1]],2,0),"REVISAR")</f>
        <v>08.03.20.133 Psicología</v>
      </c>
      <c r="G2694" t="s">
        <v>62</v>
      </c>
      <c r="H2694" t="s">
        <v>3332</v>
      </c>
      <c r="I2694" t="s">
        <v>3335</v>
      </c>
      <c r="J2694" t="s">
        <v>4491</v>
      </c>
      <c r="K2694" t="s">
        <v>3336</v>
      </c>
      <c r="L2694" t="s">
        <v>2498</v>
      </c>
      <c r="O2694" t="s">
        <v>3867</v>
      </c>
      <c r="AB2694">
        <v>2229</v>
      </c>
      <c r="AC2694">
        <v>2269</v>
      </c>
      <c r="AD2694">
        <v>2581</v>
      </c>
      <c r="AE2694">
        <v>2758</v>
      </c>
      <c r="AF2694">
        <v>2796</v>
      </c>
      <c r="AG2694">
        <v>2938</v>
      </c>
      <c r="AH2694">
        <v>4656</v>
      </c>
      <c r="AI2694">
        <v>4990</v>
      </c>
      <c r="AJ2694">
        <v>4985</v>
      </c>
    </row>
    <row r="2695" spans="1:36" x14ac:dyDescent="0.25">
      <c r="A2695" s="19">
        <v>2694</v>
      </c>
      <c r="B2695" s="15" t="s">
        <v>9879</v>
      </c>
      <c r="C2695" s="1" t="str">
        <f>+VLOOKUP(Tabla1[[#This Row],[Sector]],Sectores[[Sector]:[Columna1]],2,0)</f>
        <v>08 Educación</v>
      </c>
      <c r="D2695" s="1" t="str">
        <f>+VLOOKUP(Tabla1[[#This Row],[Contenido]],Hoja2!$F$2:$G$105,2,0)</f>
        <v>08.03 Admisión Universitaria</v>
      </c>
      <c r="E2695" s="1" t="str">
        <f>+IFERROR(VLOOKUP(Tabla1[[#This Row],[Tema]],Temas[[Tema]:[Columna1]],2,0),"REVISAR")</f>
        <v>08.03.20 Matrículas</v>
      </c>
      <c r="F2695" s="1" t="str">
        <f>+IFERROR(VLOOKUP(Tabla1[[#This Row],[Muestra]],Muestra[[Muestra]:[Columna1]],2,0),"REVISAR")</f>
        <v>08.03.20.134 Psicopedagogía</v>
      </c>
      <c r="G2695" t="s">
        <v>62</v>
      </c>
      <c r="H2695" t="s">
        <v>3332</v>
      </c>
      <c r="I2695" t="s">
        <v>3335</v>
      </c>
      <c r="J2695" t="s">
        <v>4492</v>
      </c>
      <c r="K2695" t="s">
        <v>3336</v>
      </c>
      <c r="L2695" t="s">
        <v>2498</v>
      </c>
      <c r="O2695" t="s">
        <v>3867</v>
      </c>
      <c r="AB2695">
        <v>72</v>
      </c>
      <c r="AC2695">
        <v>118</v>
      </c>
      <c r="AD2695">
        <v>120</v>
      </c>
      <c r="AE2695">
        <v>110</v>
      </c>
      <c r="AF2695">
        <v>100</v>
      </c>
      <c r="AG2695">
        <v>102</v>
      </c>
      <c r="AH2695">
        <v>71</v>
      </c>
      <c r="AI2695">
        <v>91</v>
      </c>
      <c r="AJ2695">
        <v>48</v>
      </c>
    </row>
    <row r="2696" spans="1:36" x14ac:dyDescent="0.25">
      <c r="A2696" s="19">
        <v>2695</v>
      </c>
      <c r="B2696" s="15" t="s">
        <v>9880</v>
      </c>
      <c r="C2696" s="1" t="str">
        <f>+VLOOKUP(Tabla1[[#This Row],[Sector]],Sectores[[Sector]:[Columna1]],2,0)</f>
        <v>08 Educación</v>
      </c>
      <c r="D2696" s="1" t="str">
        <f>+VLOOKUP(Tabla1[[#This Row],[Contenido]],Hoja2!$F$2:$G$105,2,0)</f>
        <v>08.03 Admisión Universitaria</v>
      </c>
      <c r="E2696" s="1" t="str">
        <f>+IFERROR(VLOOKUP(Tabla1[[#This Row],[Tema]],Temas[[Tema]:[Columna1]],2,0),"REVISAR")</f>
        <v>08.03.20 Matrículas</v>
      </c>
      <c r="F2696" s="1" t="str">
        <f>+IFERROR(VLOOKUP(Tabla1[[#This Row],[Muestra]],Muestra[[Muestra]:[Columna1]],2,0),"REVISAR")</f>
        <v>08.03.20.135 Publicidad</v>
      </c>
      <c r="G2696" t="s">
        <v>62</v>
      </c>
      <c r="H2696" t="s">
        <v>3332</v>
      </c>
      <c r="I2696" t="s">
        <v>3335</v>
      </c>
      <c r="J2696" t="s">
        <v>4493</v>
      </c>
      <c r="K2696" t="s">
        <v>3336</v>
      </c>
      <c r="L2696" t="s">
        <v>2498</v>
      </c>
      <c r="O2696" t="s">
        <v>3867</v>
      </c>
      <c r="AB2696">
        <v>193</v>
      </c>
      <c r="AC2696">
        <v>235</v>
      </c>
      <c r="AD2696">
        <v>260</v>
      </c>
      <c r="AE2696">
        <v>285</v>
      </c>
      <c r="AF2696">
        <v>273</v>
      </c>
      <c r="AG2696">
        <v>274</v>
      </c>
      <c r="AH2696">
        <v>391</v>
      </c>
      <c r="AI2696">
        <v>448</v>
      </c>
      <c r="AJ2696">
        <v>420</v>
      </c>
    </row>
    <row r="2697" spans="1:36" x14ac:dyDescent="0.25">
      <c r="A2697" s="19">
        <v>2696</v>
      </c>
      <c r="B2697" s="15" t="s">
        <v>9881</v>
      </c>
      <c r="C2697" s="1" t="str">
        <f>+VLOOKUP(Tabla1[[#This Row],[Sector]],Sectores[[Sector]:[Columna1]],2,0)</f>
        <v>08 Educación</v>
      </c>
      <c r="D2697" s="1" t="str">
        <f>+VLOOKUP(Tabla1[[#This Row],[Contenido]],Hoja2!$F$2:$G$105,2,0)</f>
        <v>08.03 Admisión Universitaria</v>
      </c>
      <c r="E2697" s="1" t="str">
        <f>+IFERROR(VLOOKUP(Tabla1[[#This Row],[Tema]],Temas[[Tema]:[Columna1]],2,0),"REVISAR")</f>
        <v>08.03.20 Matrículas</v>
      </c>
      <c r="F2697" s="1" t="str">
        <f>+IFERROR(VLOOKUP(Tabla1[[#This Row],[Muestra]],Muestra[[Muestra]:[Columna1]],2,0),"REVISAR")</f>
        <v>08.03.20.136 Química</v>
      </c>
      <c r="G2697" t="s">
        <v>62</v>
      </c>
      <c r="H2697" t="s">
        <v>3332</v>
      </c>
      <c r="I2697" t="s">
        <v>3335</v>
      </c>
      <c r="J2697" t="s">
        <v>4494</v>
      </c>
      <c r="K2697" t="s">
        <v>3336</v>
      </c>
      <c r="L2697" t="s">
        <v>2498</v>
      </c>
      <c r="O2697" t="s">
        <v>3867</v>
      </c>
      <c r="AB2697">
        <v>399</v>
      </c>
      <c r="AC2697">
        <v>348</v>
      </c>
      <c r="AD2697">
        <v>434</v>
      </c>
      <c r="AE2697">
        <v>415</v>
      </c>
      <c r="AF2697">
        <v>427</v>
      </c>
      <c r="AG2697">
        <v>467</v>
      </c>
      <c r="AH2697">
        <v>440</v>
      </c>
      <c r="AI2697">
        <v>440</v>
      </c>
      <c r="AJ2697">
        <v>398</v>
      </c>
    </row>
    <row r="2698" spans="1:36" x14ac:dyDescent="0.25">
      <c r="A2698" s="19">
        <v>2697</v>
      </c>
      <c r="B2698" s="15" t="s">
        <v>9882</v>
      </c>
      <c r="C2698" s="1" t="str">
        <f>+VLOOKUP(Tabla1[[#This Row],[Sector]],Sectores[[Sector]:[Columna1]],2,0)</f>
        <v>08 Educación</v>
      </c>
      <c r="D2698" s="1" t="str">
        <f>+VLOOKUP(Tabla1[[#This Row],[Contenido]],Hoja2!$F$2:$G$105,2,0)</f>
        <v>08.03 Admisión Universitaria</v>
      </c>
      <c r="E2698" s="1" t="str">
        <f>+IFERROR(VLOOKUP(Tabla1[[#This Row],[Tema]],Temas[[Tema]:[Columna1]],2,0),"REVISAR")</f>
        <v>08.03.20 Matrículas</v>
      </c>
      <c r="F2698" s="1" t="str">
        <f>+IFERROR(VLOOKUP(Tabla1[[#This Row],[Muestra]],Muestra[[Muestra]:[Columna1]],2,0),"REVISAR")</f>
        <v>08.03.20.137 Química y Farmacia</v>
      </c>
      <c r="G2698" t="s">
        <v>62</v>
      </c>
      <c r="H2698" t="s">
        <v>3332</v>
      </c>
      <c r="I2698" t="s">
        <v>3335</v>
      </c>
      <c r="J2698" t="s">
        <v>4495</v>
      </c>
      <c r="K2698" t="s">
        <v>3336</v>
      </c>
      <c r="L2698" t="s">
        <v>2498</v>
      </c>
      <c r="O2698" t="s">
        <v>3867</v>
      </c>
      <c r="AB2698">
        <v>608</v>
      </c>
      <c r="AC2698">
        <v>694</v>
      </c>
      <c r="AD2698">
        <v>734</v>
      </c>
      <c r="AE2698">
        <v>741</v>
      </c>
      <c r="AF2698">
        <v>810</v>
      </c>
      <c r="AG2698">
        <v>814</v>
      </c>
      <c r="AH2698">
        <v>1304</v>
      </c>
      <c r="AI2698">
        <v>1485</v>
      </c>
      <c r="AJ2698">
        <v>1536</v>
      </c>
    </row>
    <row r="2699" spans="1:36" x14ac:dyDescent="0.25">
      <c r="A2699" s="22">
        <v>2698</v>
      </c>
      <c r="B2699" s="15" t="s">
        <v>9883</v>
      </c>
      <c r="C2699" s="1" t="str">
        <f>+VLOOKUP(Tabla1[[#This Row],[Sector]],Sectores[[Sector]:[Columna1]],2,0)</f>
        <v>08 Educación</v>
      </c>
      <c r="D2699" s="1" t="str">
        <f>+VLOOKUP(Tabla1[[#This Row],[Contenido]],Hoja2!$F$2:$G$105,2,0)</f>
        <v>08.03 Admisión Universitaria</v>
      </c>
      <c r="E2699" s="1" t="str">
        <f>+IFERROR(VLOOKUP(Tabla1[[#This Row],[Tema]],Temas[[Tema]:[Columna1]],2,0),"REVISAR")</f>
        <v>08.03.20 Matrículas</v>
      </c>
      <c r="F2699" s="1" t="str">
        <f>+IFERROR(VLOOKUP(Tabla1[[#This Row],[Muestra]],Muestra[[Muestra]:[Columna1]],2,0),"REVISAR")</f>
        <v>08.03.20.138 Recursos</v>
      </c>
      <c r="G2699" t="s">
        <v>62</v>
      </c>
      <c r="H2699" t="s">
        <v>3332</v>
      </c>
      <c r="I2699" t="s">
        <v>3335</v>
      </c>
      <c r="J2699" t="s">
        <v>4496</v>
      </c>
      <c r="K2699" t="s">
        <v>3336</v>
      </c>
      <c r="L2699" t="s">
        <v>2498</v>
      </c>
      <c r="O2699" t="s">
        <v>3867</v>
      </c>
      <c r="AB2699">
        <v>0</v>
      </c>
      <c r="AC2699">
        <v>0</v>
      </c>
      <c r="AD2699">
        <v>0</v>
      </c>
      <c r="AE2699">
        <v>0</v>
      </c>
      <c r="AF2699">
        <v>0</v>
      </c>
      <c r="AG2699">
        <v>0</v>
      </c>
      <c r="AH2699">
        <v>0</v>
      </c>
      <c r="AI2699">
        <v>0</v>
      </c>
      <c r="AJ2699">
        <v>0</v>
      </c>
    </row>
    <row r="2700" spans="1:36" x14ac:dyDescent="0.25">
      <c r="A2700" s="19">
        <v>2699</v>
      </c>
      <c r="B2700" s="15" t="s">
        <v>9884</v>
      </c>
      <c r="C2700" s="1" t="str">
        <f>+VLOOKUP(Tabla1[[#This Row],[Sector]],Sectores[[Sector]:[Columna1]],2,0)</f>
        <v>08 Educación</v>
      </c>
      <c r="D2700" s="1" t="str">
        <f>+VLOOKUP(Tabla1[[#This Row],[Contenido]],Hoja2!$F$2:$G$105,2,0)</f>
        <v>08.03 Admisión Universitaria</v>
      </c>
      <c r="E2700" s="1" t="str">
        <f>+IFERROR(VLOOKUP(Tabla1[[#This Row],[Tema]],Temas[[Tema]:[Columna1]],2,0),"REVISAR")</f>
        <v>08.03.20 Matrículas</v>
      </c>
      <c r="F2700" s="1" t="str">
        <f>+IFERROR(VLOOKUP(Tabla1[[#This Row],[Muestra]],Muestra[[Muestra]:[Columna1]],2,0),"REVISAR")</f>
        <v>08.03.20.139 Relaciones Públicas</v>
      </c>
      <c r="G2700" t="s">
        <v>62</v>
      </c>
      <c r="H2700" t="s">
        <v>3332</v>
      </c>
      <c r="I2700" t="s">
        <v>3335</v>
      </c>
      <c r="J2700" t="s">
        <v>4497</v>
      </c>
      <c r="K2700" t="s">
        <v>3336</v>
      </c>
      <c r="L2700" t="s">
        <v>2498</v>
      </c>
      <c r="O2700" t="s">
        <v>3867</v>
      </c>
      <c r="AB2700">
        <v>0</v>
      </c>
      <c r="AC2700">
        <v>0</v>
      </c>
      <c r="AD2700">
        <v>0</v>
      </c>
      <c r="AE2700">
        <v>0</v>
      </c>
      <c r="AF2700">
        <v>0</v>
      </c>
      <c r="AG2700">
        <v>0</v>
      </c>
      <c r="AH2700">
        <v>52</v>
      </c>
      <c r="AI2700">
        <v>47</v>
      </c>
      <c r="AJ2700">
        <v>28</v>
      </c>
    </row>
    <row r="2701" spans="1:36" x14ac:dyDescent="0.25">
      <c r="A2701" s="19">
        <v>2700</v>
      </c>
      <c r="B2701" s="15" t="s">
        <v>9885</v>
      </c>
      <c r="C2701" s="1" t="str">
        <f>+VLOOKUP(Tabla1[[#This Row],[Sector]],Sectores[[Sector]:[Columna1]],2,0)</f>
        <v>08 Educación</v>
      </c>
      <c r="D2701" s="1" t="str">
        <f>+VLOOKUP(Tabla1[[#This Row],[Contenido]],Hoja2!$F$2:$G$105,2,0)</f>
        <v>08.03 Admisión Universitaria</v>
      </c>
      <c r="E2701" s="1" t="str">
        <f>+IFERROR(VLOOKUP(Tabla1[[#This Row],[Tema]],Temas[[Tema]:[Columna1]],2,0),"REVISAR")</f>
        <v>08.03.20 Matrículas</v>
      </c>
      <c r="F2701" s="1" t="str">
        <f>+IFERROR(VLOOKUP(Tabla1[[#This Row],[Muestra]],Muestra[[Muestra]:[Columna1]],2,0),"REVISAR")</f>
        <v>08.03.20.140 Robótica</v>
      </c>
      <c r="G2701" t="s">
        <v>62</v>
      </c>
      <c r="H2701" t="s">
        <v>3332</v>
      </c>
      <c r="I2701" t="s">
        <v>3335</v>
      </c>
      <c r="J2701" t="s">
        <v>4498</v>
      </c>
      <c r="K2701" t="s">
        <v>3336</v>
      </c>
      <c r="L2701" t="s">
        <v>2498</v>
      </c>
      <c r="O2701" t="s">
        <v>3867</v>
      </c>
      <c r="AB2701">
        <v>0</v>
      </c>
      <c r="AC2701">
        <v>0</v>
      </c>
      <c r="AD2701">
        <v>10</v>
      </c>
      <c r="AE2701">
        <v>12</v>
      </c>
      <c r="AF2701">
        <v>20</v>
      </c>
      <c r="AG2701">
        <v>24</v>
      </c>
      <c r="AH2701">
        <v>16</v>
      </c>
      <c r="AI2701">
        <v>16</v>
      </c>
      <c r="AJ2701">
        <v>7</v>
      </c>
    </row>
    <row r="2702" spans="1:36" x14ac:dyDescent="0.25">
      <c r="A2702" s="22">
        <v>2701</v>
      </c>
      <c r="B2702" s="15" t="s">
        <v>9886</v>
      </c>
      <c r="C2702" s="1" t="str">
        <f>+VLOOKUP(Tabla1[[#This Row],[Sector]],Sectores[[Sector]:[Columna1]],2,0)</f>
        <v>08 Educación</v>
      </c>
      <c r="D2702" s="1" t="str">
        <f>+VLOOKUP(Tabla1[[#This Row],[Contenido]],Hoja2!$F$2:$G$105,2,0)</f>
        <v>08.03 Admisión Universitaria</v>
      </c>
      <c r="E2702" s="1" t="str">
        <f>+IFERROR(VLOOKUP(Tabla1[[#This Row],[Tema]],Temas[[Tema]:[Columna1]],2,0),"REVISAR")</f>
        <v>08.03.20 Matrículas</v>
      </c>
      <c r="F2702" s="1" t="str">
        <f>+IFERROR(VLOOKUP(Tabla1[[#This Row],[Muestra]],Muestra[[Muestra]:[Columna1]],2,0),"REVISAR")</f>
        <v>08.03.20.141 Servicio Social</v>
      </c>
      <c r="G2702" t="s">
        <v>62</v>
      </c>
      <c r="H2702" t="s">
        <v>3332</v>
      </c>
      <c r="I2702" t="s">
        <v>3335</v>
      </c>
      <c r="J2702" t="s">
        <v>4499</v>
      </c>
      <c r="K2702" t="s">
        <v>3336</v>
      </c>
      <c r="L2702" t="s">
        <v>2498</v>
      </c>
      <c r="O2702" t="s">
        <v>3867</v>
      </c>
      <c r="AB2702">
        <v>0</v>
      </c>
      <c r="AC2702">
        <v>0</v>
      </c>
      <c r="AD2702">
        <v>0</v>
      </c>
      <c r="AE2702">
        <v>0</v>
      </c>
      <c r="AF2702">
        <v>0</v>
      </c>
      <c r="AG2702">
        <v>0</v>
      </c>
      <c r="AH2702">
        <v>0</v>
      </c>
      <c r="AI2702">
        <v>0</v>
      </c>
      <c r="AJ2702">
        <v>0</v>
      </c>
    </row>
    <row r="2703" spans="1:36" x14ac:dyDescent="0.25">
      <c r="A2703" s="22">
        <v>2702</v>
      </c>
      <c r="B2703" s="15" t="s">
        <v>9887</v>
      </c>
      <c r="C2703" s="1" t="str">
        <f>+VLOOKUP(Tabla1[[#This Row],[Sector]],Sectores[[Sector]:[Columna1]],2,0)</f>
        <v>08 Educación</v>
      </c>
      <c r="D2703" s="1" t="str">
        <f>+VLOOKUP(Tabla1[[#This Row],[Contenido]],Hoja2!$F$2:$G$105,2,0)</f>
        <v>08.03 Admisión Universitaria</v>
      </c>
      <c r="E2703" s="1" t="str">
        <f>+IFERROR(VLOOKUP(Tabla1[[#This Row],[Tema]],Temas[[Tema]:[Columna1]],2,0),"REVISAR")</f>
        <v>08.03.20 Matrículas</v>
      </c>
      <c r="F2703" s="1" t="str">
        <f>+IFERROR(VLOOKUP(Tabla1[[#This Row],[Muestra]],Muestra[[Muestra]:[Columna1]],2,0),"REVISAR")</f>
        <v>08.03.20.142 Sistemas Computacionales</v>
      </c>
      <c r="G2703" t="s">
        <v>62</v>
      </c>
      <c r="H2703" t="s">
        <v>3332</v>
      </c>
      <c r="I2703" t="s">
        <v>3335</v>
      </c>
      <c r="J2703" t="s">
        <v>4500</v>
      </c>
      <c r="K2703" t="s">
        <v>3336</v>
      </c>
      <c r="L2703" t="s">
        <v>2498</v>
      </c>
      <c r="O2703" t="s">
        <v>3867</v>
      </c>
      <c r="AB2703">
        <v>0</v>
      </c>
      <c r="AC2703">
        <v>0</v>
      </c>
      <c r="AD2703">
        <v>0</v>
      </c>
      <c r="AE2703">
        <v>0</v>
      </c>
      <c r="AF2703">
        <v>0</v>
      </c>
      <c r="AG2703">
        <v>0</v>
      </c>
      <c r="AH2703">
        <v>0</v>
      </c>
      <c r="AI2703">
        <v>0</v>
      </c>
      <c r="AJ2703">
        <v>0</v>
      </c>
    </row>
    <row r="2704" spans="1:36" x14ac:dyDescent="0.25">
      <c r="A2704" s="22">
        <v>2703</v>
      </c>
      <c r="B2704" s="15" t="s">
        <v>9888</v>
      </c>
      <c r="C2704" s="1" t="str">
        <f>+VLOOKUP(Tabla1[[#This Row],[Sector]],Sectores[[Sector]:[Columna1]],2,0)</f>
        <v>08 Educación</v>
      </c>
      <c r="D2704" s="1" t="str">
        <f>+VLOOKUP(Tabla1[[#This Row],[Contenido]],Hoja2!$F$2:$G$105,2,0)</f>
        <v>08.03 Admisión Universitaria</v>
      </c>
      <c r="E2704" s="1" t="str">
        <f>+IFERROR(VLOOKUP(Tabla1[[#This Row],[Tema]],Temas[[Tema]:[Columna1]],2,0),"REVISAR")</f>
        <v>08.03.20 Matrículas</v>
      </c>
      <c r="F2704" s="1" t="str">
        <f>+IFERROR(VLOOKUP(Tabla1[[#This Row],[Muestra]],Muestra[[Muestra]:[Columna1]],2,0),"REVISAR")</f>
        <v>08.03.20.143 Socieconomía</v>
      </c>
      <c r="G2704" t="s">
        <v>62</v>
      </c>
      <c r="H2704" t="s">
        <v>3332</v>
      </c>
      <c r="I2704" t="s">
        <v>3335</v>
      </c>
      <c r="J2704" t="s">
        <v>4501</v>
      </c>
      <c r="K2704" t="s">
        <v>3336</v>
      </c>
      <c r="L2704" t="s">
        <v>2498</v>
      </c>
      <c r="O2704" t="s">
        <v>3867</v>
      </c>
      <c r="AB2704">
        <v>0</v>
      </c>
      <c r="AC2704">
        <v>15</v>
      </c>
      <c r="AD2704">
        <v>8</v>
      </c>
      <c r="AE2704">
        <v>0</v>
      </c>
      <c r="AF2704">
        <v>0</v>
      </c>
      <c r="AG2704">
        <v>0</v>
      </c>
      <c r="AH2704">
        <v>0</v>
      </c>
      <c r="AI2704">
        <v>0</v>
      </c>
      <c r="AJ2704">
        <v>0</v>
      </c>
    </row>
    <row r="2705" spans="1:36" x14ac:dyDescent="0.25">
      <c r="A2705" s="19">
        <v>2704</v>
      </c>
      <c r="B2705" s="15" t="s">
        <v>9889</v>
      </c>
      <c r="C2705" s="1" t="str">
        <f>+VLOOKUP(Tabla1[[#This Row],[Sector]],Sectores[[Sector]:[Columna1]],2,0)</f>
        <v>08 Educación</v>
      </c>
      <c r="D2705" s="1" t="str">
        <f>+VLOOKUP(Tabla1[[#This Row],[Contenido]],Hoja2!$F$2:$G$105,2,0)</f>
        <v>08.03 Admisión Universitaria</v>
      </c>
      <c r="E2705" s="1" t="str">
        <f>+IFERROR(VLOOKUP(Tabla1[[#This Row],[Tema]],Temas[[Tema]:[Columna1]],2,0),"REVISAR")</f>
        <v>08.03.20 Matrículas</v>
      </c>
      <c r="F2705" s="1" t="str">
        <f>+IFERROR(VLOOKUP(Tabla1[[#This Row],[Muestra]],Muestra[[Muestra]:[Columna1]],2,0),"REVISAR")</f>
        <v>08.03.20.144 Sociología</v>
      </c>
      <c r="G2705" t="s">
        <v>62</v>
      </c>
      <c r="H2705" t="s">
        <v>3332</v>
      </c>
      <c r="I2705" t="s">
        <v>3335</v>
      </c>
      <c r="J2705" t="s">
        <v>4502</v>
      </c>
      <c r="K2705" t="s">
        <v>3336</v>
      </c>
      <c r="L2705" t="s">
        <v>2498</v>
      </c>
      <c r="O2705" t="s">
        <v>3867</v>
      </c>
      <c r="AB2705">
        <v>517</v>
      </c>
      <c r="AC2705">
        <v>531</v>
      </c>
      <c r="AD2705">
        <v>575</v>
      </c>
      <c r="AE2705">
        <v>592</v>
      </c>
      <c r="AF2705">
        <v>622</v>
      </c>
      <c r="AG2705">
        <v>642</v>
      </c>
      <c r="AH2705">
        <v>659</v>
      </c>
      <c r="AI2705">
        <v>757</v>
      </c>
      <c r="AJ2705">
        <v>652</v>
      </c>
    </row>
    <row r="2706" spans="1:36" x14ac:dyDescent="0.25">
      <c r="A2706" s="19">
        <v>2705</v>
      </c>
      <c r="B2706" s="15" t="s">
        <v>9890</v>
      </c>
      <c r="C2706" s="1" t="str">
        <f>+VLOOKUP(Tabla1[[#This Row],[Sector]],Sectores[[Sector]:[Columna1]],2,0)</f>
        <v>08 Educación</v>
      </c>
      <c r="D2706" s="1" t="str">
        <f>+VLOOKUP(Tabla1[[#This Row],[Contenido]],Hoja2!$F$2:$G$105,2,0)</f>
        <v>08.03 Admisión Universitaria</v>
      </c>
      <c r="E2706" s="1" t="str">
        <f>+IFERROR(VLOOKUP(Tabla1[[#This Row],[Tema]],Temas[[Tema]:[Columna1]],2,0),"REVISAR")</f>
        <v>08.03.20 Matrículas</v>
      </c>
      <c r="F2706" s="1" t="str">
        <f>+IFERROR(VLOOKUP(Tabla1[[#This Row],[Muestra]],Muestra[[Muestra]:[Columna1]],2,0),"REVISAR")</f>
        <v>08.03.20.145 Teatro</v>
      </c>
      <c r="G2706" t="s">
        <v>62</v>
      </c>
      <c r="H2706" t="s">
        <v>3332</v>
      </c>
      <c r="I2706" t="s">
        <v>3335</v>
      </c>
      <c r="J2706" t="s">
        <v>4503</v>
      </c>
      <c r="K2706" t="s">
        <v>3336</v>
      </c>
      <c r="L2706" t="s">
        <v>2498</v>
      </c>
      <c r="O2706" t="s">
        <v>3867</v>
      </c>
      <c r="AB2706">
        <v>92</v>
      </c>
      <c r="AC2706">
        <v>84</v>
      </c>
      <c r="AD2706">
        <v>85</v>
      </c>
      <c r="AE2706">
        <v>92</v>
      </c>
      <c r="AF2706">
        <v>102</v>
      </c>
      <c r="AG2706">
        <v>99</v>
      </c>
      <c r="AH2706">
        <v>92</v>
      </c>
      <c r="AI2706">
        <v>97</v>
      </c>
      <c r="AJ2706">
        <v>97</v>
      </c>
    </row>
    <row r="2707" spans="1:36" x14ac:dyDescent="0.25">
      <c r="A2707" s="19">
        <v>2706</v>
      </c>
      <c r="B2707" s="15" t="s">
        <v>9891</v>
      </c>
      <c r="C2707" s="1" t="str">
        <f>+VLOOKUP(Tabla1[[#This Row],[Sector]],Sectores[[Sector]:[Columna1]],2,0)</f>
        <v>08 Educación</v>
      </c>
      <c r="D2707" s="1" t="str">
        <f>+VLOOKUP(Tabla1[[#This Row],[Contenido]],Hoja2!$F$2:$G$105,2,0)</f>
        <v>08.03 Admisión Universitaria</v>
      </c>
      <c r="E2707" s="1" t="str">
        <f>+IFERROR(VLOOKUP(Tabla1[[#This Row],[Tema]],Temas[[Tema]:[Columna1]],2,0),"REVISAR")</f>
        <v>08.03.20 Matrículas</v>
      </c>
      <c r="F2707" s="1" t="str">
        <f>+IFERROR(VLOOKUP(Tabla1[[#This Row],[Muestra]],Muestra[[Muestra]:[Columna1]],2,0),"REVISAR")</f>
        <v>08.03.20.146 Tecnología</v>
      </c>
      <c r="G2707" t="s">
        <v>62</v>
      </c>
      <c r="H2707" t="s">
        <v>3332</v>
      </c>
      <c r="I2707" t="s">
        <v>3335</v>
      </c>
      <c r="J2707" t="s">
        <v>4504</v>
      </c>
      <c r="K2707" t="s">
        <v>3336</v>
      </c>
      <c r="L2707" t="s">
        <v>2498</v>
      </c>
      <c r="O2707" t="s">
        <v>3867</v>
      </c>
      <c r="AB2707">
        <v>413</v>
      </c>
      <c r="AC2707">
        <v>512</v>
      </c>
      <c r="AD2707">
        <v>511</v>
      </c>
      <c r="AE2707">
        <v>541</v>
      </c>
      <c r="AF2707">
        <v>390</v>
      </c>
      <c r="AG2707">
        <v>385</v>
      </c>
      <c r="AH2707">
        <v>394</v>
      </c>
      <c r="AI2707">
        <v>450</v>
      </c>
      <c r="AJ2707">
        <v>225</v>
      </c>
    </row>
    <row r="2708" spans="1:36" x14ac:dyDescent="0.25">
      <c r="A2708" s="19">
        <v>2707</v>
      </c>
      <c r="B2708" s="15" t="s">
        <v>9892</v>
      </c>
      <c r="C2708" s="1" t="str">
        <f>+VLOOKUP(Tabla1[[#This Row],[Sector]],Sectores[[Sector]:[Columna1]],2,0)</f>
        <v>08 Educación</v>
      </c>
      <c r="D2708" s="1" t="str">
        <f>+VLOOKUP(Tabla1[[#This Row],[Contenido]],Hoja2!$F$2:$G$105,2,0)</f>
        <v>08.03 Admisión Universitaria</v>
      </c>
      <c r="E2708" s="1" t="str">
        <f>+IFERROR(VLOOKUP(Tabla1[[#This Row],[Tema]],Temas[[Tema]:[Columna1]],2,0),"REVISAR")</f>
        <v>08.03.20 Matrículas</v>
      </c>
      <c r="F2708" s="1" t="str">
        <f>+IFERROR(VLOOKUP(Tabla1[[#This Row],[Muestra]],Muestra[[Muestra]:[Columna1]],2,0),"REVISAR")</f>
        <v>08.03.20.147 Tecnología Médica</v>
      </c>
      <c r="G2708" t="s">
        <v>62</v>
      </c>
      <c r="H2708" t="s">
        <v>3332</v>
      </c>
      <c r="I2708" t="s">
        <v>3335</v>
      </c>
      <c r="J2708" t="s">
        <v>4505</v>
      </c>
      <c r="K2708" t="s">
        <v>3336</v>
      </c>
      <c r="L2708" t="s">
        <v>2498</v>
      </c>
      <c r="O2708" t="s">
        <v>3867</v>
      </c>
      <c r="AB2708">
        <v>1383</v>
      </c>
      <c r="AC2708">
        <v>1421</v>
      </c>
      <c r="AD2708">
        <v>1418</v>
      </c>
      <c r="AE2708">
        <v>1429</v>
      </c>
      <c r="AF2708">
        <v>1524</v>
      </c>
      <c r="AG2708">
        <v>1528</v>
      </c>
      <c r="AH2708">
        <v>1976</v>
      </c>
      <c r="AI2708">
        <v>2257</v>
      </c>
      <c r="AJ2708">
        <v>2178</v>
      </c>
    </row>
    <row r="2709" spans="1:36" x14ac:dyDescent="0.25">
      <c r="A2709" s="19">
        <v>2708</v>
      </c>
      <c r="B2709" s="15" t="s">
        <v>9893</v>
      </c>
      <c r="C2709" s="1" t="str">
        <f>+VLOOKUP(Tabla1[[#This Row],[Sector]],Sectores[[Sector]:[Columna1]],2,0)</f>
        <v>08 Educación</v>
      </c>
      <c r="D2709" s="1" t="str">
        <f>+VLOOKUP(Tabla1[[#This Row],[Contenido]],Hoja2!$F$2:$G$105,2,0)</f>
        <v>08.03 Admisión Universitaria</v>
      </c>
      <c r="E2709" s="1" t="str">
        <f>+IFERROR(VLOOKUP(Tabla1[[#This Row],[Tema]],Temas[[Tema]:[Columna1]],2,0),"REVISAR")</f>
        <v>08.03.20 Matrículas</v>
      </c>
      <c r="F2709" s="1" t="str">
        <f>+IFERROR(VLOOKUP(Tabla1[[#This Row],[Muestra]],Muestra[[Muestra]:[Columna1]],2,0),"REVISAR")</f>
        <v>08.03.20.148 Telecomunaciónes</v>
      </c>
      <c r="G2709" t="s">
        <v>62</v>
      </c>
      <c r="H2709" t="s">
        <v>3332</v>
      </c>
      <c r="I2709" t="s">
        <v>3335</v>
      </c>
      <c r="J2709" t="s">
        <v>4506</v>
      </c>
      <c r="K2709" t="s">
        <v>3336</v>
      </c>
      <c r="L2709" t="s">
        <v>2498</v>
      </c>
      <c r="O2709" t="s">
        <v>3867</v>
      </c>
      <c r="AB2709">
        <v>56</v>
      </c>
      <c r="AC2709">
        <v>48</v>
      </c>
      <c r="AD2709">
        <v>54</v>
      </c>
      <c r="AE2709">
        <v>53</v>
      </c>
      <c r="AF2709">
        <v>54</v>
      </c>
      <c r="AG2709">
        <v>81</v>
      </c>
      <c r="AH2709">
        <v>59</v>
      </c>
      <c r="AI2709">
        <v>41</v>
      </c>
      <c r="AJ2709">
        <v>33</v>
      </c>
    </row>
    <row r="2710" spans="1:36" x14ac:dyDescent="0.25">
      <c r="A2710" s="19">
        <v>2709</v>
      </c>
      <c r="B2710" s="15" t="s">
        <v>9894</v>
      </c>
      <c r="C2710" s="1" t="str">
        <f>+VLOOKUP(Tabla1[[#This Row],[Sector]],Sectores[[Sector]:[Columna1]],2,0)</f>
        <v>08 Educación</v>
      </c>
      <c r="D2710" s="1" t="str">
        <f>+VLOOKUP(Tabla1[[#This Row],[Contenido]],Hoja2!$F$2:$G$105,2,0)</f>
        <v>08.03 Admisión Universitaria</v>
      </c>
      <c r="E2710" s="1" t="str">
        <f>+IFERROR(VLOOKUP(Tabla1[[#This Row],[Tema]],Temas[[Tema]:[Columna1]],2,0),"REVISAR")</f>
        <v>08.03.20 Matrículas</v>
      </c>
      <c r="F2710" s="1" t="str">
        <f>+IFERROR(VLOOKUP(Tabla1[[#This Row],[Muestra]],Muestra[[Muestra]:[Columna1]],2,0),"REVISAR")</f>
        <v>08.03.20.149 Teología</v>
      </c>
      <c r="G2710" t="s">
        <v>62</v>
      </c>
      <c r="H2710" t="s">
        <v>3332</v>
      </c>
      <c r="I2710" t="s">
        <v>3335</v>
      </c>
      <c r="J2710" t="s">
        <v>4507</v>
      </c>
      <c r="K2710" t="s">
        <v>3336</v>
      </c>
      <c r="L2710" t="s">
        <v>2498</v>
      </c>
      <c r="O2710" t="s">
        <v>3867</v>
      </c>
      <c r="AB2710">
        <v>4</v>
      </c>
      <c r="AC2710">
        <v>5</v>
      </c>
      <c r="AD2710">
        <v>5</v>
      </c>
      <c r="AE2710">
        <v>6</v>
      </c>
      <c r="AF2710">
        <v>3</v>
      </c>
      <c r="AG2710">
        <v>4</v>
      </c>
      <c r="AH2710">
        <v>2</v>
      </c>
      <c r="AI2710">
        <v>2</v>
      </c>
      <c r="AJ2710">
        <v>1</v>
      </c>
    </row>
    <row r="2711" spans="1:36" x14ac:dyDescent="0.25">
      <c r="A2711" s="19">
        <v>2710</v>
      </c>
      <c r="B2711" s="15" t="s">
        <v>9895</v>
      </c>
      <c r="C2711" s="1" t="str">
        <f>+VLOOKUP(Tabla1[[#This Row],[Sector]],Sectores[[Sector]:[Columna1]],2,0)</f>
        <v>08 Educación</v>
      </c>
      <c r="D2711" s="1" t="str">
        <f>+VLOOKUP(Tabla1[[#This Row],[Contenido]],Hoja2!$F$2:$G$105,2,0)</f>
        <v>08.03 Admisión Universitaria</v>
      </c>
      <c r="E2711" s="1" t="str">
        <f>+IFERROR(VLOOKUP(Tabla1[[#This Row],[Tema]],Temas[[Tema]:[Columna1]],2,0),"REVISAR")</f>
        <v>08.03.20 Matrículas</v>
      </c>
      <c r="F2711" s="1" t="str">
        <f>+IFERROR(VLOOKUP(Tabla1[[#This Row],[Muestra]],Muestra[[Muestra]:[Columna1]],2,0),"REVISAR")</f>
        <v>08.03.20.150 Terapia Ocupacional</v>
      </c>
      <c r="G2711" t="s">
        <v>62</v>
      </c>
      <c r="H2711" t="s">
        <v>3332</v>
      </c>
      <c r="I2711" t="s">
        <v>3335</v>
      </c>
      <c r="J2711" t="s">
        <v>4508</v>
      </c>
      <c r="K2711" t="s">
        <v>3336</v>
      </c>
      <c r="L2711" t="s">
        <v>2498</v>
      </c>
      <c r="O2711" t="s">
        <v>3867</v>
      </c>
      <c r="AB2711">
        <v>639</v>
      </c>
      <c r="AC2711">
        <v>715</v>
      </c>
      <c r="AD2711">
        <v>802</v>
      </c>
      <c r="AE2711">
        <v>767</v>
      </c>
      <c r="AF2711">
        <v>842</v>
      </c>
      <c r="AG2711">
        <v>900</v>
      </c>
      <c r="AH2711">
        <v>1734</v>
      </c>
      <c r="AI2711">
        <v>1750</v>
      </c>
      <c r="AJ2711">
        <v>1667</v>
      </c>
    </row>
    <row r="2712" spans="1:36" x14ac:dyDescent="0.25">
      <c r="A2712" s="19">
        <v>2711</v>
      </c>
      <c r="B2712" s="15" t="s">
        <v>9896</v>
      </c>
      <c r="C2712" s="1" t="str">
        <f>+VLOOKUP(Tabla1[[#This Row],[Sector]],Sectores[[Sector]:[Columna1]],2,0)</f>
        <v>08 Educación</v>
      </c>
      <c r="D2712" s="1" t="str">
        <f>+VLOOKUP(Tabla1[[#This Row],[Contenido]],Hoja2!$F$2:$G$105,2,0)</f>
        <v>08.03 Admisión Universitaria</v>
      </c>
      <c r="E2712" s="1" t="str">
        <f>+IFERROR(VLOOKUP(Tabla1[[#This Row],[Tema]],Temas[[Tema]:[Columna1]],2,0),"REVISAR")</f>
        <v>08.03.20 Matrículas</v>
      </c>
      <c r="F2712" s="1" t="str">
        <f>+IFERROR(VLOOKUP(Tabla1[[#This Row],[Muestra]],Muestra[[Muestra]:[Columna1]],2,0),"REVISAR")</f>
        <v>08.03.20.151 Topografía</v>
      </c>
      <c r="G2712" t="s">
        <v>62</v>
      </c>
      <c r="H2712" t="s">
        <v>3332</v>
      </c>
      <c r="I2712" t="s">
        <v>3335</v>
      </c>
      <c r="J2712" t="s">
        <v>4509</v>
      </c>
      <c r="K2712" t="s">
        <v>3336</v>
      </c>
      <c r="L2712" t="s">
        <v>2498</v>
      </c>
      <c r="O2712" t="s">
        <v>3867</v>
      </c>
      <c r="AB2712">
        <v>0</v>
      </c>
      <c r="AC2712">
        <v>0</v>
      </c>
      <c r="AD2712">
        <v>7</v>
      </c>
      <c r="AE2712">
        <v>14</v>
      </c>
      <c r="AF2712">
        <v>14</v>
      </c>
      <c r="AG2712">
        <v>7</v>
      </c>
      <c r="AH2712">
        <v>12</v>
      </c>
      <c r="AI2712">
        <v>9</v>
      </c>
      <c r="AJ2712">
        <v>2</v>
      </c>
    </row>
    <row r="2713" spans="1:36" x14ac:dyDescent="0.25">
      <c r="A2713" s="19">
        <v>2712</v>
      </c>
      <c r="B2713" s="15" t="s">
        <v>9897</v>
      </c>
      <c r="C2713" s="1" t="str">
        <f>+VLOOKUP(Tabla1[[#This Row],[Sector]],Sectores[[Sector]:[Columna1]],2,0)</f>
        <v>08 Educación</v>
      </c>
      <c r="D2713" s="1" t="str">
        <f>+VLOOKUP(Tabla1[[#This Row],[Contenido]],Hoja2!$F$2:$G$105,2,0)</f>
        <v>08.03 Admisión Universitaria</v>
      </c>
      <c r="E2713" s="1" t="str">
        <f>+IFERROR(VLOOKUP(Tabla1[[#This Row],[Tema]],Temas[[Tema]:[Columna1]],2,0),"REVISAR")</f>
        <v>08.03.20 Matrículas</v>
      </c>
      <c r="F2713" s="1" t="str">
        <f>+IFERROR(VLOOKUP(Tabla1[[#This Row],[Muestra]],Muestra[[Muestra]:[Columna1]],2,0),"REVISAR")</f>
        <v>08.03.20.152 Trabajo Social</v>
      </c>
      <c r="G2713" t="s">
        <v>62</v>
      </c>
      <c r="H2713" t="s">
        <v>3332</v>
      </c>
      <c r="I2713" t="s">
        <v>3335</v>
      </c>
      <c r="J2713" t="s">
        <v>4510</v>
      </c>
      <c r="K2713" t="s">
        <v>3336</v>
      </c>
      <c r="L2713" t="s">
        <v>2498</v>
      </c>
      <c r="O2713" t="s">
        <v>3867</v>
      </c>
      <c r="AB2713">
        <v>963</v>
      </c>
      <c r="AC2713">
        <v>933</v>
      </c>
      <c r="AD2713">
        <v>912</v>
      </c>
      <c r="AE2713">
        <v>1009</v>
      </c>
      <c r="AF2713">
        <v>1123</v>
      </c>
      <c r="AG2713">
        <v>1223</v>
      </c>
      <c r="AH2713">
        <v>1599</v>
      </c>
      <c r="AI2713">
        <v>1817</v>
      </c>
      <c r="AJ2713">
        <v>1770</v>
      </c>
    </row>
    <row r="2714" spans="1:36" x14ac:dyDescent="0.25">
      <c r="A2714" s="19">
        <v>2713</v>
      </c>
      <c r="B2714" s="15" t="s">
        <v>9898</v>
      </c>
      <c r="C2714" s="1" t="str">
        <f>+VLOOKUP(Tabla1[[#This Row],[Sector]],Sectores[[Sector]:[Columna1]],2,0)</f>
        <v>08 Educación</v>
      </c>
      <c r="D2714" s="1" t="str">
        <f>+VLOOKUP(Tabla1[[#This Row],[Contenido]],Hoja2!$F$2:$G$105,2,0)</f>
        <v>08.03 Admisión Universitaria</v>
      </c>
      <c r="E2714" s="1" t="str">
        <f>+IFERROR(VLOOKUP(Tabla1[[#This Row],[Tema]],Temas[[Tema]:[Columna1]],2,0),"REVISAR")</f>
        <v>08.03.20 Matrículas</v>
      </c>
      <c r="F2714" s="1" t="str">
        <f>+IFERROR(VLOOKUP(Tabla1[[#This Row],[Muestra]],Muestra[[Muestra]:[Columna1]],2,0),"REVISAR")</f>
        <v>08.03.20.153 Traducción</v>
      </c>
      <c r="G2714" t="s">
        <v>62</v>
      </c>
      <c r="H2714" t="s">
        <v>3332</v>
      </c>
      <c r="I2714" t="s">
        <v>3335</v>
      </c>
      <c r="J2714" t="s">
        <v>4511</v>
      </c>
      <c r="K2714" t="s">
        <v>3336</v>
      </c>
      <c r="L2714" t="s">
        <v>2498</v>
      </c>
      <c r="O2714" t="s">
        <v>3867</v>
      </c>
      <c r="AB2714">
        <v>302</v>
      </c>
      <c r="AC2714">
        <v>274</v>
      </c>
      <c r="AD2714">
        <v>272</v>
      </c>
      <c r="AE2714">
        <v>292</v>
      </c>
      <c r="AF2714">
        <v>326</v>
      </c>
      <c r="AG2714">
        <v>310</v>
      </c>
      <c r="AH2714">
        <v>323</v>
      </c>
      <c r="AI2714">
        <v>336</v>
      </c>
      <c r="AJ2714">
        <v>324</v>
      </c>
    </row>
    <row r="2715" spans="1:36" x14ac:dyDescent="0.25">
      <c r="A2715" s="19">
        <v>2714</v>
      </c>
      <c r="B2715" s="15" t="s">
        <v>9899</v>
      </c>
      <c r="C2715" s="1" t="str">
        <f>+VLOOKUP(Tabla1[[#This Row],[Sector]],Sectores[[Sector]:[Columna1]],2,0)</f>
        <v>08 Educación</v>
      </c>
      <c r="D2715" s="1" t="str">
        <f>+VLOOKUP(Tabla1[[#This Row],[Contenido]],Hoja2!$F$2:$G$105,2,0)</f>
        <v>08.03 Admisión Universitaria</v>
      </c>
      <c r="E2715" s="1" t="str">
        <f>+IFERROR(VLOOKUP(Tabla1[[#This Row],[Tema]],Temas[[Tema]:[Columna1]],2,0),"REVISAR")</f>
        <v>08.03.20 Matrículas</v>
      </c>
      <c r="F2715" s="1" t="str">
        <f>+IFERROR(VLOOKUP(Tabla1[[#This Row],[Muestra]],Muestra[[Muestra]:[Columna1]],2,0),"REVISAR")</f>
        <v>08.03.20.154 Turismo</v>
      </c>
      <c r="G2715" t="s">
        <v>62</v>
      </c>
      <c r="H2715" t="s">
        <v>3332</v>
      </c>
      <c r="I2715" t="s">
        <v>3335</v>
      </c>
      <c r="J2715" t="s">
        <v>4512</v>
      </c>
      <c r="K2715" t="s">
        <v>3336</v>
      </c>
      <c r="L2715" t="s">
        <v>2498</v>
      </c>
      <c r="O2715" t="s">
        <v>3867</v>
      </c>
      <c r="AB2715">
        <v>0</v>
      </c>
      <c r="AC2715">
        <v>1</v>
      </c>
      <c r="AD2715">
        <v>7</v>
      </c>
      <c r="AE2715">
        <v>6</v>
      </c>
      <c r="AF2715">
        <v>9</v>
      </c>
      <c r="AG2715">
        <v>13</v>
      </c>
      <c r="AH2715">
        <v>8</v>
      </c>
      <c r="AI2715">
        <v>12</v>
      </c>
      <c r="AJ2715">
        <v>10</v>
      </c>
    </row>
  </sheetData>
  <sortState xmlns:xlrd2="http://schemas.microsoft.com/office/spreadsheetml/2017/richdata2" ref="I1536:J1583">
    <sortCondition ref="I1536:I1583"/>
  </sortState>
  <phoneticPr fontId="1" type="noConversion"/>
  <conditionalFormatting sqref="F2:F2715">
    <cfRule type="cellIs" dxfId="2" priority="2" operator="equal">
      <formula>"REVISAR"</formula>
    </cfRule>
  </conditionalFormatting>
  <conditionalFormatting sqref="E2:E2715">
    <cfRule type="cellIs" dxfId="1" priority="1" operator="equal">
      <formula>"REVISAR"</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EF4E9-BB8C-4E2C-828F-6E84DC94140E}">
  <dimension ref="A3:E2464"/>
  <sheetViews>
    <sheetView workbookViewId="0">
      <selection activeCell="G16" sqref="G16"/>
    </sheetView>
  </sheetViews>
  <sheetFormatPr baseColWidth="10" defaultRowHeight="15" x14ac:dyDescent="0.25"/>
  <cols>
    <col min="1" max="1" width="28.7109375" bestFit="1" customWidth="1"/>
    <col min="2" max="2" width="22.7109375" customWidth="1"/>
    <col min="3" max="3" width="23" customWidth="1"/>
    <col min="4" max="4" width="23.28515625" customWidth="1"/>
    <col min="5" max="5" width="11.7109375" bestFit="1" customWidth="1"/>
  </cols>
  <sheetData>
    <row r="3" spans="1:5" x14ac:dyDescent="0.25">
      <c r="A3" s="20" t="s">
        <v>1</v>
      </c>
      <c r="B3" s="20" t="s">
        <v>2</v>
      </c>
      <c r="C3" s="20" t="s">
        <v>3</v>
      </c>
      <c r="D3" s="20" t="s">
        <v>4</v>
      </c>
      <c r="E3" t="s">
        <v>9269</v>
      </c>
    </row>
    <row r="4" spans="1:5" x14ac:dyDescent="0.25">
      <c r="A4" t="s">
        <v>171</v>
      </c>
      <c r="B4" t="s">
        <v>320</v>
      </c>
      <c r="C4" t="s">
        <v>177</v>
      </c>
      <c r="D4" t="s">
        <v>382</v>
      </c>
      <c r="E4" s="21">
        <v>1</v>
      </c>
    </row>
    <row r="5" spans="1:5" x14ac:dyDescent="0.25">
      <c r="A5" t="s">
        <v>171</v>
      </c>
      <c r="B5" t="s">
        <v>320</v>
      </c>
      <c r="C5" t="s">
        <v>177</v>
      </c>
      <c r="D5" t="s">
        <v>383</v>
      </c>
      <c r="E5" s="21">
        <v>1</v>
      </c>
    </row>
    <row r="6" spans="1:5" x14ac:dyDescent="0.25">
      <c r="A6" t="s">
        <v>171</v>
      </c>
      <c r="B6" t="s">
        <v>320</v>
      </c>
      <c r="C6" t="s">
        <v>178</v>
      </c>
      <c r="D6" t="s">
        <v>387</v>
      </c>
      <c r="E6" s="21">
        <v>1</v>
      </c>
    </row>
    <row r="7" spans="1:5" x14ac:dyDescent="0.25">
      <c r="A7" t="s">
        <v>171</v>
      </c>
      <c r="B7" t="s">
        <v>320</v>
      </c>
      <c r="C7" t="s">
        <v>178</v>
      </c>
      <c r="D7" t="s">
        <v>384</v>
      </c>
      <c r="E7" s="21">
        <v>1</v>
      </c>
    </row>
    <row r="8" spans="1:5" x14ac:dyDescent="0.25">
      <c r="A8" t="s">
        <v>171</v>
      </c>
      <c r="B8" t="s">
        <v>320</v>
      </c>
      <c r="C8" t="s">
        <v>178</v>
      </c>
      <c r="D8" t="s">
        <v>385</v>
      </c>
      <c r="E8" s="21">
        <v>1</v>
      </c>
    </row>
    <row r="9" spans="1:5" x14ac:dyDescent="0.25">
      <c r="A9" t="s">
        <v>171</v>
      </c>
      <c r="B9" t="s">
        <v>320</v>
      </c>
      <c r="C9" t="s">
        <v>178</v>
      </c>
      <c r="D9" t="s">
        <v>386</v>
      </c>
      <c r="E9" s="21">
        <v>1</v>
      </c>
    </row>
    <row r="10" spans="1:5" x14ac:dyDescent="0.25">
      <c r="A10" t="s">
        <v>171</v>
      </c>
      <c r="B10" t="s">
        <v>320</v>
      </c>
      <c r="C10" t="s">
        <v>179</v>
      </c>
      <c r="D10" t="s">
        <v>171</v>
      </c>
      <c r="E10" s="21">
        <v>1</v>
      </c>
    </row>
    <row r="11" spans="1:5" x14ac:dyDescent="0.25">
      <c r="A11" t="s">
        <v>171</v>
      </c>
      <c r="B11" t="s">
        <v>319</v>
      </c>
      <c r="C11" t="s">
        <v>176</v>
      </c>
      <c r="D11" t="s">
        <v>381</v>
      </c>
      <c r="E11" s="21">
        <v>1</v>
      </c>
    </row>
    <row r="12" spans="1:5" x14ac:dyDescent="0.25">
      <c r="A12" t="s">
        <v>171</v>
      </c>
      <c r="B12" t="s">
        <v>390</v>
      </c>
      <c r="C12" t="s">
        <v>389</v>
      </c>
      <c r="D12" t="s">
        <v>171</v>
      </c>
      <c r="E12" s="21">
        <v>1</v>
      </c>
    </row>
    <row r="13" spans="1:5" x14ac:dyDescent="0.25">
      <c r="A13" t="s">
        <v>31</v>
      </c>
      <c r="B13" t="s">
        <v>48</v>
      </c>
      <c r="C13" t="s">
        <v>2496</v>
      </c>
      <c r="D13" t="s">
        <v>2497</v>
      </c>
      <c r="E13" s="21">
        <v>2</v>
      </c>
    </row>
    <row r="14" spans="1:5" x14ac:dyDescent="0.25">
      <c r="A14" t="s">
        <v>31</v>
      </c>
      <c r="B14" t="s">
        <v>48</v>
      </c>
      <c r="C14" t="s">
        <v>2496</v>
      </c>
      <c r="D14" t="s">
        <v>2499</v>
      </c>
      <c r="E14" s="21">
        <v>2</v>
      </c>
    </row>
    <row r="15" spans="1:5" x14ac:dyDescent="0.25">
      <c r="A15" t="s">
        <v>31</v>
      </c>
      <c r="B15" t="s">
        <v>48</v>
      </c>
      <c r="C15" t="s">
        <v>2496</v>
      </c>
      <c r="D15" t="s">
        <v>2500</v>
      </c>
      <c r="E15" s="21">
        <v>2</v>
      </c>
    </row>
    <row r="16" spans="1:5" x14ac:dyDescent="0.25">
      <c r="A16" t="s">
        <v>31</v>
      </c>
      <c r="B16" t="s">
        <v>48</v>
      </c>
      <c r="C16" t="s">
        <v>2496</v>
      </c>
      <c r="D16" t="s">
        <v>2501</v>
      </c>
      <c r="E16" s="21">
        <v>2</v>
      </c>
    </row>
    <row r="17" spans="1:5" x14ac:dyDescent="0.25">
      <c r="A17" t="s">
        <v>31</v>
      </c>
      <c r="B17" t="s">
        <v>48</v>
      </c>
      <c r="C17" t="s">
        <v>2496</v>
      </c>
      <c r="D17" t="s">
        <v>2502</v>
      </c>
      <c r="E17" s="21">
        <v>2</v>
      </c>
    </row>
    <row r="18" spans="1:5" x14ac:dyDescent="0.25">
      <c r="A18" t="s">
        <v>31</v>
      </c>
      <c r="B18" t="s">
        <v>48</v>
      </c>
      <c r="C18" t="s">
        <v>2496</v>
      </c>
      <c r="D18" t="s">
        <v>2503</v>
      </c>
      <c r="E18" s="21">
        <v>2</v>
      </c>
    </row>
    <row r="19" spans="1:5" x14ac:dyDescent="0.25">
      <c r="A19" t="s">
        <v>31</v>
      </c>
      <c r="B19" t="s">
        <v>48</v>
      </c>
      <c r="C19" t="s">
        <v>2496</v>
      </c>
      <c r="D19" t="s">
        <v>2507</v>
      </c>
      <c r="E19" s="21">
        <v>1</v>
      </c>
    </row>
    <row r="20" spans="1:5" x14ac:dyDescent="0.25">
      <c r="A20" t="s">
        <v>31</v>
      </c>
      <c r="B20" t="s">
        <v>48</v>
      </c>
      <c r="C20" t="s">
        <v>2496</v>
      </c>
      <c r="D20" t="s">
        <v>181</v>
      </c>
      <c r="E20" s="21">
        <v>2</v>
      </c>
    </row>
    <row r="21" spans="1:5" x14ac:dyDescent="0.25">
      <c r="A21" t="s">
        <v>31</v>
      </c>
      <c r="B21" t="s">
        <v>48</v>
      </c>
      <c r="C21" t="s">
        <v>2496</v>
      </c>
      <c r="D21" t="s">
        <v>2504</v>
      </c>
      <c r="E21" s="21">
        <v>2</v>
      </c>
    </row>
    <row r="22" spans="1:5" x14ac:dyDescent="0.25">
      <c r="A22" t="s">
        <v>31</v>
      </c>
      <c r="B22" t="s">
        <v>48</v>
      </c>
      <c r="C22" t="s">
        <v>2496</v>
      </c>
      <c r="D22" t="s">
        <v>2505</v>
      </c>
      <c r="E22" s="21">
        <v>2</v>
      </c>
    </row>
    <row r="23" spans="1:5" x14ac:dyDescent="0.25">
      <c r="A23" t="s">
        <v>31</v>
      </c>
      <c r="B23" t="s">
        <v>57</v>
      </c>
      <c r="C23" t="s">
        <v>2496</v>
      </c>
      <c r="D23" t="s">
        <v>2497</v>
      </c>
      <c r="E23" s="21">
        <v>2</v>
      </c>
    </row>
    <row r="24" spans="1:5" x14ac:dyDescent="0.25">
      <c r="A24" t="s">
        <v>31</v>
      </c>
      <c r="B24" t="s">
        <v>57</v>
      </c>
      <c r="C24" t="s">
        <v>2496</v>
      </c>
      <c r="D24" t="s">
        <v>2499</v>
      </c>
      <c r="E24" s="21">
        <v>2</v>
      </c>
    </row>
    <row r="25" spans="1:5" x14ac:dyDescent="0.25">
      <c r="A25" t="s">
        <v>31</v>
      </c>
      <c r="B25" t="s">
        <v>57</v>
      </c>
      <c r="C25" t="s">
        <v>2496</v>
      </c>
      <c r="D25" t="s">
        <v>2500</v>
      </c>
      <c r="E25" s="21">
        <v>2</v>
      </c>
    </row>
    <row r="26" spans="1:5" x14ac:dyDescent="0.25">
      <c r="A26" t="s">
        <v>31</v>
      </c>
      <c r="B26" t="s">
        <v>57</v>
      </c>
      <c r="C26" t="s">
        <v>2496</v>
      </c>
      <c r="D26" t="s">
        <v>2501</v>
      </c>
      <c r="E26" s="21">
        <v>2</v>
      </c>
    </row>
    <row r="27" spans="1:5" x14ac:dyDescent="0.25">
      <c r="A27" t="s">
        <v>31</v>
      </c>
      <c r="B27" t="s">
        <v>57</v>
      </c>
      <c r="C27" t="s">
        <v>2496</v>
      </c>
      <c r="D27" t="s">
        <v>2502</v>
      </c>
      <c r="E27" s="21">
        <v>2</v>
      </c>
    </row>
    <row r="28" spans="1:5" x14ac:dyDescent="0.25">
      <c r="A28" t="s">
        <v>31</v>
      </c>
      <c r="B28" t="s">
        <v>57</v>
      </c>
      <c r="C28" t="s">
        <v>2496</v>
      </c>
      <c r="D28" t="s">
        <v>2503</v>
      </c>
      <c r="E28" s="21">
        <v>2</v>
      </c>
    </row>
    <row r="29" spans="1:5" x14ac:dyDescent="0.25">
      <c r="A29" t="s">
        <v>31</v>
      </c>
      <c r="B29" t="s">
        <v>57</v>
      </c>
      <c r="C29" t="s">
        <v>2496</v>
      </c>
      <c r="D29" t="s">
        <v>181</v>
      </c>
      <c r="E29" s="21">
        <v>2</v>
      </c>
    </row>
    <row r="30" spans="1:5" x14ac:dyDescent="0.25">
      <c r="A30" t="s">
        <v>31</v>
      </c>
      <c r="B30" t="s">
        <v>57</v>
      </c>
      <c r="C30" t="s">
        <v>2496</v>
      </c>
      <c r="D30" t="s">
        <v>2504</v>
      </c>
      <c r="E30" s="21">
        <v>2</v>
      </c>
    </row>
    <row r="31" spans="1:5" x14ac:dyDescent="0.25">
      <c r="A31" t="s">
        <v>31</v>
      </c>
      <c r="B31" t="s">
        <v>57</v>
      </c>
      <c r="C31" t="s">
        <v>2496</v>
      </c>
      <c r="D31" t="s">
        <v>2505</v>
      </c>
      <c r="E31" s="21">
        <v>2</v>
      </c>
    </row>
    <row r="32" spans="1:5" x14ac:dyDescent="0.25">
      <c r="A32" t="s">
        <v>31</v>
      </c>
      <c r="B32" t="s">
        <v>32</v>
      </c>
      <c r="C32" t="s">
        <v>33</v>
      </c>
      <c r="D32" t="s">
        <v>34</v>
      </c>
      <c r="E32" s="21">
        <v>1</v>
      </c>
    </row>
    <row r="33" spans="1:5" x14ac:dyDescent="0.25">
      <c r="A33" t="s">
        <v>31</v>
      </c>
      <c r="B33" t="s">
        <v>32</v>
      </c>
      <c r="C33" t="s">
        <v>33</v>
      </c>
      <c r="D33" t="s">
        <v>35</v>
      </c>
      <c r="E33" s="21">
        <v>1</v>
      </c>
    </row>
    <row r="34" spans="1:5" x14ac:dyDescent="0.25">
      <c r="A34" t="s">
        <v>31</v>
      </c>
      <c r="B34" t="s">
        <v>32</v>
      </c>
      <c r="C34" t="s">
        <v>33</v>
      </c>
      <c r="D34" t="s">
        <v>36</v>
      </c>
      <c r="E34" s="21">
        <v>1</v>
      </c>
    </row>
    <row r="35" spans="1:5" x14ac:dyDescent="0.25">
      <c r="A35" t="s">
        <v>31</v>
      </c>
      <c r="B35" t="s">
        <v>2514</v>
      </c>
      <c r="C35" t="s">
        <v>2510</v>
      </c>
      <c r="D35" t="s">
        <v>491</v>
      </c>
      <c r="E35" s="21">
        <v>1</v>
      </c>
    </row>
    <row r="36" spans="1:5" x14ac:dyDescent="0.25">
      <c r="A36" t="s">
        <v>31</v>
      </c>
      <c r="B36" t="s">
        <v>2514</v>
      </c>
      <c r="C36" t="s">
        <v>2510</v>
      </c>
      <c r="D36" t="s">
        <v>2511</v>
      </c>
      <c r="E36" s="21">
        <v>1</v>
      </c>
    </row>
    <row r="37" spans="1:5" x14ac:dyDescent="0.25">
      <c r="A37" t="s">
        <v>31</v>
      </c>
      <c r="B37" t="s">
        <v>2514</v>
      </c>
      <c r="C37" t="s">
        <v>2510</v>
      </c>
      <c r="D37" t="s">
        <v>2515</v>
      </c>
      <c r="E37" s="21">
        <v>1</v>
      </c>
    </row>
    <row r="38" spans="1:5" x14ac:dyDescent="0.25">
      <c r="A38" t="s">
        <v>31</v>
      </c>
      <c r="B38" t="s">
        <v>2514</v>
      </c>
      <c r="C38" t="s">
        <v>2510</v>
      </c>
      <c r="D38" t="s">
        <v>2516</v>
      </c>
      <c r="E38" s="21">
        <v>1</v>
      </c>
    </row>
    <row r="39" spans="1:5" x14ac:dyDescent="0.25">
      <c r="A39" t="s">
        <v>31</v>
      </c>
      <c r="B39" t="s">
        <v>2514</v>
      </c>
      <c r="C39" t="s">
        <v>2510</v>
      </c>
      <c r="D39" t="s">
        <v>2513</v>
      </c>
      <c r="E39" s="21">
        <v>1</v>
      </c>
    </row>
    <row r="40" spans="1:5" x14ac:dyDescent="0.25">
      <c r="A40" t="s">
        <v>31</v>
      </c>
      <c r="B40" t="s">
        <v>2514</v>
      </c>
      <c r="C40" t="s">
        <v>2511</v>
      </c>
      <c r="D40" t="s">
        <v>2562</v>
      </c>
      <c r="E40" s="21">
        <v>1</v>
      </c>
    </row>
    <row r="41" spans="1:5" x14ac:dyDescent="0.25">
      <c r="A41" t="s">
        <v>31</v>
      </c>
      <c r="B41" t="s">
        <v>2514</v>
      </c>
      <c r="C41" t="s">
        <v>2511</v>
      </c>
      <c r="D41" t="s">
        <v>2563</v>
      </c>
      <c r="E41" s="21">
        <v>1</v>
      </c>
    </row>
    <row r="42" spans="1:5" x14ac:dyDescent="0.25">
      <c r="A42" t="s">
        <v>31</v>
      </c>
      <c r="B42" t="s">
        <v>2514</v>
      </c>
      <c r="C42" t="s">
        <v>2511</v>
      </c>
      <c r="D42" t="s">
        <v>2564</v>
      </c>
      <c r="E42" s="21">
        <v>1</v>
      </c>
    </row>
    <row r="43" spans="1:5" x14ac:dyDescent="0.25">
      <c r="A43" t="s">
        <v>31</v>
      </c>
      <c r="B43" t="s">
        <v>2514</v>
      </c>
      <c r="C43" t="s">
        <v>2511</v>
      </c>
      <c r="D43" t="s">
        <v>2565</v>
      </c>
      <c r="E43" s="21">
        <v>1</v>
      </c>
    </row>
    <row r="44" spans="1:5" x14ac:dyDescent="0.25">
      <c r="A44" t="s">
        <v>31</v>
      </c>
      <c r="B44" t="s">
        <v>2514</v>
      </c>
      <c r="C44" t="s">
        <v>2511</v>
      </c>
      <c r="D44" t="s">
        <v>2566</v>
      </c>
      <c r="E44" s="21">
        <v>1</v>
      </c>
    </row>
    <row r="45" spans="1:5" x14ac:dyDescent="0.25">
      <c r="A45" t="s">
        <v>31</v>
      </c>
      <c r="B45" t="s">
        <v>2514</v>
      </c>
      <c r="C45" t="s">
        <v>2511</v>
      </c>
      <c r="D45" t="s">
        <v>2567</v>
      </c>
      <c r="E45" s="21">
        <v>1</v>
      </c>
    </row>
    <row r="46" spans="1:5" x14ac:dyDescent="0.25">
      <c r="A46" t="s">
        <v>31</v>
      </c>
      <c r="B46" t="s">
        <v>2514</v>
      </c>
      <c r="C46" t="s">
        <v>2511</v>
      </c>
      <c r="D46" t="s">
        <v>2568</v>
      </c>
      <c r="E46" s="21">
        <v>1</v>
      </c>
    </row>
    <row r="47" spans="1:5" x14ac:dyDescent="0.25">
      <c r="A47" t="s">
        <v>31</v>
      </c>
      <c r="B47" t="s">
        <v>2514</v>
      </c>
      <c r="C47" t="s">
        <v>2511</v>
      </c>
      <c r="D47" t="s">
        <v>2569</v>
      </c>
      <c r="E47" s="21">
        <v>1</v>
      </c>
    </row>
    <row r="48" spans="1:5" x14ac:dyDescent="0.25">
      <c r="A48" t="s">
        <v>31</v>
      </c>
      <c r="B48" t="s">
        <v>2514</v>
      </c>
      <c r="C48" t="s">
        <v>2511</v>
      </c>
      <c r="D48" t="s">
        <v>2570</v>
      </c>
      <c r="E48" s="21">
        <v>1</v>
      </c>
    </row>
    <row r="49" spans="1:5" x14ac:dyDescent="0.25">
      <c r="A49" t="s">
        <v>31</v>
      </c>
      <c r="B49" t="s">
        <v>2514</v>
      </c>
      <c r="C49" t="s">
        <v>2511</v>
      </c>
      <c r="D49" t="s">
        <v>2571</v>
      </c>
      <c r="E49" s="21">
        <v>1</v>
      </c>
    </row>
    <row r="50" spans="1:5" x14ac:dyDescent="0.25">
      <c r="A50" t="s">
        <v>31</v>
      </c>
      <c r="B50" t="s">
        <v>2514</v>
      </c>
      <c r="C50" t="s">
        <v>2511</v>
      </c>
      <c r="D50" t="s">
        <v>2572</v>
      </c>
      <c r="E50" s="21">
        <v>1</v>
      </c>
    </row>
    <row r="51" spans="1:5" x14ac:dyDescent="0.25">
      <c r="A51" t="s">
        <v>31</v>
      </c>
      <c r="B51" t="s">
        <v>2514</v>
      </c>
      <c r="C51" t="s">
        <v>2511</v>
      </c>
      <c r="D51" t="s">
        <v>2573</v>
      </c>
      <c r="E51" s="21">
        <v>1</v>
      </c>
    </row>
    <row r="52" spans="1:5" x14ac:dyDescent="0.25">
      <c r="A52" t="s">
        <v>31</v>
      </c>
      <c r="B52" t="s">
        <v>2514</v>
      </c>
      <c r="C52" t="s">
        <v>2511</v>
      </c>
      <c r="D52" t="s">
        <v>2574</v>
      </c>
      <c r="E52" s="21">
        <v>1</v>
      </c>
    </row>
    <row r="53" spans="1:5" x14ac:dyDescent="0.25">
      <c r="A53" t="s">
        <v>31</v>
      </c>
      <c r="B53" t="s">
        <v>2514</v>
      </c>
      <c r="C53" t="s">
        <v>2511</v>
      </c>
      <c r="D53" t="s">
        <v>2575</v>
      </c>
      <c r="E53" s="21">
        <v>1</v>
      </c>
    </row>
    <row r="54" spans="1:5" x14ac:dyDescent="0.25">
      <c r="A54" t="s">
        <v>31</v>
      </c>
      <c r="B54" t="s">
        <v>2514</v>
      </c>
      <c r="C54" t="s">
        <v>2511</v>
      </c>
      <c r="D54" t="s">
        <v>2576</v>
      </c>
      <c r="E54" s="21">
        <v>1</v>
      </c>
    </row>
    <row r="55" spans="1:5" x14ac:dyDescent="0.25">
      <c r="A55" t="s">
        <v>31</v>
      </c>
      <c r="B55" t="s">
        <v>2514</v>
      </c>
      <c r="C55" t="s">
        <v>2511</v>
      </c>
      <c r="D55" t="s">
        <v>2577</v>
      </c>
      <c r="E55" s="21">
        <v>1</v>
      </c>
    </row>
    <row r="56" spans="1:5" x14ac:dyDescent="0.25">
      <c r="A56" t="s">
        <v>31</v>
      </c>
      <c r="B56" t="s">
        <v>2514</v>
      </c>
      <c r="C56" t="s">
        <v>2511</v>
      </c>
      <c r="D56" t="s">
        <v>523</v>
      </c>
      <c r="E56" s="21">
        <v>1</v>
      </c>
    </row>
    <row r="57" spans="1:5" x14ac:dyDescent="0.25">
      <c r="A57" t="s">
        <v>31</v>
      </c>
      <c r="B57" t="s">
        <v>2514</v>
      </c>
      <c r="C57" t="s">
        <v>2511</v>
      </c>
      <c r="D57" t="s">
        <v>2558</v>
      </c>
      <c r="E57" s="21">
        <v>1</v>
      </c>
    </row>
    <row r="58" spans="1:5" x14ac:dyDescent="0.25">
      <c r="A58" t="s">
        <v>31</v>
      </c>
      <c r="B58" t="s">
        <v>2514</v>
      </c>
      <c r="C58" t="s">
        <v>2511</v>
      </c>
      <c r="D58" t="s">
        <v>2578</v>
      </c>
      <c r="E58" s="21">
        <v>1</v>
      </c>
    </row>
    <row r="59" spans="1:5" x14ac:dyDescent="0.25">
      <c r="A59" t="s">
        <v>31</v>
      </c>
      <c r="B59" t="s">
        <v>2514</v>
      </c>
      <c r="C59" t="s">
        <v>2511</v>
      </c>
      <c r="D59" t="s">
        <v>2579</v>
      </c>
      <c r="E59" s="21">
        <v>1</v>
      </c>
    </row>
    <row r="60" spans="1:5" x14ac:dyDescent="0.25">
      <c r="A60" t="s">
        <v>31</v>
      </c>
      <c r="B60" t="s">
        <v>2509</v>
      </c>
      <c r="C60" t="s">
        <v>2510</v>
      </c>
      <c r="D60" t="s">
        <v>2532</v>
      </c>
      <c r="E60" s="21">
        <v>1</v>
      </c>
    </row>
    <row r="61" spans="1:5" x14ac:dyDescent="0.25">
      <c r="A61" t="s">
        <v>31</v>
      </c>
      <c r="B61" t="s">
        <v>2509</v>
      </c>
      <c r="C61" t="s">
        <v>2510</v>
      </c>
      <c r="D61" t="s">
        <v>2511</v>
      </c>
      <c r="E61" s="21">
        <v>1</v>
      </c>
    </row>
    <row r="62" spans="1:5" x14ac:dyDescent="0.25">
      <c r="A62" t="s">
        <v>31</v>
      </c>
      <c r="B62" t="s">
        <v>2509</v>
      </c>
      <c r="C62" t="s">
        <v>2510</v>
      </c>
      <c r="D62" t="s">
        <v>2513</v>
      </c>
      <c r="E62" s="21">
        <v>1</v>
      </c>
    </row>
    <row r="63" spans="1:5" x14ac:dyDescent="0.25">
      <c r="A63" t="s">
        <v>31</v>
      </c>
      <c r="B63" t="s">
        <v>2509</v>
      </c>
      <c r="C63" t="s">
        <v>2511</v>
      </c>
      <c r="D63" t="s">
        <v>2533</v>
      </c>
      <c r="E63" s="21">
        <v>1</v>
      </c>
    </row>
    <row r="64" spans="1:5" x14ac:dyDescent="0.25">
      <c r="A64" t="s">
        <v>31</v>
      </c>
      <c r="B64" t="s">
        <v>2509</v>
      </c>
      <c r="C64" t="s">
        <v>2511</v>
      </c>
      <c r="D64" t="s">
        <v>2534</v>
      </c>
      <c r="E64" s="21">
        <v>1</v>
      </c>
    </row>
    <row r="65" spans="1:5" x14ac:dyDescent="0.25">
      <c r="A65" t="s">
        <v>31</v>
      </c>
      <c r="B65" t="s">
        <v>2509</v>
      </c>
      <c r="C65" t="s">
        <v>2511</v>
      </c>
      <c r="D65" t="s">
        <v>2535</v>
      </c>
      <c r="E65" s="21">
        <v>1</v>
      </c>
    </row>
    <row r="66" spans="1:5" x14ac:dyDescent="0.25">
      <c r="A66" t="s">
        <v>31</v>
      </c>
      <c r="B66" t="s">
        <v>2509</v>
      </c>
      <c r="C66" t="s">
        <v>2511</v>
      </c>
      <c r="D66" t="s">
        <v>2536</v>
      </c>
      <c r="E66" s="21">
        <v>1</v>
      </c>
    </row>
    <row r="67" spans="1:5" x14ac:dyDescent="0.25">
      <c r="A67" t="s">
        <v>31</v>
      </c>
      <c r="B67" t="s">
        <v>2509</v>
      </c>
      <c r="C67" t="s">
        <v>2511</v>
      </c>
      <c r="D67" t="s">
        <v>2537</v>
      </c>
      <c r="E67" s="21">
        <v>1</v>
      </c>
    </row>
    <row r="68" spans="1:5" x14ac:dyDescent="0.25">
      <c r="A68" t="s">
        <v>31</v>
      </c>
      <c r="B68" t="s">
        <v>2509</v>
      </c>
      <c r="C68" t="s">
        <v>2511</v>
      </c>
      <c r="D68" t="s">
        <v>2538</v>
      </c>
      <c r="E68" s="21">
        <v>1</v>
      </c>
    </row>
    <row r="69" spans="1:5" x14ac:dyDescent="0.25">
      <c r="A69" t="s">
        <v>31</v>
      </c>
      <c r="B69" t="s">
        <v>2509</v>
      </c>
      <c r="C69" t="s">
        <v>2511</v>
      </c>
      <c r="D69" t="s">
        <v>2539</v>
      </c>
      <c r="E69" s="21">
        <v>1</v>
      </c>
    </row>
    <row r="70" spans="1:5" x14ac:dyDescent="0.25">
      <c r="A70" t="s">
        <v>31</v>
      </c>
      <c r="B70" t="s">
        <v>2509</v>
      </c>
      <c r="C70" t="s">
        <v>2511</v>
      </c>
      <c r="D70" t="s">
        <v>2540</v>
      </c>
      <c r="E70" s="21">
        <v>1</v>
      </c>
    </row>
    <row r="71" spans="1:5" x14ac:dyDescent="0.25">
      <c r="A71" t="s">
        <v>31</v>
      </c>
      <c r="B71" t="s">
        <v>2509</v>
      </c>
      <c r="C71" t="s">
        <v>2511</v>
      </c>
      <c r="D71" t="s">
        <v>2541</v>
      </c>
      <c r="E71" s="21">
        <v>1</v>
      </c>
    </row>
    <row r="72" spans="1:5" x14ac:dyDescent="0.25">
      <c r="A72" t="s">
        <v>31</v>
      </c>
      <c r="B72" t="s">
        <v>2509</v>
      </c>
      <c r="C72" t="s">
        <v>2511</v>
      </c>
      <c r="D72" t="s">
        <v>2542</v>
      </c>
      <c r="E72" s="21">
        <v>1</v>
      </c>
    </row>
    <row r="73" spans="1:5" x14ac:dyDescent="0.25">
      <c r="A73" t="s">
        <v>31</v>
      </c>
      <c r="B73" t="s">
        <v>2509</v>
      </c>
      <c r="C73" t="s">
        <v>2511</v>
      </c>
      <c r="D73" t="s">
        <v>2543</v>
      </c>
      <c r="E73" s="21">
        <v>1</v>
      </c>
    </row>
    <row r="74" spans="1:5" x14ac:dyDescent="0.25">
      <c r="A74" t="s">
        <v>31</v>
      </c>
      <c r="B74" t="s">
        <v>2509</v>
      </c>
      <c r="C74" t="s">
        <v>2511</v>
      </c>
      <c r="D74" t="s">
        <v>2544</v>
      </c>
      <c r="E74" s="21">
        <v>1</v>
      </c>
    </row>
    <row r="75" spans="1:5" x14ac:dyDescent="0.25">
      <c r="A75" t="s">
        <v>31</v>
      </c>
      <c r="B75" t="s">
        <v>2509</v>
      </c>
      <c r="C75" t="s">
        <v>2511</v>
      </c>
      <c r="D75" t="s">
        <v>2545</v>
      </c>
      <c r="E75" s="21">
        <v>1</v>
      </c>
    </row>
    <row r="76" spans="1:5" x14ac:dyDescent="0.25">
      <c r="A76" t="s">
        <v>31</v>
      </c>
      <c r="B76" t="s">
        <v>2509</v>
      </c>
      <c r="C76" t="s">
        <v>2511</v>
      </c>
      <c r="D76" t="s">
        <v>2546</v>
      </c>
      <c r="E76" s="21">
        <v>1</v>
      </c>
    </row>
    <row r="77" spans="1:5" x14ac:dyDescent="0.25">
      <c r="A77" t="s">
        <v>31</v>
      </c>
      <c r="B77" t="s">
        <v>2509</v>
      </c>
      <c r="C77" t="s">
        <v>2511</v>
      </c>
      <c r="D77" t="s">
        <v>2547</v>
      </c>
      <c r="E77" s="21">
        <v>1</v>
      </c>
    </row>
    <row r="78" spans="1:5" x14ac:dyDescent="0.25">
      <c r="A78" t="s">
        <v>31</v>
      </c>
      <c r="B78" t="s">
        <v>2509</v>
      </c>
      <c r="C78" t="s">
        <v>2511</v>
      </c>
      <c r="D78" t="s">
        <v>2548</v>
      </c>
      <c r="E78" s="21">
        <v>1</v>
      </c>
    </row>
    <row r="79" spans="1:5" x14ac:dyDescent="0.25">
      <c r="A79" t="s">
        <v>31</v>
      </c>
      <c r="B79" t="s">
        <v>2509</v>
      </c>
      <c r="C79" t="s">
        <v>2511</v>
      </c>
      <c r="D79" t="s">
        <v>2549</v>
      </c>
      <c r="E79" s="21">
        <v>1</v>
      </c>
    </row>
    <row r="80" spans="1:5" x14ac:dyDescent="0.25">
      <c r="A80" t="s">
        <v>31</v>
      </c>
      <c r="B80" t="s">
        <v>2509</v>
      </c>
      <c r="C80" t="s">
        <v>2511</v>
      </c>
      <c r="D80" t="s">
        <v>2550</v>
      </c>
      <c r="E80" s="21">
        <v>1</v>
      </c>
    </row>
    <row r="81" spans="1:5" x14ac:dyDescent="0.25">
      <c r="A81" t="s">
        <v>31</v>
      </c>
      <c r="B81" t="s">
        <v>2509</v>
      </c>
      <c r="C81" t="s">
        <v>2511</v>
      </c>
      <c r="D81" t="s">
        <v>2551</v>
      </c>
      <c r="E81" s="21">
        <v>1</v>
      </c>
    </row>
    <row r="82" spans="1:5" x14ac:dyDescent="0.25">
      <c r="A82" t="s">
        <v>31</v>
      </c>
      <c r="B82" t="s">
        <v>2509</v>
      </c>
      <c r="C82" t="s">
        <v>2511</v>
      </c>
      <c r="D82" t="s">
        <v>2552</v>
      </c>
      <c r="E82" s="21">
        <v>1</v>
      </c>
    </row>
    <row r="83" spans="1:5" x14ac:dyDescent="0.25">
      <c r="A83" t="s">
        <v>31</v>
      </c>
      <c r="B83" t="s">
        <v>2509</v>
      </c>
      <c r="C83" t="s">
        <v>2511</v>
      </c>
      <c r="D83" t="s">
        <v>2553</v>
      </c>
      <c r="E83" s="21">
        <v>1</v>
      </c>
    </row>
    <row r="84" spans="1:5" x14ac:dyDescent="0.25">
      <c r="A84" t="s">
        <v>31</v>
      </c>
      <c r="B84" t="s">
        <v>2509</v>
      </c>
      <c r="C84" t="s">
        <v>2511</v>
      </c>
      <c r="D84" t="s">
        <v>2554</v>
      </c>
      <c r="E84" s="21">
        <v>1</v>
      </c>
    </row>
    <row r="85" spans="1:5" x14ac:dyDescent="0.25">
      <c r="A85" t="s">
        <v>31</v>
      </c>
      <c r="B85" t="s">
        <v>2509</v>
      </c>
      <c r="C85" t="s">
        <v>2511</v>
      </c>
      <c r="D85" t="s">
        <v>2555</v>
      </c>
      <c r="E85" s="21">
        <v>1</v>
      </c>
    </row>
    <row r="86" spans="1:5" x14ac:dyDescent="0.25">
      <c r="A86" t="s">
        <v>31</v>
      </c>
      <c r="B86" t="s">
        <v>2509</v>
      </c>
      <c r="C86" t="s">
        <v>2511</v>
      </c>
      <c r="D86" t="s">
        <v>2556</v>
      </c>
      <c r="E86" s="21">
        <v>1</v>
      </c>
    </row>
    <row r="87" spans="1:5" x14ac:dyDescent="0.25">
      <c r="A87" t="s">
        <v>31</v>
      </c>
      <c r="B87" t="s">
        <v>2509</v>
      </c>
      <c r="C87" t="s">
        <v>2511</v>
      </c>
      <c r="D87" t="s">
        <v>2557</v>
      </c>
      <c r="E87" s="21">
        <v>1</v>
      </c>
    </row>
    <row r="88" spans="1:5" x14ac:dyDescent="0.25">
      <c r="A88" t="s">
        <v>31</v>
      </c>
      <c r="B88" t="s">
        <v>2509</v>
      </c>
      <c r="C88" t="s">
        <v>2511</v>
      </c>
      <c r="D88" t="s">
        <v>2558</v>
      </c>
      <c r="E88" s="21">
        <v>1</v>
      </c>
    </row>
    <row r="89" spans="1:5" x14ac:dyDescent="0.25">
      <c r="A89" t="s">
        <v>31</v>
      </c>
      <c r="B89" t="s">
        <v>2509</v>
      </c>
      <c r="C89" t="s">
        <v>2511</v>
      </c>
      <c r="D89" t="s">
        <v>2559</v>
      </c>
      <c r="E89" s="21">
        <v>1</v>
      </c>
    </row>
    <row r="90" spans="1:5" x14ac:dyDescent="0.25">
      <c r="A90" t="s">
        <v>31</v>
      </c>
      <c r="B90" t="s">
        <v>2509</v>
      </c>
      <c r="C90" t="s">
        <v>2511</v>
      </c>
      <c r="D90" t="s">
        <v>2560</v>
      </c>
      <c r="E90" s="21">
        <v>1</v>
      </c>
    </row>
    <row r="91" spans="1:5" x14ac:dyDescent="0.25">
      <c r="A91" t="s">
        <v>31</v>
      </c>
      <c r="B91" t="s">
        <v>2509</v>
      </c>
      <c r="C91" t="s">
        <v>2511</v>
      </c>
      <c r="D91" t="s">
        <v>2561</v>
      </c>
      <c r="E91" s="21">
        <v>1</v>
      </c>
    </row>
    <row r="92" spans="1:5" x14ac:dyDescent="0.25">
      <c r="A92" t="s">
        <v>2875</v>
      </c>
      <c r="B92" t="s">
        <v>2876</v>
      </c>
      <c r="C92" t="s">
        <v>2887</v>
      </c>
      <c r="D92" t="s">
        <v>2888</v>
      </c>
      <c r="E92" s="21">
        <v>1</v>
      </c>
    </row>
    <row r="93" spans="1:5" x14ac:dyDescent="0.25">
      <c r="A93" t="s">
        <v>2875</v>
      </c>
      <c r="B93" t="s">
        <v>2876</v>
      </c>
      <c r="C93" t="s">
        <v>2887</v>
      </c>
      <c r="D93" t="s">
        <v>2891</v>
      </c>
      <c r="E93" s="21">
        <v>1</v>
      </c>
    </row>
    <row r="94" spans="1:5" x14ac:dyDescent="0.25">
      <c r="A94" t="s">
        <v>2875</v>
      </c>
      <c r="B94" t="s">
        <v>2876</v>
      </c>
      <c r="C94" t="s">
        <v>2887</v>
      </c>
      <c r="D94" t="s">
        <v>2893</v>
      </c>
      <c r="E94" s="21">
        <v>1</v>
      </c>
    </row>
    <row r="95" spans="1:5" x14ac:dyDescent="0.25">
      <c r="A95" t="s">
        <v>2875</v>
      </c>
      <c r="B95" t="s">
        <v>2876</v>
      </c>
      <c r="C95" t="s">
        <v>2887</v>
      </c>
      <c r="D95" t="s">
        <v>2895</v>
      </c>
      <c r="E95" s="21">
        <v>1</v>
      </c>
    </row>
    <row r="96" spans="1:5" x14ac:dyDescent="0.25">
      <c r="A96" t="s">
        <v>2875</v>
      </c>
      <c r="B96" t="s">
        <v>2876</v>
      </c>
      <c r="C96" t="s">
        <v>2887</v>
      </c>
      <c r="D96" t="s">
        <v>2897</v>
      </c>
      <c r="E96" s="21">
        <v>1</v>
      </c>
    </row>
    <row r="97" spans="1:5" x14ac:dyDescent="0.25">
      <c r="A97" t="s">
        <v>2875</v>
      </c>
      <c r="B97" t="s">
        <v>2876</v>
      </c>
      <c r="C97" t="s">
        <v>2887</v>
      </c>
      <c r="D97" t="s">
        <v>2899</v>
      </c>
      <c r="E97" s="21">
        <v>1</v>
      </c>
    </row>
    <row r="98" spans="1:5" x14ac:dyDescent="0.25">
      <c r="A98" t="s">
        <v>2875</v>
      </c>
      <c r="B98" t="s">
        <v>2876</v>
      </c>
      <c r="C98" t="s">
        <v>2887</v>
      </c>
      <c r="D98" t="s">
        <v>2901</v>
      </c>
      <c r="E98" s="21">
        <v>1</v>
      </c>
    </row>
    <row r="99" spans="1:5" x14ac:dyDescent="0.25">
      <c r="A99" t="s">
        <v>2875</v>
      </c>
      <c r="B99" t="s">
        <v>2876</v>
      </c>
      <c r="C99" t="s">
        <v>2887</v>
      </c>
      <c r="D99" t="s">
        <v>2903</v>
      </c>
      <c r="E99" s="21">
        <v>1</v>
      </c>
    </row>
    <row r="100" spans="1:5" x14ac:dyDescent="0.25">
      <c r="A100" t="s">
        <v>2875</v>
      </c>
      <c r="B100" t="s">
        <v>2876</v>
      </c>
      <c r="C100" t="s">
        <v>2887</v>
      </c>
      <c r="D100" t="s">
        <v>2905</v>
      </c>
      <c r="E100" s="21">
        <v>1</v>
      </c>
    </row>
    <row r="101" spans="1:5" x14ac:dyDescent="0.25">
      <c r="A101" t="s">
        <v>2875</v>
      </c>
      <c r="B101" t="s">
        <v>2876</v>
      </c>
      <c r="C101" t="s">
        <v>2877</v>
      </c>
      <c r="D101" t="s">
        <v>2878</v>
      </c>
      <c r="E101" s="21">
        <v>1</v>
      </c>
    </row>
    <row r="102" spans="1:5" x14ac:dyDescent="0.25">
      <c r="A102" t="s">
        <v>2875</v>
      </c>
      <c r="B102" t="s">
        <v>2876</v>
      </c>
      <c r="C102" t="s">
        <v>2877</v>
      </c>
      <c r="D102" t="s">
        <v>2881</v>
      </c>
      <c r="E102" s="21">
        <v>1</v>
      </c>
    </row>
    <row r="103" spans="1:5" x14ac:dyDescent="0.25">
      <c r="A103" t="s">
        <v>2875</v>
      </c>
      <c r="B103" t="s">
        <v>2876</v>
      </c>
      <c r="C103" t="s">
        <v>2877</v>
      </c>
      <c r="D103" t="s">
        <v>2884</v>
      </c>
      <c r="E103" s="21">
        <v>1</v>
      </c>
    </row>
    <row r="104" spans="1:5" x14ac:dyDescent="0.25">
      <c r="A104" t="s">
        <v>45</v>
      </c>
      <c r="B104" t="s">
        <v>40</v>
      </c>
      <c r="C104" t="s">
        <v>44</v>
      </c>
      <c r="D104" t="s">
        <v>120</v>
      </c>
      <c r="E104" s="21">
        <v>1</v>
      </c>
    </row>
    <row r="105" spans="1:5" x14ac:dyDescent="0.25">
      <c r="A105" t="s">
        <v>2919</v>
      </c>
      <c r="B105" t="s">
        <v>3010</v>
      </c>
      <c r="C105" t="s">
        <v>3006</v>
      </c>
      <c r="D105" t="s">
        <v>2955</v>
      </c>
      <c r="E105" s="21">
        <v>1</v>
      </c>
    </row>
    <row r="106" spans="1:5" x14ac:dyDescent="0.25">
      <c r="A106" t="s">
        <v>2919</v>
      </c>
      <c r="B106" t="s">
        <v>3010</v>
      </c>
      <c r="C106" t="s">
        <v>3007</v>
      </c>
      <c r="D106" t="s">
        <v>3019</v>
      </c>
      <c r="E106" s="21">
        <v>1</v>
      </c>
    </row>
    <row r="107" spans="1:5" x14ac:dyDescent="0.25">
      <c r="A107" t="s">
        <v>2919</v>
      </c>
      <c r="B107" t="s">
        <v>3005</v>
      </c>
      <c r="C107" t="s">
        <v>2934</v>
      </c>
      <c r="D107" t="s">
        <v>2937</v>
      </c>
      <c r="E107" s="21">
        <v>1</v>
      </c>
    </row>
    <row r="108" spans="1:5" x14ac:dyDescent="0.25">
      <c r="A108" t="s">
        <v>2919</v>
      </c>
      <c r="B108" t="s">
        <v>3005</v>
      </c>
      <c r="C108" t="s">
        <v>2935</v>
      </c>
      <c r="D108" t="s">
        <v>2938</v>
      </c>
      <c r="E108" s="21">
        <v>1</v>
      </c>
    </row>
    <row r="109" spans="1:5" x14ac:dyDescent="0.25">
      <c r="A109" t="s">
        <v>2919</v>
      </c>
      <c r="B109" t="s">
        <v>3005</v>
      </c>
      <c r="C109" t="s">
        <v>2936</v>
      </c>
      <c r="D109" t="s">
        <v>2939</v>
      </c>
      <c r="E109" s="21">
        <v>1</v>
      </c>
    </row>
    <row r="110" spans="1:5" x14ac:dyDescent="0.25">
      <c r="A110" t="s">
        <v>2919</v>
      </c>
      <c r="B110" t="s">
        <v>2990</v>
      </c>
      <c r="C110" t="s">
        <v>2992</v>
      </c>
      <c r="D110" t="s">
        <v>2599</v>
      </c>
      <c r="E110" s="21">
        <v>1</v>
      </c>
    </row>
    <row r="111" spans="1:5" x14ac:dyDescent="0.25">
      <c r="A111" t="s">
        <v>2919</v>
      </c>
      <c r="B111" t="s">
        <v>2990</v>
      </c>
      <c r="C111" t="s">
        <v>2991</v>
      </c>
      <c r="D111" t="s">
        <v>2598</v>
      </c>
      <c r="E111" s="21">
        <v>1</v>
      </c>
    </row>
    <row r="112" spans="1:5" x14ac:dyDescent="0.25">
      <c r="A112" t="s">
        <v>2919</v>
      </c>
      <c r="B112" t="s">
        <v>48</v>
      </c>
      <c r="C112" t="s">
        <v>2952</v>
      </c>
      <c r="D112" t="s">
        <v>2956</v>
      </c>
      <c r="E112" s="21">
        <v>1</v>
      </c>
    </row>
    <row r="113" spans="1:5" x14ac:dyDescent="0.25">
      <c r="A113" t="s">
        <v>2919</v>
      </c>
      <c r="B113" t="s">
        <v>48</v>
      </c>
      <c r="C113" t="s">
        <v>121</v>
      </c>
      <c r="D113" t="s">
        <v>54</v>
      </c>
      <c r="E113" s="21">
        <v>1</v>
      </c>
    </row>
    <row r="114" spans="1:5" x14ac:dyDescent="0.25">
      <c r="A114" t="s">
        <v>2919</v>
      </c>
      <c r="B114" t="s">
        <v>48</v>
      </c>
      <c r="C114" t="s">
        <v>2949</v>
      </c>
      <c r="D114" t="s">
        <v>219</v>
      </c>
      <c r="E114" s="21">
        <v>1</v>
      </c>
    </row>
    <row r="115" spans="1:5" x14ac:dyDescent="0.25">
      <c r="A115" t="s">
        <v>2919</v>
      </c>
      <c r="B115" t="s">
        <v>48</v>
      </c>
      <c r="C115" t="s">
        <v>125</v>
      </c>
      <c r="D115" t="s">
        <v>55</v>
      </c>
      <c r="E115" s="21">
        <v>1</v>
      </c>
    </row>
    <row r="116" spans="1:5" x14ac:dyDescent="0.25">
      <c r="A116" t="s">
        <v>2919</v>
      </c>
      <c r="B116" t="s">
        <v>48</v>
      </c>
      <c r="C116" t="s">
        <v>52</v>
      </c>
      <c r="D116" t="s">
        <v>56</v>
      </c>
      <c r="E116" s="21">
        <v>1</v>
      </c>
    </row>
    <row r="117" spans="1:5" x14ac:dyDescent="0.25">
      <c r="A117" t="s">
        <v>2919</v>
      </c>
      <c r="B117" t="s">
        <v>3004</v>
      </c>
      <c r="C117" t="s">
        <v>2958</v>
      </c>
      <c r="D117" t="s">
        <v>2998</v>
      </c>
      <c r="E117" s="21">
        <v>1</v>
      </c>
    </row>
    <row r="118" spans="1:5" x14ac:dyDescent="0.25">
      <c r="A118" t="s">
        <v>2919</v>
      </c>
      <c r="B118" t="s">
        <v>3004</v>
      </c>
      <c r="C118" t="s">
        <v>2958</v>
      </c>
      <c r="D118" t="s">
        <v>3002</v>
      </c>
      <c r="E118" s="21">
        <v>1</v>
      </c>
    </row>
    <row r="119" spans="1:5" x14ac:dyDescent="0.25">
      <c r="A119" t="s">
        <v>2919</v>
      </c>
      <c r="B119" t="s">
        <v>3004</v>
      </c>
      <c r="C119" t="s">
        <v>2958</v>
      </c>
      <c r="D119" t="s">
        <v>2996</v>
      </c>
      <c r="E119" s="21">
        <v>1</v>
      </c>
    </row>
    <row r="120" spans="1:5" x14ac:dyDescent="0.25">
      <c r="A120" t="s">
        <v>2919</v>
      </c>
      <c r="B120" t="s">
        <v>3004</v>
      </c>
      <c r="C120" t="s">
        <v>2958</v>
      </c>
      <c r="D120" t="s">
        <v>3000</v>
      </c>
      <c r="E120" s="21">
        <v>1</v>
      </c>
    </row>
    <row r="121" spans="1:5" x14ac:dyDescent="0.25">
      <c r="A121" t="s">
        <v>2919</v>
      </c>
      <c r="B121" t="s">
        <v>3004</v>
      </c>
      <c r="C121" t="s">
        <v>2959</v>
      </c>
      <c r="D121" t="s">
        <v>2999</v>
      </c>
      <c r="E121" s="21">
        <v>1</v>
      </c>
    </row>
    <row r="122" spans="1:5" x14ac:dyDescent="0.25">
      <c r="A122" t="s">
        <v>2919</v>
      </c>
      <c r="B122" t="s">
        <v>3004</v>
      </c>
      <c r="C122" t="s">
        <v>2959</v>
      </c>
      <c r="D122" t="s">
        <v>3003</v>
      </c>
      <c r="E122" s="21">
        <v>1</v>
      </c>
    </row>
    <row r="123" spans="1:5" x14ac:dyDescent="0.25">
      <c r="A123" t="s">
        <v>2919</v>
      </c>
      <c r="B123" t="s">
        <v>3004</v>
      </c>
      <c r="C123" t="s">
        <v>2959</v>
      </c>
      <c r="D123" t="s">
        <v>2997</v>
      </c>
      <c r="E123" s="21">
        <v>1</v>
      </c>
    </row>
    <row r="124" spans="1:5" x14ac:dyDescent="0.25">
      <c r="A124" t="s">
        <v>2919</v>
      </c>
      <c r="B124" t="s">
        <v>3004</v>
      </c>
      <c r="C124" t="s">
        <v>2959</v>
      </c>
      <c r="D124" t="s">
        <v>3001</v>
      </c>
      <c r="E124" s="21">
        <v>1</v>
      </c>
    </row>
    <row r="125" spans="1:5" x14ac:dyDescent="0.25">
      <c r="A125" t="s">
        <v>2919</v>
      </c>
      <c r="B125" t="s">
        <v>57</v>
      </c>
      <c r="C125" t="s">
        <v>121</v>
      </c>
      <c r="D125" t="s">
        <v>58</v>
      </c>
      <c r="E125" s="21">
        <v>1</v>
      </c>
    </row>
    <row r="126" spans="1:5" x14ac:dyDescent="0.25">
      <c r="A126" t="s">
        <v>2919</v>
      </c>
      <c r="B126" t="s">
        <v>57</v>
      </c>
      <c r="C126" t="s">
        <v>123</v>
      </c>
      <c r="D126" t="s">
        <v>59</v>
      </c>
      <c r="E126" s="21">
        <v>1</v>
      </c>
    </row>
    <row r="127" spans="1:5" x14ac:dyDescent="0.25">
      <c r="A127" t="s">
        <v>2919</v>
      </c>
      <c r="B127" t="s">
        <v>57</v>
      </c>
      <c r="C127" t="s">
        <v>215</v>
      </c>
      <c r="D127" t="s">
        <v>217</v>
      </c>
      <c r="E127" s="21">
        <v>1</v>
      </c>
    </row>
    <row r="128" spans="1:5" x14ac:dyDescent="0.25">
      <c r="A128" t="s">
        <v>2919</v>
      </c>
      <c r="B128" t="s">
        <v>57</v>
      </c>
      <c r="C128" t="s">
        <v>96</v>
      </c>
      <c r="D128" t="s">
        <v>60</v>
      </c>
      <c r="E128" s="21">
        <v>1</v>
      </c>
    </row>
    <row r="129" spans="1:5" x14ac:dyDescent="0.25">
      <c r="A129" t="s">
        <v>2919</v>
      </c>
      <c r="B129" t="s">
        <v>57</v>
      </c>
      <c r="C129" t="s">
        <v>2953</v>
      </c>
      <c r="D129" t="s">
        <v>218</v>
      </c>
      <c r="E129" s="21">
        <v>1</v>
      </c>
    </row>
    <row r="130" spans="1:5" x14ac:dyDescent="0.25">
      <c r="A130" t="s">
        <v>2919</v>
      </c>
      <c r="B130" t="s">
        <v>57</v>
      </c>
      <c r="C130" t="s">
        <v>2954</v>
      </c>
      <c r="D130" t="s">
        <v>61</v>
      </c>
      <c r="E130" s="21">
        <v>1</v>
      </c>
    </row>
    <row r="131" spans="1:5" x14ac:dyDescent="0.25">
      <c r="A131" t="s">
        <v>2919</v>
      </c>
      <c r="B131" t="s">
        <v>158</v>
      </c>
      <c r="C131" t="s">
        <v>2957</v>
      </c>
      <c r="D131" t="s">
        <v>3020</v>
      </c>
      <c r="E131" s="21">
        <v>1</v>
      </c>
    </row>
    <row r="132" spans="1:5" x14ac:dyDescent="0.25">
      <c r="A132" t="s">
        <v>2919</v>
      </c>
      <c r="B132" t="s">
        <v>183</v>
      </c>
      <c r="C132" t="s">
        <v>2979</v>
      </c>
      <c r="D132" t="s">
        <v>2989</v>
      </c>
      <c r="E132" s="21">
        <v>1</v>
      </c>
    </row>
    <row r="133" spans="1:5" x14ac:dyDescent="0.25">
      <c r="A133" t="s">
        <v>2919</v>
      </c>
      <c r="B133" t="s">
        <v>183</v>
      </c>
      <c r="C133" t="s">
        <v>2949</v>
      </c>
      <c r="D133" t="s">
        <v>2994</v>
      </c>
      <c r="E133" s="21">
        <v>1</v>
      </c>
    </row>
    <row r="134" spans="1:5" x14ac:dyDescent="0.25">
      <c r="A134" t="s">
        <v>2919</v>
      </c>
      <c r="B134" t="s">
        <v>183</v>
      </c>
      <c r="C134" t="s">
        <v>2978</v>
      </c>
      <c r="D134" t="s">
        <v>2988</v>
      </c>
      <c r="E134" s="21">
        <v>1</v>
      </c>
    </row>
    <row r="135" spans="1:5" x14ac:dyDescent="0.25">
      <c r="A135" t="s">
        <v>2919</v>
      </c>
      <c r="B135" t="s">
        <v>183</v>
      </c>
      <c r="C135" t="s">
        <v>2977</v>
      </c>
      <c r="D135" t="s">
        <v>2985</v>
      </c>
      <c r="E135" s="21">
        <v>1</v>
      </c>
    </row>
    <row r="136" spans="1:5" x14ac:dyDescent="0.25">
      <c r="A136" t="s">
        <v>2919</v>
      </c>
      <c r="B136" t="s">
        <v>183</v>
      </c>
      <c r="C136" t="s">
        <v>92</v>
      </c>
      <c r="D136" t="s">
        <v>2987</v>
      </c>
      <c r="E136" s="21">
        <v>1</v>
      </c>
    </row>
    <row r="137" spans="1:5" x14ac:dyDescent="0.25">
      <c r="A137" t="s">
        <v>2919</v>
      </c>
      <c r="B137" t="s">
        <v>183</v>
      </c>
      <c r="C137" t="s">
        <v>52</v>
      </c>
      <c r="D137" t="s">
        <v>2986</v>
      </c>
      <c r="E137" s="21">
        <v>1</v>
      </c>
    </row>
    <row r="138" spans="1:5" x14ac:dyDescent="0.25">
      <c r="A138" t="s">
        <v>2919</v>
      </c>
      <c r="B138" t="s">
        <v>183</v>
      </c>
      <c r="C138" t="s">
        <v>982</v>
      </c>
      <c r="D138" t="s">
        <v>2995</v>
      </c>
      <c r="E138" s="21">
        <v>1</v>
      </c>
    </row>
    <row r="139" spans="1:5" x14ac:dyDescent="0.25">
      <c r="A139" t="s">
        <v>2919</v>
      </c>
      <c r="B139" t="s">
        <v>183</v>
      </c>
      <c r="C139" t="s">
        <v>2960</v>
      </c>
      <c r="D139" t="s">
        <v>2960</v>
      </c>
      <c r="E139" s="21">
        <v>1</v>
      </c>
    </row>
    <row r="140" spans="1:5" x14ac:dyDescent="0.25">
      <c r="A140" t="s">
        <v>2919</v>
      </c>
      <c r="B140" t="s">
        <v>183</v>
      </c>
      <c r="C140" t="s">
        <v>2961</v>
      </c>
      <c r="D140" t="s">
        <v>2961</v>
      </c>
      <c r="E140" s="21">
        <v>1</v>
      </c>
    </row>
    <row r="141" spans="1:5" x14ac:dyDescent="0.25">
      <c r="A141" t="s">
        <v>2919</v>
      </c>
      <c r="B141" t="s">
        <v>3009</v>
      </c>
      <c r="C141" t="s">
        <v>2962</v>
      </c>
      <c r="D141" t="s">
        <v>2962</v>
      </c>
      <c r="E141" s="21">
        <v>1</v>
      </c>
    </row>
    <row r="142" spans="1:5" x14ac:dyDescent="0.25">
      <c r="A142" t="s">
        <v>2919</v>
      </c>
      <c r="B142" t="s">
        <v>3009</v>
      </c>
      <c r="C142" t="s">
        <v>3008</v>
      </c>
      <c r="D142" t="s">
        <v>2963</v>
      </c>
      <c r="E142" s="21">
        <v>1</v>
      </c>
    </row>
    <row r="143" spans="1:5" x14ac:dyDescent="0.25">
      <c r="A143" t="s">
        <v>2919</v>
      </c>
      <c r="B143" t="s">
        <v>3009</v>
      </c>
      <c r="C143" t="s">
        <v>2993</v>
      </c>
      <c r="D143" t="s">
        <v>2602</v>
      </c>
      <c r="E143" s="21">
        <v>1</v>
      </c>
    </row>
    <row r="144" spans="1:5" x14ac:dyDescent="0.25">
      <c r="A144" t="s">
        <v>2919</v>
      </c>
      <c r="B144" t="s">
        <v>3011</v>
      </c>
      <c r="C144" t="s">
        <v>2920</v>
      </c>
      <c r="D144" t="s">
        <v>2589</v>
      </c>
      <c r="E144" s="21">
        <v>1</v>
      </c>
    </row>
    <row r="145" spans="1:5" x14ac:dyDescent="0.25">
      <c r="A145" t="s">
        <v>2919</v>
      </c>
      <c r="B145" t="s">
        <v>3011</v>
      </c>
      <c r="C145" t="s">
        <v>2921</v>
      </c>
      <c r="D145" t="s">
        <v>2925</v>
      </c>
      <c r="E145" s="21">
        <v>1</v>
      </c>
    </row>
    <row r="146" spans="1:5" x14ac:dyDescent="0.25">
      <c r="A146" t="s">
        <v>2919</v>
      </c>
      <c r="B146" t="s">
        <v>3011</v>
      </c>
      <c r="C146" t="s">
        <v>2922</v>
      </c>
      <c r="D146" t="s">
        <v>2923</v>
      </c>
      <c r="E146" s="21">
        <v>1</v>
      </c>
    </row>
    <row r="147" spans="1:5" x14ac:dyDescent="0.25">
      <c r="A147" t="s">
        <v>2919</v>
      </c>
      <c r="B147" t="s">
        <v>3011</v>
      </c>
      <c r="C147" t="s">
        <v>3012</v>
      </c>
      <c r="D147" t="s">
        <v>2924</v>
      </c>
      <c r="E147" s="21">
        <v>1</v>
      </c>
    </row>
    <row r="148" spans="1:5" x14ac:dyDescent="0.25">
      <c r="A148" t="s">
        <v>2919</v>
      </c>
      <c r="B148" t="s">
        <v>3011</v>
      </c>
      <c r="C148" t="s">
        <v>2942</v>
      </c>
      <c r="D148" t="s">
        <v>2942</v>
      </c>
      <c r="E148" s="21">
        <v>1</v>
      </c>
    </row>
    <row r="149" spans="1:5" x14ac:dyDescent="0.25">
      <c r="A149" t="s">
        <v>2919</v>
      </c>
      <c r="B149" t="s">
        <v>3011</v>
      </c>
      <c r="C149" t="s">
        <v>3018</v>
      </c>
      <c r="D149" t="s">
        <v>2590</v>
      </c>
      <c r="E149" s="21">
        <v>1</v>
      </c>
    </row>
    <row r="150" spans="1:5" x14ac:dyDescent="0.25">
      <c r="A150" t="s">
        <v>2919</v>
      </c>
      <c r="B150" t="s">
        <v>2948</v>
      </c>
      <c r="C150" t="s">
        <v>2931</v>
      </c>
      <c r="D150" t="s">
        <v>2595</v>
      </c>
      <c r="E150" s="21">
        <v>1</v>
      </c>
    </row>
    <row r="151" spans="1:5" x14ac:dyDescent="0.25">
      <c r="A151" t="s">
        <v>2919</v>
      </c>
      <c r="B151" t="s">
        <v>2948</v>
      </c>
      <c r="C151" t="s">
        <v>2950</v>
      </c>
      <c r="D151" t="s">
        <v>2943</v>
      </c>
      <c r="E151" s="21">
        <v>1</v>
      </c>
    </row>
    <row r="152" spans="1:5" x14ac:dyDescent="0.25">
      <c r="A152" t="s">
        <v>47</v>
      </c>
      <c r="B152" t="s">
        <v>48</v>
      </c>
      <c r="C152" t="s">
        <v>49</v>
      </c>
      <c r="D152" t="s">
        <v>46</v>
      </c>
      <c r="E152" s="21">
        <v>1</v>
      </c>
    </row>
    <row r="153" spans="1:5" x14ac:dyDescent="0.25">
      <c r="A153" t="s">
        <v>47</v>
      </c>
      <c r="B153" t="s">
        <v>48</v>
      </c>
      <c r="C153" t="s">
        <v>121</v>
      </c>
      <c r="D153" t="s">
        <v>54</v>
      </c>
      <c r="E153" s="21">
        <v>1</v>
      </c>
    </row>
    <row r="154" spans="1:5" x14ac:dyDescent="0.25">
      <c r="A154" t="s">
        <v>47</v>
      </c>
      <c r="B154" t="s">
        <v>48</v>
      </c>
      <c r="C154" t="s">
        <v>51</v>
      </c>
      <c r="D154" t="s">
        <v>48</v>
      </c>
      <c r="E154" s="21">
        <v>1</v>
      </c>
    </row>
    <row r="155" spans="1:5" x14ac:dyDescent="0.25">
      <c r="A155" t="s">
        <v>47</v>
      </c>
      <c r="B155" t="s">
        <v>48</v>
      </c>
      <c r="C155" t="s">
        <v>125</v>
      </c>
      <c r="D155" t="s">
        <v>55</v>
      </c>
      <c r="E155" s="21">
        <v>1</v>
      </c>
    </row>
    <row r="156" spans="1:5" x14ac:dyDescent="0.25">
      <c r="A156" t="s">
        <v>47</v>
      </c>
      <c r="B156" t="s">
        <v>48</v>
      </c>
      <c r="C156" t="s">
        <v>52</v>
      </c>
      <c r="D156" t="s">
        <v>219</v>
      </c>
      <c r="E156" s="21">
        <v>1</v>
      </c>
    </row>
    <row r="157" spans="1:5" x14ac:dyDescent="0.25">
      <c r="A157" t="s">
        <v>47</v>
      </c>
      <c r="B157" t="s">
        <v>48</v>
      </c>
      <c r="C157" t="s">
        <v>52</v>
      </c>
      <c r="D157" t="s">
        <v>56</v>
      </c>
      <c r="E157" s="21">
        <v>1</v>
      </c>
    </row>
    <row r="158" spans="1:5" x14ac:dyDescent="0.25">
      <c r="A158" t="s">
        <v>47</v>
      </c>
      <c r="B158" t="s">
        <v>57</v>
      </c>
      <c r="C158" t="s">
        <v>121</v>
      </c>
      <c r="D158" t="s">
        <v>58</v>
      </c>
      <c r="E158" s="21">
        <v>1</v>
      </c>
    </row>
    <row r="159" spans="1:5" x14ac:dyDescent="0.25">
      <c r="A159" t="s">
        <v>47</v>
      </c>
      <c r="B159" t="s">
        <v>57</v>
      </c>
      <c r="C159" t="s">
        <v>123</v>
      </c>
      <c r="D159" t="s">
        <v>59</v>
      </c>
      <c r="E159" s="21">
        <v>1</v>
      </c>
    </row>
    <row r="160" spans="1:5" x14ac:dyDescent="0.25">
      <c r="A160" t="s">
        <v>47</v>
      </c>
      <c r="B160" t="s">
        <v>57</v>
      </c>
      <c r="C160" t="s">
        <v>122</v>
      </c>
      <c r="D160" t="s">
        <v>216</v>
      </c>
      <c r="E160" s="21">
        <v>1</v>
      </c>
    </row>
    <row r="161" spans="1:5" x14ac:dyDescent="0.25">
      <c r="A161" t="s">
        <v>47</v>
      </c>
      <c r="B161" t="s">
        <v>57</v>
      </c>
      <c r="C161" t="s">
        <v>96</v>
      </c>
      <c r="D161" t="s">
        <v>60</v>
      </c>
      <c r="E161" s="21">
        <v>1</v>
      </c>
    </row>
    <row r="162" spans="1:5" x14ac:dyDescent="0.25">
      <c r="A162" t="s">
        <v>47</v>
      </c>
      <c r="B162" t="s">
        <v>57</v>
      </c>
      <c r="C162" t="s">
        <v>220</v>
      </c>
      <c r="D162" t="s">
        <v>61</v>
      </c>
      <c r="E162" s="21">
        <v>1</v>
      </c>
    </row>
    <row r="163" spans="1:5" x14ac:dyDescent="0.25">
      <c r="A163" t="s">
        <v>63</v>
      </c>
      <c r="B163" t="s">
        <v>130</v>
      </c>
      <c r="C163" t="s">
        <v>131</v>
      </c>
      <c r="D163" t="s">
        <v>353</v>
      </c>
      <c r="E163" s="21">
        <v>1</v>
      </c>
    </row>
    <row r="164" spans="1:5" x14ac:dyDescent="0.25">
      <c r="A164" t="s">
        <v>63</v>
      </c>
      <c r="B164" t="s">
        <v>130</v>
      </c>
      <c r="C164" t="s">
        <v>131</v>
      </c>
      <c r="D164" t="s">
        <v>131</v>
      </c>
      <c r="E164" s="21">
        <v>2</v>
      </c>
    </row>
    <row r="165" spans="1:5" x14ac:dyDescent="0.25">
      <c r="A165" t="s">
        <v>63</v>
      </c>
      <c r="B165" t="s">
        <v>130</v>
      </c>
      <c r="C165" t="s">
        <v>131</v>
      </c>
      <c r="D165" t="s">
        <v>349</v>
      </c>
      <c r="E165" s="21">
        <v>1</v>
      </c>
    </row>
    <row r="166" spans="1:5" x14ac:dyDescent="0.25">
      <c r="A166" t="s">
        <v>63</v>
      </c>
      <c r="B166" t="s">
        <v>129</v>
      </c>
      <c r="C166" t="s">
        <v>229</v>
      </c>
      <c r="D166" t="s">
        <v>230</v>
      </c>
      <c r="E166" s="21">
        <v>1</v>
      </c>
    </row>
    <row r="167" spans="1:5" x14ac:dyDescent="0.25">
      <c r="A167" t="s">
        <v>63</v>
      </c>
      <c r="B167" t="s">
        <v>129</v>
      </c>
      <c r="C167" t="s">
        <v>229</v>
      </c>
      <c r="D167" t="s">
        <v>231</v>
      </c>
      <c r="E167" s="21">
        <v>1</v>
      </c>
    </row>
    <row r="168" spans="1:5" x14ac:dyDescent="0.25">
      <c r="A168" t="s">
        <v>63</v>
      </c>
      <c r="B168" t="s">
        <v>129</v>
      </c>
      <c r="C168" t="s">
        <v>229</v>
      </c>
      <c r="D168" t="s">
        <v>253</v>
      </c>
      <c r="E168" s="21">
        <v>1</v>
      </c>
    </row>
    <row r="169" spans="1:5" x14ac:dyDescent="0.25">
      <c r="A169" t="s">
        <v>63</v>
      </c>
      <c r="B169" t="s">
        <v>129</v>
      </c>
      <c r="C169" t="s">
        <v>229</v>
      </c>
      <c r="D169" t="s">
        <v>254</v>
      </c>
      <c r="E169" s="21">
        <v>1</v>
      </c>
    </row>
    <row r="170" spans="1:5" x14ac:dyDescent="0.25">
      <c r="A170" t="s">
        <v>63</v>
      </c>
      <c r="B170" t="s">
        <v>129</v>
      </c>
      <c r="C170" t="s">
        <v>229</v>
      </c>
      <c r="D170" t="s">
        <v>232</v>
      </c>
      <c r="E170" s="21">
        <v>1</v>
      </c>
    </row>
    <row r="171" spans="1:5" x14ac:dyDescent="0.25">
      <c r="A171" t="s">
        <v>63</v>
      </c>
      <c r="B171" t="s">
        <v>129</v>
      </c>
      <c r="C171" t="s">
        <v>251</v>
      </c>
      <c r="D171" t="s">
        <v>252</v>
      </c>
      <c r="E171" s="21">
        <v>1</v>
      </c>
    </row>
    <row r="172" spans="1:5" x14ac:dyDescent="0.25">
      <c r="A172" t="s">
        <v>63</v>
      </c>
      <c r="B172" t="s">
        <v>129</v>
      </c>
      <c r="C172" t="s">
        <v>183</v>
      </c>
      <c r="D172" t="s">
        <v>233</v>
      </c>
      <c r="E172" s="21">
        <v>1</v>
      </c>
    </row>
    <row r="173" spans="1:5" x14ac:dyDescent="0.25">
      <c r="A173" t="s">
        <v>64</v>
      </c>
      <c r="B173" t="s">
        <v>434</v>
      </c>
      <c r="C173" t="s">
        <v>133</v>
      </c>
      <c r="D173" t="s">
        <v>136</v>
      </c>
      <c r="E173" s="21">
        <v>1</v>
      </c>
    </row>
    <row r="174" spans="1:5" x14ac:dyDescent="0.25">
      <c r="A174" t="s">
        <v>64</v>
      </c>
      <c r="B174" t="s">
        <v>434</v>
      </c>
      <c r="C174" t="s">
        <v>134</v>
      </c>
      <c r="D174" t="s">
        <v>136</v>
      </c>
      <c r="E174" s="21">
        <v>1</v>
      </c>
    </row>
    <row r="175" spans="1:5" x14ac:dyDescent="0.25">
      <c r="A175" t="s">
        <v>64</v>
      </c>
      <c r="B175" t="s">
        <v>434</v>
      </c>
      <c r="C175" t="s">
        <v>124</v>
      </c>
      <c r="D175" t="s">
        <v>136</v>
      </c>
      <c r="E175" s="21">
        <v>1</v>
      </c>
    </row>
    <row r="176" spans="1:5" x14ac:dyDescent="0.25">
      <c r="A176" t="s">
        <v>64</v>
      </c>
      <c r="B176" t="s">
        <v>433</v>
      </c>
      <c r="C176" t="s">
        <v>124</v>
      </c>
      <c r="D176" t="s">
        <v>135</v>
      </c>
      <c r="E176" s="21">
        <v>1</v>
      </c>
    </row>
    <row r="177" spans="1:5" x14ac:dyDescent="0.25">
      <c r="A177" t="s">
        <v>64</v>
      </c>
      <c r="B177" t="s">
        <v>374</v>
      </c>
      <c r="C177" t="s">
        <v>366</v>
      </c>
      <c r="D177" t="s">
        <v>370</v>
      </c>
      <c r="E177" s="21">
        <v>1</v>
      </c>
    </row>
    <row r="178" spans="1:5" x14ac:dyDescent="0.25">
      <c r="A178" t="s">
        <v>64</v>
      </c>
      <c r="B178" t="s">
        <v>374</v>
      </c>
      <c r="C178" t="s">
        <v>366</v>
      </c>
      <c r="D178" t="s">
        <v>371</v>
      </c>
      <c r="E178" s="21">
        <v>1</v>
      </c>
    </row>
    <row r="179" spans="1:5" x14ac:dyDescent="0.25">
      <c r="A179" t="s">
        <v>64</v>
      </c>
      <c r="B179" t="s">
        <v>374</v>
      </c>
      <c r="C179" t="s">
        <v>366</v>
      </c>
      <c r="D179" t="s">
        <v>375</v>
      </c>
      <c r="E179" s="21">
        <v>1</v>
      </c>
    </row>
    <row r="180" spans="1:5" x14ac:dyDescent="0.25">
      <c r="A180" t="s">
        <v>64</v>
      </c>
      <c r="B180" t="s">
        <v>374</v>
      </c>
      <c r="C180" t="s">
        <v>366</v>
      </c>
      <c r="D180" t="s">
        <v>379</v>
      </c>
      <c r="E180" s="21">
        <v>1</v>
      </c>
    </row>
    <row r="181" spans="1:5" x14ac:dyDescent="0.25">
      <c r="A181" t="s">
        <v>64</v>
      </c>
      <c r="B181" t="s">
        <v>374</v>
      </c>
      <c r="C181" t="s">
        <v>366</v>
      </c>
      <c r="D181" t="s">
        <v>372</v>
      </c>
      <c r="E181" s="21">
        <v>1</v>
      </c>
    </row>
    <row r="182" spans="1:5" x14ac:dyDescent="0.25">
      <c r="A182" t="s">
        <v>64</v>
      </c>
      <c r="B182" t="s">
        <v>374</v>
      </c>
      <c r="C182" t="s">
        <v>366</v>
      </c>
      <c r="D182" t="s">
        <v>373</v>
      </c>
      <c r="E182" s="21">
        <v>1</v>
      </c>
    </row>
    <row r="183" spans="1:5" x14ac:dyDescent="0.25">
      <c r="A183" t="s">
        <v>64</v>
      </c>
      <c r="B183" t="s">
        <v>374</v>
      </c>
      <c r="C183" t="s">
        <v>366</v>
      </c>
      <c r="D183" t="s">
        <v>376</v>
      </c>
      <c r="E183" s="21">
        <v>1</v>
      </c>
    </row>
    <row r="184" spans="1:5" x14ac:dyDescent="0.25">
      <c r="A184" t="s">
        <v>64</v>
      </c>
      <c r="B184" t="s">
        <v>374</v>
      </c>
      <c r="C184" t="s">
        <v>366</v>
      </c>
      <c r="D184" t="s">
        <v>369</v>
      </c>
      <c r="E184" s="21">
        <v>1</v>
      </c>
    </row>
    <row r="185" spans="1:5" x14ac:dyDescent="0.25">
      <c r="A185" t="s">
        <v>64</v>
      </c>
      <c r="B185" t="s">
        <v>374</v>
      </c>
      <c r="C185" t="s">
        <v>366</v>
      </c>
      <c r="D185" t="s">
        <v>377</v>
      </c>
      <c r="E185" s="21">
        <v>1</v>
      </c>
    </row>
    <row r="186" spans="1:5" x14ac:dyDescent="0.25">
      <c r="A186" t="s">
        <v>64</v>
      </c>
      <c r="B186" t="s">
        <v>374</v>
      </c>
      <c r="C186" t="s">
        <v>366</v>
      </c>
      <c r="D186" t="s">
        <v>378</v>
      </c>
      <c r="E186" s="21">
        <v>1</v>
      </c>
    </row>
    <row r="187" spans="1:5" x14ac:dyDescent="0.25">
      <c r="A187" t="s">
        <v>64</v>
      </c>
      <c r="B187" t="s">
        <v>374</v>
      </c>
      <c r="C187" t="s">
        <v>366</v>
      </c>
      <c r="D187" t="s">
        <v>367</v>
      </c>
      <c r="E187" s="21">
        <v>1</v>
      </c>
    </row>
    <row r="188" spans="1:5" x14ac:dyDescent="0.25">
      <c r="A188" t="s">
        <v>64</v>
      </c>
      <c r="B188" t="s">
        <v>374</v>
      </c>
      <c r="C188" t="s">
        <v>366</v>
      </c>
      <c r="D188" t="s">
        <v>368</v>
      </c>
      <c r="E188" s="21">
        <v>1</v>
      </c>
    </row>
    <row r="189" spans="1:5" x14ac:dyDescent="0.25">
      <c r="A189" t="s">
        <v>64</v>
      </c>
      <c r="B189" t="s">
        <v>137</v>
      </c>
      <c r="C189" t="s">
        <v>133</v>
      </c>
      <c r="D189" t="s">
        <v>135</v>
      </c>
      <c r="E189" s="21">
        <v>1</v>
      </c>
    </row>
    <row r="190" spans="1:5" x14ac:dyDescent="0.25">
      <c r="A190" t="s">
        <v>64</v>
      </c>
      <c r="B190" t="s">
        <v>137</v>
      </c>
      <c r="C190" t="s">
        <v>134</v>
      </c>
      <c r="D190" t="s">
        <v>135</v>
      </c>
      <c r="E190" s="21">
        <v>1</v>
      </c>
    </row>
    <row r="191" spans="1:5" x14ac:dyDescent="0.25">
      <c r="A191" t="s">
        <v>64</v>
      </c>
      <c r="B191" t="s">
        <v>81</v>
      </c>
      <c r="C191" t="s">
        <v>133</v>
      </c>
      <c r="D191" t="s">
        <v>135</v>
      </c>
      <c r="E191" s="21">
        <v>1</v>
      </c>
    </row>
    <row r="192" spans="1:5" x14ac:dyDescent="0.25">
      <c r="A192" t="s">
        <v>64</v>
      </c>
      <c r="B192" t="s">
        <v>81</v>
      </c>
      <c r="C192" t="s">
        <v>134</v>
      </c>
      <c r="D192" t="s">
        <v>135</v>
      </c>
      <c r="E192" s="21">
        <v>1</v>
      </c>
    </row>
    <row r="193" spans="1:5" x14ac:dyDescent="0.25">
      <c r="A193" t="s">
        <v>64</v>
      </c>
      <c r="B193" t="s">
        <v>97</v>
      </c>
      <c r="C193" t="s">
        <v>427</v>
      </c>
      <c r="D193" t="s">
        <v>138</v>
      </c>
      <c r="E193" s="21">
        <v>1</v>
      </c>
    </row>
    <row r="194" spans="1:5" x14ac:dyDescent="0.25">
      <c r="A194" t="s">
        <v>66</v>
      </c>
      <c r="B194" t="s">
        <v>184</v>
      </c>
      <c r="C194" t="s">
        <v>354</v>
      </c>
      <c r="D194" t="s">
        <v>354</v>
      </c>
      <c r="E194" s="21">
        <v>2</v>
      </c>
    </row>
    <row r="195" spans="1:5" x14ac:dyDescent="0.25">
      <c r="A195" t="s">
        <v>66</v>
      </c>
      <c r="B195" t="s">
        <v>184</v>
      </c>
      <c r="C195" t="s">
        <v>354</v>
      </c>
      <c r="D195" t="s">
        <v>1286</v>
      </c>
      <c r="E195" s="21">
        <v>2</v>
      </c>
    </row>
    <row r="196" spans="1:5" x14ac:dyDescent="0.25">
      <c r="A196" t="s">
        <v>66</v>
      </c>
      <c r="B196" t="s">
        <v>184</v>
      </c>
      <c r="C196" t="s">
        <v>354</v>
      </c>
      <c r="D196" t="s">
        <v>1288</v>
      </c>
      <c r="E196" s="21">
        <v>2</v>
      </c>
    </row>
    <row r="197" spans="1:5" x14ac:dyDescent="0.25">
      <c r="A197" t="s">
        <v>66</v>
      </c>
      <c r="B197" t="s">
        <v>184</v>
      </c>
      <c r="C197" t="s">
        <v>354</v>
      </c>
      <c r="D197" t="s">
        <v>1290</v>
      </c>
      <c r="E197" s="21">
        <v>2</v>
      </c>
    </row>
    <row r="198" spans="1:5" x14ac:dyDescent="0.25">
      <c r="A198" t="s">
        <v>66</v>
      </c>
      <c r="B198" t="s">
        <v>184</v>
      </c>
      <c r="C198" t="s">
        <v>354</v>
      </c>
      <c r="D198" t="s">
        <v>1292</v>
      </c>
      <c r="E198" s="21">
        <v>2</v>
      </c>
    </row>
    <row r="199" spans="1:5" x14ac:dyDescent="0.25">
      <c r="A199" t="s">
        <v>66</v>
      </c>
      <c r="B199" t="s">
        <v>184</v>
      </c>
      <c r="C199" t="s">
        <v>354</v>
      </c>
      <c r="D199" t="s">
        <v>1294</v>
      </c>
      <c r="E199" s="21">
        <v>2</v>
      </c>
    </row>
    <row r="200" spans="1:5" x14ac:dyDescent="0.25">
      <c r="A200" t="s">
        <v>66</v>
      </c>
      <c r="B200" t="s">
        <v>184</v>
      </c>
      <c r="C200" t="s">
        <v>354</v>
      </c>
      <c r="D200" t="s">
        <v>1296</v>
      </c>
      <c r="E200" s="21">
        <v>2</v>
      </c>
    </row>
    <row r="201" spans="1:5" x14ac:dyDescent="0.25">
      <c r="A201" t="s">
        <v>66</v>
      </c>
      <c r="B201" t="s">
        <v>184</v>
      </c>
      <c r="C201" t="s">
        <v>354</v>
      </c>
      <c r="D201" t="s">
        <v>1298</v>
      </c>
      <c r="E201" s="21">
        <v>2</v>
      </c>
    </row>
    <row r="202" spans="1:5" x14ac:dyDescent="0.25">
      <c r="A202" t="s">
        <v>66</v>
      </c>
      <c r="B202" t="s">
        <v>184</v>
      </c>
      <c r="C202" t="s">
        <v>354</v>
      </c>
      <c r="D202" t="s">
        <v>1300</v>
      </c>
      <c r="E202" s="21">
        <v>2</v>
      </c>
    </row>
    <row r="203" spans="1:5" x14ac:dyDescent="0.25">
      <c r="A203" t="s">
        <v>66</v>
      </c>
      <c r="B203" t="s">
        <v>184</v>
      </c>
      <c r="C203" t="s">
        <v>354</v>
      </c>
      <c r="D203" t="s">
        <v>1302</v>
      </c>
      <c r="E203" s="21">
        <v>2</v>
      </c>
    </row>
    <row r="204" spans="1:5" x14ac:dyDescent="0.25">
      <c r="A204" t="s">
        <v>66</v>
      </c>
      <c r="B204" t="s">
        <v>184</v>
      </c>
      <c r="C204" t="s">
        <v>354</v>
      </c>
      <c r="D204" t="s">
        <v>1304</v>
      </c>
      <c r="E204" s="21">
        <v>2</v>
      </c>
    </row>
    <row r="205" spans="1:5" x14ac:dyDescent="0.25">
      <c r="A205" t="s">
        <v>66</v>
      </c>
      <c r="B205" t="s">
        <v>184</v>
      </c>
      <c r="C205" t="s">
        <v>354</v>
      </c>
      <c r="D205" t="s">
        <v>1005</v>
      </c>
      <c r="E205" s="21">
        <v>2</v>
      </c>
    </row>
    <row r="206" spans="1:5" x14ac:dyDescent="0.25">
      <c r="A206" t="s">
        <v>66</v>
      </c>
      <c r="B206" t="s">
        <v>184</v>
      </c>
      <c r="C206" t="s">
        <v>68</v>
      </c>
      <c r="D206" t="s">
        <v>68</v>
      </c>
      <c r="E206" s="21">
        <v>2</v>
      </c>
    </row>
    <row r="207" spans="1:5" x14ac:dyDescent="0.25">
      <c r="A207" t="s">
        <v>66</v>
      </c>
      <c r="B207" t="s">
        <v>184</v>
      </c>
      <c r="C207" t="s">
        <v>68</v>
      </c>
      <c r="D207" t="s">
        <v>1286</v>
      </c>
      <c r="E207" s="21">
        <v>2</v>
      </c>
    </row>
    <row r="208" spans="1:5" x14ac:dyDescent="0.25">
      <c r="A208" t="s">
        <v>66</v>
      </c>
      <c r="B208" t="s">
        <v>184</v>
      </c>
      <c r="C208" t="s">
        <v>68</v>
      </c>
      <c r="D208" t="s">
        <v>1288</v>
      </c>
      <c r="E208" s="21">
        <v>2</v>
      </c>
    </row>
    <row r="209" spans="1:5" x14ac:dyDescent="0.25">
      <c r="A209" t="s">
        <v>66</v>
      </c>
      <c r="B209" t="s">
        <v>184</v>
      </c>
      <c r="C209" t="s">
        <v>68</v>
      </c>
      <c r="D209" t="s">
        <v>1290</v>
      </c>
      <c r="E209" s="21">
        <v>2</v>
      </c>
    </row>
    <row r="210" spans="1:5" x14ac:dyDescent="0.25">
      <c r="A210" t="s">
        <v>66</v>
      </c>
      <c r="B210" t="s">
        <v>184</v>
      </c>
      <c r="C210" t="s">
        <v>68</v>
      </c>
      <c r="D210" t="s">
        <v>1292</v>
      </c>
      <c r="E210" s="21">
        <v>2</v>
      </c>
    </row>
    <row r="211" spans="1:5" x14ac:dyDescent="0.25">
      <c r="A211" t="s">
        <v>66</v>
      </c>
      <c r="B211" t="s">
        <v>184</v>
      </c>
      <c r="C211" t="s">
        <v>68</v>
      </c>
      <c r="D211" t="s">
        <v>1294</v>
      </c>
      <c r="E211" s="21">
        <v>2</v>
      </c>
    </row>
    <row r="212" spans="1:5" x14ac:dyDescent="0.25">
      <c r="A212" t="s">
        <v>66</v>
      </c>
      <c r="B212" t="s">
        <v>184</v>
      </c>
      <c r="C212" t="s">
        <v>68</v>
      </c>
      <c r="D212" t="s">
        <v>1296</v>
      </c>
      <c r="E212" s="21">
        <v>2</v>
      </c>
    </row>
    <row r="213" spans="1:5" x14ac:dyDescent="0.25">
      <c r="A213" t="s">
        <v>66</v>
      </c>
      <c r="B213" t="s">
        <v>184</v>
      </c>
      <c r="C213" t="s">
        <v>68</v>
      </c>
      <c r="D213" t="s">
        <v>1298</v>
      </c>
      <c r="E213" s="21">
        <v>2</v>
      </c>
    </row>
    <row r="214" spans="1:5" x14ac:dyDescent="0.25">
      <c r="A214" t="s">
        <v>66</v>
      </c>
      <c r="B214" t="s">
        <v>184</v>
      </c>
      <c r="C214" t="s">
        <v>68</v>
      </c>
      <c r="D214" t="s">
        <v>1300</v>
      </c>
      <c r="E214" s="21">
        <v>2</v>
      </c>
    </row>
    <row r="215" spans="1:5" x14ac:dyDescent="0.25">
      <c r="A215" t="s">
        <v>66</v>
      </c>
      <c r="B215" t="s">
        <v>184</v>
      </c>
      <c r="C215" t="s">
        <v>68</v>
      </c>
      <c r="D215" t="s">
        <v>1302</v>
      </c>
      <c r="E215" s="21">
        <v>2</v>
      </c>
    </row>
    <row r="216" spans="1:5" x14ac:dyDescent="0.25">
      <c r="A216" t="s">
        <v>66</v>
      </c>
      <c r="B216" t="s">
        <v>184</v>
      </c>
      <c r="C216" t="s">
        <v>68</v>
      </c>
      <c r="D216" t="s">
        <v>1304</v>
      </c>
      <c r="E216" s="21">
        <v>2</v>
      </c>
    </row>
    <row r="217" spans="1:5" x14ac:dyDescent="0.25">
      <c r="A217" t="s">
        <v>66</v>
      </c>
      <c r="B217" t="s">
        <v>184</v>
      </c>
      <c r="C217" t="s">
        <v>68</v>
      </c>
      <c r="D217" t="s">
        <v>1005</v>
      </c>
      <c r="E217" s="21">
        <v>2</v>
      </c>
    </row>
    <row r="218" spans="1:5" x14ac:dyDescent="0.25">
      <c r="A218" t="s">
        <v>66</v>
      </c>
      <c r="B218" t="s">
        <v>184</v>
      </c>
      <c r="C218" t="s">
        <v>69</v>
      </c>
      <c r="D218" t="s">
        <v>69</v>
      </c>
      <c r="E218" s="21">
        <v>2</v>
      </c>
    </row>
    <row r="219" spans="1:5" x14ac:dyDescent="0.25">
      <c r="A219" t="s">
        <v>66</v>
      </c>
      <c r="B219" t="s">
        <v>184</v>
      </c>
      <c r="C219" t="s">
        <v>69</v>
      </c>
      <c r="D219" t="s">
        <v>1286</v>
      </c>
      <c r="E219" s="21">
        <v>2</v>
      </c>
    </row>
    <row r="220" spans="1:5" x14ac:dyDescent="0.25">
      <c r="A220" t="s">
        <v>66</v>
      </c>
      <c r="B220" t="s">
        <v>184</v>
      </c>
      <c r="C220" t="s">
        <v>69</v>
      </c>
      <c r="D220" t="s">
        <v>1288</v>
      </c>
      <c r="E220" s="21">
        <v>2</v>
      </c>
    </row>
    <row r="221" spans="1:5" x14ac:dyDescent="0.25">
      <c r="A221" t="s">
        <v>66</v>
      </c>
      <c r="B221" t="s">
        <v>184</v>
      </c>
      <c r="C221" t="s">
        <v>69</v>
      </c>
      <c r="D221" t="s">
        <v>1290</v>
      </c>
      <c r="E221" s="21">
        <v>2</v>
      </c>
    </row>
    <row r="222" spans="1:5" x14ac:dyDescent="0.25">
      <c r="A222" t="s">
        <v>66</v>
      </c>
      <c r="B222" t="s">
        <v>184</v>
      </c>
      <c r="C222" t="s">
        <v>69</v>
      </c>
      <c r="D222" t="s">
        <v>1292</v>
      </c>
      <c r="E222" s="21">
        <v>2</v>
      </c>
    </row>
    <row r="223" spans="1:5" x14ac:dyDescent="0.25">
      <c r="A223" t="s">
        <v>66</v>
      </c>
      <c r="B223" t="s">
        <v>184</v>
      </c>
      <c r="C223" t="s">
        <v>69</v>
      </c>
      <c r="D223" t="s">
        <v>1294</v>
      </c>
      <c r="E223" s="21">
        <v>2</v>
      </c>
    </row>
    <row r="224" spans="1:5" x14ac:dyDescent="0.25">
      <c r="A224" t="s">
        <v>66</v>
      </c>
      <c r="B224" t="s">
        <v>184</v>
      </c>
      <c r="C224" t="s">
        <v>69</v>
      </c>
      <c r="D224" t="s">
        <v>1296</v>
      </c>
      <c r="E224" s="21">
        <v>2</v>
      </c>
    </row>
    <row r="225" spans="1:5" x14ac:dyDescent="0.25">
      <c r="A225" t="s">
        <v>66</v>
      </c>
      <c r="B225" t="s">
        <v>184</v>
      </c>
      <c r="C225" t="s">
        <v>69</v>
      </c>
      <c r="D225" t="s">
        <v>1298</v>
      </c>
      <c r="E225" s="21">
        <v>2</v>
      </c>
    </row>
    <row r="226" spans="1:5" x14ac:dyDescent="0.25">
      <c r="A226" t="s">
        <v>66</v>
      </c>
      <c r="B226" t="s">
        <v>184</v>
      </c>
      <c r="C226" t="s">
        <v>69</v>
      </c>
      <c r="D226" t="s">
        <v>1300</v>
      </c>
      <c r="E226" s="21">
        <v>2</v>
      </c>
    </row>
    <row r="227" spans="1:5" x14ac:dyDescent="0.25">
      <c r="A227" t="s">
        <v>66</v>
      </c>
      <c r="B227" t="s">
        <v>184</v>
      </c>
      <c r="C227" t="s">
        <v>69</v>
      </c>
      <c r="D227" t="s">
        <v>1302</v>
      </c>
      <c r="E227" s="21">
        <v>2</v>
      </c>
    </row>
    <row r="228" spans="1:5" x14ac:dyDescent="0.25">
      <c r="A228" t="s">
        <v>66</v>
      </c>
      <c r="B228" t="s">
        <v>184</v>
      </c>
      <c r="C228" t="s">
        <v>69</v>
      </c>
      <c r="D228" t="s">
        <v>1304</v>
      </c>
      <c r="E228" s="21">
        <v>2</v>
      </c>
    </row>
    <row r="229" spans="1:5" x14ac:dyDescent="0.25">
      <c r="A229" t="s">
        <v>66</v>
      </c>
      <c r="B229" t="s">
        <v>184</v>
      </c>
      <c r="C229" t="s">
        <v>69</v>
      </c>
      <c r="D229" t="s">
        <v>1005</v>
      </c>
      <c r="E229" s="21">
        <v>2</v>
      </c>
    </row>
    <row r="230" spans="1:5" x14ac:dyDescent="0.25">
      <c r="A230" t="s">
        <v>66</v>
      </c>
      <c r="B230" t="s">
        <v>184</v>
      </c>
      <c r="C230" t="s">
        <v>70</v>
      </c>
      <c r="D230" t="s">
        <v>70</v>
      </c>
      <c r="E230" s="21">
        <v>2</v>
      </c>
    </row>
    <row r="231" spans="1:5" x14ac:dyDescent="0.25">
      <c r="A231" t="s">
        <v>66</v>
      </c>
      <c r="B231" t="s">
        <v>184</v>
      </c>
      <c r="C231" t="s">
        <v>70</v>
      </c>
      <c r="D231" t="s">
        <v>1286</v>
      </c>
      <c r="E231" s="21">
        <v>2</v>
      </c>
    </row>
    <row r="232" spans="1:5" x14ac:dyDescent="0.25">
      <c r="A232" t="s">
        <v>66</v>
      </c>
      <c r="B232" t="s">
        <v>184</v>
      </c>
      <c r="C232" t="s">
        <v>70</v>
      </c>
      <c r="D232" t="s">
        <v>1288</v>
      </c>
      <c r="E232" s="21">
        <v>2</v>
      </c>
    </row>
    <row r="233" spans="1:5" x14ac:dyDescent="0.25">
      <c r="A233" t="s">
        <v>66</v>
      </c>
      <c r="B233" t="s">
        <v>184</v>
      </c>
      <c r="C233" t="s">
        <v>70</v>
      </c>
      <c r="D233" t="s">
        <v>1290</v>
      </c>
      <c r="E233" s="21">
        <v>2</v>
      </c>
    </row>
    <row r="234" spans="1:5" x14ac:dyDescent="0.25">
      <c r="A234" t="s">
        <v>66</v>
      </c>
      <c r="B234" t="s">
        <v>184</v>
      </c>
      <c r="C234" t="s">
        <v>70</v>
      </c>
      <c r="D234" t="s">
        <v>1292</v>
      </c>
      <c r="E234" s="21">
        <v>2</v>
      </c>
    </row>
    <row r="235" spans="1:5" x14ac:dyDescent="0.25">
      <c r="A235" t="s">
        <v>66</v>
      </c>
      <c r="B235" t="s">
        <v>184</v>
      </c>
      <c r="C235" t="s">
        <v>70</v>
      </c>
      <c r="D235" t="s">
        <v>1294</v>
      </c>
      <c r="E235" s="21">
        <v>2</v>
      </c>
    </row>
    <row r="236" spans="1:5" x14ac:dyDescent="0.25">
      <c r="A236" t="s">
        <v>66</v>
      </c>
      <c r="B236" t="s">
        <v>184</v>
      </c>
      <c r="C236" t="s">
        <v>70</v>
      </c>
      <c r="D236" t="s">
        <v>1296</v>
      </c>
      <c r="E236" s="21">
        <v>2</v>
      </c>
    </row>
    <row r="237" spans="1:5" x14ac:dyDescent="0.25">
      <c r="A237" t="s">
        <v>66</v>
      </c>
      <c r="B237" t="s">
        <v>184</v>
      </c>
      <c r="C237" t="s">
        <v>70</v>
      </c>
      <c r="D237" t="s">
        <v>1298</v>
      </c>
      <c r="E237" s="21">
        <v>2</v>
      </c>
    </row>
    <row r="238" spans="1:5" x14ac:dyDescent="0.25">
      <c r="A238" t="s">
        <v>66</v>
      </c>
      <c r="B238" t="s">
        <v>184</v>
      </c>
      <c r="C238" t="s">
        <v>70</v>
      </c>
      <c r="D238" t="s">
        <v>1300</v>
      </c>
      <c r="E238" s="21">
        <v>2</v>
      </c>
    </row>
    <row r="239" spans="1:5" x14ac:dyDescent="0.25">
      <c r="A239" t="s">
        <v>66</v>
      </c>
      <c r="B239" t="s">
        <v>184</v>
      </c>
      <c r="C239" t="s">
        <v>70</v>
      </c>
      <c r="D239" t="s">
        <v>1302</v>
      </c>
      <c r="E239" s="21">
        <v>2</v>
      </c>
    </row>
    <row r="240" spans="1:5" x14ac:dyDescent="0.25">
      <c r="A240" t="s">
        <v>66</v>
      </c>
      <c r="B240" t="s">
        <v>184</v>
      </c>
      <c r="C240" t="s">
        <v>70</v>
      </c>
      <c r="D240" t="s">
        <v>1304</v>
      </c>
      <c r="E240" s="21">
        <v>2</v>
      </c>
    </row>
    <row r="241" spans="1:5" x14ac:dyDescent="0.25">
      <c r="A241" t="s">
        <v>66</v>
      </c>
      <c r="B241" t="s">
        <v>184</v>
      </c>
      <c r="C241" t="s">
        <v>70</v>
      </c>
      <c r="D241" t="s">
        <v>1005</v>
      </c>
      <c r="E241" s="21">
        <v>2</v>
      </c>
    </row>
    <row r="242" spans="1:5" x14ac:dyDescent="0.25">
      <c r="A242" t="s">
        <v>66</v>
      </c>
      <c r="B242" t="s">
        <v>1340</v>
      </c>
      <c r="C242" t="s">
        <v>1398</v>
      </c>
      <c r="D242" t="s">
        <v>1399</v>
      </c>
      <c r="E242" s="21">
        <v>1</v>
      </c>
    </row>
    <row r="243" spans="1:5" x14ac:dyDescent="0.25">
      <c r="A243" t="s">
        <v>66</v>
      </c>
      <c r="B243" t="s">
        <v>1340</v>
      </c>
      <c r="C243" t="s">
        <v>1398</v>
      </c>
      <c r="D243" t="s">
        <v>1569</v>
      </c>
      <c r="E243" s="21">
        <v>1</v>
      </c>
    </row>
    <row r="244" spans="1:5" x14ac:dyDescent="0.25">
      <c r="A244" t="s">
        <v>66</v>
      </c>
      <c r="B244" t="s">
        <v>1340</v>
      </c>
      <c r="C244" t="s">
        <v>1398</v>
      </c>
      <c r="D244" t="s">
        <v>1954</v>
      </c>
      <c r="E244" s="21">
        <v>1</v>
      </c>
    </row>
    <row r="245" spans="1:5" x14ac:dyDescent="0.25">
      <c r="A245" t="s">
        <v>66</v>
      </c>
      <c r="B245" t="s">
        <v>1340</v>
      </c>
      <c r="C245" t="s">
        <v>1398</v>
      </c>
      <c r="D245" t="s">
        <v>2203</v>
      </c>
      <c r="E245" s="21">
        <v>1</v>
      </c>
    </row>
    <row r="246" spans="1:5" x14ac:dyDescent="0.25">
      <c r="A246" t="s">
        <v>66</v>
      </c>
      <c r="B246" t="s">
        <v>1340</v>
      </c>
      <c r="C246" t="s">
        <v>1462</v>
      </c>
      <c r="D246" t="s">
        <v>1463</v>
      </c>
      <c r="E246" s="21">
        <v>1</v>
      </c>
    </row>
    <row r="247" spans="1:5" x14ac:dyDescent="0.25">
      <c r="A247" t="s">
        <v>66</v>
      </c>
      <c r="B247" t="s">
        <v>1340</v>
      </c>
      <c r="C247" t="s">
        <v>1462</v>
      </c>
      <c r="D247" t="s">
        <v>1465</v>
      </c>
      <c r="E247" s="21">
        <v>1</v>
      </c>
    </row>
    <row r="248" spans="1:5" x14ac:dyDescent="0.25">
      <c r="A248" t="s">
        <v>66</v>
      </c>
      <c r="B248" t="s">
        <v>1340</v>
      </c>
      <c r="C248" t="s">
        <v>1462</v>
      </c>
      <c r="D248" t="s">
        <v>1467</v>
      </c>
      <c r="E248" s="21">
        <v>1</v>
      </c>
    </row>
    <row r="249" spans="1:5" x14ac:dyDescent="0.25">
      <c r="A249" t="s">
        <v>66</v>
      </c>
      <c r="B249" t="s">
        <v>1340</v>
      </c>
      <c r="C249" t="s">
        <v>1462</v>
      </c>
      <c r="D249" t="s">
        <v>1469</v>
      </c>
      <c r="E249" s="21">
        <v>1</v>
      </c>
    </row>
    <row r="250" spans="1:5" x14ac:dyDescent="0.25">
      <c r="A250" t="s">
        <v>66</v>
      </c>
      <c r="B250" t="s">
        <v>1340</v>
      </c>
      <c r="C250" t="s">
        <v>1462</v>
      </c>
      <c r="D250" t="s">
        <v>1896</v>
      </c>
      <c r="E250" s="21">
        <v>1</v>
      </c>
    </row>
    <row r="251" spans="1:5" x14ac:dyDescent="0.25">
      <c r="A251" t="s">
        <v>66</v>
      </c>
      <c r="B251" t="s">
        <v>1340</v>
      </c>
      <c r="C251" t="s">
        <v>1462</v>
      </c>
      <c r="D251" t="s">
        <v>1898</v>
      </c>
      <c r="E251" s="21">
        <v>1</v>
      </c>
    </row>
    <row r="252" spans="1:5" x14ac:dyDescent="0.25">
      <c r="A252" t="s">
        <v>66</v>
      </c>
      <c r="B252" t="s">
        <v>1340</v>
      </c>
      <c r="C252" t="s">
        <v>1385</v>
      </c>
      <c r="D252" t="s">
        <v>1386</v>
      </c>
      <c r="E252" s="21">
        <v>1</v>
      </c>
    </row>
    <row r="253" spans="1:5" x14ac:dyDescent="0.25">
      <c r="A253" t="s">
        <v>66</v>
      </c>
      <c r="B253" t="s">
        <v>1340</v>
      </c>
      <c r="C253" t="s">
        <v>1385</v>
      </c>
      <c r="D253" t="s">
        <v>1407</v>
      </c>
      <c r="E253" s="21">
        <v>1</v>
      </c>
    </row>
    <row r="254" spans="1:5" x14ac:dyDescent="0.25">
      <c r="A254" t="s">
        <v>66</v>
      </c>
      <c r="B254" t="s">
        <v>1340</v>
      </c>
      <c r="C254" t="s">
        <v>1385</v>
      </c>
      <c r="D254" t="s">
        <v>1432</v>
      </c>
      <c r="E254" s="21">
        <v>1</v>
      </c>
    </row>
    <row r="255" spans="1:5" x14ac:dyDescent="0.25">
      <c r="A255" t="s">
        <v>66</v>
      </c>
      <c r="B255" t="s">
        <v>1340</v>
      </c>
      <c r="C255" t="s">
        <v>1385</v>
      </c>
      <c r="D255" t="s">
        <v>1438</v>
      </c>
      <c r="E255" s="21">
        <v>1</v>
      </c>
    </row>
    <row r="256" spans="1:5" x14ac:dyDescent="0.25">
      <c r="A256" t="s">
        <v>66</v>
      </c>
      <c r="B256" t="s">
        <v>1340</v>
      </c>
      <c r="C256" t="s">
        <v>1385</v>
      </c>
      <c r="D256" t="s">
        <v>1440</v>
      </c>
      <c r="E256" s="21">
        <v>1</v>
      </c>
    </row>
    <row r="257" spans="1:5" x14ac:dyDescent="0.25">
      <c r="A257" t="s">
        <v>66</v>
      </c>
      <c r="B257" t="s">
        <v>1340</v>
      </c>
      <c r="C257" t="s">
        <v>1385</v>
      </c>
      <c r="D257" t="s">
        <v>1442</v>
      </c>
      <c r="E257" s="21">
        <v>1</v>
      </c>
    </row>
    <row r="258" spans="1:5" x14ac:dyDescent="0.25">
      <c r="A258" t="s">
        <v>66</v>
      </c>
      <c r="B258" t="s">
        <v>1340</v>
      </c>
      <c r="C258" t="s">
        <v>1385</v>
      </c>
      <c r="D258" t="s">
        <v>1444</v>
      </c>
      <c r="E258" s="21">
        <v>1</v>
      </c>
    </row>
    <row r="259" spans="1:5" x14ac:dyDescent="0.25">
      <c r="A259" t="s">
        <v>66</v>
      </c>
      <c r="B259" t="s">
        <v>1340</v>
      </c>
      <c r="C259" t="s">
        <v>1385</v>
      </c>
      <c r="D259" t="s">
        <v>1499</v>
      </c>
      <c r="E259" s="21">
        <v>1</v>
      </c>
    </row>
    <row r="260" spans="1:5" x14ac:dyDescent="0.25">
      <c r="A260" t="s">
        <v>66</v>
      </c>
      <c r="B260" t="s">
        <v>1340</v>
      </c>
      <c r="C260" t="s">
        <v>1385</v>
      </c>
      <c r="D260" t="s">
        <v>1549</v>
      </c>
      <c r="E260" s="21">
        <v>1</v>
      </c>
    </row>
    <row r="261" spans="1:5" x14ac:dyDescent="0.25">
      <c r="A261" t="s">
        <v>66</v>
      </c>
      <c r="B261" t="s">
        <v>1340</v>
      </c>
      <c r="C261" t="s">
        <v>1385</v>
      </c>
      <c r="D261" t="s">
        <v>1655</v>
      </c>
      <c r="E261" s="21">
        <v>1</v>
      </c>
    </row>
    <row r="262" spans="1:5" x14ac:dyDescent="0.25">
      <c r="A262" t="s">
        <v>66</v>
      </c>
      <c r="B262" t="s">
        <v>1340</v>
      </c>
      <c r="C262" t="s">
        <v>1385</v>
      </c>
      <c r="D262" t="s">
        <v>1679</v>
      </c>
      <c r="E262" s="21">
        <v>1</v>
      </c>
    </row>
    <row r="263" spans="1:5" x14ac:dyDescent="0.25">
      <c r="A263" t="s">
        <v>66</v>
      </c>
      <c r="B263" t="s">
        <v>1340</v>
      </c>
      <c r="C263" t="s">
        <v>1385</v>
      </c>
      <c r="D263" t="s">
        <v>1698</v>
      </c>
      <c r="E263" s="21">
        <v>1</v>
      </c>
    </row>
    <row r="264" spans="1:5" x14ac:dyDescent="0.25">
      <c r="A264" t="s">
        <v>66</v>
      </c>
      <c r="B264" t="s">
        <v>1340</v>
      </c>
      <c r="C264" t="s">
        <v>1385</v>
      </c>
      <c r="D264" t="s">
        <v>1829</v>
      </c>
      <c r="E264" s="21">
        <v>1</v>
      </c>
    </row>
    <row r="265" spans="1:5" x14ac:dyDescent="0.25">
      <c r="A265" t="s">
        <v>66</v>
      </c>
      <c r="B265" t="s">
        <v>1340</v>
      </c>
      <c r="C265" t="s">
        <v>1385</v>
      </c>
      <c r="D265" t="s">
        <v>1960</v>
      </c>
      <c r="E265" s="21">
        <v>1</v>
      </c>
    </row>
    <row r="266" spans="1:5" x14ac:dyDescent="0.25">
      <c r="A266" t="s">
        <v>66</v>
      </c>
      <c r="B266" t="s">
        <v>1340</v>
      </c>
      <c r="C266" t="s">
        <v>1385</v>
      </c>
      <c r="D266" t="s">
        <v>1991</v>
      </c>
      <c r="E266" s="21">
        <v>1</v>
      </c>
    </row>
    <row r="267" spans="1:5" x14ac:dyDescent="0.25">
      <c r="A267" t="s">
        <v>66</v>
      </c>
      <c r="B267" t="s">
        <v>1340</v>
      </c>
      <c r="C267" t="s">
        <v>1385</v>
      </c>
      <c r="D267" t="s">
        <v>2016</v>
      </c>
      <c r="E267" s="21">
        <v>1</v>
      </c>
    </row>
    <row r="268" spans="1:5" x14ac:dyDescent="0.25">
      <c r="A268" t="s">
        <v>66</v>
      </c>
      <c r="B268" t="s">
        <v>1340</v>
      </c>
      <c r="C268" t="s">
        <v>1385</v>
      </c>
      <c r="D268" t="s">
        <v>2249</v>
      </c>
      <c r="E268" s="21">
        <v>1</v>
      </c>
    </row>
    <row r="269" spans="1:5" x14ac:dyDescent="0.25">
      <c r="A269" t="s">
        <v>66</v>
      </c>
      <c r="B269" t="s">
        <v>1340</v>
      </c>
      <c r="C269" t="s">
        <v>1481</v>
      </c>
      <c r="D269" t="s">
        <v>1482</v>
      </c>
      <c r="E269" s="21">
        <v>1</v>
      </c>
    </row>
    <row r="270" spans="1:5" x14ac:dyDescent="0.25">
      <c r="A270" t="s">
        <v>66</v>
      </c>
      <c r="B270" t="s">
        <v>1340</v>
      </c>
      <c r="C270" t="s">
        <v>1481</v>
      </c>
      <c r="D270" t="s">
        <v>1614</v>
      </c>
      <c r="E270" s="21">
        <v>1</v>
      </c>
    </row>
    <row r="271" spans="1:5" x14ac:dyDescent="0.25">
      <c r="A271" t="s">
        <v>66</v>
      </c>
      <c r="B271" t="s">
        <v>1340</v>
      </c>
      <c r="C271" t="s">
        <v>1481</v>
      </c>
      <c r="D271" t="s">
        <v>1641</v>
      </c>
      <c r="E271" s="21">
        <v>1</v>
      </c>
    </row>
    <row r="272" spans="1:5" x14ac:dyDescent="0.25">
      <c r="A272" t="s">
        <v>66</v>
      </c>
      <c r="B272" t="s">
        <v>1340</v>
      </c>
      <c r="C272" t="s">
        <v>1481</v>
      </c>
      <c r="D272" t="s">
        <v>1823</v>
      </c>
      <c r="E272" s="21">
        <v>1</v>
      </c>
    </row>
    <row r="273" spans="1:5" x14ac:dyDescent="0.25">
      <c r="A273" t="s">
        <v>66</v>
      </c>
      <c r="B273" t="s">
        <v>1340</v>
      </c>
      <c r="C273" t="s">
        <v>1481</v>
      </c>
      <c r="D273" t="s">
        <v>996</v>
      </c>
      <c r="E273" s="21">
        <v>1</v>
      </c>
    </row>
    <row r="274" spans="1:5" x14ac:dyDescent="0.25">
      <c r="A274" t="s">
        <v>66</v>
      </c>
      <c r="B274" t="s">
        <v>1340</v>
      </c>
      <c r="C274" t="s">
        <v>1481</v>
      </c>
      <c r="D274" t="s">
        <v>2177</v>
      </c>
      <c r="E274" s="21">
        <v>1</v>
      </c>
    </row>
    <row r="275" spans="1:5" x14ac:dyDescent="0.25">
      <c r="A275" t="s">
        <v>66</v>
      </c>
      <c r="B275" t="s">
        <v>1340</v>
      </c>
      <c r="C275" t="s">
        <v>1484</v>
      </c>
      <c r="D275" t="s">
        <v>1485</v>
      </c>
      <c r="E275" s="21">
        <v>1</v>
      </c>
    </row>
    <row r="276" spans="1:5" x14ac:dyDescent="0.25">
      <c r="A276" t="s">
        <v>66</v>
      </c>
      <c r="B276" t="s">
        <v>1340</v>
      </c>
      <c r="C276" t="s">
        <v>1484</v>
      </c>
      <c r="D276" t="s">
        <v>1881</v>
      </c>
      <c r="E276" s="21">
        <v>1</v>
      </c>
    </row>
    <row r="277" spans="1:5" x14ac:dyDescent="0.25">
      <c r="A277" t="s">
        <v>66</v>
      </c>
      <c r="B277" t="s">
        <v>1340</v>
      </c>
      <c r="C277" t="s">
        <v>1484</v>
      </c>
      <c r="D277" t="s">
        <v>1882</v>
      </c>
      <c r="E277" s="21">
        <v>1</v>
      </c>
    </row>
    <row r="278" spans="1:5" x14ac:dyDescent="0.25">
      <c r="A278" t="s">
        <v>66</v>
      </c>
      <c r="B278" t="s">
        <v>1340</v>
      </c>
      <c r="C278" t="s">
        <v>1352</v>
      </c>
      <c r="D278" t="s">
        <v>1353</v>
      </c>
      <c r="E278" s="21">
        <v>1</v>
      </c>
    </row>
    <row r="279" spans="1:5" x14ac:dyDescent="0.25">
      <c r="A279" t="s">
        <v>66</v>
      </c>
      <c r="B279" t="s">
        <v>1340</v>
      </c>
      <c r="C279" t="s">
        <v>1352</v>
      </c>
      <c r="D279" t="s">
        <v>1460</v>
      </c>
      <c r="E279" s="21">
        <v>1</v>
      </c>
    </row>
    <row r="280" spans="1:5" x14ac:dyDescent="0.25">
      <c r="A280" t="s">
        <v>66</v>
      </c>
      <c r="B280" t="s">
        <v>1340</v>
      </c>
      <c r="C280" t="s">
        <v>1352</v>
      </c>
      <c r="D280" t="s">
        <v>1493</v>
      </c>
      <c r="E280" s="21">
        <v>1</v>
      </c>
    </row>
    <row r="281" spans="1:5" x14ac:dyDescent="0.25">
      <c r="A281" t="s">
        <v>66</v>
      </c>
      <c r="B281" t="s">
        <v>1340</v>
      </c>
      <c r="C281" t="s">
        <v>1352</v>
      </c>
      <c r="D281" t="s">
        <v>1495</v>
      </c>
      <c r="E281" s="21">
        <v>1</v>
      </c>
    </row>
    <row r="282" spans="1:5" x14ac:dyDescent="0.25">
      <c r="A282" t="s">
        <v>66</v>
      </c>
      <c r="B282" t="s">
        <v>1340</v>
      </c>
      <c r="C282" t="s">
        <v>1352</v>
      </c>
      <c r="D282" t="s">
        <v>1565</v>
      </c>
      <c r="E282" s="21">
        <v>1</v>
      </c>
    </row>
    <row r="283" spans="1:5" x14ac:dyDescent="0.25">
      <c r="A283" t="s">
        <v>66</v>
      </c>
      <c r="B283" t="s">
        <v>1340</v>
      </c>
      <c r="C283" t="s">
        <v>1352</v>
      </c>
      <c r="D283" t="s">
        <v>1571</v>
      </c>
      <c r="E283" s="21">
        <v>1</v>
      </c>
    </row>
    <row r="284" spans="1:5" x14ac:dyDescent="0.25">
      <c r="A284" t="s">
        <v>66</v>
      </c>
      <c r="B284" t="s">
        <v>1340</v>
      </c>
      <c r="C284" t="s">
        <v>1352</v>
      </c>
      <c r="D284" t="s">
        <v>1618</v>
      </c>
      <c r="E284" s="21">
        <v>1</v>
      </c>
    </row>
    <row r="285" spans="1:5" x14ac:dyDescent="0.25">
      <c r="A285" t="s">
        <v>66</v>
      </c>
      <c r="B285" t="s">
        <v>1340</v>
      </c>
      <c r="C285" t="s">
        <v>1352</v>
      </c>
      <c r="D285" t="s">
        <v>1811</v>
      </c>
      <c r="E285" s="21">
        <v>1</v>
      </c>
    </row>
    <row r="286" spans="1:5" x14ac:dyDescent="0.25">
      <c r="A286" t="s">
        <v>66</v>
      </c>
      <c r="B286" t="s">
        <v>1340</v>
      </c>
      <c r="C286" t="s">
        <v>1352</v>
      </c>
      <c r="D286" t="s">
        <v>1813</v>
      </c>
      <c r="E286" s="21">
        <v>1</v>
      </c>
    </row>
    <row r="287" spans="1:5" x14ac:dyDescent="0.25">
      <c r="A287" t="s">
        <v>66</v>
      </c>
      <c r="B287" t="s">
        <v>1340</v>
      </c>
      <c r="C287" t="s">
        <v>1352</v>
      </c>
      <c r="D287" t="s">
        <v>1815</v>
      </c>
      <c r="E287" s="21">
        <v>1</v>
      </c>
    </row>
    <row r="288" spans="1:5" x14ac:dyDescent="0.25">
      <c r="A288" t="s">
        <v>66</v>
      </c>
      <c r="B288" t="s">
        <v>1340</v>
      </c>
      <c r="C288" t="s">
        <v>1352</v>
      </c>
      <c r="D288" t="s">
        <v>1817</v>
      </c>
      <c r="E288" s="21">
        <v>1</v>
      </c>
    </row>
    <row r="289" spans="1:5" x14ac:dyDescent="0.25">
      <c r="A289" t="s">
        <v>66</v>
      </c>
      <c r="B289" t="s">
        <v>1340</v>
      </c>
      <c r="C289" t="s">
        <v>1352</v>
      </c>
      <c r="D289" t="s">
        <v>1819</v>
      </c>
      <c r="E289" s="21">
        <v>1</v>
      </c>
    </row>
    <row r="290" spans="1:5" x14ac:dyDescent="0.25">
      <c r="A290" t="s">
        <v>66</v>
      </c>
      <c r="B290" t="s">
        <v>1340</v>
      </c>
      <c r="C290" t="s">
        <v>1352</v>
      </c>
      <c r="D290" t="s">
        <v>1840</v>
      </c>
      <c r="E290" s="21">
        <v>1</v>
      </c>
    </row>
    <row r="291" spans="1:5" x14ac:dyDescent="0.25">
      <c r="A291" t="s">
        <v>66</v>
      </c>
      <c r="B291" t="s">
        <v>1340</v>
      </c>
      <c r="C291" t="s">
        <v>1352</v>
      </c>
      <c r="D291" t="s">
        <v>1859</v>
      </c>
      <c r="E291" s="21">
        <v>1</v>
      </c>
    </row>
    <row r="292" spans="1:5" x14ac:dyDescent="0.25">
      <c r="A292" t="s">
        <v>66</v>
      </c>
      <c r="B292" t="s">
        <v>1340</v>
      </c>
      <c r="C292" t="s">
        <v>1352</v>
      </c>
      <c r="D292" t="s">
        <v>1867</v>
      </c>
      <c r="E292" s="21">
        <v>1</v>
      </c>
    </row>
    <row r="293" spans="1:5" x14ac:dyDescent="0.25">
      <c r="A293" t="s">
        <v>66</v>
      </c>
      <c r="B293" t="s">
        <v>1340</v>
      </c>
      <c r="C293" t="s">
        <v>1352</v>
      </c>
      <c r="D293" t="s">
        <v>1938</v>
      </c>
      <c r="E293" s="21">
        <v>1</v>
      </c>
    </row>
    <row r="294" spans="1:5" x14ac:dyDescent="0.25">
      <c r="A294" t="s">
        <v>66</v>
      </c>
      <c r="B294" t="s">
        <v>1340</v>
      </c>
      <c r="C294" t="s">
        <v>1352</v>
      </c>
      <c r="D294" t="s">
        <v>1940</v>
      </c>
      <c r="E294" s="21">
        <v>1</v>
      </c>
    </row>
    <row r="295" spans="1:5" x14ac:dyDescent="0.25">
      <c r="A295" t="s">
        <v>66</v>
      </c>
      <c r="B295" t="s">
        <v>1340</v>
      </c>
      <c r="C295" t="s">
        <v>1352</v>
      </c>
      <c r="D295" t="s">
        <v>2012</v>
      </c>
      <c r="E295" s="21">
        <v>1</v>
      </c>
    </row>
    <row r="296" spans="1:5" x14ac:dyDescent="0.25">
      <c r="A296" t="s">
        <v>66</v>
      </c>
      <c r="B296" t="s">
        <v>1340</v>
      </c>
      <c r="C296" t="s">
        <v>1352</v>
      </c>
      <c r="D296" t="s">
        <v>2056</v>
      </c>
      <c r="E296" s="21">
        <v>1</v>
      </c>
    </row>
    <row r="297" spans="1:5" x14ac:dyDescent="0.25">
      <c r="A297" t="s">
        <v>66</v>
      </c>
      <c r="B297" t="s">
        <v>1340</v>
      </c>
      <c r="C297" t="s">
        <v>1352</v>
      </c>
      <c r="D297" t="s">
        <v>2093</v>
      </c>
      <c r="E297" s="21">
        <v>1</v>
      </c>
    </row>
    <row r="298" spans="1:5" x14ac:dyDescent="0.25">
      <c r="A298" t="s">
        <v>66</v>
      </c>
      <c r="B298" t="s">
        <v>1340</v>
      </c>
      <c r="C298" t="s">
        <v>1352</v>
      </c>
      <c r="D298" t="s">
        <v>2201</v>
      </c>
      <c r="E298" s="21">
        <v>1</v>
      </c>
    </row>
    <row r="299" spans="1:5" x14ac:dyDescent="0.25">
      <c r="A299" t="s">
        <v>66</v>
      </c>
      <c r="B299" t="s">
        <v>1340</v>
      </c>
      <c r="C299" t="s">
        <v>1352</v>
      </c>
      <c r="D299" t="s">
        <v>2218</v>
      </c>
      <c r="E299" s="21">
        <v>1</v>
      </c>
    </row>
    <row r="300" spans="1:5" x14ac:dyDescent="0.25">
      <c r="A300" t="s">
        <v>66</v>
      </c>
      <c r="B300" t="s">
        <v>1340</v>
      </c>
      <c r="C300" t="s">
        <v>1352</v>
      </c>
      <c r="D300" t="s">
        <v>2239</v>
      </c>
      <c r="E300" s="21">
        <v>1</v>
      </c>
    </row>
    <row r="301" spans="1:5" x14ac:dyDescent="0.25">
      <c r="A301" t="s">
        <v>66</v>
      </c>
      <c r="B301" t="s">
        <v>1340</v>
      </c>
      <c r="C301" t="s">
        <v>1411</v>
      </c>
      <c r="D301" t="s">
        <v>1412</v>
      </c>
      <c r="E301" s="21">
        <v>1</v>
      </c>
    </row>
    <row r="302" spans="1:5" x14ac:dyDescent="0.25">
      <c r="A302" t="s">
        <v>66</v>
      </c>
      <c r="B302" t="s">
        <v>1340</v>
      </c>
      <c r="C302" t="s">
        <v>1411</v>
      </c>
      <c r="D302" t="s">
        <v>1416</v>
      </c>
      <c r="E302" s="21">
        <v>1</v>
      </c>
    </row>
    <row r="303" spans="1:5" x14ac:dyDescent="0.25">
      <c r="A303" t="s">
        <v>66</v>
      </c>
      <c r="B303" t="s">
        <v>1340</v>
      </c>
      <c r="C303" t="s">
        <v>1411</v>
      </c>
      <c r="D303" t="s">
        <v>1418</v>
      </c>
      <c r="E303" s="21">
        <v>1</v>
      </c>
    </row>
    <row r="304" spans="1:5" x14ac:dyDescent="0.25">
      <c r="A304" t="s">
        <v>66</v>
      </c>
      <c r="B304" t="s">
        <v>1340</v>
      </c>
      <c r="C304" t="s">
        <v>1411</v>
      </c>
      <c r="D304" t="s">
        <v>1422</v>
      </c>
      <c r="E304" s="21">
        <v>1</v>
      </c>
    </row>
    <row r="305" spans="1:5" x14ac:dyDescent="0.25">
      <c r="A305" t="s">
        <v>66</v>
      </c>
      <c r="B305" t="s">
        <v>1340</v>
      </c>
      <c r="C305" t="s">
        <v>1411</v>
      </c>
      <c r="D305" t="s">
        <v>1424</v>
      </c>
      <c r="E305" s="21">
        <v>1</v>
      </c>
    </row>
    <row r="306" spans="1:5" x14ac:dyDescent="0.25">
      <c r="A306" t="s">
        <v>66</v>
      </c>
      <c r="B306" t="s">
        <v>1340</v>
      </c>
      <c r="C306" t="s">
        <v>1411</v>
      </c>
      <c r="D306" t="s">
        <v>1436</v>
      </c>
      <c r="E306" s="21">
        <v>1</v>
      </c>
    </row>
    <row r="307" spans="1:5" x14ac:dyDescent="0.25">
      <c r="A307" t="s">
        <v>66</v>
      </c>
      <c r="B307" t="s">
        <v>1340</v>
      </c>
      <c r="C307" t="s">
        <v>1411</v>
      </c>
      <c r="D307" t="s">
        <v>1458</v>
      </c>
      <c r="E307" s="21">
        <v>1</v>
      </c>
    </row>
    <row r="308" spans="1:5" x14ac:dyDescent="0.25">
      <c r="A308" t="s">
        <v>66</v>
      </c>
      <c r="B308" t="s">
        <v>1340</v>
      </c>
      <c r="C308" t="s">
        <v>1411</v>
      </c>
      <c r="D308" t="s">
        <v>1471</v>
      </c>
      <c r="E308" s="21">
        <v>1</v>
      </c>
    </row>
    <row r="309" spans="1:5" x14ac:dyDescent="0.25">
      <c r="A309" t="s">
        <v>66</v>
      </c>
      <c r="B309" t="s">
        <v>1340</v>
      </c>
      <c r="C309" t="s">
        <v>1411</v>
      </c>
      <c r="D309" t="s">
        <v>1473</v>
      </c>
      <c r="E309" s="21">
        <v>1</v>
      </c>
    </row>
    <row r="310" spans="1:5" x14ac:dyDescent="0.25">
      <c r="A310" t="s">
        <v>66</v>
      </c>
      <c r="B310" t="s">
        <v>1340</v>
      </c>
      <c r="C310" t="s">
        <v>1411</v>
      </c>
      <c r="D310" t="s">
        <v>1475</v>
      </c>
      <c r="E310" s="21">
        <v>1</v>
      </c>
    </row>
    <row r="311" spans="1:5" x14ac:dyDescent="0.25">
      <c r="A311" t="s">
        <v>66</v>
      </c>
      <c r="B311" t="s">
        <v>1340</v>
      </c>
      <c r="C311" t="s">
        <v>1411</v>
      </c>
      <c r="D311" t="s">
        <v>1477</v>
      </c>
      <c r="E311" s="21">
        <v>1</v>
      </c>
    </row>
    <row r="312" spans="1:5" x14ac:dyDescent="0.25">
      <c r="A312" t="s">
        <v>66</v>
      </c>
      <c r="B312" t="s">
        <v>1340</v>
      </c>
      <c r="C312" t="s">
        <v>1411</v>
      </c>
      <c r="D312" t="s">
        <v>1491</v>
      </c>
      <c r="E312" s="21">
        <v>1</v>
      </c>
    </row>
    <row r="313" spans="1:5" x14ac:dyDescent="0.25">
      <c r="A313" t="s">
        <v>66</v>
      </c>
      <c r="B313" t="s">
        <v>1340</v>
      </c>
      <c r="C313" t="s">
        <v>1411</v>
      </c>
      <c r="D313" t="s">
        <v>1503</v>
      </c>
      <c r="E313" s="21">
        <v>1</v>
      </c>
    </row>
    <row r="314" spans="1:5" x14ac:dyDescent="0.25">
      <c r="A314" t="s">
        <v>66</v>
      </c>
      <c r="B314" t="s">
        <v>1340</v>
      </c>
      <c r="C314" t="s">
        <v>1411</v>
      </c>
      <c r="D314" t="s">
        <v>1575</v>
      </c>
      <c r="E314" s="21">
        <v>1</v>
      </c>
    </row>
    <row r="315" spans="1:5" x14ac:dyDescent="0.25">
      <c r="A315" t="s">
        <v>66</v>
      </c>
      <c r="B315" t="s">
        <v>1340</v>
      </c>
      <c r="C315" t="s">
        <v>1411</v>
      </c>
      <c r="D315" t="s">
        <v>1577</v>
      </c>
      <c r="E315" s="21">
        <v>1</v>
      </c>
    </row>
    <row r="316" spans="1:5" x14ac:dyDescent="0.25">
      <c r="A316" t="s">
        <v>66</v>
      </c>
      <c r="B316" t="s">
        <v>1340</v>
      </c>
      <c r="C316" t="s">
        <v>1411</v>
      </c>
      <c r="D316" t="s">
        <v>1605</v>
      </c>
      <c r="E316" s="21">
        <v>1</v>
      </c>
    </row>
    <row r="317" spans="1:5" x14ac:dyDescent="0.25">
      <c r="A317" t="s">
        <v>66</v>
      </c>
      <c r="B317" t="s">
        <v>1340</v>
      </c>
      <c r="C317" t="s">
        <v>1411</v>
      </c>
      <c r="D317" t="s">
        <v>1607</v>
      </c>
      <c r="E317" s="21">
        <v>1</v>
      </c>
    </row>
    <row r="318" spans="1:5" x14ac:dyDescent="0.25">
      <c r="A318" t="s">
        <v>66</v>
      </c>
      <c r="B318" t="s">
        <v>1340</v>
      </c>
      <c r="C318" t="s">
        <v>1411</v>
      </c>
      <c r="D318" t="s">
        <v>1647</v>
      </c>
      <c r="E318" s="21">
        <v>1</v>
      </c>
    </row>
    <row r="319" spans="1:5" x14ac:dyDescent="0.25">
      <c r="A319" t="s">
        <v>66</v>
      </c>
      <c r="B319" t="s">
        <v>1340</v>
      </c>
      <c r="C319" t="s">
        <v>1411</v>
      </c>
      <c r="D319" t="s">
        <v>1649</v>
      </c>
      <c r="E319" s="21">
        <v>1</v>
      </c>
    </row>
    <row r="320" spans="1:5" x14ac:dyDescent="0.25">
      <c r="A320" t="s">
        <v>66</v>
      </c>
      <c r="B320" t="s">
        <v>1340</v>
      </c>
      <c r="C320" t="s">
        <v>1411</v>
      </c>
      <c r="D320" t="s">
        <v>1651</v>
      </c>
      <c r="E320" s="21">
        <v>1</v>
      </c>
    </row>
    <row r="321" spans="1:5" x14ac:dyDescent="0.25">
      <c r="A321" t="s">
        <v>66</v>
      </c>
      <c r="B321" t="s">
        <v>1340</v>
      </c>
      <c r="C321" t="s">
        <v>1411</v>
      </c>
      <c r="D321" t="s">
        <v>1663</v>
      </c>
      <c r="E321" s="21">
        <v>1</v>
      </c>
    </row>
    <row r="322" spans="1:5" x14ac:dyDescent="0.25">
      <c r="A322" t="s">
        <v>66</v>
      </c>
      <c r="B322" t="s">
        <v>1340</v>
      </c>
      <c r="C322" t="s">
        <v>1411</v>
      </c>
      <c r="D322" t="s">
        <v>1665</v>
      </c>
      <c r="E322" s="21">
        <v>1</v>
      </c>
    </row>
    <row r="323" spans="1:5" x14ac:dyDescent="0.25">
      <c r="A323" t="s">
        <v>66</v>
      </c>
      <c r="B323" t="s">
        <v>1340</v>
      </c>
      <c r="C323" t="s">
        <v>1411</v>
      </c>
      <c r="D323" t="s">
        <v>1667</v>
      </c>
      <c r="E323" s="21">
        <v>1</v>
      </c>
    </row>
    <row r="324" spans="1:5" x14ac:dyDescent="0.25">
      <c r="A324" t="s">
        <v>66</v>
      </c>
      <c r="B324" t="s">
        <v>1340</v>
      </c>
      <c r="C324" t="s">
        <v>1411</v>
      </c>
      <c r="D324" t="s">
        <v>1716</v>
      </c>
      <c r="E324" s="21">
        <v>1</v>
      </c>
    </row>
    <row r="325" spans="1:5" x14ac:dyDescent="0.25">
      <c r="A325" t="s">
        <v>66</v>
      </c>
      <c r="B325" t="s">
        <v>1340</v>
      </c>
      <c r="C325" t="s">
        <v>1411</v>
      </c>
      <c r="D325" t="s">
        <v>1746</v>
      </c>
      <c r="E325" s="21">
        <v>1</v>
      </c>
    </row>
    <row r="326" spans="1:5" x14ac:dyDescent="0.25">
      <c r="A326" t="s">
        <v>66</v>
      </c>
      <c r="B326" t="s">
        <v>1340</v>
      </c>
      <c r="C326" t="s">
        <v>1411</v>
      </c>
      <c r="D326" t="s">
        <v>1748</v>
      </c>
      <c r="E326" s="21">
        <v>1</v>
      </c>
    </row>
    <row r="327" spans="1:5" x14ac:dyDescent="0.25">
      <c r="A327" t="s">
        <v>66</v>
      </c>
      <c r="B327" t="s">
        <v>1340</v>
      </c>
      <c r="C327" t="s">
        <v>1411</v>
      </c>
      <c r="D327" t="s">
        <v>1765</v>
      </c>
      <c r="E327" s="21">
        <v>1</v>
      </c>
    </row>
    <row r="328" spans="1:5" x14ac:dyDescent="0.25">
      <c r="A328" t="s">
        <v>66</v>
      </c>
      <c r="B328" t="s">
        <v>1340</v>
      </c>
      <c r="C328" t="s">
        <v>1411</v>
      </c>
      <c r="D328" t="s">
        <v>1809</v>
      </c>
      <c r="E328" s="21">
        <v>1</v>
      </c>
    </row>
    <row r="329" spans="1:5" x14ac:dyDescent="0.25">
      <c r="A329" t="s">
        <v>66</v>
      </c>
      <c r="B329" t="s">
        <v>1340</v>
      </c>
      <c r="C329" t="s">
        <v>1411</v>
      </c>
      <c r="D329" t="s">
        <v>1888</v>
      </c>
      <c r="E329" s="21">
        <v>1</v>
      </c>
    </row>
    <row r="330" spans="1:5" x14ac:dyDescent="0.25">
      <c r="A330" t="s">
        <v>66</v>
      </c>
      <c r="B330" t="s">
        <v>1340</v>
      </c>
      <c r="C330" t="s">
        <v>1411</v>
      </c>
      <c r="D330" t="s">
        <v>1890</v>
      </c>
      <c r="E330" s="21">
        <v>1</v>
      </c>
    </row>
    <row r="331" spans="1:5" x14ac:dyDescent="0.25">
      <c r="A331" t="s">
        <v>66</v>
      </c>
      <c r="B331" t="s">
        <v>1340</v>
      </c>
      <c r="C331" t="s">
        <v>1411</v>
      </c>
      <c r="D331" t="s">
        <v>1900</v>
      </c>
      <c r="E331" s="21">
        <v>1</v>
      </c>
    </row>
    <row r="332" spans="1:5" x14ac:dyDescent="0.25">
      <c r="A332" t="s">
        <v>66</v>
      </c>
      <c r="B332" t="s">
        <v>1340</v>
      </c>
      <c r="C332" t="s">
        <v>1411</v>
      </c>
      <c r="D332" t="s">
        <v>1930</v>
      </c>
      <c r="E332" s="21">
        <v>1</v>
      </c>
    </row>
    <row r="333" spans="1:5" x14ac:dyDescent="0.25">
      <c r="A333" t="s">
        <v>66</v>
      </c>
      <c r="B333" t="s">
        <v>1340</v>
      </c>
      <c r="C333" t="s">
        <v>1411</v>
      </c>
      <c r="D333" t="s">
        <v>1932</v>
      </c>
      <c r="E333" s="21">
        <v>1</v>
      </c>
    </row>
    <row r="334" spans="1:5" x14ac:dyDescent="0.25">
      <c r="A334" t="s">
        <v>66</v>
      </c>
      <c r="B334" t="s">
        <v>1340</v>
      </c>
      <c r="C334" t="s">
        <v>1411</v>
      </c>
      <c r="D334" t="s">
        <v>1935</v>
      </c>
      <c r="E334" s="21">
        <v>1</v>
      </c>
    </row>
    <row r="335" spans="1:5" x14ac:dyDescent="0.25">
      <c r="A335" t="s">
        <v>66</v>
      </c>
      <c r="B335" t="s">
        <v>1340</v>
      </c>
      <c r="C335" t="s">
        <v>1411</v>
      </c>
      <c r="D335" t="s">
        <v>1937</v>
      </c>
      <c r="E335" s="21">
        <v>1</v>
      </c>
    </row>
    <row r="336" spans="1:5" x14ac:dyDescent="0.25">
      <c r="A336" t="s">
        <v>66</v>
      </c>
      <c r="B336" t="s">
        <v>1340</v>
      </c>
      <c r="C336" t="s">
        <v>1411</v>
      </c>
      <c r="D336" t="s">
        <v>1946</v>
      </c>
      <c r="E336" s="21">
        <v>1</v>
      </c>
    </row>
    <row r="337" spans="1:5" x14ac:dyDescent="0.25">
      <c r="A337" t="s">
        <v>66</v>
      </c>
      <c r="B337" t="s">
        <v>1340</v>
      </c>
      <c r="C337" t="s">
        <v>1411</v>
      </c>
      <c r="D337" t="s">
        <v>1969</v>
      </c>
      <c r="E337" s="21">
        <v>1</v>
      </c>
    </row>
    <row r="338" spans="1:5" x14ac:dyDescent="0.25">
      <c r="A338" t="s">
        <v>66</v>
      </c>
      <c r="B338" t="s">
        <v>1340</v>
      </c>
      <c r="C338" t="s">
        <v>1411</v>
      </c>
      <c r="D338" t="s">
        <v>1989</v>
      </c>
      <c r="E338" s="21">
        <v>1</v>
      </c>
    </row>
    <row r="339" spans="1:5" x14ac:dyDescent="0.25">
      <c r="A339" t="s">
        <v>66</v>
      </c>
      <c r="B339" t="s">
        <v>1340</v>
      </c>
      <c r="C339" t="s">
        <v>1411</v>
      </c>
      <c r="D339" t="s">
        <v>1993</v>
      </c>
      <c r="E339" s="21">
        <v>1</v>
      </c>
    </row>
    <row r="340" spans="1:5" x14ac:dyDescent="0.25">
      <c r="A340" t="s">
        <v>66</v>
      </c>
      <c r="B340" t="s">
        <v>1340</v>
      </c>
      <c r="C340" t="s">
        <v>1411</v>
      </c>
      <c r="D340" t="s">
        <v>2032</v>
      </c>
      <c r="E340" s="21">
        <v>1</v>
      </c>
    </row>
    <row r="341" spans="1:5" x14ac:dyDescent="0.25">
      <c r="A341" t="s">
        <v>66</v>
      </c>
      <c r="B341" t="s">
        <v>1340</v>
      </c>
      <c r="C341" t="s">
        <v>1411</v>
      </c>
      <c r="D341" t="s">
        <v>2042</v>
      </c>
      <c r="E341" s="21">
        <v>1</v>
      </c>
    </row>
    <row r="342" spans="1:5" x14ac:dyDescent="0.25">
      <c r="A342" t="s">
        <v>66</v>
      </c>
      <c r="B342" t="s">
        <v>1340</v>
      </c>
      <c r="C342" t="s">
        <v>1411</v>
      </c>
      <c r="D342" t="s">
        <v>2114</v>
      </c>
      <c r="E342" s="21">
        <v>1</v>
      </c>
    </row>
    <row r="343" spans="1:5" x14ac:dyDescent="0.25">
      <c r="A343" t="s">
        <v>66</v>
      </c>
      <c r="B343" t="s">
        <v>1340</v>
      </c>
      <c r="C343" t="s">
        <v>1411</v>
      </c>
      <c r="D343" t="s">
        <v>2231</v>
      </c>
      <c r="E343" s="21">
        <v>1</v>
      </c>
    </row>
    <row r="344" spans="1:5" x14ac:dyDescent="0.25">
      <c r="A344" t="s">
        <v>66</v>
      </c>
      <c r="B344" t="s">
        <v>1340</v>
      </c>
      <c r="C344" t="s">
        <v>1411</v>
      </c>
      <c r="D344" t="s">
        <v>2233</v>
      </c>
      <c r="E344" s="21">
        <v>1</v>
      </c>
    </row>
    <row r="345" spans="1:5" x14ac:dyDescent="0.25">
      <c r="A345" t="s">
        <v>66</v>
      </c>
      <c r="B345" t="s">
        <v>1340</v>
      </c>
      <c r="C345" t="s">
        <v>1411</v>
      </c>
      <c r="D345" t="s">
        <v>2235</v>
      </c>
      <c r="E345" s="21">
        <v>1</v>
      </c>
    </row>
    <row r="346" spans="1:5" x14ac:dyDescent="0.25">
      <c r="A346" t="s">
        <v>66</v>
      </c>
      <c r="B346" t="s">
        <v>1340</v>
      </c>
      <c r="C346" t="s">
        <v>1411</v>
      </c>
      <c r="D346" t="s">
        <v>2282</v>
      </c>
      <c r="E346" s="21">
        <v>1</v>
      </c>
    </row>
    <row r="347" spans="1:5" x14ac:dyDescent="0.25">
      <c r="A347" t="s">
        <v>66</v>
      </c>
      <c r="B347" t="s">
        <v>1340</v>
      </c>
      <c r="C347" t="s">
        <v>1962</v>
      </c>
      <c r="D347" t="s">
        <v>1963</v>
      </c>
      <c r="E347" s="21">
        <v>1</v>
      </c>
    </row>
    <row r="348" spans="1:5" x14ac:dyDescent="0.25">
      <c r="A348" t="s">
        <v>66</v>
      </c>
      <c r="B348" t="s">
        <v>1340</v>
      </c>
      <c r="C348" t="s">
        <v>1962</v>
      </c>
      <c r="D348" t="s">
        <v>1965</v>
      </c>
      <c r="E348" s="21">
        <v>1</v>
      </c>
    </row>
    <row r="349" spans="1:5" x14ac:dyDescent="0.25">
      <c r="A349" t="s">
        <v>66</v>
      </c>
      <c r="B349" t="s">
        <v>1340</v>
      </c>
      <c r="C349" t="s">
        <v>1962</v>
      </c>
      <c r="D349" t="s">
        <v>1967</v>
      </c>
      <c r="E349" s="21">
        <v>1</v>
      </c>
    </row>
    <row r="350" spans="1:5" x14ac:dyDescent="0.25">
      <c r="A350" t="s">
        <v>66</v>
      </c>
      <c r="B350" t="s">
        <v>1340</v>
      </c>
      <c r="C350" t="s">
        <v>1962</v>
      </c>
      <c r="D350" t="s">
        <v>1971</v>
      </c>
      <c r="E350" s="21">
        <v>1</v>
      </c>
    </row>
    <row r="351" spans="1:5" x14ac:dyDescent="0.25">
      <c r="A351" t="s">
        <v>66</v>
      </c>
      <c r="B351" t="s">
        <v>1340</v>
      </c>
      <c r="C351" t="s">
        <v>1962</v>
      </c>
      <c r="D351" t="s">
        <v>1979</v>
      </c>
      <c r="E351" s="21">
        <v>1</v>
      </c>
    </row>
    <row r="352" spans="1:5" x14ac:dyDescent="0.25">
      <c r="A352" t="s">
        <v>66</v>
      </c>
      <c r="B352" t="s">
        <v>1340</v>
      </c>
      <c r="C352" t="s">
        <v>1962</v>
      </c>
      <c r="D352" t="s">
        <v>1981</v>
      </c>
      <c r="E352" s="21">
        <v>1</v>
      </c>
    </row>
    <row r="353" spans="1:5" x14ac:dyDescent="0.25">
      <c r="A353" t="s">
        <v>66</v>
      </c>
      <c r="B353" t="s">
        <v>1340</v>
      </c>
      <c r="C353" t="s">
        <v>1962</v>
      </c>
      <c r="D353" t="s">
        <v>1983</v>
      </c>
      <c r="E353" s="21">
        <v>1</v>
      </c>
    </row>
    <row r="354" spans="1:5" x14ac:dyDescent="0.25">
      <c r="A354" t="s">
        <v>66</v>
      </c>
      <c r="B354" t="s">
        <v>1340</v>
      </c>
      <c r="C354" t="s">
        <v>1962</v>
      </c>
      <c r="D354" t="s">
        <v>1985</v>
      </c>
      <c r="E354" s="21">
        <v>1</v>
      </c>
    </row>
    <row r="355" spans="1:5" x14ac:dyDescent="0.25">
      <c r="A355" t="s">
        <v>66</v>
      </c>
      <c r="B355" t="s">
        <v>1340</v>
      </c>
      <c r="C355" t="s">
        <v>1962</v>
      </c>
      <c r="D355" t="s">
        <v>2078</v>
      </c>
      <c r="E355" s="21">
        <v>1</v>
      </c>
    </row>
    <row r="356" spans="1:5" x14ac:dyDescent="0.25">
      <c r="A356" t="s">
        <v>66</v>
      </c>
      <c r="B356" t="s">
        <v>1340</v>
      </c>
      <c r="C356" t="s">
        <v>1962</v>
      </c>
      <c r="D356" t="s">
        <v>2084</v>
      </c>
      <c r="E356" s="21">
        <v>1</v>
      </c>
    </row>
    <row r="357" spans="1:5" x14ac:dyDescent="0.25">
      <c r="A357" t="s">
        <v>66</v>
      </c>
      <c r="B357" t="s">
        <v>1340</v>
      </c>
      <c r="C357" t="s">
        <v>1962</v>
      </c>
      <c r="D357" t="s">
        <v>2086</v>
      </c>
      <c r="E357" s="21">
        <v>1</v>
      </c>
    </row>
    <row r="358" spans="1:5" x14ac:dyDescent="0.25">
      <c r="A358" t="s">
        <v>66</v>
      </c>
      <c r="B358" t="s">
        <v>1340</v>
      </c>
      <c r="C358" t="s">
        <v>1962</v>
      </c>
      <c r="D358" t="s">
        <v>2095</v>
      </c>
      <c r="E358" s="21">
        <v>1</v>
      </c>
    </row>
    <row r="359" spans="1:5" x14ac:dyDescent="0.25">
      <c r="A359" t="s">
        <v>66</v>
      </c>
      <c r="B359" t="s">
        <v>1340</v>
      </c>
      <c r="C359" t="s">
        <v>1962</v>
      </c>
      <c r="D359" t="s">
        <v>2152</v>
      </c>
      <c r="E359" s="21">
        <v>1</v>
      </c>
    </row>
    <row r="360" spans="1:5" x14ac:dyDescent="0.25">
      <c r="A360" t="s">
        <v>66</v>
      </c>
      <c r="B360" t="s">
        <v>1340</v>
      </c>
      <c r="C360" t="s">
        <v>1721</v>
      </c>
      <c r="D360" t="s">
        <v>1722</v>
      </c>
      <c r="E360" s="21">
        <v>1</v>
      </c>
    </row>
    <row r="361" spans="1:5" x14ac:dyDescent="0.25">
      <c r="A361" t="s">
        <v>66</v>
      </c>
      <c r="B361" t="s">
        <v>1340</v>
      </c>
      <c r="C361" t="s">
        <v>1721</v>
      </c>
      <c r="D361" t="s">
        <v>1724</v>
      </c>
      <c r="E361" s="21">
        <v>1</v>
      </c>
    </row>
    <row r="362" spans="1:5" x14ac:dyDescent="0.25">
      <c r="A362" t="s">
        <v>66</v>
      </c>
      <c r="B362" t="s">
        <v>1340</v>
      </c>
      <c r="C362" t="s">
        <v>1721</v>
      </c>
      <c r="D362" t="s">
        <v>1726</v>
      </c>
      <c r="E362" s="21">
        <v>1</v>
      </c>
    </row>
    <row r="363" spans="1:5" x14ac:dyDescent="0.25">
      <c r="A363" t="s">
        <v>66</v>
      </c>
      <c r="B363" t="s">
        <v>1340</v>
      </c>
      <c r="C363" t="s">
        <v>1721</v>
      </c>
      <c r="D363" t="s">
        <v>1728</v>
      </c>
      <c r="E363" s="21">
        <v>1</v>
      </c>
    </row>
    <row r="364" spans="1:5" x14ac:dyDescent="0.25">
      <c r="A364" t="s">
        <v>66</v>
      </c>
      <c r="B364" t="s">
        <v>1340</v>
      </c>
      <c r="C364" t="s">
        <v>1721</v>
      </c>
      <c r="D364" t="s">
        <v>1730</v>
      </c>
      <c r="E364" s="21">
        <v>1</v>
      </c>
    </row>
    <row r="365" spans="1:5" x14ac:dyDescent="0.25">
      <c r="A365" t="s">
        <v>66</v>
      </c>
      <c r="B365" t="s">
        <v>1340</v>
      </c>
      <c r="C365" t="s">
        <v>1721</v>
      </c>
      <c r="D365" t="s">
        <v>1732</v>
      </c>
      <c r="E365" s="21">
        <v>1</v>
      </c>
    </row>
    <row r="366" spans="1:5" x14ac:dyDescent="0.25">
      <c r="A366" t="s">
        <v>66</v>
      </c>
      <c r="B366" t="s">
        <v>1340</v>
      </c>
      <c r="C366" t="s">
        <v>1721</v>
      </c>
      <c r="D366" t="s">
        <v>1734</v>
      </c>
      <c r="E366" s="21">
        <v>1</v>
      </c>
    </row>
    <row r="367" spans="1:5" x14ac:dyDescent="0.25">
      <c r="A367" t="s">
        <v>66</v>
      </c>
      <c r="B367" t="s">
        <v>1340</v>
      </c>
      <c r="C367" t="s">
        <v>1721</v>
      </c>
      <c r="D367" t="s">
        <v>1738</v>
      </c>
      <c r="E367" s="21">
        <v>1</v>
      </c>
    </row>
    <row r="368" spans="1:5" x14ac:dyDescent="0.25">
      <c r="A368" t="s">
        <v>66</v>
      </c>
      <c r="B368" t="s">
        <v>1340</v>
      </c>
      <c r="C368" t="s">
        <v>1721</v>
      </c>
      <c r="D368" t="s">
        <v>1740</v>
      </c>
      <c r="E368" s="21">
        <v>1</v>
      </c>
    </row>
    <row r="369" spans="1:5" x14ac:dyDescent="0.25">
      <c r="A369" t="s">
        <v>66</v>
      </c>
      <c r="B369" t="s">
        <v>1340</v>
      </c>
      <c r="C369" t="s">
        <v>1721</v>
      </c>
      <c r="D369" t="s">
        <v>1742</v>
      </c>
      <c r="E369" s="21">
        <v>1</v>
      </c>
    </row>
    <row r="370" spans="1:5" x14ac:dyDescent="0.25">
      <c r="A370" t="s">
        <v>66</v>
      </c>
      <c r="B370" t="s">
        <v>1340</v>
      </c>
      <c r="C370" t="s">
        <v>1721</v>
      </c>
      <c r="D370" t="s">
        <v>1744</v>
      </c>
      <c r="E370" s="21">
        <v>1</v>
      </c>
    </row>
    <row r="371" spans="1:5" x14ac:dyDescent="0.25">
      <c r="A371" t="s">
        <v>66</v>
      </c>
      <c r="B371" t="s">
        <v>1340</v>
      </c>
      <c r="C371" t="s">
        <v>1721</v>
      </c>
      <c r="D371" t="s">
        <v>1763</v>
      </c>
      <c r="E371" s="21">
        <v>1</v>
      </c>
    </row>
    <row r="372" spans="1:5" x14ac:dyDescent="0.25">
      <c r="A372" t="s">
        <v>66</v>
      </c>
      <c r="B372" t="s">
        <v>1340</v>
      </c>
      <c r="C372" t="s">
        <v>1721</v>
      </c>
      <c r="D372" t="s">
        <v>2018</v>
      </c>
      <c r="E372" s="21">
        <v>1</v>
      </c>
    </row>
    <row r="373" spans="1:5" x14ac:dyDescent="0.25">
      <c r="A373" t="s">
        <v>66</v>
      </c>
      <c r="B373" t="s">
        <v>1340</v>
      </c>
      <c r="C373" t="s">
        <v>1721</v>
      </c>
      <c r="D373" t="s">
        <v>2179</v>
      </c>
      <c r="E373" s="21">
        <v>1</v>
      </c>
    </row>
    <row r="374" spans="1:5" x14ac:dyDescent="0.25">
      <c r="A374" t="s">
        <v>66</v>
      </c>
      <c r="B374" t="s">
        <v>1340</v>
      </c>
      <c r="C374" t="s">
        <v>1721</v>
      </c>
      <c r="D374" t="s">
        <v>2181</v>
      </c>
      <c r="E374" s="21">
        <v>1</v>
      </c>
    </row>
    <row r="375" spans="1:5" x14ac:dyDescent="0.25">
      <c r="A375" t="s">
        <v>66</v>
      </c>
      <c r="B375" t="s">
        <v>1340</v>
      </c>
      <c r="C375" t="s">
        <v>1390</v>
      </c>
      <c r="D375" t="s">
        <v>1391</v>
      </c>
      <c r="E375" s="21">
        <v>1</v>
      </c>
    </row>
    <row r="376" spans="1:5" x14ac:dyDescent="0.25">
      <c r="A376" t="s">
        <v>66</v>
      </c>
      <c r="B376" t="s">
        <v>1340</v>
      </c>
      <c r="C376" t="s">
        <v>1390</v>
      </c>
      <c r="D376" t="s">
        <v>1426</v>
      </c>
      <c r="E376" s="21">
        <v>1</v>
      </c>
    </row>
    <row r="377" spans="1:5" x14ac:dyDescent="0.25">
      <c r="A377" t="s">
        <v>66</v>
      </c>
      <c r="B377" t="s">
        <v>1340</v>
      </c>
      <c r="C377" t="s">
        <v>1390</v>
      </c>
      <c r="D377" t="s">
        <v>1428</v>
      </c>
      <c r="E377" s="21">
        <v>1</v>
      </c>
    </row>
    <row r="378" spans="1:5" x14ac:dyDescent="0.25">
      <c r="A378" t="s">
        <v>66</v>
      </c>
      <c r="B378" t="s">
        <v>1340</v>
      </c>
      <c r="C378" t="s">
        <v>1390</v>
      </c>
      <c r="D378" t="s">
        <v>1430</v>
      </c>
      <c r="E378" s="21">
        <v>1</v>
      </c>
    </row>
    <row r="379" spans="1:5" x14ac:dyDescent="0.25">
      <c r="A379" t="s">
        <v>66</v>
      </c>
      <c r="B379" t="s">
        <v>1340</v>
      </c>
      <c r="C379" t="s">
        <v>1390</v>
      </c>
      <c r="D379" t="s">
        <v>1434</v>
      </c>
      <c r="E379" s="21">
        <v>1</v>
      </c>
    </row>
    <row r="380" spans="1:5" x14ac:dyDescent="0.25">
      <c r="A380" t="s">
        <v>66</v>
      </c>
      <c r="B380" t="s">
        <v>1340</v>
      </c>
      <c r="C380" t="s">
        <v>1390</v>
      </c>
      <c r="D380" t="s">
        <v>1487</v>
      </c>
      <c r="E380" s="21">
        <v>1</v>
      </c>
    </row>
    <row r="381" spans="1:5" x14ac:dyDescent="0.25">
      <c r="A381" t="s">
        <v>66</v>
      </c>
      <c r="B381" t="s">
        <v>1340</v>
      </c>
      <c r="C381" t="s">
        <v>1390</v>
      </c>
      <c r="D381" t="s">
        <v>1620</v>
      </c>
      <c r="E381" s="21">
        <v>1</v>
      </c>
    </row>
    <row r="382" spans="1:5" x14ac:dyDescent="0.25">
      <c r="A382" t="s">
        <v>66</v>
      </c>
      <c r="B382" t="s">
        <v>1340</v>
      </c>
      <c r="C382" t="s">
        <v>1390</v>
      </c>
      <c r="D382" t="s">
        <v>1622</v>
      </c>
      <c r="E382" s="21">
        <v>1</v>
      </c>
    </row>
    <row r="383" spans="1:5" x14ac:dyDescent="0.25">
      <c r="A383" t="s">
        <v>66</v>
      </c>
      <c r="B383" t="s">
        <v>1340</v>
      </c>
      <c r="C383" t="s">
        <v>1390</v>
      </c>
      <c r="D383" t="s">
        <v>1661</v>
      </c>
      <c r="E383" s="21">
        <v>1</v>
      </c>
    </row>
    <row r="384" spans="1:5" x14ac:dyDescent="0.25">
      <c r="A384" t="s">
        <v>66</v>
      </c>
      <c r="B384" t="s">
        <v>1340</v>
      </c>
      <c r="C384" t="s">
        <v>1390</v>
      </c>
      <c r="D384" t="s">
        <v>1669</v>
      </c>
      <c r="E384" s="21">
        <v>1</v>
      </c>
    </row>
    <row r="385" spans="1:5" x14ac:dyDescent="0.25">
      <c r="A385" t="s">
        <v>66</v>
      </c>
      <c r="B385" t="s">
        <v>1340</v>
      </c>
      <c r="C385" t="s">
        <v>1390</v>
      </c>
      <c r="D385" t="s">
        <v>1671</v>
      </c>
      <c r="E385" s="21">
        <v>1</v>
      </c>
    </row>
    <row r="386" spans="1:5" x14ac:dyDescent="0.25">
      <c r="A386" t="s">
        <v>66</v>
      </c>
      <c r="B386" t="s">
        <v>1340</v>
      </c>
      <c r="C386" t="s">
        <v>1390</v>
      </c>
      <c r="D386" t="s">
        <v>1704</v>
      </c>
      <c r="E386" s="21">
        <v>1</v>
      </c>
    </row>
    <row r="387" spans="1:5" x14ac:dyDescent="0.25">
      <c r="A387" t="s">
        <v>66</v>
      </c>
      <c r="B387" t="s">
        <v>1340</v>
      </c>
      <c r="C387" t="s">
        <v>1390</v>
      </c>
      <c r="D387" t="s">
        <v>1869</v>
      </c>
      <c r="E387" s="21">
        <v>1</v>
      </c>
    </row>
    <row r="388" spans="1:5" x14ac:dyDescent="0.25">
      <c r="A388" t="s">
        <v>66</v>
      </c>
      <c r="B388" t="s">
        <v>1340</v>
      </c>
      <c r="C388" t="s">
        <v>1390</v>
      </c>
      <c r="D388" t="s">
        <v>2267</v>
      </c>
      <c r="E388" s="21">
        <v>1</v>
      </c>
    </row>
    <row r="389" spans="1:5" x14ac:dyDescent="0.25">
      <c r="A389" t="s">
        <v>66</v>
      </c>
      <c r="B389" t="s">
        <v>1340</v>
      </c>
      <c r="C389" t="s">
        <v>1355</v>
      </c>
      <c r="D389" t="s">
        <v>1356</v>
      </c>
      <c r="E389" s="21">
        <v>1</v>
      </c>
    </row>
    <row r="390" spans="1:5" x14ac:dyDescent="0.25">
      <c r="A390" t="s">
        <v>66</v>
      </c>
      <c r="B390" t="s">
        <v>1340</v>
      </c>
      <c r="C390" t="s">
        <v>1355</v>
      </c>
      <c r="D390" t="s">
        <v>1446</v>
      </c>
      <c r="E390" s="21">
        <v>1</v>
      </c>
    </row>
    <row r="391" spans="1:5" x14ac:dyDescent="0.25">
      <c r="A391" t="s">
        <v>66</v>
      </c>
      <c r="B391" t="s">
        <v>1340</v>
      </c>
      <c r="C391" t="s">
        <v>1355</v>
      </c>
      <c r="D391" t="s">
        <v>1448</v>
      </c>
      <c r="E391" s="21">
        <v>1</v>
      </c>
    </row>
    <row r="392" spans="1:5" x14ac:dyDescent="0.25">
      <c r="A392" t="s">
        <v>66</v>
      </c>
      <c r="B392" t="s">
        <v>1340</v>
      </c>
      <c r="C392" t="s">
        <v>1355</v>
      </c>
      <c r="D392" t="s">
        <v>1450</v>
      </c>
      <c r="E392" s="21">
        <v>1</v>
      </c>
    </row>
    <row r="393" spans="1:5" x14ac:dyDescent="0.25">
      <c r="A393" t="s">
        <v>66</v>
      </c>
      <c r="B393" t="s">
        <v>1340</v>
      </c>
      <c r="C393" t="s">
        <v>1355</v>
      </c>
      <c r="D393" t="s">
        <v>1452</v>
      </c>
      <c r="E393" s="21">
        <v>1</v>
      </c>
    </row>
    <row r="394" spans="1:5" x14ac:dyDescent="0.25">
      <c r="A394" t="s">
        <v>66</v>
      </c>
      <c r="B394" t="s">
        <v>1340</v>
      </c>
      <c r="C394" t="s">
        <v>1355</v>
      </c>
      <c r="D394" t="s">
        <v>1454</v>
      </c>
      <c r="E394" s="21">
        <v>1</v>
      </c>
    </row>
    <row r="395" spans="1:5" x14ac:dyDescent="0.25">
      <c r="A395" t="s">
        <v>66</v>
      </c>
      <c r="B395" t="s">
        <v>1340</v>
      </c>
      <c r="C395" t="s">
        <v>1355</v>
      </c>
      <c r="D395" t="s">
        <v>1456</v>
      </c>
      <c r="E395" s="21">
        <v>1</v>
      </c>
    </row>
    <row r="396" spans="1:5" x14ac:dyDescent="0.25">
      <c r="A396" t="s">
        <v>66</v>
      </c>
      <c r="B396" t="s">
        <v>1340</v>
      </c>
      <c r="C396" t="s">
        <v>1355</v>
      </c>
      <c r="D396" t="s">
        <v>1497</v>
      </c>
      <c r="E396" s="21">
        <v>1</v>
      </c>
    </row>
    <row r="397" spans="1:5" x14ac:dyDescent="0.25">
      <c r="A397" t="s">
        <v>66</v>
      </c>
      <c r="B397" t="s">
        <v>1340</v>
      </c>
      <c r="C397" t="s">
        <v>1355</v>
      </c>
      <c r="D397" t="s">
        <v>1512</v>
      </c>
      <c r="E397" s="21">
        <v>1</v>
      </c>
    </row>
    <row r="398" spans="1:5" x14ac:dyDescent="0.25">
      <c r="A398" t="s">
        <v>66</v>
      </c>
      <c r="B398" t="s">
        <v>1340</v>
      </c>
      <c r="C398" t="s">
        <v>1355</v>
      </c>
      <c r="D398" t="s">
        <v>1591</v>
      </c>
      <c r="E398" s="21">
        <v>1</v>
      </c>
    </row>
    <row r="399" spans="1:5" x14ac:dyDescent="0.25">
      <c r="A399" t="s">
        <v>66</v>
      </c>
      <c r="B399" t="s">
        <v>1340</v>
      </c>
      <c r="C399" t="s">
        <v>1355</v>
      </c>
      <c r="D399" t="s">
        <v>1593</v>
      </c>
      <c r="E399" s="21">
        <v>1</v>
      </c>
    </row>
    <row r="400" spans="1:5" x14ac:dyDescent="0.25">
      <c r="A400" t="s">
        <v>66</v>
      </c>
      <c r="B400" t="s">
        <v>1340</v>
      </c>
      <c r="C400" t="s">
        <v>1355</v>
      </c>
      <c r="D400" t="s">
        <v>1595</v>
      </c>
      <c r="E400" s="21">
        <v>1</v>
      </c>
    </row>
    <row r="401" spans="1:5" x14ac:dyDescent="0.25">
      <c r="A401" t="s">
        <v>66</v>
      </c>
      <c r="B401" t="s">
        <v>1340</v>
      </c>
      <c r="C401" t="s">
        <v>1355</v>
      </c>
      <c r="D401" t="s">
        <v>1597</v>
      </c>
      <c r="E401" s="21">
        <v>1</v>
      </c>
    </row>
    <row r="402" spans="1:5" x14ac:dyDescent="0.25">
      <c r="A402" t="s">
        <v>66</v>
      </c>
      <c r="B402" t="s">
        <v>1340</v>
      </c>
      <c r="C402" t="s">
        <v>1355</v>
      </c>
      <c r="D402" t="s">
        <v>1599</v>
      </c>
      <c r="E402" s="21">
        <v>1</v>
      </c>
    </row>
    <row r="403" spans="1:5" x14ac:dyDescent="0.25">
      <c r="A403" t="s">
        <v>66</v>
      </c>
      <c r="B403" t="s">
        <v>1340</v>
      </c>
      <c r="C403" t="s">
        <v>1355</v>
      </c>
      <c r="D403" t="s">
        <v>1601</v>
      </c>
      <c r="E403" s="21">
        <v>1</v>
      </c>
    </row>
    <row r="404" spans="1:5" x14ac:dyDescent="0.25">
      <c r="A404" t="s">
        <v>66</v>
      </c>
      <c r="B404" t="s">
        <v>1340</v>
      </c>
      <c r="C404" t="s">
        <v>1355</v>
      </c>
      <c r="D404" t="s">
        <v>1624</v>
      </c>
      <c r="E404" s="21">
        <v>1</v>
      </c>
    </row>
    <row r="405" spans="1:5" x14ac:dyDescent="0.25">
      <c r="A405" t="s">
        <v>66</v>
      </c>
      <c r="B405" t="s">
        <v>1340</v>
      </c>
      <c r="C405" t="s">
        <v>1355</v>
      </c>
      <c r="D405" t="s">
        <v>1626</v>
      </c>
      <c r="E405" s="21">
        <v>1</v>
      </c>
    </row>
    <row r="406" spans="1:5" x14ac:dyDescent="0.25">
      <c r="A406" t="s">
        <v>66</v>
      </c>
      <c r="B406" t="s">
        <v>1340</v>
      </c>
      <c r="C406" t="s">
        <v>1355</v>
      </c>
      <c r="D406" t="s">
        <v>1637</v>
      </c>
      <c r="E406" s="21">
        <v>1</v>
      </c>
    </row>
    <row r="407" spans="1:5" x14ac:dyDescent="0.25">
      <c r="A407" t="s">
        <v>66</v>
      </c>
      <c r="B407" t="s">
        <v>1340</v>
      </c>
      <c r="C407" t="s">
        <v>1355</v>
      </c>
      <c r="D407" t="s">
        <v>1653</v>
      </c>
      <c r="E407" s="21">
        <v>1</v>
      </c>
    </row>
    <row r="408" spans="1:5" x14ac:dyDescent="0.25">
      <c r="A408" t="s">
        <v>66</v>
      </c>
      <c r="B408" t="s">
        <v>1340</v>
      </c>
      <c r="C408" t="s">
        <v>1355</v>
      </c>
      <c r="D408" t="s">
        <v>1825</v>
      </c>
      <c r="E408" s="21">
        <v>1</v>
      </c>
    </row>
    <row r="409" spans="1:5" x14ac:dyDescent="0.25">
      <c r="A409" t="s">
        <v>66</v>
      </c>
      <c r="B409" t="s">
        <v>1340</v>
      </c>
      <c r="C409" t="s">
        <v>1355</v>
      </c>
      <c r="D409" t="s">
        <v>1892</v>
      </c>
      <c r="E409" s="21">
        <v>1</v>
      </c>
    </row>
    <row r="410" spans="1:5" x14ac:dyDescent="0.25">
      <c r="A410" t="s">
        <v>66</v>
      </c>
      <c r="B410" t="s">
        <v>1340</v>
      </c>
      <c r="C410" t="s">
        <v>1355</v>
      </c>
      <c r="D410" t="s">
        <v>2020</v>
      </c>
      <c r="E410" s="21">
        <v>1</v>
      </c>
    </row>
    <row r="411" spans="1:5" x14ac:dyDescent="0.25">
      <c r="A411" t="s">
        <v>66</v>
      </c>
      <c r="B411" t="s">
        <v>1340</v>
      </c>
      <c r="C411" t="s">
        <v>1355</v>
      </c>
      <c r="D411" t="s">
        <v>2024</v>
      </c>
      <c r="E411" s="21">
        <v>1</v>
      </c>
    </row>
    <row r="412" spans="1:5" x14ac:dyDescent="0.25">
      <c r="A412" t="s">
        <v>66</v>
      </c>
      <c r="B412" t="s">
        <v>1340</v>
      </c>
      <c r="C412" t="s">
        <v>1355</v>
      </c>
      <c r="D412" t="s">
        <v>2028</v>
      </c>
      <c r="E412" s="21">
        <v>1</v>
      </c>
    </row>
    <row r="413" spans="1:5" x14ac:dyDescent="0.25">
      <c r="A413" t="s">
        <v>66</v>
      </c>
      <c r="B413" t="s">
        <v>1340</v>
      </c>
      <c r="C413" t="s">
        <v>1355</v>
      </c>
      <c r="D413" t="s">
        <v>2245</v>
      </c>
      <c r="E413" s="21">
        <v>1</v>
      </c>
    </row>
    <row r="414" spans="1:5" x14ac:dyDescent="0.25">
      <c r="A414" t="s">
        <v>66</v>
      </c>
      <c r="B414" t="s">
        <v>1340</v>
      </c>
      <c r="C414" t="s">
        <v>1355</v>
      </c>
      <c r="D414" t="s">
        <v>2247</v>
      </c>
      <c r="E414" s="21">
        <v>1</v>
      </c>
    </row>
    <row r="415" spans="1:5" x14ac:dyDescent="0.25">
      <c r="A415" t="s">
        <v>66</v>
      </c>
      <c r="B415" t="s">
        <v>1340</v>
      </c>
      <c r="C415" t="s">
        <v>1355</v>
      </c>
      <c r="D415" t="s">
        <v>2251</v>
      </c>
      <c r="E415" s="21">
        <v>1</v>
      </c>
    </row>
    <row r="416" spans="1:5" x14ac:dyDescent="0.25">
      <c r="A416" t="s">
        <v>66</v>
      </c>
      <c r="B416" t="s">
        <v>1340</v>
      </c>
      <c r="C416" t="s">
        <v>1355</v>
      </c>
      <c r="D416" t="s">
        <v>2253</v>
      </c>
      <c r="E416" s="21">
        <v>1</v>
      </c>
    </row>
    <row r="417" spans="1:5" x14ac:dyDescent="0.25">
      <c r="A417" t="s">
        <v>66</v>
      </c>
      <c r="B417" t="s">
        <v>1340</v>
      </c>
      <c r="C417" t="s">
        <v>1355</v>
      </c>
      <c r="D417" t="s">
        <v>2255</v>
      </c>
      <c r="E417" s="21">
        <v>1</v>
      </c>
    </row>
    <row r="418" spans="1:5" x14ac:dyDescent="0.25">
      <c r="A418" t="s">
        <v>66</v>
      </c>
      <c r="B418" t="s">
        <v>1340</v>
      </c>
      <c r="C418" t="s">
        <v>1355</v>
      </c>
      <c r="D418" t="s">
        <v>2257</v>
      </c>
      <c r="E418" s="21">
        <v>1</v>
      </c>
    </row>
    <row r="419" spans="1:5" x14ac:dyDescent="0.25">
      <c r="A419" t="s">
        <v>66</v>
      </c>
      <c r="B419" t="s">
        <v>1340</v>
      </c>
      <c r="C419" t="s">
        <v>1355</v>
      </c>
      <c r="D419" t="s">
        <v>2259</v>
      </c>
      <c r="E419" s="21">
        <v>1</v>
      </c>
    </row>
    <row r="420" spans="1:5" x14ac:dyDescent="0.25">
      <c r="A420" t="s">
        <v>66</v>
      </c>
      <c r="B420" t="s">
        <v>1340</v>
      </c>
      <c r="C420" t="s">
        <v>1355</v>
      </c>
      <c r="D420" t="s">
        <v>2261</v>
      </c>
      <c r="E420" s="21">
        <v>1</v>
      </c>
    </row>
    <row r="421" spans="1:5" x14ac:dyDescent="0.25">
      <c r="A421" t="s">
        <v>66</v>
      </c>
      <c r="B421" t="s">
        <v>1340</v>
      </c>
      <c r="C421" t="s">
        <v>1355</v>
      </c>
      <c r="D421" t="s">
        <v>2263</v>
      </c>
      <c r="E421" s="21">
        <v>1</v>
      </c>
    </row>
    <row r="422" spans="1:5" x14ac:dyDescent="0.25">
      <c r="A422" t="s">
        <v>66</v>
      </c>
      <c r="B422" t="s">
        <v>1340</v>
      </c>
      <c r="C422" t="s">
        <v>1355</v>
      </c>
      <c r="D422" t="s">
        <v>2265</v>
      </c>
      <c r="E422" s="21">
        <v>1</v>
      </c>
    </row>
    <row r="423" spans="1:5" x14ac:dyDescent="0.25">
      <c r="A423" t="s">
        <v>66</v>
      </c>
      <c r="B423" t="s">
        <v>1340</v>
      </c>
      <c r="C423" t="s">
        <v>1355</v>
      </c>
      <c r="D423" t="s">
        <v>2276</v>
      </c>
      <c r="E423" s="21">
        <v>1</v>
      </c>
    </row>
    <row r="424" spans="1:5" x14ac:dyDescent="0.25">
      <c r="A424" t="s">
        <v>66</v>
      </c>
      <c r="B424" t="s">
        <v>1340</v>
      </c>
      <c r="C424" t="s">
        <v>1355</v>
      </c>
      <c r="D424" t="s">
        <v>2278</v>
      </c>
      <c r="E424" s="21">
        <v>1</v>
      </c>
    </row>
    <row r="425" spans="1:5" x14ac:dyDescent="0.25">
      <c r="A425" t="s">
        <v>66</v>
      </c>
      <c r="B425" t="s">
        <v>1340</v>
      </c>
      <c r="C425" t="s">
        <v>1355</v>
      </c>
      <c r="D425" t="s">
        <v>2280</v>
      </c>
      <c r="E425" s="21">
        <v>1</v>
      </c>
    </row>
    <row r="426" spans="1:5" x14ac:dyDescent="0.25">
      <c r="A426" t="s">
        <v>66</v>
      </c>
      <c r="B426" t="s">
        <v>1340</v>
      </c>
      <c r="C426" t="s">
        <v>1562</v>
      </c>
      <c r="D426" t="s">
        <v>1563</v>
      </c>
      <c r="E426" s="21">
        <v>1</v>
      </c>
    </row>
    <row r="427" spans="1:5" x14ac:dyDescent="0.25">
      <c r="A427" t="s">
        <v>66</v>
      </c>
      <c r="B427" t="s">
        <v>1340</v>
      </c>
      <c r="C427" t="s">
        <v>1562</v>
      </c>
      <c r="D427" t="s">
        <v>1581</v>
      </c>
      <c r="E427" s="21">
        <v>1</v>
      </c>
    </row>
    <row r="428" spans="1:5" x14ac:dyDescent="0.25">
      <c r="A428" t="s">
        <v>66</v>
      </c>
      <c r="B428" t="s">
        <v>1340</v>
      </c>
      <c r="C428" t="s">
        <v>1562</v>
      </c>
      <c r="D428" t="s">
        <v>1880</v>
      </c>
      <c r="E428" s="21">
        <v>1</v>
      </c>
    </row>
    <row r="429" spans="1:5" x14ac:dyDescent="0.25">
      <c r="A429" t="s">
        <v>66</v>
      </c>
      <c r="B429" t="s">
        <v>1340</v>
      </c>
      <c r="C429" t="s">
        <v>1562</v>
      </c>
      <c r="D429" t="s">
        <v>1952</v>
      </c>
      <c r="E429" s="21">
        <v>1</v>
      </c>
    </row>
    <row r="430" spans="1:5" x14ac:dyDescent="0.25">
      <c r="A430" t="s">
        <v>66</v>
      </c>
      <c r="B430" t="s">
        <v>1340</v>
      </c>
      <c r="C430" t="s">
        <v>1562</v>
      </c>
      <c r="D430" t="s">
        <v>2076</v>
      </c>
      <c r="E430" s="21">
        <v>1</v>
      </c>
    </row>
    <row r="431" spans="1:5" x14ac:dyDescent="0.25">
      <c r="A431" t="s">
        <v>66</v>
      </c>
      <c r="B431" t="s">
        <v>1340</v>
      </c>
      <c r="C431" t="s">
        <v>1683</v>
      </c>
      <c r="D431" t="s">
        <v>1684</v>
      </c>
      <c r="E431" s="21">
        <v>1</v>
      </c>
    </row>
    <row r="432" spans="1:5" x14ac:dyDescent="0.25">
      <c r="A432" t="s">
        <v>66</v>
      </c>
      <c r="B432" t="s">
        <v>1340</v>
      </c>
      <c r="C432" t="s">
        <v>1683</v>
      </c>
      <c r="D432" t="s">
        <v>1688</v>
      </c>
      <c r="E432" s="21">
        <v>1</v>
      </c>
    </row>
    <row r="433" spans="1:5" x14ac:dyDescent="0.25">
      <c r="A433" t="s">
        <v>66</v>
      </c>
      <c r="B433" t="s">
        <v>1340</v>
      </c>
      <c r="C433" t="s">
        <v>1683</v>
      </c>
      <c r="D433" t="s">
        <v>1690</v>
      </c>
      <c r="E433" s="21">
        <v>1</v>
      </c>
    </row>
    <row r="434" spans="1:5" x14ac:dyDescent="0.25">
      <c r="A434" t="s">
        <v>66</v>
      </c>
      <c r="B434" t="s">
        <v>1340</v>
      </c>
      <c r="C434" t="s">
        <v>1683</v>
      </c>
      <c r="D434" t="s">
        <v>1871</v>
      </c>
      <c r="E434" s="21">
        <v>1</v>
      </c>
    </row>
    <row r="435" spans="1:5" x14ac:dyDescent="0.25">
      <c r="A435" t="s">
        <v>66</v>
      </c>
      <c r="B435" t="s">
        <v>1340</v>
      </c>
      <c r="C435" t="s">
        <v>1683</v>
      </c>
      <c r="D435" t="s">
        <v>1915</v>
      </c>
      <c r="E435" s="21">
        <v>1</v>
      </c>
    </row>
    <row r="436" spans="1:5" x14ac:dyDescent="0.25">
      <c r="A436" t="s">
        <v>66</v>
      </c>
      <c r="B436" t="s">
        <v>1340</v>
      </c>
      <c r="C436" t="s">
        <v>1683</v>
      </c>
      <c r="D436" t="s">
        <v>2040</v>
      </c>
      <c r="E436" s="21">
        <v>1</v>
      </c>
    </row>
    <row r="437" spans="1:5" x14ac:dyDescent="0.25">
      <c r="A437" t="s">
        <v>66</v>
      </c>
      <c r="B437" t="s">
        <v>1340</v>
      </c>
      <c r="C437" t="s">
        <v>1683</v>
      </c>
      <c r="D437" t="s">
        <v>2058</v>
      </c>
      <c r="E437" s="21">
        <v>1</v>
      </c>
    </row>
    <row r="438" spans="1:5" x14ac:dyDescent="0.25">
      <c r="A438" t="s">
        <v>66</v>
      </c>
      <c r="B438" t="s">
        <v>1340</v>
      </c>
      <c r="C438" t="s">
        <v>1683</v>
      </c>
      <c r="D438" t="s">
        <v>2099</v>
      </c>
      <c r="E438" s="21">
        <v>1</v>
      </c>
    </row>
    <row r="439" spans="1:5" x14ac:dyDescent="0.25">
      <c r="A439" t="s">
        <v>66</v>
      </c>
      <c r="B439" t="s">
        <v>1340</v>
      </c>
      <c r="C439" t="s">
        <v>1683</v>
      </c>
      <c r="D439" t="s">
        <v>2101</v>
      </c>
      <c r="E439" s="21">
        <v>1</v>
      </c>
    </row>
    <row r="440" spans="1:5" x14ac:dyDescent="0.25">
      <c r="A440" t="s">
        <v>66</v>
      </c>
      <c r="B440" t="s">
        <v>1340</v>
      </c>
      <c r="C440" t="s">
        <v>1683</v>
      </c>
      <c r="D440" t="s">
        <v>2212</v>
      </c>
      <c r="E440" s="21">
        <v>1</v>
      </c>
    </row>
    <row r="441" spans="1:5" x14ac:dyDescent="0.25">
      <c r="A441" t="s">
        <v>66</v>
      </c>
      <c r="B441" t="s">
        <v>1340</v>
      </c>
      <c r="C441" t="s">
        <v>1683</v>
      </c>
      <c r="D441" t="s">
        <v>2216</v>
      </c>
      <c r="E441" s="21">
        <v>1</v>
      </c>
    </row>
    <row r="442" spans="1:5" x14ac:dyDescent="0.25">
      <c r="A442" t="s">
        <v>66</v>
      </c>
      <c r="B442" t="s">
        <v>1340</v>
      </c>
      <c r="C442" t="s">
        <v>1683</v>
      </c>
      <c r="D442" t="s">
        <v>2241</v>
      </c>
      <c r="E442" s="21">
        <v>1</v>
      </c>
    </row>
    <row r="443" spans="1:5" x14ac:dyDescent="0.25">
      <c r="A443" t="s">
        <v>66</v>
      </c>
      <c r="B443" t="s">
        <v>1340</v>
      </c>
      <c r="C443" t="s">
        <v>1358</v>
      </c>
      <c r="D443" t="s">
        <v>1359</v>
      </c>
      <c r="E443" s="21">
        <v>1</v>
      </c>
    </row>
    <row r="444" spans="1:5" x14ac:dyDescent="0.25">
      <c r="A444" t="s">
        <v>66</v>
      </c>
      <c r="B444" t="s">
        <v>1340</v>
      </c>
      <c r="C444" t="s">
        <v>1358</v>
      </c>
      <c r="D444" t="s">
        <v>986</v>
      </c>
      <c r="E444" s="21">
        <v>1</v>
      </c>
    </row>
    <row r="445" spans="1:5" x14ac:dyDescent="0.25">
      <c r="A445" t="s">
        <v>66</v>
      </c>
      <c r="B445" t="s">
        <v>1340</v>
      </c>
      <c r="C445" t="s">
        <v>1358</v>
      </c>
      <c r="D445" t="s">
        <v>990</v>
      </c>
      <c r="E445" s="21">
        <v>1</v>
      </c>
    </row>
    <row r="446" spans="1:5" x14ac:dyDescent="0.25">
      <c r="A446" t="s">
        <v>66</v>
      </c>
      <c r="B446" t="s">
        <v>1340</v>
      </c>
      <c r="C446" t="s">
        <v>1358</v>
      </c>
      <c r="D446" t="s">
        <v>992</v>
      </c>
      <c r="E446" s="21">
        <v>1</v>
      </c>
    </row>
    <row r="447" spans="1:5" x14ac:dyDescent="0.25">
      <c r="A447" t="s">
        <v>66</v>
      </c>
      <c r="B447" t="s">
        <v>1340</v>
      </c>
      <c r="C447" t="s">
        <v>1358</v>
      </c>
      <c r="D447" t="s">
        <v>1479</v>
      </c>
      <c r="E447" s="21">
        <v>1</v>
      </c>
    </row>
    <row r="448" spans="1:5" x14ac:dyDescent="0.25">
      <c r="A448" t="s">
        <v>66</v>
      </c>
      <c r="B448" t="s">
        <v>1340</v>
      </c>
      <c r="C448" t="s">
        <v>1358</v>
      </c>
      <c r="D448" t="s">
        <v>1489</v>
      </c>
      <c r="E448" s="21">
        <v>1</v>
      </c>
    </row>
    <row r="449" spans="1:5" x14ac:dyDescent="0.25">
      <c r="A449" t="s">
        <v>66</v>
      </c>
      <c r="B449" t="s">
        <v>1340</v>
      </c>
      <c r="C449" t="s">
        <v>1358</v>
      </c>
      <c r="D449" t="s">
        <v>1573</v>
      </c>
      <c r="E449" s="21">
        <v>1</v>
      </c>
    </row>
    <row r="450" spans="1:5" x14ac:dyDescent="0.25">
      <c r="A450" t="s">
        <v>66</v>
      </c>
      <c r="B450" t="s">
        <v>1340</v>
      </c>
      <c r="C450" t="s">
        <v>1358</v>
      </c>
      <c r="D450" t="s">
        <v>1643</v>
      </c>
      <c r="E450" s="21">
        <v>1</v>
      </c>
    </row>
    <row r="451" spans="1:5" x14ac:dyDescent="0.25">
      <c r="A451" t="s">
        <v>66</v>
      </c>
      <c r="B451" t="s">
        <v>1340</v>
      </c>
      <c r="C451" t="s">
        <v>1358</v>
      </c>
      <c r="D451" t="s">
        <v>1947</v>
      </c>
      <c r="E451" s="21">
        <v>1</v>
      </c>
    </row>
    <row r="452" spans="1:5" x14ac:dyDescent="0.25">
      <c r="A452" t="s">
        <v>66</v>
      </c>
      <c r="B452" t="s">
        <v>1340</v>
      </c>
      <c r="C452" t="s">
        <v>1358</v>
      </c>
      <c r="D452" t="s">
        <v>2208</v>
      </c>
      <c r="E452" s="21">
        <v>1</v>
      </c>
    </row>
    <row r="453" spans="1:5" x14ac:dyDescent="0.25">
      <c r="A453" t="s">
        <v>66</v>
      </c>
      <c r="B453" t="s">
        <v>1340</v>
      </c>
      <c r="C453" t="s">
        <v>1358</v>
      </c>
      <c r="D453" t="s">
        <v>2221</v>
      </c>
      <c r="E453" s="21">
        <v>1</v>
      </c>
    </row>
    <row r="454" spans="1:5" x14ac:dyDescent="0.25">
      <c r="A454" t="s">
        <v>66</v>
      </c>
      <c r="B454" t="s">
        <v>1340</v>
      </c>
      <c r="C454" t="s">
        <v>1358</v>
      </c>
      <c r="D454" t="s">
        <v>2223</v>
      </c>
      <c r="E454" s="21">
        <v>1</v>
      </c>
    </row>
    <row r="455" spans="1:5" x14ac:dyDescent="0.25">
      <c r="A455" t="s">
        <v>66</v>
      </c>
      <c r="B455" t="s">
        <v>1340</v>
      </c>
      <c r="C455" t="s">
        <v>1358</v>
      </c>
      <c r="D455" t="s">
        <v>2225</v>
      </c>
      <c r="E455" s="21">
        <v>1</v>
      </c>
    </row>
    <row r="456" spans="1:5" x14ac:dyDescent="0.25">
      <c r="A456" t="s">
        <v>66</v>
      </c>
      <c r="B456" t="s">
        <v>1340</v>
      </c>
      <c r="C456" t="s">
        <v>1358</v>
      </c>
      <c r="D456" t="s">
        <v>2227</v>
      </c>
      <c r="E456" s="21">
        <v>1</v>
      </c>
    </row>
    <row r="457" spans="1:5" x14ac:dyDescent="0.25">
      <c r="A457" t="s">
        <v>66</v>
      </c>
      <c r="B457" t="s">
        <v>1340</v>
      </c>
      <c r="C457" t="s">
        <v>1358</v>
      </c>
      <c r="D457" t="s">
        <v>2229</v>
      </c>
      <c r="E457" s="21">
        <v>1</v>
      </c>
    </row>
    <row r="458" spans="1:5" x14ac:dyDescent="0.25">
      <c r="A458" t="s">
        <v>66</v>
      </c>
      <c r="B458" t="s">
        <v>1340</v>
      </c>
      <c r="C458" t="s">
        <v>1345</v>
      </c>
      <c r="D458" t="s">
        <v>1346</v>
      </c>
      <c r="E458" s="21">
        <v>1</v>
      </c>
    </row>
    <row r="459" spans="1:5" x14ac:dyDescent="0.25">
      <c r="A459" t="s">
        <v>66</v>
      </c>
      <c r="B459" t="s">
        <v>1340</v>
      </c>
      <c r="C459" t="s">
        <v>1345</v>
      </c>
      <c r="D459" t="s">
        <v>1348</v>
      </c>
      <c r="E459" s="21">
        <v>1</v>
      </c>
    </row>
    <row r="460" spans="1:5" x14ac:dyDescent="0.25">
      <c r="A460" t="s">
        <v>66</v>
      </c>
      <c r="B460" t="s">
        <v>1340</v>
      </c>
      <c r="C460" t="s">
        <v>1345</v>
      </c>
      <c r="D460" t="s">
        <v>1350</v>
      </c>
      <c r="E460" s="21">
        <v>1</v>
      </c>
    </row>
    <row r="461" spans="1:5" x14ac:dyDescent="0.25">
      <c r="A461" t="s">
        <v>66</v>
      </c>
      <c r="B461" t="s">
        <v>1340</v>
      </c>
      <c r="C461" t="s">
        <v>1345</v>
      </c>
      <c r="D461" t="s">
        <v>2026</v>
      </c>
      <c r="E461" s="21">
        <v>1</v>
      </c>
    </row>
    <row r="462" spans="1:5" x14ac:dyDescent="0.25">
      <c r="A462" t="s">
        <v>66</v>
      </c>
      <c r="B462" t="s">
        <v>1340</v>
      </c>
      <c r="C462" t="s">
        <v>1341</v>
      </c>
      <c r="D462" t="s">
        <v>1342</v>
      </c>
      <c r="E462" s="21">
        <v>1</v>
      </c>
    </row>
    <row r="463" spans="1:5" x14ac:dyDescent="0.25">
      <c r="A463" t="s">
        <v>66</v>
      </c>
      <c r="B463" t="s">
        <v>1340</v>
      </c>
      <c r="C463" t="s">
        <v>1341</v>
      </c>
      <c r="D463" t="s">
        <v>1401</v>
      </c>
      <c r="E463" s="21">
        <v>1</v>
      </c>
    </row>
    <row r="464" spans="1:5" x14ac:dyDescent="0.25">
      <c r="A464" t="s">
        <v>66</v>
      </c>
      <c r="B464" t="s">
        <v>1340</v>
      </c>
      <c r="C464" t="s">
        <v>1341</v>
      </c>
      <c r="D464" t="s">
        <v>1405</v>
      </c>
      <c r="E464" s="21">
        <v>1</v>
      </c>
    </row>
    <row r="465" spans="1:5" x14ac:dyDescent="0.25">
      <c r="A465" t="s">
        <v>66</v>
      </c>
      <c r="B465" t="s">
        <v>1340</v>
      </c>
      <c r="C465" t="s">
        <v>1341</v>
      </c>
      <c r="D465" t="s">
        <v>1686</v>
      </c>
      <c r="E465" s="21">
        <v>1</v>
      </c>
    </row>
    <row r="466" spans="1:5" x14ac:dyDescent="0.25">
      <c r="A466" t="s">
        <v>66</v>
      </c>
      <c r="B466" t="s">
        <v>1340</v>
      </c>
      <c r="C466" t="s">
        <v>1341</v>
      </c>
      <c r="D466" t="s">
        <v>2036</v>
      </c>
      <c r="E466" s="21">
        <v>1</v>
      </c>
    </row>
    <row r="467" spans="1:5" x14ac:dyDescent="0.25">
      <c r="A467" t="s">
        <v>66</v>
      </c>
      <c r="B467" t="s">
        <v>1340</v>
      </c>
      <c r="C467" t="s">
        <v>1341</v>
      </c>
      <c r="D467" t="s">
        <v>2062</v>
      </c>
      <c r="E467" s="21">
        <v>1</v>
      </c>
    </row>
    <row r="468" spans="1:5" x14ac:dyDescent="0.25">
      <c r="A468" t="s">
        <v>66</v>
      </c>
      <c r="B468" t="s">
        <v>1340</v>
      </c>
      <c r="C468" t="s">
        <v>1341</v>
      </c>
      <c r="D468" t="s">
        <v>2066</v>
      </c>
      <c r="E468" s="21">
        <v>1</v>
      </c>
    </row>
    <row r="469" spans="1:5" x14ac:dyDescent="0.25">
      <c r="A469" t="s">
        <v>66</v>
      </c>
      <c r="B469" t="s">
        <v>1340</v>
      </c>
      <c r="C469" t="s">
        <v>1341</v>
      </c>
      <c r="D469" t="s">
        <v>2068</v>
      </c>
      <c r="E469" s="21">
        <v>1</v>
      </c>
    </row>
    <row r="470" spans="1:5" x14ac:dyDescent="0.25">
      <c r="A470" t="s">
        <v>66</v>
      </c>
      <c r="B470" t="s">
        <v>1340</v>
      </c>
      <c r="C470" t="s">
        <v>1341</v>
      </c>
      <c r="D470" t="s">
        <v>2070</v>
      </c>
      <c r="E470" s="21">
        <v>1</v>
      </c>
    </row>
    <row r="471" spans="1:5" x14ac:dyDescent="0.25">
      <c r="A471" t="s">
        <v>66</v>
      </c>
      <c r="B471" t="s">
        <v>1340</v>
      </c>
      <c r="C471" t="s">
        <v>1341</v>
      </c>
      <c r="D471" t="s">
        <v>2072</v>
      </c>
      <c r="E471" s="21">
        <v>1</v>
      </c>
    </row>
    <row r="472" spans="1:5" x14ac:dyDescent="0.25">
      <c r="A472" t="s">
        <v>66</v>
      </c>
      <c r="B472" t="s">
        <v>1340</v>
      </c>
      <c r="C472" t="s">
        <v>1341</v>
      </c>
      <c r="D472" t="s">
        <v>2074</v>
      </c>
      <c r="E472" s="21">
        <v>1</v>
      </c>
    </row>
    <row r="473" spans="1:5" x14ac:dyDescent="0.25">
      <c r="A473" t="s">
        <v>66</v>
      </c>
      <c r="B473" t="s">
        <v>1340</v>
      </c>
      <c r="C473" t="s">
        <v>1341</v>
      </c>
      <c r="D473" t="s">
        <v>2199</v>
      </c>
      <c r="E473" s="21">
        <v>1</v>
      </c>
    </row>
    <row r="474" spans="1:5" x14ac:dyDescent="0.25">
      <c r="A474" t="s">
        <v>66</v>
      </c>
      <c r="B474" t="s">
        <v>1340</v>
      </c>
      <c r="C474" t="s">
        <v>1507</v>
      </c>
      <c r="D474" t="s">
        <v>1508</v>
      </c>
      <c r="E474" s="21">
        <v>1</v>
      </c>
    </row>
    <row r="475" spans="1:5" x14ac:dyDescent="0.25">
      <c r="A475" t="s">
        <v>66</v>
      </c>
      <c r="B475" t="s">
        <v>1340</v>
      </c>
      <c r="C475" t="s">
        <v>1507</v>
      </c>
      <c r="D475" t="s">
        <v>1519</v>
      </c>
      <c r="E475" s="21">
        <v>1</v>
      </c>
    </row>
    <row r="476" spans="1:5" x14ac:dyDescent="0.25">
      <c r="A476" t="s">
        <v>66</v>
      </c>
      <c r="B476" t="s">
        <v>1340</v>
      </c>
      <c r="C476" t="s">
        <v>1507</v>
      </c>
      <c r="D476" t="s">
        <v>1521</v>
      </c>
      <c r="E476" s="21">
        <v>1</v>
      </c>
    </row>
    <row r="477" spans="1:5" x14ac:dyDescent="0.25">
      <c r="A477" t="s">
        <v>66</v>
      </c>
      <c r="B477" t="s">
        <v>1340</v>
      </c>
      <c r="C477" t="s">
        <v>1507</v>
      </c>
      <c r="D477" t="s">
        <v>1523</v>
      </c>
      <c r="E477" s="21">
        <v>1</v>
      </c>
    </row>
    <row r="478" spans="1:5" x14ac:dyDescent="0.25">
      <c r="A478" t="s">
        <v>66</v>
      </c>
      <c r="B478" t="s">
        <v>1340</v>
      </c>
      <c r="C478" t="s">
        <v>1507</v>
      </c>
      <c r="D478" t="s">
        <v>1525</v>
      </c>
      <c r="E478" s="21">
        <v>1</v>
      </c>
    </row>
    <row r="479" spans="1:5" x14ac:dyDescent="0.25">
      <c r="A479" t="s">
        <v>66</v>
      </c>
      <c r="B479" t="s">
        <v>1340</v>
      </c>
      <c r="C479" t="s">
        <v>1507</v>
      </c>
      <c r="D479" t="s">
        <v>1527</v>
      </c>
      <c r="E479" s="21">
        <v>1</v>
      </c>
    </row>
    <row r="480" spans="1:5" x14ac:dyDescent="0.25">
      <c r="A480" t="s">
        <v>66</v>
      </c>
      <c r="B480" t="s">
        <v>1340</v>
      </c>
      <c r="C480" t="s">
        <v>1507</v>
      </c>
      <c r="D480" t="s">
        <v>1529</v>
      </c>
      <c r="E480" s="21">
        <v>1</v>
      </c>
    </row>
    <row r="481" spans="1:5" x14ac:dyDescent="0.25">
      <c r="A481" t="s">
        <v>66</v>
      </c>
      <c r="B481" t="s">
        <v>1340</v>
      </c>
      <c r="C481" t="s">
        <v>1507</v>
      </c>
      <c r="D481" t="s">
        <v>1531</v>
      </c>
      <c r="E481" s="21">
        <v>1</v>
      </c>
    </row>
    <row r="482" spans="1:5" x14ac:dyDescent="0.25">
      <c r="A482" t="s">
        <v>66</v>
      </c>
      <c r="B482" t="s">
        <v>1340</v>
      </c>
      <c r="C482" t="s">
        <v>1507</v>
      </c>
      <c r="D482" t="s">
        <v>1533</v>
      </c>
      <c r="E482" s="21">
        <v>1</v>
      </c>
    </row>
    <row r="483" spans="1:5" x14ac:dyDescent="0.25">
      <c r="A483" t="s">
        <v>66</v>
      </c>
      <c r="B483" t="s">
        <v>1340</v>
      </c>
      <c r="C483" t="s">
        <v>1507</v>
      </c>
      <c r="D483" t="s">
        <v>1535</v>
      </c>
      <c r="E483" s="21">
        <v>1</v>
      </c>
    </row>
    <row r="484" spans="1:5" x14ac:dyDescent="0.25">
      <c r="A484" t="s">
        <v>66</v>
      </c>
      <c r="B484" t="s">
        <v>1340</v>
      </c>
      <c r="C484" t="s">
        <v>1507</v>
      </c>
      <c r="D484" t="s">
        <v>1537</v>
      </c>
      <c r="E484" s="21">
        <v>1</v>
      </c>
    </row>
    <row r="485" spans="1:5" x14ac:dyDescent="0.25">
      <c r="A485" t="s">
        <v>66</v>
      </c>
      <c r="B485" t="s">
        <v>1340</v>
      </c>
      <c r="C485" t="s">
        <v>1507</v>
      </c>
      <c r="D485" t="s">
        <v>1539</v>
      </c>
      <c r="E485" s="21">
        <v>1</v>
      </c>
    </row>
    <row r="486" spans="1:5" x14ac:dyDescent="0.25">
      <c r="A486" t="s">
        <v>66</v>
      </c>
      <c r="B486" t="s">
        <v>1340</v>
      </c>
      <c r="C486" t="s">
        <v>1507</v>
      </c>
      <c r="D486" t="s">
        <v>1541</v>
      </c>
      <c r="E486" s="21">
        <v>1</v>
      </c>
    </row>
    <row r="487" spans="1:5" x14ac:dyDescent="0.25">
      <c r="A487" t="s">
        <v>66</v>
      </c>
      <c r="B487" t="s">
        <v>1340</v>
      </c>
      <c r="C487" t="s">
        <v>1507</v>
      </c>
      <c r="D487" t="s">
        <v>1543</v>
      </c>
      <c r="E487" s="21">
        <v>1</v>
      </c>
    </row>
    <row r="488" spans="1:5" x14ac:dyDescent="0.25">
      <c r="A488" t="s">
        <v>66</v>
      </c>
      <c r="B488" t="s">
        <v>1340</v>
      </c>
      <c r="C488" t="s">
        <v>1507</v>
      </c>
      <c r="D488" t="s">
        <v>1545</v>
      </c>
      <c r="E488" s="21">
        <v>1</v>
      </c>
    </row>
    <row r="489" spans="1:5" x14ac:dyDescent="0.25">
      <c r="A489" t="s">
        <v>66</v>
      </c>
      <c r="B489" t="s">
        <v>1340</v>
      </c>
      <c r="C489" t="s">
        <v>1507</v>
      </c>
      <c r="D489" t="s">
        <v>1547</v>
      </c>
      <c r="E489" s="21">
        <v>1</v>
      </c>
    </row>
    <row r="490" spans="1:5" x14ac:dyDescent="0.25">
      <c r="A490" t="s">
        <v>66</v>
      </c>
      <c r="B490" t="s">
        <v>1340</v>
      </c>
      <c r="C490" t="s">
        <v>1507</v>
      </c>
      <c r="D490" t="s">
        <v>1587</v>
      </c>
      <c r="E490" s="21">
        <v>1</v>
      </c>
    </row>
    <row r="491" spans="1:5" x14ac:dyDescent="0.25">
      <c r="A491" t="s">
        <v>66</v>
      </c>
      <c r="B491" t="s">
        <v>1340</v>
      </c>
      <c r="C491" t="s">
        <v>1507</v>
      </c>
      <c r="D491" t="s">
        <v>1736</v>
      </c>
      <c r="E491" s="21">
        <v>1</v>
      </c>
    </row>
    <row r="492" spans="1:5" x14ac:dyDescent="0.25">
      <c r="A492" t="s">
        <v>66</v>
      </c>
      <c r="B492" t="s">
        <v>1340</v>
      </c>
      <c r="C492" t="s">
        <v>1507</v>
      </c>
      <c r="D492" t="s">
        <v>1886</v>
      </c>
      <c r="E492" s="21">
        <v>1</v>
      </c>
    </row>
    <row r="493" spans="1:5" x14ac:dyDescent="0.25">
      <c r="A493" t="s">
        <v>66</v>
      </c>
      <c r="B493" t="s">
        <v>1340</v>
      </c>
      <c r="C493" t="s">
        <v>1507</v>
      </c>
      <c r="D493" t="s">
        <v>1894</v>
      </c>
      <c r="E493" s="21">
        <v>1</v>
      </c>
    </row>
    <row r="494" spans="1:5" x14ac:dyDescent="0.25">
      <c r="A494" t="s">
        <v>66</v>
      </c>
      <c r="B494" t="s">
        <v>1340</v>
      </c>
      <c r="C494" t="s">
        <v>1507</v>
      </c>
      <c r="D494" t="s">
        <v>1924</v>
      </c>
      <c r="E494" s="21">
        <v>1</v>
      </c>
    </row>
    <row r="495" spans="1:5" x14ac:dyDescent="0.25">
      <c r="A495" t="s">
        <v>66</v>
      </c>
      <c r="B495" t="s">
        <v>1340</v>
      </c>
      <c r="C495" t="s">
        <v>1507</v>
      </c>
      <c r="D495" t="s">
        <v>1942</v>
      </c>
      <c r="E495" s="21">
        <v>1</v>
      </c>
    </row>
    <row r="496" spans="1:5" x14ac:dyDescent="0.25">
      <c r="A496" t="s">
        <v>66</v>
      </c>
      <c r="B496" t="s">
        <v>1340</v>
      </c>
      <c r="C496" t="s">
        <v>1507</v>
      </c>
      <c r="D496" t="s">
        <v>1944</v>
      </c>
      <c r="E496" s="21">
        <v>1</v>
      </c>
    </row>
    <row r="497" spans="1:5" x14ac:dyDescent="0.25">
      <c r="A497" t="s">
        <v>66</v>
      </c>
      <c r="B497" t="s">
        <v>1340</v>
      </c>
      <c r="C497" t="s">
        <v>1507</v>
      </c>
      <c r="D497" t="s">
        <v>1950</v>
      </c>
      <c r="E497" s="21">
        <v>1</v>
      </c>
    </row>
    <row r="498" spans="1:5" x14ac:dyDescent="0.25">
      <c r="A498" t="s">
        <v>66</v>
      </c>
      <c r="B498" t="s">
        <v>1340</v>
      </c>
      <c r="C498" t="s">
        <v>1507</v>
      </c>
      <c r="D498" t="s">
        <v>1956</v>
      </c>
      <c r="E498" s="21">
        <v>1</v>
      </c>
    </row>
    <row r="499" spans="1:5" x14ac:dyDescent="0.25">
      <c r="A499" t="s">
        <v>66</v>
      </c>
      <c r="B499" t="s">
        <v>1340</v>
      </c>
      <c r="C499" t="s">
        <v>1507</v>
      </c>
      <c r="D499" t="s">
        <v>1987</v>
      </c>
      <c r="E499" s="21">
        <v>1</v>
      </c>
    </row>
    <row r="500" spans="1:5" x14ac:dyDescent="0.25">
      <c r="A500" t="s">
        <v>66</v>
      </c>
      <c r="B500" t="s">
        <v>1340</v>
      </c>
      <c r="C500" t="s">
        <v>1507</v>
      </c>
      <c r="D500" t="s">
        <v>1997</v>
      </c>
      <c r="E500" s="21">
        <v>1</v>
      </c>
    </row>
    <row r="501" spans="1:5" x14ac:dyDescent="0.25">
      <c r="A501" t="s">
        <v>66</v>
      </c>
      <c r="B501" t="s">
        <v>1340</v>
      </c>
      <c r="C501" t="s">
        <v>1507</v>
      </c>
      <c r="D501" t="s">
        <v>2022</v>
      </c>
      <c r="E501" s="21">
        <v>1</v>
      </c>
    </row>
    <row r="502" spans="1:5" x14ac:dyDescent="0.25">
      <c r="A502" t="s">
        <v>66</v>
      </c>
      <c r="B502" t="s">
        <v>1340</v>
      </c>
      <c r="C502" t="s">
        <v>1365</v>
      </c>
      <c r="D502" t="s">
        <v>1366</v>
      </c>
      <c r="E502" s="21">
        <v>1</v>
      </c>
    </row>
    <row r="503" spans="1:5" x14ac:dyDescent="0.25">
      <c r="A503" t="s">
        <v>66</v>
      </c>
      <c r="B503" t="s">
        <v>1340</v>
      </c>
      <c r="C503" t="s">
        <v>1365</v>
      </c>
      <c r="D503" t="s">
        <v>1409</v>
      </c>
      <c r="E503" s="21">
        <v>1</v>
      </c>
    </row>
    <row r="504" spans="1:5" x14ac:dyDescent="0.25">
      <c r="A504" t="s">
        <v>66</v>
      </c>
      <c r="B504" t="s">
        <v>1340</v>
      </c>
      <c r="C504" t="s">
        <v>1365</v>
      </c>
      <c r="D504" t="s">
        <v>1414</v>
      </c>
      <c r="E504" s="21">
        <v>1</v>
      </c>
    </row>
    <row r="505" spans="1:5" x14ac:dyDescent="0.25">
      <c r="A505" t="s">
        <v>66</v>
      </c>
      <c r="B505" t="s">
        <v>1340</v>
      </c>
      <c r="C505" t="s">
        <v>1365</v>
      </c>
      <c r="D505" t="s">
        <v>1501</v>
      </c>
      <c r="E505" s="21">
        <v>1</v>
      </c>
    </row>
    <row r="506" spans="1:5" x14ac:dyDescent="0.25">
      <c r="A506" t="s">
        <v>66</v>
      </c>
      <c r="B506" t="s">
        <v>1340</v>
      </c>
      <c r="C506" t="s">
        <v>1365</v>
      </c>
      <c r="D506" t="s">
        <v>1505</v>
      </c>
      <c r="E506" s="21">
        <v>1</v>
      </c>
    </row>
    <row r="507" spans="1:5" x14ac:dyDescent="0.25">
      <c r="A507" t="s">
        <v>66</v>
      </c>
      <c r="B507" t="s">
        <v>1340</v>
      </c>
      <c r="C507" t="s">
        <v>1365</v>
      </c>
      <c r="D507" t="s">
        <v>1616</v>
      </c>
      <c r="E507" s="21">
        <v>1</v>
      </c>
    </row>
    <row r="508" spans="1:5" x14ac:dyDescent="0.25">
      <c r="A508" t="s">
        <v>66</v>
      </c>
      <c r="B508" t="s">
        <v>1340</v>
      </c>
      <c r="C508" t="s">
        <v>1365</v>
      </c>
      <c r="D508" t="s">
        <v>1645</v>
      </c>
      <c r="E508" s="21">
        <v>1</v>
      </c>
    </row>
    <row r="509" spans="1:5" x14ac:dyDescent="0.25">
      <c r="A509" t="s">
        <v>66</v>
      </c>
      <c r="B509" t="s">
        <v>1340</v>
      </c>
      <c r="C509" t="s">
        <v>1365</v>
      </c>
      <c r="D509" t="s">
        <v>1657</v>
      </c>
      <c r="E509" s="21">
        <v>1</v>
      </c>
    </row>
    <row r="510" spans="1:5" x14ac:dyDescent="0.25">
      <c r="A510" t="s">
        <v>66</v>
      </c>
      <c r="B510" t="s">
        <v>1340</v>
      </c>
      <c r="C510" t="s">
        <v>1365</v>
      </c>
      <c r="D510" t="s">
        <v>1673</v>
      </c>
      <c r="E510" s="21">
        <v>1</v>
      </c>
    </row>
    <row r="511" spans="1:5" x14ac:dyDescent="0.25">
      <c r="A511" t="s">
        <v>66</v>
      </c>
      <c r="B511" t="s">
        <v>1340</v>
      </c>
      <c r="C511" t="s">
        <v>1365</v>
      </c>
      <c r="D511" t="s">
        <v>1675</v>
      </c>
      <c r="E511" s="21">
        <v>1</v>
      </c>
    </row>
    <row r="512" spans="1:5" x14ac:dyDescent="0.25">
      <c r="A512" t="s">
        <v>66</v>
      </c>
      <c r="B512" t="s">
        <v>1340</v>
      </c>
      <c r="C512" t="s">
        <v>1365</v>
      </c>
      <c r="D512" t="s">
        <v>1681</v>
      </c>
      <c r="E512" s="21">
        <v>1</v>
      </c>
    </row>
    <row r="513" spans="1:5" x14ac:dyDescent="0.25">
      <c r="A513" t="s">
        <v>66</v>
      </c>
      <c r="B513" t="s">
        <v>1340</v>
      </c>
      <c r="C513" t="s">
        <v>1365</v>
      </c>
      <c r="D513" t="s">
        <v>1692</v>
      </c>
      <c r="E513" s="21">
        <v>1</v>
      </c>
    </row>
    <row r="514" spans="1:5" x14ac:dyDescent="0.25">
      <c r="A514" t="s">
        <v>66</v>
      </c>
      <c r="B514" t="s">
        <v>1340</v>
      </c>
      <c r="C514" t="s">
        <v>1365</v>
      </c>
      <c r="D514" t="s">
        <v>1694</v>
      </c>
      <c r="E514" s="21">
        <v>1</v>
      </c>
    </row>
    <row r="515" spans="1:5" x14ac:dyDescent="0.25">
      <c r="A515" t="s">
        <v>66</v>
      </c>
      <c r="B515" t="s">
        <v>1340</v>
      </c>
      <c r="C515" t="s">
        <v>1365</v>
      </c>
      <c r="D515" t="s">
        <v>1700</v>
      </c>
      <c r="E515" s="21">
        <v>1</v>
      </c>
    </row>
    <row r="516" spans="1:5" x14ac:dyDescent="0.25">
      <c r="A516" t="s">
        <v>66</v>
      </c>
      <c r="B516" t="s">
        <v>1340</v>
      </c>
      <c r="C516" t="s">
        <v>1365</v>
      </c>
      <c r="D516" t="s">
        <v>1702</v>
      </c>
      <c r="E516" s="21">
        <v>1</v>
      </c>
    </row>
    <row r="517" spans="1:5" x14ac:dyDescent="0.25">
      <c r="A517" t="s">
        <v>66</v>
      </c>
      <c r="B517" t="s">
        <v>1340</v>
      </c>
      <c r="C517" t="s">
        <v>1365</v>
      </c>
      <c r="D517" t="s">
        <v>1710</v>
      </c>
      <c r="E517" s="21">
        <v>1</v>
      </c>
    </row>
    <row r="518" spans="1:5" x14ac:dyDescent="0.25">
      <c r="A518" t="s">
        <v>66</v>
      </c>
      <c r="B518" t="s">
        <v>1340</v>
      </c>
      <c r="C518" t="s">
        <v>1365</v>
      </c>
      <c r="D518" t="s">
        <v>1755</v>
      </c>
      <c r="E518" s="21">
        <v>1</v>
      </c>
    </row>
    <row r="519" spans="1:5" x14ac:dyDescent="0.25">
      <c r="A519" t="s">
        <v>66</v>
      </c>
      <c r="B519" t="s">
        <v>1340</v>
      </c>
      <c r="C519" t="s">
        <v>1365</v>
      </c>
      <c r="D519" t="s">
        <v>1759</v>
      </c>
      <c r="E519" s="21">
        <v>1</v>
      </c>
    </row>
    <row r="520" spans="1:5" x14ac:dyDescent="0.25">
      <c r="A520" t="s">
        <v>66</v>
      </c>
      <c r="B520" t="s">
        <v>1340</v>
      </c>
      <c r="C520" t="s">
        <v>1365</v>
      </c>
      <c r="D520" t="s">
        <v>1761</v>
      </c>
      <c r="E520" s="21">
        <v>1</v>
      </c>
    </row>
    <row r="521" spans="1:5" x14ac:dyDescent="0.25">
      <c r="A521" t="s">
        <v>66</v>
      </c>
      <c r="B521" t="s">
        <v>1340</v>
      </c>
      <c r="C521" t="s">
        <v>1365</v>
      </c>
      <c r="D521" t="s">
        <v>1767</v>
      </c>
      <c r="E521" s="21">
        <v>1</v>
      </c>
    </row>
    <row r="522" spans="1:5" x14ac:dyDescent="0.25">
      <c r="A522" t="s">
        <v>66</v>
      </c>
      <c r="B522" t="s">
        <v>1340</v>
      </c>
      <c r="C522" t="s">
        <v>1365</v>
      </c>
      <c r="D522" t="s">
        <v>1769</v>
      </c>
      <c r="E522" s="21">
        <v>1</v>
      </c>
    </row>
    <row r="523" spans="1:5" x14ac:dyDescent="0.25">
      <c r="A523" t="s">
        <v>66</v>
      </c>
      <c r="B523" t="s">
        <v>1340</v>
      </c>
      <c r="C523" t="s">
        <v>1365</v>
      </c>
      <c r="D523" t="s">
        <v>1771</v>
      </c>
      <c r="E523" s="21">
        <v>1</v>
      </c>
    </row>
    <row r="524" spans="1:5" x14ac:dyDescent="0.25">
      <c r="A524" t="s">
        <v>66</v>
      </c>
      <c r="B524" t="s">
        <v>1340</v>
      </c>
      <c r="C524" t="s">
        <v>1365</v>
      </c>
      <c r="D524" t="s">
        <v>1773</v>
      </c>
      <c r="E524" s="21">
        <v>1</v>
      </c>
    </row>
    <row r="525" spans="1:5" x14ac:dyDescent="0.25">
      <c r="A525" t="s">
        <v>66</v>
      </c>
      <c r="B525" t="s">
        <v>1340</v>
      </c>
      <c r="C525" t="s">
        <v>1365</v>
      </c>
      <c r="D525" t="s">
        <v>1777</v>
      </c>
      <c r="E525" s="21">
        <v>1</v>
      </c>
    </row>
    <row r="526" spans="1:5" x14ac:dyDescent="0.25">
      <c r="A526" t="s">
        <v>66</v>
      </c>
      <c r="B526" t="s">
        <v>1340</v>
      </c>
      <c r="C526" t="s">
        <v>1365</v>
      </c>
      <c r="D526" t="s">
        <v>1791</v>
      </c>
      <c r="E526" s="21">
        <v>1</v>
      </c>
    </row>
    <row r="527" spans="1:5" x14ac:dyDescent="0.25">
      <c r="A527" t="s">
        <v>66</v>
      </c>
      <c r="B527" t="s">
        <v>1340</v>
      </c>
      <c r="C527" t="s">
        <v>1365</v>
      </c>
      <c r="D527" t="s">
        <v>1793</v>
      </c>
      <c r="E527" s="21">
        <v>1</v>
      </c>
    </row>
    <row r="528" spans="1:5" x14ac:dyDescent="0.25">
      <c r="A528" t="s">
        <v>66</v>
      </c>
      <c r="B528" t="s">
        <v>1340</v>
      </c>
      <c r="C528" t="s">
        <v>1365</v>
      </c>
      <c r="D528" t="s">
        <v>1795</v>
      </c>
      <c r="E528" s="21">
        <v>1</v>
      </c>
    </row>
    <row r="529" spans="1:5" x14ac:dyDescent="0.25">
      <c r="A529" t="s">
        <v>66</v>
      </c>
      <c r="B529" t="s">
        <v>1340</v>
      </c>
      <c r="C529" t="s">
        <v>1365</v>
      </c>
      <c r="D529" t="s">
        <v>1797</v>
      </c>
      <c r="E529" s="21">
        <v>1</v>
      </c>
    </row>
    <row r="530" spans="1:5" x14ac:dyDescent="0.25">
      <c r="A530" t="s">
        <v>66</v>
      </c>
      <c r="B530" t="s">
        <v>1340</v>
      </c>
      <c r="C530" t="s">
        <v>1365</v>
      </c>
      <c r="D530" t="s">
        <v>1799</v>
      </c>
      <c r="E530" s="21">
        <v>1</v>
      </c>
    </row>
    <row r="531" spans="1:5" x14ac:dyDescent="0.25">
      <c r="A531" t="s">
        <v>66</v>
      </c>
      <c r="B531" t="s">
        <v>1340</v>
      </c>
      <c r="C531" t="s">
        <v>1365</v>
      </c>
      <c r="D531" t="s">
        <v>1801</v>
      </c>
      <c r="E531" s="21">
        <v>1</v>
      </c>
    </row>
    <row r="532" spans="1:5" x14ac:dyDescent="0.25">
      <c r="A532" t="s">
        <v>66</v>
      </c>
      <c r="B532" t="s">
        <v>1340</v>
      </c>
      <c r="C532" t="s">
        <v>1365</v>
      </c>
      <c r="D532" t="s">
        <v>1803</v>
      </c>
      <c r="E532" s="21">
        <v>1</v>
      </c>
    </row>
    <row r="533" spans="1:5" x14ac:dyDescent="0.25">
      <c r="A533" t="s">
        <v>66</v>
      </c>
      <c r="B533" t="s">
        <v>1340</v>
      </c>
      <c r="C533" t="s">
        <v>1365</v>
      </c>
      <c r="D533" t="s">
        <v>1805</v>
      </c>
      <c r="E533" s="21">
        <v>1</v>
      </c>
    </row>
    <row r="534" spans="1:5" x14ac:dyDescent="0.25">
      <c r="A534" t="s">
        <v>66</v>
      </c>
      <c r="B534" t="s">
        <v>1340</v>
      </c>
      <c r="C534" t="s">
        <v>1365</v>
      </c>
      <c r="D534" t="s">
        <v>1807</v>
      </c>
      <c r="E534" s="21">
        <v>1</v>
      </c>
    </row>
    <row r="535" spans="1:5" x14ac:dyDescent="0.25">
      <c r="A535" t="s">
        <v>66</v>
      </c>
      <c r="B535" t="s">
        <v>1340</v>
      </c>
      <c r="C535" t="s">
        <v>1365</v>
      </c>
      <c r="D535" t="s">
        <v>1831</v>
      </c>
      <c r="E535" s="21">
        <v>1</v>
      </c>
    </row>
    <row r="536" spans="1:5" x14ac:dyDescent="0.25">
      <c r="A536" t="s">
        <v>66</v>
      </c>
      <c r="B536" t="s">
        <v>1340</v>
      </c>
      <c r="C536" t="s">
        <v>1365</v>
      </c>
      <c r="D536" t="s">
        <v>1838</v>
      </c>
      <c r="E536" s="21">
        <v>1</v>
      </c>
    </row>
    <row r="537" spans="1:5" x14ac:dyDescent="0.25">
      <c r="A537" t="s">
        <v>66</v>
      </c>
      <c r="B537" t="s">
        <v>1340</v>
      </c>
      <c r="C537" t="s">
        <v>1365</v>
      </c>
      <c r="D537" t="s">
        <v>1846</v>
      </c>
      <c r="E537" s="21">
        <v>1</v>
      </c>
    </row>
    <row r="538" spans="1:5" x14ac:dyDescent="0.25">
      <c r="A538" t="s">
        <v>66</v>
      </c>
      <c r="B538" t="s">
        <v>1340</v>
      </c>
      <c r="C538" t="s">
        <v>1365</v>
      </c>
      <c r="D538" t="s">
        <v>1853</v>
      </c>
      <c r="E538" s="21">
        <v>1</v>
      </c>
    </row>
    <row r="539" spans="1:5" x14ac:dyDescent="0.25">
      <c r="A539" t="s">
        <v>66</v>
      </c>
      <c r="B539" t="s">
        <v>1340</v>
      </c>
      <c r="C539" t="s">
        <v>1365</v>
      </c>
      <c r="D539" t="s">
        <v>1855</v>
      </c>
      <c r="E539" s="21">
        <v>1</v>
      </c>
    </row>
    <row r="540" spans="1:5" x14ac:dyDescent="0.25">
      <c r="A540" t="s">
        <v>66</v>
      </c>
      <c r="B540" t="s">
        <v>1340</v>
      </c>
      <c r="C540" t="s">
        <v>1365</v>
      </c>
      <c r="D540" t="s">
        <v>1857</v>
      </c>
      <c r="E540" s="21">
        <v>1</v>
      </c>
    </row>
    <row r="541" spans="1:5" x14ac:dyDescent="0.25">
      <c r="A541" t="s">
        <v>66</v>
      </c>
      <c r="B541" t="s">
        <v>1340</v>
      </c>
      <c r="C541" t="s">
        <v>1365</v>
      </c>
      <c r="D541" t="s">
        <v>1878</v>
      </c>
      <c r="E541" s="21">
        <v>1</v>
      </c>
    </row>
    <row r="542" spans="1:5" x14ac:dyDescent="0.25">
      <c r="A542" t="s">
        <v>66</v>
      </c>
      <c r="B542" t="s">
        <v>1340</v>
      </c>
      <c r="C542" t="s">
        <v>1365</v>
      </c>
      <c r="D542" t="s">
        <v>1884</v>
      </c>
      <c r="E542" s="21">
        <v>1</v>
      </c>
    </row>
    <row r="543" spans="1:5" x14ac:dyDescent="0.25">
      <c r="A543" t="s">
        <v>66</v>
      </c>
      <c r="B543" t="s">
        <v>1340</v>
      </c>
      <c r="C543" t="s">
        <v>1365</v>
      </c>
      <c r="D543" t="s">
        <v>1917</v>
      </c>
      <c r="E543" s="21">
        <v>1</v>
      </c>
    </row>
    <row r="544" spans="1:5" x14ac:dyDescent="0.25">
      <c r="A544" t="s">
        <v>66</v>
      </c>
      <c r="B544" t="s">
        <v>1340</v>
      </c>
      <c r="C544" t="s">
        <v>1365</v>
      </c>
      <c r="D544" t="s">
        <v>1975</v>
      </c>
      <c r="E544" s="21">
        <v>1</v>
      </c>
    </row>
    <row r="545" spans="1:5" x14ac:dyDescent="0.25">
      <c r="A545" t="s">
        <v>66</v>
      </c>
      <c r="B545" t="s">
        <v>1340</v>
      </c>
      <c r="C545" t="s">
        <v>1365</v>
      </c>
      <c r="D545" t="s">
        <v>1995</v>
      </c>
      <c r="E545" s="21">
        <v>1</v>
      </c>
    </row>
    <row r="546" spans="1:5" x14ac:dyDescent="0.25">
      <c r="A546" t="s">
        <v>66</v>
      </c>
      <c r="B546" t="s">
        <v>1340</v>
      </c>
      <c r="C546" t="s">
        <v>1365</v>
      </c>
      <c r="D546" t="s">
        <v>2008</v>
      </c>
      <c r="E546" s="21">
        <v>1</v>
      </c>
    </row>
    <row r="547" spans="1:5" x14ac:dyDescent="0.25">
      <c r="A547" t="s">
        <v>66</v>
      </c>
      <c r="B547" t="s">
        <v>1340</v>
      </c>
      <c r="C547" t="s">
        <v>1365</v>
      </c>
      <c r="D547" t="s">
        <v>2044</v>
      </c>
      <c r="E547" s="21">
        <v>1</v>
      </c>
    </row>
    <row r="548" spans="1:5" x14ac:dyDescent="0.25">
      <c r="A548" t="s">
        <v>66</v>
      </c>
      <c r="B548" t="s">
        <v>1340</v>
      </c>
      <c r="C548" t="s">
        <v>1365</v>
      </c>
      <c r="D548" t="s">
        <v>2046</v>
      </c>
      <c r="E548" s="21">
        <v>1</v>
      </c>
    </row>
    <row r="549" spans="1:5" x14ac:dyDescent="0.25">
      <c r="A549" t="s">
        <v>66</v>
      </c>
      <c r="B549" t="s">
        <v>1340</v>
      </c>
      <c r="C549" t="s">
        <v>1365</v>
      </c>
      <c r="D549" t="s">
        <v>2060</v>
      </c>
      <c r="E549" s="21">
        <v>1</v>
      </c>
    </row>
    <row r="550" spans="1:5" x14ac:dyDescent="0.25">
      <c r="A550" t="s">
        <v>66</v>
      </c>
      <c r="B550" t="s">
        <v>1340</v>
      </c>
      <c r="C550" t="s">
        <v>1365</v>
      </c>
      <c r="D550" t="s">
        <v>2102</v>
      </c>
      <c r="E550" s="21">
        <v>1</v>
      </c>
    </row>
    <row r="551" spans="1:5" x14ac:dyDescent="0.25">
      <c r="A551" t="s">
        <v>66</v>
      </c>
      <c r="B551" t="s">
        <v>1340</v>
      </c>
      <c r="C551" t="s">
        <v>1365</v>
      </c>
      <c r="D551" t="s">
        <v>2104</v>
      </c>
      <c r="E551" s="21">
        <v>1</v>
      </c>
    </row>
    <row r="552" spans="1:5" x14ac:dyDescent="0.25">
      <c r="A552" t="s">
        <v>66</v>
      </c>
      <c r="B552" t="s">
        <v>1340</v>
      </c>
      <c r="C552" t="s">
        <v>1365</v>
      </c>
      <c r="D552" t="s">
        <v>2106</v>
      </c>
      <c r="E552" s="21">
        <v>1</v>
      </c>
    </row>
    <row r="553" spans="1:5" x14ac:dyDescent="0.25">
      <c r="A553" t="s">
        <v>66</v>
      </c>
      <c r="B553" t="s">
        <v>1340</v>
      </c>
      <c r="C553" t="s">
        <v>1365</v>
      </c>
      <c r="D553" t="s">
        <v>2116</v>
      </c>
      <c r="E553" s="21">
        <v>1</v>
      </c>
    </row>
    <row r="554" spans="1:5" x14ac:dyDescent="0.25">
      <c r="A554" t="s">
        <v>66</v>
      </c>
      <c r="B554" t="s">
        <v>1340</v>
      </c>
      <c r="C554" t="s">
        <v>1365</v>
      </c>
      <c r="D554" t="s">
        <v>2118</v>
      </c>
      <c r="E554" s="21">
        <v>1</v>
      </c>
    </row>
    <row r="555" spans="1:5" x14ac:dyDescent="0.25">
      <c r="A555" t="s">
        <v>66</v>
      </c>
      <c r="B555" t="s">
        <v>1340</v>
      </c>
      <c r="C555" t="s">
        <v>1365</v>
      </c>
      <c r="D555" t="s">
        <v>2120</v>
      </c>
      <c r="E555" s="21">
        <v>1</v>
      </c>
    </row>
    <row r="556" spans="1:5" x14ac:dyDescent="0.25">
      <c r="A556" t="s">
        <v>66</v>
      </c>
      <c r="B556" t="s">
        <v>1340</v>
      </c>
      <c r="C556" t="s">
        <v>1365</v>
      </c>
      <c r="D556" t="s">
        <v>2122</v>
      </c>
      <c r="E556" s="21">
        <v>1</v>
      </c>
    </row>
    <row r="557" spans="1:5" x14ac:dyDescent="0.25">
      <c r="A557" t="s">
        <v>66</v>
      </c>
      <c r="B557" t="s">
        <v>1340</v>
      </c>
      <c r="C557" t="s">
        <v>1365</v>
      </c>
      <c r="D557" t="s">
        <v>2124</v>
      </c>
      <c r="E557" s="21">
        <v>1</v>
      </c>
    </row>
    <row r="558" spans="1:5" x14ac:dyDescent="0.25">
      <c r="A558" t="s">
        <v>66</v>
      </c>
      <c r="B558" t="s">
        <v>1340</v>
      </c>
      <c r="C558" t="s">
        <v>1365</v>
      </c>
      <c r="D558" t="s">
        <v>2126</v>
      </c>
      <c r="E558" s="21">
        <v>1</v>
      </c>
    </row>
    <row r="559" spans="1:5" x14ac:dyDescent="0.25">
      <c r="A559" t="s">
        <v>66</v>
      </c>
      <c r="B559" t="s">
        <v>1340</v>
      </c>
      <c r="C559" t="s">
        <v>1365</v>
      </c>
      <c r="D559" t="s">
        <v>2128</v>
      </c>
      <c r="E559" s="21">
        <v>1</v>
      </c>
    </row>
    <row r="560" spans="1:5" x14ac:dyDescent="0.25">
      <c r="A560" t="s">
        <v>66</v>
      </c>
      <c r="B560" t="s">
        <v>1340</v>
      </c>
      <c r="C560" t="s">
        <v>1365</v>
      </c>
      <c r="D560" t="s">
        <v>2130</v>
      </c>
      <c r="E560" s="21">
        <v>1</v>
      </c>
    </row>
    <row r="561" spans="1:5" x14ac:dyDescent="0.25">
      <c r="A561" t="s">
        <v>66</v>
      </c>
      <c r="B561" t="s">
        <v>1340</v>
      </c>
      <c r="C561" t="s">
        <v>1365</v>
      </c>
      <c r="D561" t="s">
        <v>2132</v>
      </c>
      <c r="E561" s="21">
        <v>1</v>
      </c>
    </row>
    <row r="562" spans="1:5" x14ac:dyDescent="0.25">
      <c r="A562" t="s">
        <v>66</v>
      </c>
      <c r="B562" t="s">
        <v>1340</v>
      </c>
      <c r="C562" t="s">
        <v>1365</v>
      </c>
      <c r="D562" t="s">
        <v>2133</v>
      </c>
      <c r="E562" s="21">
        <v>1</v>
      </c>
    </row>
    <row r="563" spans="1:5" x14ac:dyDescent="0.25">
      <c r="A563" t="s">
        <v>66</v>
      </c>
      <c r="B563" t="s">
        <v>1340</v>
      </c>
      <c r="C563" t="s">
        <v>1365</v>
      </c>
      <c r="D563" t="s">
        <v>2135</v>
      </c>
      <c r="E563" s="21">
        <v>1</v>
      </c>
    </row>
    <row r="564" spans="1:5" x14ac:dyDescent="0.25">
      <c r="A564" t="s">
        <v>66</v>
      </c>
      <c r="B564" t="s">
        <v>1340</v>
      </c>
      <c r="C564" t="s">
        <v>1365</v>
      </c>
      <c r="D564" t="s">
        <v>2137</v>
      </c>
      <c r="E564" s="21">
        <v>1</v>
      </c>
    </row>
    <row r="565" spans="1:5" x14ac:dyDescent="0.25">
      <c r="A565" t="s">
        <v>66</v>
      </c>
      <c r="B565" t="s">
        <v>1340</v>
      </c>
      <c r="C565" t="s">
        <v>1365</v>
      </c>
      <c r="D565" t="s">
        <v>2139</v>
      </c>
      <c r="E565" s="21">
        <v>1</v>
      </c>
    </row>
    <row r="566" spans="1:5" x14ac:dyDescent="0.25">
      <c r="A566" t="s">
        <v>66</v>
      </c>
      <c r="B566" t="s">
        <v>1340</v>
      </c>
      <c r="C566" t="s">
        <v>1365</v>
      </c>
      <c r="D566" t="s">
        <v>2141</v>
      </c>
      <c r="E566" s="21">
        <v>1</v>
      </c>
    </row>
    <row r="567" spans="1:5" x14ac:dyDescent="0.25">
      <c r="A567" t="s">
        <v>66</v>
      </c>
      <c r="B567" t="s">
        <v>1340</v>
      </c>
      <c r="C567" t="s">
        <v>1365</v>
      </c>
      <c r="D567" t="s">
        <v>2143</v>
      </c>
      <c r="E567" s="21">
        <v>1</v>
      </c>
    </row>
    <row r="568" spans="1:5" x14ac:dyDescent="0.25">
      <c r="A568" t="s">
        <v>66</v>
      </c>
      <c r="B568" t="s">
        <v>1340</v>
      </c>
      <c r="C568" t="s">
        <v>1365</v>
      </c>
      <c r="D568" t="s">
        <v>2145</v>
      </c>
      <c r="E568" s="21">
        <v>1</v>
      </c>
    </row>
    <row r="569" spans="1:5" x14ac:dyDescent="0.25">
      <c r="A569" t="s">
        <v>66</v>
      </c>
      <c r="B569" t="s">
        <v>1340</v>
      </c>
      <c r="C569" t="s">
        <v>1365</v>
      </c>
      <c r="D569" t="s">
        <v>2147</v>
      </c>
      <c r="E569" s="21">
        <v>1</v>
      </c>
    </row>
    <row r="570" spans="1:5" x14ac:dyDescent="0.25">
      <c r="A570" t="s">
        <v>66</v>
      </c>
      <c r="B570" t="s">
        <v>1340</v>
      </c>
      <c r="C570" t="s">
        <v>1365</v>
      </c>
      <c r="D570" t="s">
        <v>2149</v>
      </c>
      <c r="E570" s="21">
        <v>1</v>
      </c>
    </row>
    <row r="571" spans="1:5" x14ac:dyDescent="0.25">
      <c r="A571" t="s">
        <v>66</v>
      </c>
      <c r="B571" t="s">
        <v>1340</v>
      </c>
      <c r="C571" t="s">
        <v>1365</v>
      </c>
      <c r="D571" t="s">
        <v>1304</v>
      </c>
      <c r="E571" s="21">
        <v>1</v>
      </c>
    </row>
    <row r="572" spans="1:5" x14ac:dyDescent="0.25">
      <c r="A572" t="s">
        <v>66</v>
      </c>
      <c r="B572" t="s">
        <v>1340</v>
      </c>
      <c r="C572" t="s">
        <v>1365</v>
      </c>
      <c r="D572" t="s">
        <v>2166</v>
      </c>
      <c r="E572" s="21">
        <v>1</v>
      </c>
    </row>
    <row r="573" spans="1:5" x14ac:dyDescent="0.25">
      <c r="A573" t="s">
        <v>66</v>
      </c>
      <c r="B573" t="s">
        <v>1340</v>
      </c>
      <c r="C573" t="s">
        <v>1365</v>
      </c>
      <c r="D573" t="s">
        <v>2168</v>
      </c>
      <c r="E573" s="21">
        <v>1</v>
      </c>
    </row>
    <row r="574" spans="1:5" x14ac:dyDescent="0.25">
      <c r="A574" t="s">
        <v>66</v>
      </c>
      <c r="B574" t="s">
        <v>1340</v>
      </c>
      <c r="C574" t="s">
        <v>1365</v>
      </c>
      <c r="D574" t="s">
        <v>2169</v>
      </c>
      <c r="E574" s="21">
        <v>1</v>
      </c>
    </row>
    <row r="575" spans="1:5" x14ac:dyDescent="0.25">
      <c r="A575" t="s">
        <v>66</v>
      </c>
      <c r="B575" t="s">
        <v>1340</v>
      </c>
      <c r="C575" t="s">
        <v>1365</v>
      </c>
      <c r="D575" t="s">
        <v>2171</v>
      </c>
      <c r="E575" s="21">
        <v>1</v>
      </c>
    </row>
    <row r="576" spans="1:5" x14ac:dyDescent="0.25">
      <c r="A576" t="s">
        <v>66</v>
      </c>
      <c r="B576" t="s">
        <v>1340</v>
      </c>
      <c r="C576" t="s">
        <v>1365</v>
      </c>
      <c r="D576" t="s">
        <v>2237</v>
      </c>
      <c r="E576" s="21">
        <v>1</v>
      </c>
    </row>
    <row r="577" spans="1:5" x14ac:dyDescent="0.25">
      <c r="A577" t="s">
        <v>66</v>
      </c>
      <c r="B577" t="s">
        <v>1340</v>
      </c>
      <c r="C577" t="s">
        <v>1365</v>
      </c>
      <c r="D577" t="s">
        <v>2243</v>
      </c>
      <c r="E577" s="21">
        <v>1</v>
      </c>
    </row>
    <row r="578" spans="1:5" x14ac:dyDescent="0.25">
      <c r="A578" t="s">
        <v>66</v>
      </c>
      <c r="B578" t="s">
        <v>1340</v>
      </c>
      <c r="C578" t="s">
        <v>1835</v>
      </c>
      <c r="D578" t="s">
        <v>1836</v>
      </c>
      <c r="E578" s="21">
        <v>1</v>
      </c>
    </row>
    <row r="579" spans="1:5" x14ac:dyDescent="0.25">
      <c r="A579" t="s">
        <v>66</v>
      </c>
      <c r="B579" t="s">
        <v>1340</v>
      </c>
      <c r="C579" t="s">
        <v>1835</v>
      </c>
      <c r="D579" t="s">
        <v>1872</v>
      </c>
      <c r="E579" s="21">
        <v>1</v>
      </c>
    </row>
    <row r="580" spans="1:5" x14ac:dyDescent="0.25">
      <c r="A580" t="s">
        <v>66</v>
      </c>
      <c r="B580" t="s">
        <v>1340</v>
      </c>
      <c r="C580" t="s">
        <v>1634</v>
      </c>
      <c r="D580" t="s">
        <v>1635</v>
      </c>
      <c r="E580" s="21">
        <v>1</v>
      </c>
    </row>
    <row r="581" spans="1:5" x14ac:dyDescent="0.25">
      <c r="A581" t="s">
        <v>66</v>
      </c>
      <c r="B581" t="s">
        <v>1340</v>
      </c>
      <c r="C581" t="s">
        <v>1634</v>
      </c>
      <c r="D581" t="s">
        <v>1861</v>
      </c>
      <c r="E581" s="21">
        <v>1</v>
      </c>
    </row>
    <row r="582" spans="1:5" x14ac:dyDescent="0.25">
      <c r="A582" t="s">
        <v>66</v>
      </c>
      <c r="B582" t="s">
        <v>1340</v>
      </c>
      <c r="C582" t="s">
        <v>1634</v>
      </c>
      <c r="D582" t="s">
        <v>2112</v>
      </c>
      <c r="E582" s="21">
        <v>1</v>
      </c>
    </row>
    <row r="583" spans="1:5" x14ac:dyDescent="0.25">
      <c r="A583" t="s">
        <v>66</v>
      </c>
      <c r="B583" t="s">
        <v>1340</v>
      </c>
      <c r="C583" t="s">
        <v>1634</v>
      </c>
      <c r="D583" t="s">
        <v>2154</v>
      </c>
      <c r="E583" s="21">
        <v>1</v>
      </c>
    </row>
    <row r="584" spans="1:5" x14ac:dyDescent="0.25">
      <c r="A584" t="s">
        <v>66</v>
      </c>
      <c r="B584" t="s">
        <v>1340</v>
      </c>
      <c r="C584" t="s">
        <v>1848</v>
      </c>
      <c r="D584" t="s">
        <v>1849</v>
      </c>
      <c r="E584" s="21">
        <v>1</v>
      </c>
    </row>
    <row r="585" spans="1:5" x14ac:dyDescent="0.25">
      <c r="A585" t="s">
        <v>66</v>
      </c>
      <c r="B585" t="s">
        <v>1340</v>
      </c>
      <c r="C585" t="s">
        <v>1848</v>
      </c>
      <c r="D585" t="s">
        <v>1851</v>
      </c>
      <c r="E585" s="21">
        <v>1</v>
      </c>
    </row>
    <row r="586" spans="1:5" x14ac:dyDescent="0.25">
      <c r="A586" t="s">
        <v>66</v>
      </c>
      <c r="B586" t="s">
        <v>1340</v>
      </c>
      <c r="C586" t="s">
        <v>1848</v>
      </c>
      <c r="D586" t="s">
        <v>1874</v>
      </c>
      <c r="E586" s="21">
        <v>1</v>
      </c>
    </row>
    <row r="587" spans="1:5" x14ac:dyDescent="0.25">
      <c r="A587" t="s">
        <v>66</v>
      </c>
      <c r="B587" t="s">
        <v>1340</v>
      </c>
      <c r="C587" t="s">
        <v>1611</v>
      </c>
      <c r="D587" t="s">
        <v>1612</v>
      </c>
      <c r="E587" s="21">
        <v>1</v>
      </c>
    </row>
    <row r="588" spans="1:5" x14ac:dyDescent="0.25">
      <c r="A588" t="s">
        <v>66</v>
      </c>
      <c r="B588" t="s">
        <v>1340</v>
      </c>
      <c r="C588" t="s">
        <v>1611</v>
      </c>
      <c r="D588" t="s">
        <v>1706</v>
      </c>
      <c r="E588" s="21">
        <v>1</v>
      </c>
    </row>
    <row r="589" spans="1:5" x14ac:dyDescent="0.25">
      <c r="A589" t="s">
        <v>66</v>
      </c>
      <c r="B589" t="s">
        <v>1340</v>
      </c>
      <c r="C589" t="s">
        <v>1611</v>
      </c>
      <c r="D589" t="s">
        <v>1708</v>
      </c>
      <c r="E589" s="21">
        <v>1</v>
      </c>
    </row>
    <row r="590" spans="1:5" x14ac:dyDescent="0.25">
      <c r="A590" t="s">
        <v>66</v>
      </c>
      <c r="B590" t="s">
        <v>1340</v>
      </c>
      <c r="C590" t="s">
        <v>1611</v>
      </c>
      <c r="D590" t="s">
        <v>2205</v>
      </c>
      <c r="E590" s="21">
        <v>1</v>
      </c>
    </row>
    <row r="591" spans="1:5" x14ac:dyDescent="0.25">
      <c r="A591" t="s">
        <v>66</v>
      </c>
      <c r="B591" t="s">
        <v>1340</v>
      </c>
      <c r="C591" t="s">
        <v>1611</v>
      </c>
      <c r="D591" t="s">
        <v>2206</v>
      </c>
      <c r="E591" s="21">
        <v>1</v>
      </c>
    </row>
    <row r="592" spans="1:5" x14ac:dyDescent="0.25">
      <c r="A592" t="s">
        <v>66</v>
      </c>
      <c r="B592" t="s">
        <v>1340</v>
      </c>
      <c r="C592" t="s">
        <v>1718</v>
      </c>
      <c r="D592" t="s">
        <v>1719</v>
      </c>
      <c r="E592" s="21">
        <v>1</v>
      </c>
    </row>
    <row r="593" spans="1:5" x14ac:dyDescent="0.25">
      <c r="A593" t="s">
        <v>66</v>
      </c>
      <c r="B593" t="s">
        <v>1340</v>
      </c>
      <c r="C593" t="s">
        <v>1718</v>
      </c>
      <c r="D593" t="s">
        <v>2010</v>
      </c>
      <c r="E593" s="21">
        <v>1</v>
      </c>
    </row>
    <row r="594" spans="1:5" x14ac:dyDescent="0.25">
      <c r="A594" t="s">
        <v>66</v>
      </c>
      <c r="B594" t="s">
        <v>1340</v>
      </c>
      <c r="C594" t="s">
        <v>1718</v>
      </c>
      <c r="D594" t="s">
        <v>2110</v>
      </c>
      <c r="E594" s="21">
        <v>1</v>
      </c>
    </row>
    <row r="595" spans="1:5" x14ac:dyDescent="0.25">
      <c r="A595" t="s">
        <v>66</v>
      </c>
      <c r="B595" t="s">
        <v>1340</v>
      </c>
      <c r="C595" t="s">
        <v>1368</v>
      </c>
      <c r="D595" t="s">
        <v>1369</v>
      </c>
      <c r="E595" s="21">
        <v>1</v>
      </c>
    </row>
    <row r="596" spans="1:5" x14ac:dyDescent="0.25">
      <c r="A596" t="s">
        <v>66</v>
      </c>
      <c r="B596" t="s">
        <v>1340</v>
      </c>
      <c r="C596" t="s">
        <v>1368</v>
      </c>
      <c r="D596" t="s">
        <v>1371</v>
      </c>
      <c r="E596" s="21">
        <v>1</v>
      </c>
    </row>
    <row r="597" spans="1:5" x14ac:dyDescent="0.25">
      <c r="A597" t="s">
        <v>66</v>
      </c>
      <c r="B597" t="s">
        <v>1340</v>
      </c>
      <c r="C597" t="s">
        <v>1368</v>
      </c>
      <c r="D597" t="s">
        <v>1373</v>
      </c>
      <c r="E597" s="21">
        <v>1</v>
      </c>
    </row>
    <row r="598" spans="1:5" x14ac:dyDescent="0.25">
      <c r="A598" t="s">
        <v>66</v>
      </c>
      <c r="B598" t="s">
        <v>1340</v>
      </c>
      <c r="C598" t="s">
        <v>1368</v>
      </c>
      <c r="D598" t="s">
        <v>1375</v>
      </c>
      <c r="E598" s="21">
        <v>1</v>
      </c>
    </row>
    <row r="599" spans="1:5" x14ac:dyDescent="0.25">
      <c r="A599" t="s">
        <v>66</v>
      </c>
      <c r="B599" t="s">
        <v>1340</v>
      </c>
      <c r="C599" t="s">
        <v>1368</v>
      </c>
      <c r="D599" t="s">
        <v>1377</v>
      </c>
      <c r="E599" s="21">
        <v>1</v>
      </c>
    </row>
    <row r="600" spans="1:5" x14ac:dyDescent="0.25">
      <c r="A600" t="s">
        <v>66</v>
      </c>
      <c r="B600" t="s">
        <v>1340</v>
      </c>
      <c r="C600" t="s">
        <v>1368</v>
      </c>
      <c r="D600" t="s">
        <v>1379</v>
      </c>
      <c r="E600" s="21">
        <v>1</v>
      </c>
    </row>
    <row r="601" spans="1:5" x14ac:dyDescent="0.25">
      <c r="A601" t="s">
        <v>66</v>
      </c>
      <c r="B601" t="s">
        <v>1340</v>
      </c>
      <c r="C601" t="s">
        <v>1368</v>
      </c>
      <c r="D601" t="s">
        <v>1381</v>
      </c>
      <c r="E601" s="21">
        <v>1</v>
      </c>
    </row>
    <row r="602" spans="1:5" x14ac:dyDescent="0.25">
      <c r="A602" t="s">
        <v>66</v>
      </c>
      <c r="B602" t="s">
        <v>1340</v>
      </c>
      <c r="C602" t="s">
        <v>1368</v>
      </c>
      <c r="D602" t="s">
        <v>1383</v>
      </c>
      <c r="E602" s="21">
        <v>1</v>
      </c>
    </row>
    <row r="603" spans="1:5" x14ac:dyDescent="0.25">
      <c r="A603" t="s">
        <v>66</v>
      </c>
      <c r="B603" t="s">
        <v>1340</v>
      </c>
      <c r="C603" t="s">
        <v>1368</v>
      </c>
      <c r="D603" t="s">
        <v>1388</v>
      </c>
      <c r="E603" s="21">
        <v>1</v>
      </c>
    </row>
    <row r="604" spans="1:5" x14ac:dyDescent="0.25">
      <c r="A604" t="s">
        <v>66</v>
      </c>
      <c r="B604" t="s">
        <v>1340</v>
      </c>
      <c r="C604" t="s">
        <v>1368</v>
      </c>
      <c r="D604" t="s">
        <v>1396</v>
      </c>
      <c r="E604" s="21">
        <v>1</v>
      </c>
    </row>
    <row r="605" spans="1:5" x14ac:dyDescent="0.25">
      <c r="A605" t="s">
        <v>66</v>
      </c>
      <c r="B605" t="s">
        <v>1340</v>
      </c>
      <c r="C605" t="s">
        <v>1368</v>
      </c>
      <c r="D605" t="s">
        <v>1403</v>
      </c>
      <c r="E605" s="21">
        <v>1</v>
      </c>
    </row>
    <row r="606" spans="1:5" x14ac:dyDescent="0.25">
      <c r="A606" t="s">
        <v>66</v>
      </c>
      <c r="B606" t="s">
        <v>1340</v>
      </c>
      <c r="C606" t="s">
        <v>1368</v>
      </c>
      <c r="D606" t="s">
        <v>1510</v>
      </c>
      <c r="E606" s="21">
        <v>1</v>
      </c>
    </row>
    <row r="607" spans="1:5" x14ac:dyDescent="0.25">
      <c r="A607" t="s">
        <v>66</v>
      </c>
      <c r="B607" t="s">
        <v>1340</v>
      </c>
      <c r="C607" t="s">
        <v>1368</v>
      </c>
      <c r="D607" t="s">
        <v>1630</v>
      </c>
      <c r="E607" s="21">
        <v>1</v>
      </c>
    </row>
    <row r="608" spans="1:5" x14ac:dyDescent="0.25">
      <c r="A608" t="s">
        <v>66</v>
      </c>
      <c r="B608" t="s">
        <v>1340</v>
      </c>
      <c r="C608" t="s">
        <v>1368</v>
      </c>
      <c r="D608" t="s">
        <v>1659</v>
      </c>
      <c r="E608" s="21">
        <v>1</v>
      </c>
    </row>
    <row r="609" spans="1:5" x14ac:dyDescent="0.25">
      <c r="A609" t="s">
        <v>66</v>
      </c>
      <c r="B609" t="s">
        <v>1340</v>
      </c>
      <c r="C609" t="s">
        <v>1368</v>
      </c>
      <c r="D609" t="s">
        <v>1696</v>
      </c>
      <c r="E609" s="21">
        <v>1</v>
      </c>
    </row>
    <row r="610" spans="1:5" x14ac:dyDescent="0.25">
      <c r="A610" t="s">
        <v>66</v>
      </c>
      <c r="B610" t="s">
        <v>1340</v>
      </c>
      <c r="C610" t="s">
        <v>1368</v>
      </c>
      <c r="D610" t="s">
        <v>1821</v>
      </c>
      <c r="E610" s="21">
        <v>1</v>
      </c>
    </row>
    <row r="611" spans="1:5" x14ac:dyDescent="0.25">
      <c r="A611" t="s">
        <v>66</v>
      </c>
      <c r="B611" t="s">
        <v>1340</v>
      </c>
      <c r="C611" t="s">
        <v>1368</v>
      </c>
      <c r="D611" t="s">
        <v>1973</v>
      </c>
      <c r="E611" s="21">
        <v>1</v>
      </c>
    </row>
    <row r="612" spans="1:5" x14ac:dyDescent="0.25">
      <c r="A612" t="s">
        <v>66</v>
      </c>
      <c r="B612" t="s">
        <v>1340</v>
      </c>
      <c r="C612" t="s">
        <v>1368</v>
      </c>
      <c r="D612" t="s">
        <v>2087</v>
      </c>
      <c r="E612" s="21">
        <v>1</v>
      </c>
    </row>
    <row r="613" spans="1:5" x14ac:dyDescent="0.25">
      <c r="A613" t="s">
        <v>66</v>
      </c>
      <c r="B613" t="s">
        <v>1340</v>
      </c>
      <c r="C613" t="s">
        <v>1368</v>
      </c>
      <c r="D613" t="s">
        <v>2091</v>
      </c>
      <c r="E613" s="21">
        <v>1</v>
      </c>
    </row>
    <row r="614" spans="1:5" x14ac:dyDescent="0.25">
      <c r="A614" t="s">
        <v>66</v>
      </c>
      <c r="B614" t="s">
        <v>1340</v>
      </c>
      <c r="C614" t="s">
        <v>1368</v>
      </c>
      <c r="D614" t="s">
        <v>2092</v>
      </c>
      <c r="E614" s="21">
        <v>1</v>
      </c>
    </row>
    <row r="615" spans="1:5" x14ac:dyDescent="0.25">
      <c r="A615" t="s">
        <v>66</v>
      </c>
      <c r="B615" t="s">
        <v>1340</v>
      </c>
      <c r="C615" t="s">
        <v>1368</v>
      </c>
      <c r="D615" t="s">
        <v>1005</v>
      </c>
      <c r="E615" s="21">
        <v>1</v>
      </c>
    </row>
    <row r="616" spans="1:5" x14ac:dyDescent="0.25">
      <c r="A616" t="s">
        <v>66</v>
      </c>
      <c r="B616" t="s">
        <v>1340</v>
      </c>
      <c r="C616" t="s">
        <v>1368</v>
      </c>
      <c r="D616" t="s">
        <v>2270</v>
      </c>
      <c r="E616" s="21">
        <v>1</v>
      </c>
    </row>
    <row r="617" spans="1:5" x14ac:dyDescent="0.25">
      <c r="A617" t="s">
        <v>66</v>
      </c>
      <c r="B617" t="s">
        <v>1340</v>
      </c>
      <c r="C617" t="s">
        <v>1368</v>
      </c>
      <c r="D617" t="s">
        <v>2272</v>
      </c>
      <c r="E617" s="21">
        <v>1</v>
      </c>
    </row>
    <row r="618" spans="1:5" x14ac:dyDescent="0.25">
      <c r="A618" t="s">
        <v>66</v>
      </c>
      <c r="B618" t="s">
        <v>1340</v>
      </c>
      <c r="C618" t="s">
        <v>1368</v>
      </c>
      <c r="D618" t="s">
        <v>2274</v>
      </c>
      <c r="E618" s="21">
        <v>1</v>
      </c>
    </row>
    <row r="619" spans="1:5" x14ac:dyDescent="0.25">
      <c r="A619" t="s">
        <v>66</v>
      </c>
      <c r="B619" t="s">
        <v>1340</v>
      </c>
      <c r="C619" t="s">
        <v>1514</v>
      </c>
      <c r="D619" t="s">
        <v>1515</v>
      </c>
      <c r="E619" s="21">
        <v>1</v>
      </c>
    </row>
    <row r="620" spans="1:5" x14ac:dyDescent="0.25">
      <c r="A620" t="s">
        <v>66</v>
      </c>
      <c r="B620" t="s">
        <v>1340</v>
      </c>
      <c r="C620" t="s">
        <v>1514</v>
      </c>
      <c r="D620" t="s">
        <v>1517</v>
      </c>
      <c r="E620" s="21">
        <v>1</v>
      </c>
    </row>
    <row r="621" spans="1:5" x14ac:dyDescent="0.25">
      <c r="A621" t="s">
        <v>66</v>
      </c>
      <c r="B621" t="s">
        <v>1340</v>
      </c>
      <c r="C621" t="s">
        <v>1514</v>
      </c>
      <c r="D621" t="s">
        <v>1567</v>
      </c>
      <c r="E621" s="21">
        <v>1</v>
      </c>
    </row>
    <row r="622" spans="1:5" x14ac:dyDescent="0.25">
      <c r="A622" t="s">
        <v>66</v>
      </c>
      <c r="B622" t="s">
        <v>1340</v>
      </c>
      <c r="C622" t="s">
        <v>1514</v>
      </c>
      <c r="D622" t="s">
        <v>1603</v>
      </c>
      <c r="E622" s="21">
        <v>1</v>
      </c>
    </row>
    <row r="623" spans="1:5" x14ac:dyDescent="0.25">
      <c r="A623" t="s">
        <v>66</v>
      </c>
      <c r="B623" t="s">
        <v>1340</v>
      </c>
      <c r="C623" t="s">
        <v>1514</v>
      </c>
      <c r="D623" t="s">
        <v>1628</v>
      </c>
      <c r="E623" s="21">
        <v>1</v>
      </c>
    </row>
    <row r="624" spans="1:5" x14ac:dyDescent="0.25">
      <c r="A624" t="s">
        <v>66</v>
      </c>
      <c r="B624" t="s">
        <v>1340</v>
      </c>
      <c r="C624" t="s">
        <v>1514</v>
      </c>
      <c r="D624" t="s">
        <v>1632</v>
      </c>
      <c r="E624" s="21">
        <v>1</v>
      </c>
    </row>
    <row r="625" spans="1:5" x14ac:dyDescent="0.25">
      <c r="A625" t="s">
        <v>66</v>
      </c>
      <c r="B625" t="s">
        <v>1340</v>
      </c>
      <c r="C625" t="s">
        <v>1514</v>
      </c>
      <c r="D625" t="s">
        <v>1639</v>
      </c>
      <c r="E625" s="21">
        <v>1</v>
      </c>
    </row>
    <row r="626" spans="1:5" x14ac:dyDescent="0.25">
      <c r="A626" t="s">
        <v>66</v>
      </c>
      <c r="B626" t="s">
        <v>1340</v>
      </c>
      <c r="C626" t="s">
        <v>1514</v>
      </c>
      <c r="D626" t="s">
        <v>1714</v>
      </c>
      <c r="E626" s="21">
        <v>1</v>
      </c>
    </row>
    <row r="627" spans="1:5" x14ac:dyDescent="0.25">
      <c r="A627" t="s">
        <v>66</v>
      </c>
      <c r="B627" t="s">
        <v>1340</v>
      </c>
      <c r="C627" t="s">
        <v>1514</v>
      </c>
      <c r="D627" t="s">
        <v>1757</v>
      </c>
      <c r="E627" s="21">
        <v>1</v>
      </c>
    </row>
    <row r="628" spans="1:5" x14ac:dyDescent="0.25">
      <c r="A628" t="s">
        <v>66</v>
      </c>
      <c r="B628" t="s">
        <v>1340</v>
      </c>
      <c r="C628" t="s">
        <v>1514</v>
      </c>
      <c r="D628" t="s">
        <v>1865</v>
      </c>
      <c r="E628" s="21">
        <v>1</v>
      </c>
    </row>
    <row r="629" spans="1:5" x14ac:dyDescent="0.25">
      <c r="A629" t="s">
        <v>66</v>
      </c>
      <c r="B629" t="s">
        <v>1340</v>
      </c>
      <c r="C629" t="s">
        <v>1514</v>
      </c>
      <c r="D629" t="s">
        <v>1977</v>
      </c>
      <c r="E629" s="21">
        <v>1</v>
      </c>
    </row>
    <row r="630" spans="1:5" x14ac:dyDescent="0.25">
      <c r="A630" t="s">
        <v>66</v>
      </c>
      <c r="B630" t="s">
        <v>1340</v>
      </c>
      <c r="C630" t="s">
        <v>1514</v>
      </c>
      <c r="D630" t="s">
        <v>2004</v>
      </c>
      <c r="E630" s="21">
        <v>1</v>
      </c>
    </row>
    <row r="631" spans="1:5" x14ac:dyDescent="0.25">
      <c r="A631" t="s">
        <v>66</v>
      </c>
      <c r="B631" t="s">
        <v>1340</v>
      </c>
      <c r="C631" t="s">
        <v>1514</v>
      </c>
      <c r="D631" t="s">
        <v>2097</v>
      </c>
      <c r="E631" s="21">
        <v>1</v>
      </c>
    </row>
    <row r="632" spans="1:5" x14ac:dyDescent="0.25">
      <c r="A632" t="s">
        <v>66</v>
      </c>
      <c r="B632" t="s">
        <v>1340</v>
      </c>
      <c r="C632" t="s">
        <v>1919</v>
      </c>
      <c r="D632" t="s">
        <v>1920</v>
      </c>
      <c r="E632" s="21">
        <v>1</v>
      </c>
    </row>
    <row r="633" spans="1:5" x14ac:dyDescent="0.25">
      <c r="A633" t="s">
        <v>66</v>
      </c>
      <c r="B633" t="s">
        <v>1340</v>
      </c>
      <c r="C633" t="s">
        <v>1919</v>
      </c>
      <c r="D633" t="s">
        <v>1922</v>
      </c>
      <c r="E633" s="21">
        <v>1</v>
      </c>
    </row>
    <row r="634" spans="1:5" x14ac:dyDescent="0.25">
      <c r="A634" t="s">
        <v>66</v>
      </c>
      <c r="B634" t="s">
        <v>1340</v>
      </c>
      <c r="C634" t="s">
        <v>1919</v>
      </c>
      <c r="D634" t="s">
        <v>2219</v>
      </c>
      <c r="E634" s="21">
        <v>1</v>
      </c>
    </row>
    <row r="635" spans="1:5" x14ac:dyDescent="0.25">
      <c r="A635" t="s">
        <v>66</v>
      </c>
      <c r="B635" t="s">
        <v>1340</v>
      </c>
      <c r="C635" t="s">
        <v>1393</v>
      </c>
      <c r="D635" t="s">
        <v>1394</v>
      </c>
      <c r="E635" s="21">
        <v>1</v>
      </c>
    </row>
    <row r="636" spans="1:5" x14ac:dyDescent="0.25">
      <c r="A636" t="s">
        <v>66</v>
      </c>
      <c r="B636" t="s">
        <v>1340</v>
      </c>
      <c r="C636" t="s">
        <v>1393</v>
      </c>
      <c r="D636" t="s">
        <v>1420</v>
      </c>
      <c r="E636" s="21">
        <v>1</v>
      </c>
    </row>
    <row r="637" spans="1:5" x14ac:dyDescent="0.25">
      <c r="A637" t="s">
        <v>66</v>
      </c>
      <c r="B637" t="s">
        <v>1340</v>
      </c>
      <c r="C637" t="s">
        <v>1393</v>
      </c>
      <c r="D637" t="s">
        <v>1579</v>
      </c>
      <c r="E637" s="21">
        <v>1</v>
      </c>
    </row>
    <row r="638" spans="1:5" x14ac:dyDescent="0.25">
      <c r="A638" t="s">
        <v>66</v>
      </c>
      <c r="B638" t="s">
        <v>1340</v>
      </c>
      <c r="C638" t="s">
        <v>1393</v>
      </c>
      <c r="D638" t="s">
        <v>1583</v>
      </c>
      <c r="E638" s="21">
        <v>1</v>
      </c>
    </row>
    <row r="639" spans="1:5" x14ac:dyDescent="0.25">
      <c r="A639" t="s">
        <v>66</v>
      </c>
      <c r="B639" t="s">
        <v>1340</v>
      </c>
      <c r="C639" t="s">
        <v>1393</v>
      </c>
      <c r="D639" t="s">
        <v>1585</v>
      </c>
      <c r="E639" s="21">
        <v>1</v>
      </c>
    </row>
    <row r="640" spans="1:5" x14ac:dyDescent="0.25">
      <c r="A640" t="s">
        <v>66</v>
      </c>
      <c r="B640" t="s">
        <v>1340</v>
      </c>
      <c r="C640" t="s">
        <v>1393</v>
      </c>
      <c r="D640" t="s">
        <v>994</v>
      </c>
      <c r="E640" s="21">
        <v>1</v>
      </c>
    </row>
    <row r="641" spans="1:5" x14ac:dyDescent="0.25">
      <c r="A641" t="s">
        <v>66</v>
      </c>
      <c r="B641" t="s">
        <v>1340</v>
      </c>
      <c r="C641" t="s">
        <v>1393</v>
      </c>
      <c r="D641" t="s">
        <v>1753</v>
      </c>
      <c r="E641" s="21">
        <v>1</v>
      </c>
    </row>
    <row r="642" spans="1:5" x14ac:dyDescent="0.25">
      <c r="A642" t="s">
        <v>66</v>
      </c>
      <c r="B642" t="s">
        <v>1340</v>
      </c>
      <c r="C642" t="s">
        <v>1393</v>
      </c>
      <c r="D642" t="s">
        <v>1779</v>
      </c>
      <c r="E642" s="21">
        <v>1</v>
      </c>
    </row>
    <row r="643" spans="1:5" x14ac:dyDescent="0.25">
      <c r="A643" t="s">
        <v>66</v>
      </c>
      <c r="B643" t="s">
        <v>1340</v>
      </c>
      <c r="C643" t="s">
        <v>1393</v>
      </c>
      <c r="D643" t="s">
        <v>1781</v>
      </c>
      <c r="E643" s="21">
        <v>1</v>
      </c>
    </row>
    <row r="644" spans="1:5" x14ac:dyDescent="0.25">
      <c r="A644" t="s">
        <v>66</v>
      </c>
      <c r="B644" t="s">
        <v>1340</v>
      </c>
      <c r="C644" t="s">
        <v>1393</v>
      </c>
      <c r="D644" t="s">
        <v>1783</v>
      </c>
      <c r="E644" s="21">
        <v>1</v>
      </c>
    </row>
    <row r="645" spans="1:5" x14ac:dyDescent="0.25">
      <c r="A645" t="s">
        <v>66</v>
      </c>
      <c r="B645" t="s">
        <v>1340</v>
      </c>
      <c r="C645" t="s">
        <v>1393</v>
      </c>
      <c r="D645" t="s">
        <v>1785</v>
      </c>
      <c r="E645" s="21">
        <v>1</v>
      </c>
    </row>
    <row r="646" spans="1:5" x14ac:dyDescent="0.25">
      <c r="A646" t="s">
        <v>66</v>
      </c>
      <c r="B646" t="s">
        <v>1340</v>
      </c>
      <c r="C646" t="s">
        <v>1393</v>
      </c>
      <c r="D646" t="s">
        <v>1787</v>
      </c>
      <c r="E646" s="21">
        <v>1</v>
      </c>
    </row>
    <row r="647" spans="1:5" x14ac:dyDescent="0.25">
      <c r="A647" t="s">
        <v>66</v>
      </c>
      <c r="B647" t="s">
        <v>1340</v>
      </c>
      <c r="C647" t="s">
        <v>1393</v>
      </c>
      <c r="D647" t="s">
        <v>1789</v>
      </c>
      <c r="E647" s="21">
        <v>1</v>
      </c>
    </row>
    <row r="648" spans="1:5" x14ac:dyDescent="0.25">
      <c r="A648" t="s">
        <v>66</v>
      </c>
      <c r="B648" t="s">
        <v>1340</v>
      </c>
      <c r="C648" t="s">
        <v>1393</v>
      </c>
      <c r="D648" t="s">
        <v>1827</v>
      </c>
      <c r="E648" s="21">
        <v>1</v>
      </c>
    </row>
    <row r="649" spans="1:5" x14ac:dyDescent="0.25">
      <c r="A649" t="s">
        <v>66</v>
      </c>
      <c r="B649" t="s">
        <v>1340</v>
      </c>
      <c r="C649" t="s">
        <v>1393</v>
      </c>
      <c r="D649" t="s">
        <v>1902</v>
      </c>
      <c r="E649" s="21">
        <v>1</v>
      </c>
    </row>
    <row r="650" spans="1:5" x14ac:dyDescent="0.25">
      <c r="A650" t="s">
        <v>66</v>
      </c>
      <c r="B650" t="s">
        <v>1340</v>
      </c>
      <c r="C650" t="s">
        <v>1393</v>
      </c>
      <c r="D650" t="s">
        <v>1904</v>
      </c>
      <c r="E650" s="21">
        <v>1</v>
      </c>
    </row>
    <row r="651" spans="1:5" x14ac:dyDescent="0.25">
      <c r="A651" t="s">
        <v>66</v>
      </c>
      <c r="B651" t="s">
        <v>1340</v>
      </c>
      <c r="C651" t="s">
        <v>1393</v>
      </c>
      <c r="D651" t="s">
        <v>1905</v>
      </c>
      <c r="E651" s="21">
        <v>1</v>
      </c>
    </row>
    <row r="652" spans="1:5" x14ac:dyDescent="0.25">
      <c r="A652" t="s">
        <v>66</v>
      </c>
      <c r="B652" t="s">
        <v>1340</v>
      </c>
      <c r="C652" t="s">
        <v>1393</v>
      </c>
      <c r="D652" t="s">
        <v>1907</v>
      </c>
      <c r="E652" s="21">
        <v>1</v>
      </c>
    </row>
    <row r="653" spans="1:5" x14ac:dyDescent="0.25">
      <c r="A653" t="s">
        <v>66</v>
      </c>
      <c r="B653" t="s">
        <v>1340</v>
      </c>
      <c r="C653" t="s">
        <v>1393</v>
      </c>
      <c r="D653" t="s">
        <v>1909</v>
      </c>
      <c r="E653" s="21">
        <v>1</v>
      </c>
    </row>
    <row r="654" spans="1:5" x14ac:dyDescent="0.25">
      <c r="A654" t="s">
        <v>66</v>
      </c>
      <c r="B654" t="s">
        <v>1340</v>
      </c>
      <c r="C654" t="s">
        <v>1393</v>
      </c>
      <c r="D654" t="s">
        <v>1911</v>
      </c>
      <c r="E654" s="21">
        <v>1</v>
      </c>
    </row>
    <row r="655" spans="1:5" x14ac:dyDescent="0.25">
      <c r="A655" t="s">
        <v>66</v>
      </c>
      <c r="B655" t="s">
        <v>1340</v>
      </c>
      <c r="C655" t="s">
        <v>1393</v>
      </c>
      <c r="D655" t="s">
        <v>1913</v>
      </c>
      <c r="E655" s="21">
        <v>1</v>
      </c>
    </row>
    <row r="656" spans="1:5" x14ac:dyDescent="0.25">
      <c r="A656" t="s">
        <v>66</v>
      </c>
      <c r="B656" t="s">
        <v>1340</v>
      </c>
      <c r="C656" t="s">
        <v>1393</v>
      </c>
      <c r="D656" t="s">
        <v>1926</v>
      </c>
      <c r="E656" s="21">
        <v>1</v>
      </c>
    </row>
    <row r="657" spans="1:5" x14ac:dyDescent="0.25">
      <c r="A657" t="s">
        <v>66</v>
      </c>
      <c r="B657" t="s">
        <v>1340</v>
      </c>
      <c r="C657" t="s">
        <v>1393</v>
      </c>
      <c r="D657" t="s">
        <v>1928</v>
      </c>
      <c r="E657" s="21">
        <v>1</v>
      </c>
    </row>
    <row r="658" spans="1:5" x14ac:dyDescent="0.25">
      <c r="A658" t="s">
        <v>66</v>
      </c>
      <c r="B658" t="s">
        <v>1340</v>
      </c>
      <c r="C658" t="s">
        <v>1393</v>
      </c>
      <c r="D658" t="s">
        <v>2054</v>
      </c>
      <c r="E658" s="21">
        <v>1</v>
      </c>
    </row>
    <row r="659" spans="1:5" x14ac:dyDescent="0.25">
      <c r="A659" t="s">
        <v>66</v>
      </c>
      <c r="B659" t="s">
        <v>1340</v>
      </c>
      <c r="C659" t="s">
        <v>1393</v>
      </c>
      <c r="D659" t="s">
        <v>2156</v>
      </c>
      <c r="E659" s="21">
        <v>1</v>
      </c>
    </row>
    <row r="660" spans="1:5" x14ac:dyDescent="0.25">
      <c r="A660" t="s">
        <v>66</v>
      </c>
      <c r="B660" t="s">
        <v>1340</v>
      </c>
      <c r="C660" t="s">
        <v>1393</v>
      </c>
      <c r="D660" t="s">
        <v>2158</v>
      </c>
      <c r="E660" s="21">
        <v>1</v>
      </c>
    </row>
    <row r="661" spans="1:5" x14ac:dyDescent="0.25">
      <c r="A661" t="s">
        <v>66</v>
      </c>
      <c r="B661" t="s">
        <v>1340</v>
      </c>
      <c r="C661" t="s">
        <v>1393</v>
      </c>
      <c r="D661" t="s">
        <v>998</v>
      </c>
      <c r="E661" s="21">
        <v>1</v>
      </c>
    </row>
    <row r="662" spans="1:5" x14ac:dyDescent="0.25">
      <c r="A662" t="s">
        <v>66</v>
      </c>
      <c r="B662" t="s">
        <v>1340</v>
      </c>
      <c r="C662" t="s">
        <v>1393</v>
      </c>
      <c r="D662" t="s">
        <v>2162</v>
      </c>
      <c r="E662" s="21">
        <v>1</v>
      </c>
    </row>
    <row r="663" spans="1:5" x14ac:dyDescent="0.25">
      <c r="A663" t="s">
        <v>66</v>
      </c>
      <c r="B663" t="s">
        <v>1340</v>
      </c>
      <c r="C663" t="s">
        <v>1393</v>
      </c>
      <c r="D663" t="s">
        <v>2164</v>
      </c>
      <c r="E663" s="21">
        <v>1</v>
      </c>
    </row>
    <row r="664" spans="1:5" x14ac:dyDescent="0.25">
      <c r="A664" t="s">
        <v>66</v>
      </c>
      <c r="B664" t="s">
        <v>1340</v>
      </c>
      <c r="C664" t="s">
        <v>1393</v>
      </c>
      <c r="D664" t="s">
        <v>2185</v>
      </c>
      <c r="E664" s="21">
        <v>1</v>
      </c>
    </row>
    <row r="665" spans="1:5" x14ac:dyDescent="0.25">
      <c r="A665" t="s">
        <v>66</v>
      </c>
      <c r="B665" t="s">
        <v>1340</v>
      </c>
      <c r="C665" t="s">
        <v>1393</v>
      </c>
      <c r="D665" t="s">
        <v>2187</v>
      </c>
      <c r="E665" s="21">
        <v>1</v>
      </c>
    </row>
    <row r="666" spans="1:5" x14ac:dyDescent="0.25">
      <c r="A666" t="s">
        <v>66</v>
      </c>
      <c r="B666" t="s">
        <v>1340</v>
      </c>
      <c r="C666" t="s">
        <v>1393</v>
      </c>
      <c r="D666" t="s">
        <v>2189</v>
      </c>
      <c r="E666" s="21">
        <v>1</v>
      </c>
    </row>
    <row r="667" spans="1:5" x14ac:dyDescent="0.25">
      <c r="A667" t="s">
        <v>66</v>
      </c>
      <c r="B667" t="s">
        <v>1340</v>
      </c>
      <c r="C667" t="s">
        <v>1393</v>
      </c>
      <c r="D667" t="s">
        <v>2191</v>
      </c>
      <c r="E667" s="21">
        <v>1</v>
      </c>
    </row>
    <row r="668" spans="1:5" x14ac:dyDescent="0.25">
      <c r="A668" t="s">
        <v>66</v>
      </c>
      <c r="B668" t="s">
        <v>1340</v>
      </c>
      <c r="C668" t="s">
        <v>1393</v>
      </c>
      <c r="D668" t="s">
        <v>2193</v>
      </c>
      <c r="E668" s="21">
        <v>1</v>
      </c>
    </row>
    <row r="669" spans="1:5" x14ac:dyDescent="0.25">
      <c r="A669" t="s">
        <v>66</v>
      </c>
      <c r="B669" t="s">
        <v>1340</v>
      </c>
      <c r="C669" t="s">
        <v>1393</v>
      </c>
      <c r="D669" t="s">
        <v>2195</v>
      </c>
      <c r="E669" s="21">
        <v>1</v>
      </c>
    </row>
    <row r="670" spans="1:5" x14ac:dyDescent="0.25">
      <c r="A670" t="s">
        <v>66</v>
      </c>
      <c r="B670" t="s">
        <v>1340</v>
      </c>
      <c r="C670" t="s">
        <v>1393</v>
      </c>
      <c r="D670" t="s">
        <v>2197</v>
      </c>
      <c r="E670" s="21">
        <v>1</v>
      </c>
    </row>
    <row r="671" spans="1:5" x14ac:dyDescent="0.25">
      <c r="A671" t="s">
        <v>66</v>
      </c>
      <c r="B671" t="s">
        <v>1340</v>
      </c>
      <c r="C671" t="s">
        <v>1551</v>
      </c>
      <c r="D671" t="s">
        <v>1552</v>
      </c>
      <c r="E671" s="21">
        <v>1</v>
      </c>
    </row>
    <row r="672" spans="1:5" x14ac:dyDescent="0.25">
      <c r="A672" t="s">
        <v>66</v>
      </c>
      <c r="B672" t="s">
        <v>1340</v>
      </c>
      <c r="C672" t="s">
        <v>1551</v>
      </c>
      <c r="D672" t="s">
        <v>1554</v>
      </c>
      <c r="E672" s="21">
        <v>1</v>
      </c>
    </row>
    <row r="673" spans="1:5" x14ac:dyDescent="0.25">
      <c r="A673" t="s">
        <v>66</v>
      </c>
      <c r="B673" t="s">
        <v>1340</v>
      </c>
      <c r="C673" t="s">
        <v>1551</v>
      </c>
      <c r="D673" t="s">
        <v>1556</v>
      </c>
      <c r="E673" s="21">
        <v>1</v>
      </c>
    </row>
    <row r="674" spans="1:5" x14ac:dyDescent="0.25">
      <c r="A674" t="s">
        <v>66</v>
      </c>
      <c r="B674" t="s">
        <v>1340</v>
      </c>
      <c r="C674" t="s">
        <v>1551</v>
      </c>
      <c r="D674" t="s">
        <v>1558</v>
      </c>
      <c r="E674" s="21">
        <v>1</v>
      </c>
    </row>
    <row r="675" spans="1:5" x14ac:dyDescent="0.25">
      <c r="A675" t="s">
        <v>66</v>
      </c>
      <c r="B675" t="s">
        <v>1340</v>
      </c>
      <c r="C675" t="s">
        <v>1551</v>
      </c>
      <c r="D675" t="s">
        <v>1560</v>
      </c>
      <c r="E675" s="21">
        <v>1</v>
      </c>
    </row>
    <row r="676" spans="1:5" x14ac:dyDescent="0.25">
      <c r="A676" t="s">
        <v>66</v>
      </c>
      <c r="B676" t="s">
        <v>1340</v>
      </c>
      <c r="C676" t="s">
        <v>1551</v>
      </c>
      <c r="D676" t="s">
        <v>1589</v>
      </c>
      <c r="E676" s="21">
        <v>1</v>
      </c>
    </row>
    <row r="677" spans="1:5" x14ac:dyDescent="0.25">
      <c r="A677" t="s">
        <v>66</v>
      </c>
      <c r="B677" t="s">
        <v>1340</v>
      </c>
      <c r="C677" t="s">
        <v>1551</v>
      </c>
      <c r="D677" t="s">
        <v>1677</v>
      </c>
      <c r="E677" s="21">
        <v>1</v>
      </c>
    </row>
    <row r="678" spans="1:5" x14ac:dyDescent="0.25">
      <c r="A678" t="s">
        <v>66</v>
      </c>
      <c r="B678" t="s">
        <v>1340</v>
      </c>
      <c r="C678" t="s">
        <v>1551</v>
      </c>
      <c r="D678" t="s">
        <v>1712</v>
      </c>
      <c r="E678" s="21">
        <v>1</v>
      </c>
    </row>
    <row r="679" spans="1:5" x14ac:dyDescent="0.25">
      <c r="A679" t="s">
        <v>66</v>
      </c>
      <c r="B679" t="s">
        <v>1340</v>
      </c>
      <c r="C679" t="s">
        <v>1551</v>
      </c>
      <c r="D679" t="s">
        <v>1775</v>
      </c>
      <c r="E679" s="21">
        <v>1</v>
      </c>
    </row>
    <row r="680" spans="1:5" x14ac:dyDescent="0.25">
      <c r="A680" t="s">
        <v>66</v>
      </c>
      <c r="B680" t="s">
        <v>1340</v>
      </c>
      <c r="C680" t="s">
        <v>1551</v>
      </c>
      <c r="D680" t="s">
        <v>2034</v>
      </c>
      <c r="E680" s="21">
        <v>1</v>
      </c>
    </row>
    <row r="681" spans="1:5" x14ac:dyDescent="0.25">
      <c r="A681" t="s">
        <v>66</v>
      </c>
      <c r="B681" t="s">
        <v>1340</v>
      </c>
      <c r="C681" t="s">
        <v>1551</v>
      </c>
      <c r="D681" t="s">
        <v>2064</v>
      </c>
      <c r="E681" s="21">
        <v>1</v>
      </c>
    </row>
    <row r="682" spans="1:5" x14ac:dyDescent="0.25">
      <c r="A682" t="s">
        <v>66</v>
      </c>
      <c r="B682" t="s">
        <v>1340</v>
      </c>
      <c r="C682" t="s">
        <v>1551</v>
      </c>
      <c r="D682" t="s">
        <v>2089</v>
      </c>
      <c r="E682" s="21">
        <v>1</v>
      </c>
    </row>
    <row r="683" spans="1:5" x14ac:dyDescent="0.25">
      <c r="A683" t="s">
        <v>66</v>
      </c>
      <c r="B683" t="s">
        <v>1340</v>
      </c>
      <c r="C683" t="s">
        <v>1551</v>
      </c>
      <c r="D683" t="s">
        <v>2108</v>
      </c>
      <c r="E683" s="21">
        <v>1</v>
      </c>
    </row>
    <row r="684" spans="1:5" x14ac:dyDescent="0.25">
      <c r="A684" t="s">
        <v>66</v>
      </c>
      <c r="B684" t="s">
        <v>1340</v>
      </c>
      <c r="C684" t="s">
        <v>1551</v>
      </c>
      <c r="D684" t="s">
        <v>2173</v>
      </c>
      <c r="E684" s="21">
        <v>1</v>
      </c>
    </row>
    <row r="685" spans="1:5" x14ac:dyDescent="0.25">
      <c r="A685" t="s">
        <v>66</v>
      </c>
      <c r="B685" t="s">
        <v>1340</v>
      </c>
      <c r="C685" t="s">
        <v>1551</v>
      </c>
      <c r="D685" t="s">
        <v>2175</v>
      </c>
      <c r="E685" s="21">
        <v>1</v>
      </c>
    </row>
    <row r="686" spans="1:5" x14ac:dyDescent="0.25">
      <c r="A686" t="s">
        <v>66</v>
      </c>
      <c r="B686" t="s">
        <v>1340</v>
      </c>
      <c r="C686" t="s">
        <v>1551</v>
      </c>
      <c r="D686" t="s">
        <v>2183</v>
      </c>
      <c r="E686" s="21">
        <v>1</v>
      </c>
    </row>
    <row r="687" spans="1:5" x14ac:dyDescent="0.25">
      <c r="A687" t="s">
        <v>66</v>
      </c>
      <c r="B687" t="s">
        <v>1340</v>
      </c>
      <c r="C687" t="s">
        <v>1551</v>
      </c>
      <c r="D687" t="s">
        <v>2210</v>
      </c>
      <c r="E687" s="21">
        <v>1</v>
      </c>
    </row>
    <row r="688" spans="1:5" x14ac:dyDescent="0.25">
      <c r="A688" t="s">
        <v>66</v>
      </c>
      <c r="B688" t="s">
        <v>1340</v>
      </c>
      <c r="C688" t="s">
        <v>1551</v>
      </c>
      <c r="D688" t="s">
        <v>2214</v>
      </c>
      <c r="E688" s="21">
        <v>1</v>
      </c>
    </row>
    <row r="689" spans="1:5" x14ac:dyDescent="0.25">
      <c r="A689" t="s">
        <v>66</v>
      </c>
      <c r="B689" t="s">
        <v>1340</v>
      </c>
      <c r="C689" t="s">
        <v>181</v>
      </c>
      <c r="D689" t="s">
        <v>1609</v>
      </c>
      <c r="E689" s="21">
        <v>1</v>
      </c>
    </row>
    <row r="690" spans="1:5" x14ac:dyDescent="0.25">
      <c r="A690" t="s">
        <v>66</v>
      </c>
      <c r="B690" t="s">
        <v>1340</v>
      </c>
      <c r="C690" t="s">
        <v>181</v>
      </c>
      <c r="D690" t="s">
        <v>1750</v>
      </c>
      <c r="E690" s="21">
        <v>1</v>
      </c>
    </row>
    <row r="691" spans="1:5" x14ac:dyDescent="0.25">
      <c r="A691" t="s">
        <v>66</v>
      </c>
      <c r="B691" t="s">
        <v>1340</v>
      </c>
      <c r="C691" t="s">
        <v>181</v>
      </c>
      <c r="D691" t="s">
        <v>1833</v>
      </c>
      <c r="E691" s="21">
        <v>1</v>
      </c>
    </row>
    <row r="692" spans="1:5" x14ac:dyDescent="0.25">
      <c r="A692" t="s">
        <v>66</v>
      </c>
      <c r="B692" t="s">
        <v>1340</v>
      </c>
      <c r="C692" t="s">
        <v>181</v>
      </c>
      <c r="D692" t="s">
        <v>1842</v>
      </c>
      <c r="E692" s="21">
        <v>1</v>
      </c>
    </row>
    <row r="693" spans="1:5" x14ac:dyDescent="0.25">
      <c r="A693" t="s">
        <v>66</v>
      </c>
      <c r="B693" t="s">
        <v>1340</v>
      </c>
      <c r="C693" t="s">
        <v>181</v>
      </c>
      <c r="D693" t="s">
        <v>1844</v>
      </c>
      <c r="E693" s="21">
        <v>1</v>
      </c>
    </row>
    <row r="694" spans="1:5" x14ac:dyDescent="0.25">
      <c r="A694" t="s">
        <v>66</v>
      </c>
      <c r="B694" t="s">
        <v>1340</v>
      </c>
      <c r="C694" t="s">
        <v>181</v>
      </c>
      <c r="D694" t="s">
        <v>1863</v>
      </c>
      <c r="E694" s="21">
        <v>1</v>
      </c>
    </row>
    <row r="695" spans="1:5" x14ac:dyDescent="0.25">
      <c r="A695" t="s">
        <v>66</v>
      </c>
      <c r="B695" t="s">
        <v>1340</v>
      </c>
      <c r="C695" t="s">
        <v>181</v>
      </c>
      <c r="D695" t="s">
        <v>1876</v>
      </c>
      <c r="E695" s="21">
        <v>1</v>
      </c>
    </row>
    <row r="696" spans="1:5" x14ac:dyDescent="0.25">
      <c r="A696" t="s">
        <v>66</v>
      </c>
      <c r="B696" t="s">
        <v>1340</v>
      </c>
      <c r="C696" t="s">
        <v>181</v>
      </c>
      <c r="D696" t="s">
        <v>1948</v>
      </c>
      <c r="E696" s="21">
        <v>1</v>
      </c>
    </row>
    <row r="697" spans="1:5" x14ac:dyDescent="0.25">
      <c r="A697" t="s">
        <v>66</v>
      </c>
      <c r="B697" t="s">
        <v>1340</v>
      </c>
      <c r="C697" t="s">
        <v>181</v>
      </c>
      <c r="D697" t="s">
        <v>1958</v>
      </c>
      <c r="E697" s="21">
        <v>1</v>
      </c>
    </row>
    <row r="698" spans="1:5" x14ac:dyDescent="0.25">
      <c r="A698" t="s">
        <v>66</v>
      </c>
      <c r="B698" t="s">
        <v>1340</v>
      </c>
      <c r="C698" t="s">
        <v>181</v>
      </c>
      <c r="D698" t="s">
        <v>1999</v>
      </c>
      <c r="E698" s="21">
        <v>1</v>
      </c>
    </row>
    <row r="699" spans="1:5" x14ac:dyDescent="0.25">
      <c r="A699" t="s">
        <v>66</v>
      </c>
      <c r="B699" t="s">
        <v>1340</v>
      </c>
      <c r="C699" t="s">
        <v>181</v>
      </c>
      <c r="D699" t="s">
        <v>2001</v>
      </c>
      <c r="E699" s="21">
        <v>1</v>
      </c>
    </row>
    <row r="700" spans="1:5" x14ac:dyDescent="0.25">
      <c r="A700" t="s">
        <v>66</v>
      </c>
      <c r="B700" t="s">
        <v>1340</v>
      </c>
      <c r="C700" t="s">
        <v>181</v>
      </c>
      <c r="D700" t="s">
        <v>2003</v>
      </c>
      <c r="E700" s="21">
        <v>1</v>
      </c>
    </row>
    <row r="701" spans="1:5" x14ac:dyDescent="0.25">
      <c r="A701" t="s">
        <v>66</v>
      </c>
      <c r="B701" t="s">
        <v>1340</v>
      </c>
      <c r="C701" t="s">
        <v>181</v>
      </c>
      <c r="D701" t="s">
        <v>2006</v>
      </c>
      <c r="E701" s="21">
        <v>1</v>
      </c>
    </row>
    <row r="702" spans="1:5" x14ac:dyDescent="0.25">
      <c r="A702" t="s">
        <v>66</v>
      </c>
      <c r="B702" t="s">
        <v>1340</v>
      </c>
      <c r="C702" t="s">
        <v>181</v>
      </c>
      <c r="D702" t="s">
        <v>2014</v>
      </c>
      <c r="E702" s="21">
        <v>1</v>
      </c>
    </row>
    <row r="703" spans="1:5" x14ac:dyDescent="0.25">
      <c r="A703" t="s">
        <v>66</v>
      </c>
      <c r="B703" t="s">
        <v>1340</v>
      </c>
      <c r="C703" t="s">
        <v>181</v>
      </c>
      <c r="D703" t="s">
        <v>2030</v>
      </c>
      <c r="E703" s="21">
        <v>1</v>
      </c>
    </row>
    <row r="704" spans="1:5" x14ac:dyDescent="0.25">
      <c r="A704" t="s">
        <v>66</v>
      </c>
      <c r="B704" t="s">
        <v>1340</v>
      </c>
      <c r="C704" t="s">
        <v>181</v>
      </c>
      <c r="D704" t="s">
        <v>2038</v>
      </c>
      <c r="E704" s="21">
        <v>1</v>
      </c>
    </row>
    <row r="705" spans="1:5" x14ac:dyDescent="0.25">
      <c r="A705" t="s">
        <v>66</v>
      </c>
      <c r="B705" t="s">
        <v>1340</v>
      </c>
      <c r="C705" t="s">
        <v>181</v>
      </c>
      <c r="D705" t="s">
        <v>2048</v>
      </c>
      <c r="E705" s="21">
        <v>1</v>
      </c>
    </row>
    <row r="706" spans="1:5" x14ac:dyDescent="0.25">
      <c r="A706" t="s">
        <v>66</v>
      </c>
      <c r="B706" t="s">
        <v>1340</v>
      </c>
      <c r="C706" t="s">
        <v>181</v>
      </c>
      <c r="D706" t="s">
        <v>2050</v>
      </c>
      <c r="E706" s="21">
        <v>1</v>
      </c>
    </row>
    <row r="707" spans="1:5" x14ac:dyDescent="0.25">
      <c r="A707" t="s">
        <v>66</v>
      </c>
      <c r="B707" t="s">
        <v>1340</v>
      </c>
      <c r="C707" t="s">
        <v>181</v>
      </c>
      <c r="D707" t="s">
        <v>2052</v>
      </c>
      <c r="E707" s="21">
        <v>1</v>
      </c>
    </row>
    <row r="708" spans="1:5" x14ac:dyDescent="0.25">
      <c r="A708" t="s">
        <v>66</v>
      </c>
      <c r="B708" t="s">
        <v>1340</v>
      </c>
      <c r="C708" t="s">
        <v>181</v>
      </c>
      <c r="D708" t="s">
        <v>2080</v>
      </c>
      <c r="E708" s="21">
        <v>1</v>
      </c>
    </row>
    <row r="709" spans="1:5" x14ac:dyDescent="0.25">
      <c r="A709" t="s">
        <v>66</v>
      </c>
      <c r="B709" t="s">
        <v>1340</v>
      </c>
      <c r="C709" t="s">
        <v>181</v>
      </c>
      <c r="D709" t="s">
        <v>2082</v>
      </c>
      <c r="E709" s="21">
        <v>1</v>
      </c>
    </row>
    <row r="710" spans="1:5" x14ac:dyDescent="0.25">
      <c r="A710" t="s">
        <v>66</v>
      </c>
      <c r="B710" t="s">
        <v>2284</v>
      </c>
      <c r="C710" t="s">
        <v>2285</v>
      </c>
      <c r="D710" t="s">
        <v>1398</v>
      </c>
      <c r="E710" s="21">
        <v>1</v>
      </c>
    </row>
    <row r="711" spans="1:5" x14ac:dyDescent="0.25">
      <c r="A711" t="s">
        <v>66</v>
      </c>
      <c r="B711" t="s">
        <v>2284</v>
      </c>
      <c r="C711" t="s">
        <v>2285</v>
      </c>
      <c r="D711" t="s">
        <v>1462</v>
      </c>
      <c r="E711" s="21">
        <v>1</v>
      </c>
    </row>
    <row r="712" spans="1:5" x14ac:dyDescent="0.25">
      <c r="A712" t="s">
        <v>66</v>
      </c>
      <c r="B712" t="s">
        <v>2284</v>
      </c>
      <c r="C712" t="s">
        <v>2285</v>
      </c>
      <c r="D712" t="s">
        <v>1385</v>
      </c>
      <c r="E712" s="21">
        <v>1</v>
      </c>
    </row>
    <row r="713" spans="1:5" x14ac:dyDescent="0.25">
      <c r="A713" t="s">
        <v>66</v>
      </c>
      <c r="B713" t="s">
        <v>2284</v>
      </c>
      <c r="C713" t="s">
        <v>2285</v>
      </c>
      <c r="D713" t="s">
        <v>1481</v>
      </c>
      <c r="E713" s="21">
        <v>1</v>
      </c>
    </row>
    <row r="714" spans="1:5" x14ac:dyDescent="0.25">
      <c r="A714" t="s">
        <v>66</v>
      </c>
      <c r="B714" t="s">
        <v>2284</v>
      </c>
      <c r="C714" t="s">
        <v>2285</v>
      </c>
      <c r="D714" t="s">
        <v>1484</v>
      </c>
      <c r="E714" s="21">
        <v>1</v>
      </c>
    </row>
    <row r="715" spans="1:5" x14ac:dyDescent="0.25">
      <c r="A715" t="s">
        <v>66</v>
      </c>
      <c r="B715" t="s">
        <v>2284</v>
      </c>
      <c r="C715" t="s">
        <v>2285</v>
      </c>
      <c r="D715" t="s">
        <v>1352</v>
      </c>
      <c r="E715" s="21">
        <v>1</v>
      </c>
    </row>
    <row r="716" spans="1:5" x14ac:dyDescent="0.25">
      <c r="A716" t="s">
        <v>66</v>
      </c>
      <c r="B716" t="s">
        <v>2284</v>
      </c>
      <c r="C716" t="s">
        <v>2285</v>
      </c>
      <c r="D716" t="s">
        <v>1411</v>
      </c>
      <c r="E716" s="21">
        <v>1</v>
      </c>
    </row>
    <row r="717" spans="1:5" x14ac:dyDescent="0.25">
      <c r="A717" t="s">
        <v>66</v>
      </c>
      <c r="B717" t="s">
        <v>2284</v>
      </c>
      <c r="C717" t="s">
        <v>2285</v>
      </c>
      <c r="D717" t="s">
        <v>1962</v>
      </c>
      <c r="E717" s="21">
        <v>1</v>
      </c>
    </row>
    <row r="718" spans="1:5" x14ac:dyDescent="0.25">
      <c r="A718" t="s">
        <v>66</v>
      </c>
      <c r="B718" t="s">
        <v>2284</v>
      </c>
      <c r="C718" t="s">
        <v>2285</v>
      </c>
      <c r="D718" t="s">
        <v>1721</v>
      </c>
      <c r="E718" s="21">
        <v>1</v>
      </c>
    </row>
    <row r="719" spans="1:5" x14ac:dyDescent="0.25">
      <c r="A719" t="s">
        <v>66</v>
      </c>
      <c r="B719" t="s">
        <v>2284</v>
      </c>
      <c r="C719" t="s">
        <v>2285</v>
      </c>
      <c r="D719" t="s">
        <v>1390</v>
      </c>
      <c r="E719" s="21">
        <v>1</v>
      </c>
    </row>
    <row r="720" spans="1:5" x14ac:dyDescent="0.25">
      <c r="A720" t="s">
        <v>66</v>
      </c>
      <c r="B720" t="s">
        <v>2284</v>
      </c>
      <c r="C720" t="s">
        <v>2285</v>
      </c>
      <c r="D720" t="s">
        <v>1355</v>
      </c>
      <c r="E720" s="21">
        <v>1</v>
      </c>
    </row>
    <row r="721" spans="1:5" x14ac:dyDescent="0.25">
      <c r="A721" t="s">
        <v>66</v>
      </c>
      <c r="B721" t="s">
        <v>2284</v>
      </c>
      <c r="C721" t="s">
        <v>2285</v>
      </c>
      <c r="D721" t="s">
        <v>1562</v>
      </c>
      <c r="E721" s="21">
        <v>1</v>
      </c>
    </row>
    <row r="722" spans="1:5" x14ac:dyDescent="0.25">
      <c r="A722" t="s">
        <v>66</v>
      </c>
      <c r="B722" t="s">
        <v>2284</v>
      </c>
      <c r="C722" t="s">
        <v>2285</v>
      </c>
      <c r="D722" t="s">
        <v>1683</v>
      </c>
      <c r="E722" s="21">
        <v>1</v>
      </c>
    </row>
    <row r="723" spans="1:5" x14ac:dyDescent="0.25">
      <c r="A723" t="s">
        <v>66</v>
      </c>
      <c r="B723" t="s">
        <v>2284</v>
      </c>
      <c r="C723" t="s">
        <v>2285</v>
      </c>
      <c r="D723" t="s">
        <v>1358</v>
      </c>
      <c r="E723" s="21">
        <v>1</v>
      </c>
    </row>
    <row r="724" spans="1:5" x14ac:dyDescent="0.25">
      <c r="A724" t="s">
        <v>66</v>
      </c>
      <c r="B724" t="s">
        <v>2284</v>
      </c>
      <c r="C724" t="s">
        <v>2285</v>
      </c>
      <c r="D724" t="s">
        <v>1345</v>
      </c>
      <c r="E724" s="21">
        <v>1</v>
      </c>
    </row>
    <row r="725" spans="1:5" x14ac:dyDescent="0.25">
      <c r="A725" t="s">
        <v>66</v>
      </c>
      <c r="B725" t="s">
        <v>2284</v>
      </c>
      <c r="C725" t="s">
        <v>2285</v>
      </c>
      <c r="D725" t="s">
        <v>1341</v>
      </c>
      <c r="E725" s="21">
        <v>1</v>
      </c>
    </row>
    <row r="726" spans="1:5" x14ac:dyDescent="0.25">
      <c r="A726" t="s">
        <v>66</v>
      </c>
      <c r="B726" t="s">
        <v>2284</v>
      </c>
      <c r="C726" t="s">
        <v>2285</v>
      </c>
      <c r="D726" t="s">
        <v>1507</v>
      </c>
      <c r="E726" s="21">
        <v>1</v>
      </c>
    </row>
    <row r="727" spans="1:5" x14ac:dyDescent="0.25">
      <c r="A727" t="s">
        <v>66</v>
      </c>
      <c r="B727" t="s">
        <v>2284</v>
      </c>
      <c r="C727" t="s">
        <v>2285</v>
      </c>
      <c r="D727" t="s">
        <v>1365</v>
      </c>
      <c r="E727" s="21">
        <v>1</v>
      </c>
    </row>
    <row r="728" spans="1:5" x14ac:dyDescent="0.25">
      <c r="A728" t="s">
        <v>66</v>
      </c>
      <c r="B728" t="s">
        <v>2284</v>
      </c>
      <c r="C728" t="s">
        <v>2285</v>
      </c>
      <c r="D728" t="s">
        <v>1835</v>
      </c>
      <c r="E728" s="21">
        <v>1</v>
      </c>
    </row>
    <row r="729" spans="1:5" x14ac:dyDescent="0.25">
      <c r="A729" t="s">
        <v>66</v>
      </c>
      <c r="B729" t="s">
        <v>2284</v>
      </c>
      <c r="C729" t="s">
        <v>2285</v>
      </c>
      <c r="D729" t="s">
        <v>1634</v>
      </c>
      <c r="E729" s="21">
        <v>1</v>
      </c>
    </row>
    <row r="730" spans="1:5" x14ac:dyDescent="0.25">
      <c r="A730" t="s">
        <v>66</v>
      </c>
      <c r="B730" t="s">
        <v>2284</v>
      </c>
      <c r="C730" t="s">
        <v>2285</v>
      </c>
      <c r="D730" t="s">
        <v>1848</v>
      </c>
      <c r="E730" s="21">
        <v>1</v>
      </c>
    </row>
    <row r="731" spans="1:5" x14ac:dyDescent="0.25">
      <c r="A731" t="s">
        <v>66</v>
      </c>
      <c r="B731" t="s">
        <v>2284</v>
      </c>
      <c r="C731" t="s">
        <v>2285</v>
      </c>
      <c r="D731" t="s">
        <v>1611</v>
      </c>
      <c r="E731" s="21">
        <v>1</v>
      </c>
    </row>
    <row r="732" spans="1:5" x14ac:dyDescent="0.25">
      <c r="A732" t="s">
        <v>66</v>
      </c>
      <c r="B732" t="s">
        <v>2284</v>
      </c>
      <c r="C732" t="s">
        <v>2285</v>
      </c>
      <c r="D732" t="s">
        <v>1718</v>
      </c>
      <c r="E732" s="21">
        <v>1</v>
      </c>
    </row>
    <row r="733" spans="1:5" x14ac:dyDescent="0.25">
      <c r="A733" t="s">
        <v>66</v>
      </c>
      <c r="B733" t="s">
        <v>2284</v>
      </c>
      <c r="C733" t="s">
        <v>2285</v>
      </c>
      <c r="D733" t="s">
        <v>1368</v>
      </c>
      <c r="E733" s="21">
        <v>1</v>
      </c>
    </row>
    <row r="734" spans="1:5" x14ac:dyDescent="0.25">
      <c r="A734" t="s">
        <v>66</v>
      </c>
      <c r="B734" t="s">
        <v>2284</v>
      </c>
      <c r="C734" t="s">
        <v>2285</v>
      </c>
      <c r="D734" t="s">
        <v>1514</v>
      </c>
      <c r="E734" s="21">
        <v>1</v>
      </c>
    </row>
    <row r="735" spans="1:5" x14ac:dyDescent="0.25">
      <c r="A735" t="s">
        <v>66</v>
      </c>
      <c r="B735" t="s">
        <v>2284</v>
      </c>
      <c r="C735" t="s">
        <v>2285</v>
      </c>
      <c r="D735" t="s">
        <v>1919</v>
      </c>
      <c r="E735" s="21">
        <v>1</v>
      </c>
    </row>
    <row r="736" spans="1:5" x14ac:dyDescent="0.25">
      <c r="A736" t="s">
        <v>66</v>
      </c>
      <c r="B736" t="s">
        <v>2284</v>
      </c>
      <c r="C736" t="s">
        <v>2285</v>
      </c>
      <c r="D736" t="s">
        <v>1393</v>
      </c>
      <c r="E736" s="21">
        <v>1</v>
      </c>
    </row>
    <row r="737" spans="1:5" x14ac:dyDescent="0.25">
      <c r="A737" t="s">
        <v>66</v>
      </c>
      <c r="B737" t="s">
        <v>2284</v>
      </c>
      <c r="C737" t="s">
        <v>2285</v>
      </c>
      <c r="D737" t="s">
        <v>1551</v>
      </c>
      <c r="E737" s="21">
        <v>1</v>
      </c>
    </row>
    <row r="738" spans="1:5" x14ac:dyDescent="0.25">
      <c r="A738" t="s">
        <v>66</v>
      </c>
      <c r="B738" t="s">
        <v>2284</v>
      </c>
      <c r="C738" t="s">
        <v>2285</v>
      </c>
      <c r="D738" t="s">
        <v>181</v>
      </c>
      <c r="E738" s="21">
        <v>1</v>
      </c>
    </row>
    <row r="739" spans="1:5" x14ac:dyDescent="0.25">
      <c r="A739" t="s">
        <v>62</v>
      </c>
      <c r="B739" t="s">
        <v>3332</v>
      </c>
      <c r="C739" t="s">
        <v>3706</v>
      </c>
      <c r="D739" t="s">
        <v>3707</v>
      </c>
      <c r="E739" s="21">
        <v>20</v>
      </c>
    </row>
    <row r="740" spans="1:5" x14ac:dyDescent="0.25">
      <c r="A740" t="s">
        <v>62</v>
      </c>
      <c r="B740" t="s">
        <v>3332</v>
      </c>
      <c r="C740" t="s">
        <v>3333</v>
      </c>
      <c r="D740" t="s">
        <v>3333</v>
      </c>
      <c r="E740" s="21">
        <v>3</v>
      </c>
    </row>
    <row r="741" spans="1:5" x14ac:dyDescent="0.25">
      <c r="A741" t="s">
        <v>62</v>
      </c>
      <c r="B741" t="s">
        <v>3332</v>
      </c>
      <c r="C741" t="s">
        <v>3368</v>
      </c>
      <c r="D741" t="s">
        <v>3429</v>
      </c>
      <c r="E741" s="21">
        <v>1</v>
      </c>
    </row>
    <row r="742" spans="1:5" x14ac:dyDescent="0.25">
      <c r="A742" t="s">
        <v>62</v>
      </c>
      <c r="B742" t="s">
        <v>3332</v>
      </c>
      <c r="C742" t="s">
        <v>3368</v>
      </c>
      <c r="D742" t="s">
        <v>3682</v>
      </c>
      <c r="E742" s="21">
        <v>1</v>
      </c>
    </row>
    <row r="743" spans="1:5" x14ac:dyDescent="0.25">
      <c r="A743" t="s">
        <v>62</v>
      </c>
      <c r="B743" t="s">
        <v>3332</v>
      </c>
      <c r="C743" t="s">
        <v>3368</v>
      </c>
      <c r="D743" t="s">
        <v>3538</v>
      </c>
      <c r="E743" s="21">
        <v>1</v>
      </c>
    </row>
    <row r="744" spans="1:5" x14ac:dyDescent="0.25">
      <c r="A744" t="s">
        <v>62</v>
      </c>
      <c r="B744" t="s">
        <v>3332</v>
      </c>
      <c r="C744" t="s">
        <v>3368</v>
      </c>
      <c r="D744" t="s">
        <v>3390</v>
      </c>
      <c r="E744" s="21">
        <v>1</v>
      </c>
    </row>
    <row r="745" spans="1:5" x14ac:dyDescent="0.25">
      <c r="A745" t="s">
        <v>62</v>
      </c>
      <c r="B745" t="s">
        <v>3332</v>
      </c>
      <c r="C745" t="s">
        <v>3368</v>
      </c>
      <c r="D745" t="s">
        <v>3370</v>
      </c>
      <c r="E745" s="21">
        <v>1</v>
      </c>
    </row>
    <row r="746" spans="1:5" x14ac:dyDescent="0.25">
      <c r="A746" t="s">
        <v>62</v>
      </c>
      <c r="B746" t="s">
        <v>3332</v>
      </c>
      <c r="C746" t="s">
        <v>3368</v>
      </c>
      <c r="D746" t="s">
        <v>3602</v>
      </c>
      <c r="E746" s="21">
        <v>1</v>
      </c>
    </row>
    <row r="747" spans="1:5" x14ac:dyDescent="0.25">
      <c r="A747" t="s">
        <v>62</v>
      </c>
      <c r="B747" t="s">
        <v>3332</v>
      </c>
      <c r="C747" t="s">
        <v>3368</v>
      </c>
      <c r="D747" t="s">
        <v>3394</v>
      </c>
      <c r="E747" s="21">
        <v>1</v>
      </c>
    </row>
    <row r="748" spans="1:5" x14ac:dyDescent="0.25">
      <c r="A748" t="s">
        <v>62</v>
      </c>
      <c r="B748" t="s">
        <v>3332</v>
      </c>
      <c r="C748" t="s">
        <v>3368</v>
      </c>
      <c r="D748" t="s">
        <v>3581</v>
      </c>
      <c r="E748" s="21">
        <v>1</v>
      </c>
    </row>
    <row r="749" spans="1:5" x14ac:dyDescent="0.25">
      <c r="A749" t="s">
        <v>62</v>
      </c>
      <c r="B749" t="s">
        <v>3332</v>
      </c>
      <c r="C749" t="s">
        <v>3368</v>
      </c>
      <c r="D749" t="s">
        <v>3635</v>
      </c>
      <c r="E749" s="21">
        <v>1</v>
      </c>
    </row>
    <row r="750" spans="1:5" x14ac:dyDescent="0.25">
      <c r="A750" t="s">
        <v>62</v>
      </c>
      <c r="B750" t="s">
        <v>3332</v>
      </c>
      <c r="C750" t="s">
        <v>3368</v>
      </c>
      <c r="D750" t="s">
        <v>3347</v>
      </c>
      <c r="E750" s="21">
        <v>1</v>
      </c>
    </row>
    <row r="751" spans="1:5" x14ac:dyDescent="0.25">
      <c r="A751" t="s">
        <v>62</v>
      </c>
      <c r="B751" t="s">
        <v>3332</v>
      </c>
      <c r="C751" t="s">
        <v>3368</v>
      </c>
      <c r="D751" t="s">
        <v>3526</v>
      </c>
      <c r="E751" s="21">
        <v>1</v>
      </c>
    </row>
    <row r="752" spans="1:5" x14ac:dyDescent="0.25">
      <c r="A752" t="s">
        <v>62</v>
      </c>
      <c r="B752" t="s">
        <v>3332</v>
      </c>
      <c r="C752" t="s">
        <v>3368</v>
      </c>
      <c r="D752" t="s">
        <v>3519</v>
      </c>
      <c r="E752" s="21">
        <v>1</v>
      </c>
    </row>
    <row r="753" spans="1:5" x14ac:dyDescent="0.25">
      <c r="A753" t="s">
        <v>62</v>
      </c>
      <c r="B753" t="s">
        <v>3332</v>
      </c>
      <c r="C753" t="s">
        <v>3368</v>
      </c>
      <c r="D753" t="s">
        <v>3702</v>
      </c>
      <c r="E753" s="21">
        <v>1</v>
      </c>
    </row>
    <row r="754" spans="1:5" x14ac:dyDescent="0.25">
      <c r="A754" t="s">
        <v>62</v>
      </c>
      <c r="B754" t="s">
        <v>3332</v>
      </c>
      <c r="C754" t="s">
        <v>3368</v>
      </c>
      <c r="D754" t="s">
        <v>3356</v>
      </c>
      <c r="E754" s="21">
        <v>1</v>
      </c>
    </row>
    <row r="755" spans="1:5" x14ac:dyDescent="0.25">
      <c r="A755" t="s">
        <v>62</v>
      </c>
      <c r="B755" t="s">
        <v>3332</v>
      </c>
      <c r="C755" t="s">
        <v>3368</v>
      </c>
      <c r="D755" t="s">
        <v>3678</v>
      </c>
      <c r="E755" s="21">
        <v>1</v>
      </c>
    </row>
    <row r="756" spans="1:5" x14ac:dyDescent="0.25">
      <c r="A756" t="s">
        <v>62</v>
      </c>
      <c r="B756" t="s">
        <v>3332</v>
      </c>
      <c r="C756" t="s">
        <v>3368</v>
      </c>
      <c r="D756" t="s">
        <v>3540</v>
      </c>
      <c r="E756" s="21">
        <v>1</v>
      </c>
    </row>
    <row r="757" spans="1:5" x14ac:dyDescent="0.25">
      <c r="A757" t="s">
        <v>62</v>
      </c>
      <c r="B757" t="s">
        <v>3332</v>
      </c>
      <c r="C757" t="s">
        <v>3368</v>
      </c>
      <c r="D757" t="s">
        <v>3419</v>
      </c>
      <c r="E757" s="21">
        <v>1</v>
      </c>
    </row>
    <row r="758" spans="1:5" x14ac:dyDescent="0.25">
      <c r="A758" t="s">
        <v>62</v>
      </c>
      <c r="B758" t="s">
        <v>3332</v>
      </c>
      <c r="C758" t="s">
        <v>3368</v>
      </c>
      <c r="D758" t="s">
        <v>3634</v>
      </c>
      <c r="E758" s="21">
        <v>1</v>
      </c>
    </row>
    <row r="759" spans="1:5" x14ac:dyDescent="0.25">
      <c r="A759" t="s">
        <v>62</v>
      </c>
      <c r="B759" t="s">
        <v>3332</v>
      </c>
      <c r="C759" t="s">
        <v>3368</v>
      </c>
      <c r="D759" t="s">
        <v>3527</v>
      </c>
      <c r="E759" s="21">
        <v>1</v>
      </c>
    </row>
    <row r="760" spans="1:5" x14ac:dyDescent="0.25">
      <c r="A760" t="s">
        <v>62</v>
      </c>
      <c r="B760" t="s">
        <v>3332</v>
      </c>
      <c r="C760" t="s">
        <v>3368</v>
      </c>
      <c r="D760" t="s">
        <v>3379</v>
      </c>
      <c r="E760" s="21">
        <v>1</v>
      </c>
    </row>
    <row r="761" spans="1:5" x14ac:dyDescent="0.25">
      <c r="A761" t="s">
        <v>62</v>
      </c>
      <c r="B761" t="s">
        <v>3332</v>
      </c>
      <c r="C761" t="s">
        <v>3368</v>
      </c>
      <c r="D761" t="s">
        <v>3593</v>
      </c>
      <c r="E761" s="21">
        <v>1</v>
      </c>
    </row>
    <row r="762" spans="1:5" x14ac:dyDescent="0.25">
      <c r="A762" t="s">
        <v>62</v>
      </c>
      <c r="B762" t="s">
        <v>3332</v>
      </c>
      <c r="C762" t="s">
        <v>3368</v>
      </c>
      <c r="D762" t="s">
        <v>3385</v>
      </c>
      <c r="E762" s="21">
        <v>1</v>
      </c>
    </row>
    <row r="763" spans="1:5" x14ac:dyDescent="0.25">
      <c r="A763" t="s">
        <v>62</v>
      </c>
      <c r="B763" t="s">
        <v>3332</v>
      </c>
      <c r="C763" t="s">
        <v>3368</v>
      </c>
      <c r="D763" t="s">
        <v>3424</v>
      </c>
      <c r="E763" s="21">
        <v>1</v>
      </c>
    </row>
    <row r="764" spans="1:5" x14ac:dyDescent="0.25">
      <c r="A764" t="s">
        <v>62</v>
      </c>
      <c r="B764" t="s">
        <v>3332</v>
      </c>
      <c r="C764" t="s">
        <v>3368</v>
      </c>
      <c r="D764" t="s">
        <v>3679</v>
      </c>
      <c r="E764" s="21">
        <v>1</v>
      </c>
    </row>
    <row r="765" spans="1:5" x14ac:dyDescent="0.25">
      <c r="A765" t="s">
        <v>62</v>
      </c>
      <c r="B765" t="s">
        <v>3332</v>
      </c>
      <c r="C765" t="s">
        <v>3368</v>
      </c>
      <c r="D765" t="s">
        <v>3415</v>
      </c>
      <c r="E765" s="21">
        <v>1</v>
      </c>
    </row>
    <row r="766" spans="1:5" x14ac:dyDescent="0.25">
      <c r="A766" t="s">
        <v>62</v>
      </c>
      <c r="B766" t="s">
        <v>3332</v>
      </c>
      <c r="C766" t="s">
        <v>3368</v>
      </c>
      <c r="D766" t="s">
        <v>3703</v>
      </c>
      <c r="E766" s="21">
        <v>1</v>
      </c>
    </row>
    <row r="767" spans="1:5" x14ac:dyDescent="0.25">
      <c r="A767" t="s">
        <v>62</v>
      </c>
      <c r="B767" t="s">
        <v>3332</v>
      </c>
      <c r="C767" t="s">
        <v>3368</v>
      </c>
      <c r="D767" t="s">
        <v>3372</v>
      </c>
      <c r="E767" s="21">
        <v>1</v>
      </c>
    </row>
    <row r="768" spans="1:5" x14ac:dyDescent="0.25">
      <c r="A768" t="s">
        <v>62</v>
      </c>
      <c r="B768" t="s">
        <v>3332</v>
      </c>
      <c r="C768" t="s">
        <v>3368</v>
      </c>
      <c r="D768" t="s">
        <v>3399</v>
      </c>
      <c r="E768" s="21">
        <v>1</v>
      </c>
    </row>
    <row r="769" spans="1:5" x14ac:dyDescent="0.25">
      <c r="A769" t="s">
        <v>62</v>
      </c>
      <c r="B769" t="s">
        <v>3332</v>
      </c>
      <c r="C769" t="s">
        <v>3368</v>
      </c>
      <c r="D769" t="s">
        <v>3520</v>
      </c>
      <c r="E769" s="21">
        <v>1</v>
      </c>
    </row>
    <row r="770" spans="1:5" x14ac:dyDescent="0.25">
      <c r="A770" t="s">
        <v>62</v>
      </c>
      <c r="B770" t="s">
        <v>3332</v>
      </c>
      <c r="C770" t="s">
        <v>3368</v>
      </c>
      <c r="D770" t="s">
        <v>3561</v>
      </c>
      <c r="E770" s="21">
        <v>1</v>
      </c>
    </row>
    <row r="771" spans="1:5" x14ac:dyDescent="0.25">
      <c r="A771" t="s">
        <v>62</v>
      </c>
      <c r="B771" t="s">
        <v>3332</v>
      </c>
      <c r="C771" t="s">
        <v>3368</v>
      </c>
      <c r="D771" t="s">
        <v>3430</v>
      </c>
      <c r="E771" s="21">
        <v>1</v>
      </c>
    </row>
    <row r="772" spans="1:5" x14ac:dyDescent="0.25">
      <c r="A772" t="s">
        <v>62</v>
      </c>
      <c r="B772" t="s">
        <v>3332</v>
      </c>
      <c r="C772" t="s">
        <v>3368</v>
      </c>
      <c r="D772" t="s">
        <v>3407</v>
      </c>
      <c r="E772" s="21">
        <v>1</v>
      </c>
    </row>
    <row r="773" spans="1:5" x14ac:dyDescent="0.25">
      <c r="A773" t="s">
        <v>62</v>
      </c>
      <c r="B773" t="s">
        <v>3332</v>
      </c>
      <c r="C773" t="s">
        <v>3368</v>
      </c>
      <c r="D773" t="s">
        <v>3601</v>
      </c>
      <c r="E773" s="21">
        <v>1</v>
      </c>
    </row>
    <row r="774" spans="1:5" x14ac:dyDescent="0.25">
      <c r="A774" t="s">
        <v>62</v>
      </c>
      <c r="B774" t="s">
        <v>3332</v>
      </c>
      <c r="C774" t="s">
        <v>3368</v>
      </c>
      <c r="D774" t="s">
        <v>3435</v>
      </c>
      <c r="E774" s="21">
        <v>1</v>
      </c>
    </row>
    <row r="775" spans="1:5" x14ac:dyDescent="0.25">
      <c r="A775" t="s">
        <v>62</v>
      </c>
      <c r="B775" t="s">
        <v>3332</v>
      </c>
      <c r="C775" t="s">
        <v>3368</v>
      </c>
      <c r="D775" t="s">
        <v>3486</v>
      </c>
      <c r="E775" s="21">
        <v>1</v>
      </c>
    </row>
    <row r="776" spans="1:5" x14ac:dyDescent="0.25">
      <c r="A776" t="s">
        <v>62</v>
      </c>
      <c r="B776" t="s">
        <v>3332</v>
      </c>
      <c r="C776" t="s">
        <v>3368</v>
      </c>
      <c r="D776" t="s">
        <v>3640</v>
      </c>
      <c r="E776" s="21">
        <v>1</v>
      </c>
    </row>
    <row r="777" spans="1:5" x14ac:dyDescent="0.25">
      <c r="A777" t="s">
        <v>62</v>
      </c>
      <c r="B777" t="s">
        <v>3332</v>
      </c>
      <c r="C777" t="s">
        <v>3368</v>
      </c>
      <c r="D777" t="s">
        <v>3641</v>
      </c>
      <c r="E777" s="21">
        <v>1</v>
      </c>
    </row>
    <row r="778" spans="1:5" x14ac:dyDescent="0.25">
      <c r="A778" t="s">
        <v>62</v>
      </c>
      <c r="B778" t="s">
        <v>3332</v>
      </c>
      <c r="C778" t="s">
        <v>3368</v>
      </c>
      <c r="D778" t="s">
        <v>3618</v>
      </c>
      <c r="E778" s="21">
        <v>1</v>
      </c>
    </row>
    <row r="779" spans="1:5" x14ac:dyDescent="0.25">
      <c r="A779" t="s">
        <v>62</v>
      </c>
      <c r="B779" t="s">
        <v>3332</v>
      </c>
      <c r="C779" t="s">
        <v>3368</v>
      </c>
      <c r="D779" t="s">
        <v>3487</v>
      </c>
      <c r="E779" s="21">
        <v>1</v>
      </c>
    </row>
    <row r="780" spans="1:5" x14ac:dyDescent="0.25">
      <c r="A780" t="s">
        <v>62</v>
      </c>
      <c r="B780" t="s">
        <v>3332</v>
      </c>
      <c r="C780" t="s">
        <v>3368</v>
      </c>
      <c r="D780" t="s">
        <v>3387</v>
      </c>
      <c r="E780" s="21">
        <v>1</v>
      </c>
    </row>
    <row r="781" spans="1:5" x14ac:dyDescent="0.25">
      <c r="A781" t="s">
        <v>62</v>
      </c>
      <c r="B781" t="s">
        <v>3332</v>
      </c>
      <c r="C781" t="s">
        <v>3368</v>
      </c>
      <c r="D781" t="s">
        <v>3468</v>
      </c>
      <c r="E781" s="21">
        <v>1</v>
      </c>
    </row>
    <row r="782" spans="1:5" x14ac:dyDescent="0.25">
      <c r="A782" t="s">
        <v>62</v>
      </c>
      <c r="B782" t="s">
        <v>3332</v>
      </c>
      <c r="C782" t="s">
        <v>3368</v>
      </c>
      <c r="D782" t="s">
        <v>3508</v>
      </c>
      <c r="E782" s="21">
        <v>1</v>
      </c>
    </row>
    <row r="783" spans="1:5" x14ac:dyDescent="0.25">
      <c r="A783" t="s">
        <v>62</v>
      </c>
      <c r="B783" t="s">
        <v>3332</v>
      </c>
      <c r="C783" t="s">
        <v>3368</v>
      </c>
      <c r="D783" t="s">
        <v>3628</v>
      </c>
      <c r="E783" s="21">
        <v>1</v>
      </c>
    </row>
    <row r="784" spans="1:5" x14ac:dyDescent="0.25">
      <c r="A784" t="s">
        <v>62</v>
      </c>
      <c r="B784" t="s">
        <v>3332</v>
      </c>
      <c r="C784" t="s">
        <v>3368</v>
      </c>
      <c r="D784" t="s">
        <v>3539</v>
      </c>
      <c r="E784" s="21">
        <v>1</v>
      </c>
    </row>
    <row r="785" spans="1:5" x14ac:dyDescent="0.25">
      <c r="A785" t="s">
        <v>62</v>
      </c>
      <c r="B785" t="s">
        <v>3332</v>
      </c>
      <c r="C785" t="s">
        <v>3368</v>
      </c>
      <c r="D785" t="s">
        <v>3544</v>
      </c>
      <c r="E785" s="21">
        <v>1</v>
      </c>
    </row>
    <row r="786" spans="1:5" x14ac:dyDescent="0.25">
      <c r="A786" t="s">
        <v>62</v>
      </c>
      <c r="B786" t="s">
        <v>3332</v>
      </c>
      <c r="C786" t="s">
        <v>3368</v>
      </c>
      <c r="D786" t="s">
        <v>3469</v>
      </c>
      <c r="E786" s="21">
        <v>1</v>
      </c>
    </row>
    <row r="787" spans="1:5" x14ac:dyDescent="0.25">
      <c r="A787" t="s">
        <v>62</v>
      </c>
      <c r="B787" t="s">
        <v>3332</v>
      </c>
      <c r="C787" t="s">
        <v>3368</v>
      </c>
      <c r="D787" t="s">
        <v>3580</v>
      </c>
      <c r="E787" s="21">
        <v>1</v>
      </c>
    </row>
    <row r="788" spans="1:5" x14ac:dyDescent="0.25">
      <c r="A788" t="s">
        <v>62</v>
      </c>
      <c r="B788" t="s">
        <v>3332</v>
      </c>
      <c r="C788" t="s">
        <v>3368</v>
      </c>
      <c r="D788" t="s">
        <v>3603</v>
      </c>
      <c r="E788" s="21">
        <v>1</v>
      </c>
    </row>
    <row r="789" spans="1:5" x14ac:dyDescent="0.25">
      <c r="A789" t="s">
        <v>62</v>
      </c>
      <c r="B789" t="s">
        <v>3332</v>
      </c>
      <c r="C789" t="s">
        <v>3368</v>
      </c>
      <c r="D789" t="s">
        <v>3624</v>
      </c>
      <c r="E789" s="21">
        <v>1</v>
      </c>
    </row>
    <row r="790" spans="1:5" x14ac:dyDescent="0.25">
      <c r="A790" t="s">
        <v>62</v>
      </c>
      <c r="B790" t="s">
        <v>3332</v>
      </c>
      <c r="C790" t="s">
        <v>3368</v>
      </c>
      <c r="D790" t="s">
        <v>3541</v>
      </c>
      <c r="E790" s="21">
        <v>1</v>
      </c>
    </row>
    <row r="791" spans="1:5" x14ac:dyDescent="0.25">
      <c r="A791" t="s">
        <v>62</v>
      </c>
      <c r="B791" t="s">
        <v>3332</v>
      </c>
      <c r="C791" t="s">
        <v>3368</v>
      </c>
      <c r="D791" t="s">
        <v>3594</v>
      </c>
      <c r="E791" s="21">
        <v>1</v>
      </c>
    </row>
    <row r="792" spans="1:5" x14ac:dyDescent="0.25">
      <c r="A792" t="s">
        <v>62</v>
      </c>
      <c r="B792" t="s">
        <v>3332</v>
      </c>
      <c r="C792" t="s">
        <v>3368</v>
      </c>
      <c r="D792" t="s">
        <v>3626</v>
      </c>
      <c r="E792" s="21">
        <v>1</v>
      </c>
    </row>
    <row r="793" spans="1:5" x14ac:dyDescent="0.25">
      <c r="A793" t="s">
        <v>62</v>
      </c>
      <c r="B793" t="s">
        <v>3332</v>
      </c>
      <c r="C793" t="s">
        <v>3368</v>
      </c>
      <c r="D793" t="s">
        <v>3445</v>
      </c>
      <c r="E793" s="21">
        <v>1</v>
      </c>
    </row>
    <row r="794" spans="1:5" x14ac:dyDescent="0.25">
      <c r="A794" t="s">
        <v>62</v>
      </c>
      <c r="B794" t="s">
        <v>3332</v>
      </c>
      <c r="C794" t="s">
        <v>3368</v>
      </c>
      <c r="D794" t="s">
        <v>3542</v>
      </c>
      <c r="E794" s="21">
        <v>1</v>
      </c>
    </row>
    <row r="795" spans="1:5" x14ac:dyDescent="0.25">
      <c r="A795" t="s">
        <v>62</v>
      </c>
      <c r="B795" t="s">
        <v>3332</v>
      </c>
      <c r="C795" t="s">
        <v>3368</v>
      </c>
      <c r="D795" t="s">
        <v>3543</v>
      </c>
      <c r="E795" s="21">
        <v>1</v>
      </c>
    </row>
    <row r="796" spans="1:5" x14ac:dyDescent="0.25">
      <c r="A796" t="s">
        <v>62</v>
      </c>
      <c r="B796" t="s">
        <v>3332</v>
      </c>
      <c r="C796" t="s">
        <v>3368</v>
      </c>
      <c r="D796" t="s">
        <v>3446</v>
      </c>
      <c r="E796" s="21">
        <v>1</v>
      </c>
    </row>
    <row r="797" spans="1:5" x14ac:dyDescent="0.25">
      <c r="A797" t="s">
        <v>62</v>
      </c>
      <c r="B797" t="s">
        <v>3332</v>
      </c>
      <c r="C797" t="s">
        <v>3368</v>
      </c>
      <c r="D797" t="s">
        <v>3499</v>
      </c>
      <c r="E797" s="21">
        <v>1</v>
      </c>
    </row>
    <row r="798" spans="1:5" x14ac:dyDescent="0.25">
      <c r="A798" t="s">
        <v>62</v>
      </c>
      <c r="B798" t="s">
        <v>3332</v>
      </c>
      <c r="C798" t="s">
        <v>3368</v>
      </c>
      <c r="D798" t="s">
        <v>3373</v>
      </c>
      <c r="E798" s="21">
        <v>1</v>
      </c>
    </row>
    <row r="799" spans="1:5" x14ac:dyDescent="0.25">
      <c r="A799" t="s">
        <v>62</v>
      </c>
      <c r="B799" t="s">
        <v>3332</v>
      </c>
      <c r="C799" t="s">
        <v>3368</v>
      </c>
      <c r="D799" t="s">
        <v>3674</v>
      </c>
      <c r="E799" s="21">
        <v>1</v>
      </c>
    </row>
    <row r="800" spans="1:5" x14ac:dyDescent="0.25">
      <c r="A800" t="s">
        <v>62</v>
      </c>
      <c r="B800" t="s">
        <v>3332</v>
      </c>
      <c r="C800" t="s">
        <v>3368</v>
      </c>
      <c r="D800" t="s">
        <v>3582</v>
      </c>
      <c r="E800" s="21">
        <v>1</v>
      </c>
    </row>
    <row r="801" spans="1:5" x14ac:dyDescent="0.25">
      <c r="A801" t="s">
        <v>62</v>
      </c>
      <c r="B801" t="s">
        <v>3332</v>
      </c>
      <c r="C801" t="s">
        <v>3368</v>
      </c>
      <c r="D801" t="s">
        <v>3447</v>
      </c>
      <c r="E801" s="21">
        <v>1</v>
      </c>
    </row>
    <row r="802" spans="1:5" x14ac:dyDescent="0.25">
      <c r="A802" t="s">
        <v>62</v>
      </c>
      <c r="B802" t="s">
        <v>3332</v>
      </c>
      <c r="C802" t="s">
        <v>3368</v>
      </c>
      <c r="D802" t="s">
        <v>3403</v>
      </c>
      <c r="E802" s="21">
        <v>1</v>
      </c>
    </row>
    <row r="803" spans="1:5" x14ac:dyDescent="0.25">
      <c r="A803" t="s">
        <v>62</v>
      </c>
      <c r="B803" t="s">
        <v>3332</v>
      </c>
      <c r="C803" t="s">
        <v>3368</v>
      </c>
      <c r="D803" t="s">
        <v>3506</v>
      </c>
      <c r="E803" s="21">
        <v>1</v>
      </c>
    </row>
    <row r="804" spans="1:5" x14ac:dyDescent="0.25">
      <c r="A804" t="s">
        <v>62</v>
      </c>
      <c r="B804" t="s">
        <v>3332</v>
      </c>
      <c r="C804" t="s">
        <v>3368</v>
      </c>
      <c r="D804" t="s">
        <v>3642</v>
      </c>
      <c r="E804" s="21">
        <v>1</v>
      </c>
    </row>
    <row r="805" spans="1:5" x14ac:dyDescent="0.25">
      <c r="A805" t="s">
        <v>62</v>
      </c>
      <c r="B805" t="s">
        <v>3332</v>
      </c>
      <c r="C805" t="s">
        <v>3368</v>
      </c>
      <c r="D805" t="s">
        <v>3408</v>
      </c>
      <c r="E805" s="21">
        <v>1</v>
      </c>
    </row>
    <row r="806" spans="1:5" x14ac:dyDescent="0.25">
      <c r="A806" t="s">
        <v>62</v>
      </c>
      <c r="B806" t="s">
        <v>3332</v>
      </c>
      <c r="C806" t="s">
        <v>3368</v>
      </c>
      <c r="D806" t="s">
        <v>3478</v>
      </c>
      <c r="E806" s="21">
        <v>1</v>
      </c>
    </row>
    <row r="807" spans="1:5" x14ac:dyDescent="0.25">
      <c r="A807" t="s">
        <v>62</v>
      </c>
      <c r="B807" t="s">
        <v>3332</v>
      </c>
      <c r="C807" t="s">
        <v>3368</v>
      </c>
      <c r="D807" t="s">
        <v>3521</v>
      </c>
      <c r="E807" s="21">
        <v>1</v>
      </c>
    </row>
    <row r="808" spans="1:5" x14ac:dyDescent="0.25">
      <c r="A808" t="s">
        <v>62</v>
      </c>
      <c r="B808" t="s">
        <v>3332</v>
      </c>
      <c r="C808" t="s">
        <v>3368</v>
      </c>
      <c r="D808" t="s">
        <v>3384</v>
      </c>
      <c r="E808" s="21">
        <v>1</v>
      </c>
    </row>
    <row r="809" spans="1:5" x14ac:dyDescent="0.25">
      <c r="A809" t="s">
        <v>62</v>
      </c>
      <c r="B809" t="s">
        <v>3332</v>
      </c>
      <c r="C809" t="s">
        <v>3368</v>
      </c>
      <c r="D809" t="s">
        <v>3349</v>
      </c>
      <c r="E809" s="21">
        <v>1</v>
      </c>
    </row>
    <row r="810" spans="1:5" x14ac:dyDescent="0.25">
      <c r="A810" t="s">
        <v>62</v>
      </c>
      <c r="B810" t="s">
        <v>3332</v>
      </c>
      <c r="C810" t="s">
        <v>3368</v>
      </c>
      <c r="D810" t="s">
        <v>3507</v>
      </c>
      <c r="E810" s="21">
        <v>1</v>
      </c>
    </row>
    <row r="811" spans="1:5" x14ac:dyDescent="0.25">
      <c r="A811" t="s">
        <v>62</v>
      </c>
      <c r="B811" t="s">
        <v>3332</v>
      </c>
      <c r="C811" t="s">
        <v>3368</v>
      </c>
      <c r="D811" t="s">
        <v>3692</v>
      </c>
      <c r="E811" s="21">
        <v>1</v>
      </c>
    </row>
    <row r="812" spans="1:5" x14ac:dyDescent="0.25">
      <c r="A812" t="s">
        <v>62</v>
      </c>
      <c r="B812" t="s">
        <v>3332</v>
      </c>
      <c r="C812" t="s">
        <v>3368</v>
      </c>
      <c r="D812" t="s">
        <v>3622</v>
      </c>
      <c r="E812" s="21">
        <v>1</v>
      </c>
    </row>
    <row r="813" spans="1:5" x14ac:dyDescent="0.25">
      <c r="A813" t="s">
        <v>62</v>
      </c>
      <c r="B813" t="s">
        <v>3332</v>
      </c>
      <c r="C813" t="s">
        <v>3368</v>
      </c>
      <c r="D813" t="s">
        <v>3562</v>
      </c>
      <c r="E813" s="21">
        <v>1</v>
      </c>
    </row>
    <row r="814" spans="1:5" x14ac:dyDescent="0.25">
      <c r="A814" t="s">
        <v>62</v>
      </c>
      <c r="B814" t="s">
        <v>3332</v>
      </c>
      <c r="C814" t="s">
        <v>3368</v>
      </c>
      <c r="D814" t="s">
        <v>3583</v>
      </c>
      <c r="E814" s="21">
        <v>1</v>
      </c>
    </row>
    <row r="815" spans="1:5" x14ac:dyDescent="0.25">
      <c r="A815" t="s">
        <v>62</v>
      </c>
      <c r="B815" t="s">
        <v>3332</v>
      </c>
      <c r="C815" t="s">
        <v>3368</v>
      </c>
      <c r="D815" t="s">
        <v>3683</v>
      </c>
      <c r="E815" s="21">
        <v>1</v>
      </c>
    </row>
    <row r="816" spans="1:5" x14ac:dyDescent="0.25">
      <c r="A816" t="s">
        <v>62</v>
      </c>
      <c r="B816" t="s">
        <v>3332</v>
      </c>
      <c r="C816" t="s">
        <v>3368</v>
      </c>
      <c r="D816" t="s">
        <v>3604</v>
      </c>
      <c r="E816" s="21">
        <v>1</v>
      </c>
    </row>
    <row r="817" spans="1:5" x14ac:dyDescent="0.25">
      <c r="A817" t="s">
        <v>62</v>
      </c>
      <c r="B817" t="s">
        <v>3332</v>
      </c>
      <c r="C817" t="s">
        <v>3368</v>
      </c>
      <c r="D817" t="s">
        <v>3522</v>
      </c>
      <c r="E817" s="21">
        <v>1</v>
      </c>
    </row>
    <row r="818" spans="1:5" x14ac:dyDescent="0.25">
      <c r="A818" t="s">
        <v>62</v>
      </c>
      <c r="B818" t="s">
        <v>3332</v>
      </c>
      <c r="C818" t="s">
        <v>3368</v>
      </c>
      <c r="D818" t="s">
        <v>3563</v>
      </c>
      <c r="E818" s="21">
        <v>1</v>
      </c>
    </row>
    <row r="819" spans="1:5" x14ac:dyDescent="0.25">
      <c r="A819" t="s">
        <v>62</v>
      </c>
      <c r="B819" t="s">
        <v>3332</v>
      </c>
      <c r="C819" t="s">
        <v>3368</v>
      </c>
      <c r="D819" t="s">
        <v>3479</v>
      </c>
      <c r="E819" s="21">
        <v>1</v>
      </c>
    </row>
    <row r="820" spans="1:5" x14ac:dyDescent="0.25">
      <c r="A820" t="s">
        <v>62</v>
      </c>
      <c r="B820" t="s">
        <v>3332</v>
      </c>
      <c r="C820" t="s">
        <v>3368</v>
      </c>
      <c r="D820" t="s">
        <v>3489</v>
      </c>
      <c r="E820" s="21">
        <v>1</v>
      </c>
    </row>
    <row r="821" spans="1:5" x14ac:dyDescent="0.25">
      <c r="A821" t="s">
        <v>62</v>
      </c>
      <c r="B821" t="s">
        <v>3332</v>
      </c>
      <c r="C821" t="s">
        <v>3368</v>
      </c>
      <c r="D821" t="s">
        <v>3605</v>
      </c>
      <c r="E821" s="21">
        <v>1</v>
      </c>
    </row>
    <row r="822" spans="1:5" x14ac:dyDescent="0.25">
      <c r="A822" t="s">
        <v>62</v>
      </c>
      <c r="B822" t="s">
        <v>3332</v>
      </c>
      <c r="C822" t="s">
        <v>3368</v>
      </c>
      <c r="D822" t="s">
        <v>3388</v>
      </c>
      <c r="E822" s="21">
        <v>1</v>
      </c>
    </row>
    <row r="823" spans="1:5" x14ac:dyDescent="0.25">
      <c r="A823" t="s">
        <v>62</v>
      </c>
      <c r="B823" t="s">
        <v>3332</v>
      </c>
      <c r="C823" t="s">
        <v>3368</v>
      </c>
      <c r="D823" t="s">
        <v>3448</v>
      </c>
      <c r="E823" s="21">
        <v>1</v>
      </c>
    </row>
    <row r="824" spans="1:5" x14ac:dyDescent="0.25">
      <c r="A824" t="s">
        <v>62</v>
      </c>
      <c r="B824" t="s">
        <v>3332</v>
      </c>
      <c r="C824" t="s">
        <v>3368</v>
      </c>
      <c r="D824" t="s">
        <v>3643</v>
      </c>
      <c r="E824" s="21">
        <v>1</v>
      </c>
    </row>
    <row r="825" spans="1:5" x14ac:dyDescent="0.25">
      <c r="A825" t="s">
        <v>62</v>
      </c>
      <c r="B825" t="s">
        <v>3332</v>
      </c>
      <c r="C825" t="s">
        <v>3368</v>
      </c>
      <c r="D825" t="s">
        <v>3545</v>
      </c>
      <c r="E825" s="21">
        <v>1</v>
      </c>
    </row>
    <row r="826" spans="1:5" x14ac:dyDescent="0.25">
      <c r="A826" t="s">
        <v>62</v>
      </c>
      <c r="B826" t="s">
        <v>3332</v>
      </c>
      <c r="C826" t="s">
        <v>3368</v>
      </c>
      <c r="D826" t="s">
        <v>3687</v>
      </c>
      <c r="E826" s="21">
        <v>1</v>
      </c>
    </row>
    <row r="827" spans="1:5" x14ac:dyDescent="0.25">
      <c r="A827" t="s">
        <v>62</v>
      </c>
      <c r="B827" t="s">
        <v>3332</v>
      </c>
      <c r="C827" t="s">
        <v>3368</v>
      </c>
      <c r="D827" t="s">
        <v>3431</v>
      </c>
      <c r="E827" s="21">
        <v>1</v>
      </c>
    </row>
    <row r="828" spans="1:5" x14ac:dyDescent="0.25">
      <c r="A828" t="s">
        <v>62</v>
      </c>
      <c r="B828" t="s">
        <v>3332</v>
      </c>
      <c r="C828" t="s">
        <v>3368</v>
      </c>
      <c r="D828" t="s">
        <v>3432</v>
      </c>
      <c r="E828" s="21">
        <v>1</v>
      </c>
    </row>
    <row r="829" spans="1:5" x14ac:dyDescent="0.25">
      <c r="A829" t="s">
        <v>62</v>
      </c>
      <c r="B829" t="s">
        <v>3332</v>
      </c>
      <c r="C829" t="s">
        <v>3368</v>
      </c>
      <c r="D829" t="s">
        <v>3480</v>
      </c>
      <c r="E829" s="21">
        <v>1</v>
      </c>
    </row>
    <row r="830" spans="1:5" x14ac:dyDescent="0.25">
      <c r="A830" t="s">
        <v>62</v>
      </c>
      <c r="B830" t="s">
        <v>3332</v>
      </c>
      <c r="C830" t="s">
        <v>3368</v>
      </c>
      <c r="D830" t="s">
        <v>3584</v>
      </c>
      <c r="E830" s="21">
        <v>1</v>
      </c>
    </row>
    <row r="831" spans="1:5" x14ac:dyDescent="0.25">
      <c r="A831" t="s">
        <v>62</v>
      </c>
      <c r="B831" t="s">
        <v>3332</v>
      </c>
      <c r="C831" t="s">
        <v>3368</v>
      </c>
      <c r="D831" t="s">
        <v>3644</v>
      </c>
      <c r="E831" s="21">
        <v>1</v>
      </c>
    </row>
    <row r="832" spans="1:5" x14ac:dyDescent="0.25">
      <c r="A832" t="s">
        <v>62</v>
      </c>
      <c r="B832" t="s">
        <v>3332</v>
      </c>
      <c r="C832" t="s">
        <v>3368</v>
      </c>
      <c r="D832" t="s">
        <v>3509</v>
      </c>
      <c r="E832" s="21">
        <v>1</v>
      </c>
    </row>
    <row r="833" spans="1:5" x14ac:dyDescent="0.25">
      <c r="A833" t="s">
        <v>62</v>
      </c>
      <c r="B833" t="s">
        <v>3332</v>
      </c>
      <c r="C833" t="s">
        <v>3368</v>
      </c>
      <c r="D833" t="s">
        <v>3564</v>
      </c>
      <c r="E833" s="21">
        <v>1</v>
      </c>
    </row>
    <row r="834" spans="1:5" x14ac:dyDescent="0.25">
      <c r="A834" t="s">
        <v>62</v>
      </c>
      <c r="B834" t="s">
        <v>3332</v>
      </c>
      <c r="C834" t="s">
        <v>3368</v>
      </c>
      <c r="D834" t="s">
        <v>3391</v>
      </c>
      <c r="E834" s="21">
        <v>1</v>
      </c>
    </row>
    <row r="835" spans="1:5" x14ac:dyDescent="0.25">
      <c r="A835" t="s">
        <v>62</v>
      </c>
      <c r="B835" t="s">
        <v>3332</v>
      </c>
      <c r="C835" t="s">
        <v>3368</v>
      </c>
      <c r="D835" t="s">
        <v>3595</v>
      </c>
      <c r="E835" s="21">
        <v>1</v>
      </c>
    </row>
    <row r="836" spans="1:5" x14ac:dyDescent="0.25">
      <c r="A836" t="s">
        <v>62</v>
      </c>
      <c r="B836" t="s">
        <v>3332</v>
      </c>
      <c r="C836" t="s">
        <v>3368</v>
      </c>
      <c r="D836" t="s">
        <v>3596</v>
      </c>
      <c r="E836" s="21">
        <v>1</v>
      </c>
    </row>
    <row r="837" spans="1:5" x14ac:dyDescent="0.25">
      <c r="A837" t="s">
        <v>62</v>
      </c>
      <c r="B837" t="s">
        <v>3332</v>
      </c>
      <c r="C837" t="s">
        <v>3368</v>
      </c>
      <c r="D837" t="s">
        <v>3619</v>
      </c>
      <c r="E837" s="21">
        <v>1</v>
      </c>
    </row>
    <row r="838" spans="1:5" x14ac:dyDescent="0.25">
      <c r="A838" t="s">
        <v>62</v>
      </c>
      <c r="B838" t="s">
        <v>3332</v>
      </c>
      <c r="C838" t="s">
        <v>3368</v>
      </c>
      <c r="D838" t="s">
        <v>3699</v>
      </c>
      <c r="E838" s="21">
        <v>1</v>
      </c>
    </row>
    <row r="839" spans="1:5" x14ac:dyDescent="0.25">
      <c r="A839" t="s">
        <v>62</v>
      </c>
      <c r="B839" t="s">
        <v>3332</v>
      </c>
      <c r="C839" t="s">
        <v>3368</v>
      </c>
      <c r="D839" t="s">
        <v>3565</v>
      </c>
      <c r="E839" s="21">
        <v>1</v>
      </c>
    </row>
    <row r="840" spans="1:5" x14ac:dyDescent="0.25">
      <c r="A840" t="s">
        <v>62</v>
      </c>
      <c r="B840" t="s">
        <v>3332</v>
      </c>
      <c r="C840" t="s">
        <v>3368</v>
      </c>
      <c r="D840" t="s">
        <v>3705</v>
      </c>
      <c r="E840" s="21">
        <v>1</v>
      </c>
    </row>
    <row r="841" spans="1:5" x14ac:dyDescent="0.25">
      <c r="A841" t="s">
        <v>62</v>
      </c>
      <c r="B841" t="s">
        <v>3332</v>
      </c>
      <c r="C841" t="s">
        <v>3368</v>
      </c>
      <c r="D841" t="s">
        <v>3566</v>
      </c>
      <c r="E841" s="21">
        <v>1</v>
      </c>
    </row>
    <row r="842" spans="1:5" x14ac:dyDescent="0.25">
      <c r="A842" t="s">
        <v>62</v>
      </c>
      <c r="B842" t="s">
        <v>3332</v>
      </c>
      <c r="C842" t="s">
        <v>3368</v>
      </c>
      <c r="D842" t="s">
        <v>3449</v>
      </c>
      <c r="E842" s="21">
        <v>1</v>
      </c>
    </row>
    <row r="843" spans="1:5" x14ac:dyDescent="0.25">
      <c r="A843" t="s">
        <v>62</v>
      </c>
      <c r="B843" t="s">
        <v>3332</v>
      </c>
      <c r="C843" t="s">
        <v>3368</v>
      </c>
      <c r="D843" t="s">
        <v>3625</v>
      </c>
      <c r="E843" s="21">
        <v>1</v>
      </c>
    </row>
    <row r="844" spans="1:5" x14ac:dyDescent="0.25">
      <c r="A844" t="s">
        <v>62</v>
      </c>
      <c r="B844" t="s">
        <v>3332</v>
      </c>
      <c r="C844" t="s">
        <v>3368</v>
      </c>
      <c r="D844" t="s">
        <v>3425</v>
      </c>
      <c r="E844" s="21">
        <v>1</v>
      </c>
    </row>
    <row r="845" spans="1:5" x14ac:dyDescent="0.25">
      <c r="A845" t="s">
        <v>62</v>
      </c>
      <c r="B845" t="s">
        <v>3332</v>
      </c>
      <c r="C845" t="s">
        <v>3368</v>
      </c>
      <c r="D845" t="s">
        <v>3620</v>
      </c>
      <c r="E845" s="21">
        <v>1</v>
      </c>
    </row>
    <row r="846" spans="1:5" x14ac:dyDescent="0.25">
      <c r="A846" t="s">
        <v>62</v>
      </c>
      <c r="B846" t="s">
        <v>3332</v>
      </c>
      <c r="C846" t="s">
        <v>3368</v>
      </c>
      <c r="D846" t="s">
        <v>3490</v>
      </c>
      <c r="E846" s="21">
        <v>1</v>
      </c>
    </row>
    <row r="847" spans="1:5" x14ac:dyDescent="0.25">
      <c r="A847" t="s">
        <v>62</v>
      </c>
      <c r="B847" t="s">
        <v>3332</v>
      </c>
      <c r="C847" t="s">
        <v>3368</v>
      </c>
      <c r="D847" t="s">
        <v>3517</v>
      </c>
      <c r="E847" s="21">
        <v>1</v>
      </c>
    </row>
    <row r="848" spans="1:5" x14ac:dyDescent="0.25">
      <c r="A848" t="s">
        <v>62</v>
      </c>
      <c r="B848" t="s">
        <v>3332</v>
      </c>
      <c r="C848" t="s">
        <v>3368</v>
      </c>
      <c r="D848" t="s">
        <v>3510</v>
      </c>
      <c r="E848" s="21">
        <v>1</v>
      </c>
    </row>
    <row r="849" spans="1:5" x14ac:dyDescent="0.25">
      <c r="A849" t="s">
        <v>62</v>
      </c>
      <c r="B849" t="s">
        <v>3332</v>
      </c>
      <c r="C849" t="s">
        <v>3368</v>
      </c>
      <c r="D849" t="s">
        <v>3374</v>
      </c>
      <c r="E849" s="21">
        <v>1</v>
      </c>
    </row>
    <row r="850" spans="1:5" x14ac:dyDescent="0.25">
      <c r="A850" t="s">
        <v>62</v>
      </c>
      <c r="B850" t="s">
        <v>3332</v>
      </c>
      <c r="C850" t="s">
        <v>3368</v>
      </c>
      <c r="D850" t="s">
        <v>3392</v>
      </c>
      <c r="E850" s="21">
        <v>1</v>
      </c>
    </row>
    <row r="851" spans="1:5" x14ac:dyDescent="0.25">
      <c r="A851" t="s">
        <v>62</v>
      </c>
      <c r="B851" t="s">
        <v>3332</v>
      </c>
      <c r="C851" t="s">
        <v>3368</v>
      </c>
      <c r="D851" t="s">
        <v>3645</v>
      </c>
      <c r="E851" s="21">
        <v>1</v>
      </c>
    </row>
    <row r="852" spans="1:5" x14ac:dyDescent="0.25">
      <c r="A852" t="s">
        <v>62</v>
      </c>
      <c r="B852" t="s">
        <v>3332</v>
      </c>
      <c r="C852" t="s">
        <v>3368</v>
      </c>
      <c r="D852" t="s">
        <v>3398</v>
      </c>
      <c r="E852" s="21">
        <v>1</v>
      </c>
    </row>
    <row r="853" spans="1:5" x14ac:dyDescent="0.25">
      <c r="A853" t="s">
        <v>62</v>
      </c>
      <c r="B853" t="s">
        <v>3332</v>
      </c>
      <c r="C853" t="s">
        <v>3368</v>
      </c>
      <c r="D853" t="s">
        <v>3646</v>
      </c>
      <c r="E853" s="21">
        <v>1</v>
      </c>
    </row>
    <row r="854" spans="1:5" x14ac:dyDescent="0.25">
      <c r="A854" t="s">
        <v>62</v>
      </c>
      <c r="B854" t="s">
        <v>3332</v>
      </c>
      <c r="C854" t="s">
        <v>3368</v>
      </c>
      <c r="D854" t="s">
        <v>3369</v>
      </c>
      <c r="E854" s="21">
        <v>1</v>
      </c>
    </row>
    <row r="855" spans="1:5" x14ac:dyDescent="0.25">
      <c r="A855" t="s">
        <v>62</v>
      </c>
      <c r="B855" t="s">
        <v>3332</v>
      </c>
      <c r="C855" t="s">
        <v>3368</v>
      </c>
      <c r="D855" t="s">
        <v>3688</v>
      </c>
      <c r="E855" s="21">
        <v>1</v>
      </c>
    </row>
    <row r="856" spans="1:5" x14ac:dyDescent="0.25">
      <c r="A856" t="s">
        <v>62</v>
      </c>
      <c r="B856" t="s">
        <v>3332</v>
      </c>
      <c r="C856" t="s">
        <v>3368</v>
      </c>
      <c r="D856" t="s">
        <v>3413</v>
      </c>
      <c r="E856" s="21">
        <v>1</v>
      </c>
    </row>
    <row r="857" spans="1:5" x14ac:dyDescent="0.25">
      <c r="A857" t="s">
        <v>62</v>
      </c>
      <c r="B857" t="s">
        <v>3332</v>
      </c>
      <c r="C857" t="s">
        <v>3368</v>
      </c>
      <c r="D857" t="s">
        <v>3409</v>
      </c>
      <c r="E857" s="21">
        <v>1</v>
      </c>
    </row>
    <row r="858" spans="1:5" x14ac:dyDescent="0.25">
      <c r="A858" t="s">
        <v>62</v>
      </c>
      <c r="B858" t="s">
        <v>3332</v>
      </c>
      <c r="C858" t="s">
        <v>3368</v>
      </c>
      <c r="D858" t="s">
        <v>3647</v>
      </c>
      <c r="E858" s="21">
        <v>1</v>
      </c>
    </row>
    <row r="859" spans="1:5" x14ac:dyDescent="0.25">
      <c r="A859" t="s">
        <v>62</v>
      </c>
      <c r="B859" t="s">
        <v>3332</v>
      </c>
      <c r="C859" t="s">
        <v>3368</v>
      </c>
      <c r="D859" t="s">
        <v>3426</v>
      </c>
      <c r="E859" s="21">
        <v>1</v>
      </c>
    </row>
    <row r="860" spans="1:5" x14ac:dyDescent="0.25">
      <c r="A860" t="s">
        <v>62</v>
      </c>
      <c r="B860" t="s">
        <v>3332</v>
      </c>
      <c r="C860" t="s">
        <v>3368</v>
      </c>
      <c r="D860" t="s">
        <v>3462</v>
      </c>
      <c r="E860" s="21">
        <v>1</v>
      </c>
    </row>
    <row r="861" spans="1:5" x14ac:dyDescent="0.25">
      <c r="A861" t="s">
        <v>62</v>
      </c>
      <c r="B861" t="s">
        <v>3332</v>
      </c>
      <c r="C861" t="s">
        <v>3368</v>
      </c>
      <c r="D861" t="s">
        <v>3648</v>
      </c>
      <c r="E861" s="21">
        <v>1</v>
      </c>
    </row>
    <row r="862" spans="1:5" x14ac:dyDescent="0.25">
      <c r="A862" t="s">
        <v>62</v>
      </c>
      <c r="B862" t="s">
        <v>3332</v>
      </c>
      <c r="C862" t="s">
        <v>3368</v>
      </c>
      <c r="D862" t="s">
        <v>3649</v>
      </c>
      <c r="E862" s="21">
        <v>1</v>
      </c>
    </row>
    <row r="863" spans="1:5" x14ac:dyDescent="0.25">
      <c r="A863" t="s">
        <v>62</v>
      </c>
      <c r="B863" t="s">
        <v>3332</v>
      </c>
      <c r="C863" t="s">
        <v>3368</v>
      </c>
      <c r="D863" t="s">
        <v>3395</v>
      </c>
      <c r="E863" s="21">
        <v>1</v>
      </c>
    </row>
    <row r="864" spans="1:5" x14ac:dyDescent="0.25">
      <c r="A864" t="s">
        <v>62</v>
      </c>
      <c r="B864" t="s">
        <v>3332</v>
      </c>
      <c r="C864" t="s">
        <v>3368</v>
      </c>
      <c r="D864" t="s">
        <v>3418</v>
      </c>
      <c r="E864" s="21">
        <v>1</v>
      </c>
    </row>
    <row r="865" spans="1:5" x14ac:dyDescent="0.25">
      <c r="A865" t="s">
        <v>62</v>
      </c>
      <c r="B865" t="s">
        <v>3332</v>
      </c>
      <c r="C865" t="s">
        <v>3368</v>
      </c>
      <c r="D865" t="s">
        <v>3650</v>
      </c>
      <c r="E865" s="21">
        <v>1</v>
      </c>
    </row>
    <row r="866" spans="1:5" x14ac:dyDescent="0.25">
      <c r="A866" t="s">
        <v>62</v>
      </c>
      <c r="B866" t="s">
        <v>3332</v>
      </c>
      <c r="C866" t="s">
        <v>3368</v>
      </c>
      <c r="D866" t="s">
        <v>3651</v>
      </c>
      <c r="E866" s="21">
        <v>1</v>
      </c>
    </row>
    <row r="867" spans="1:5" x14ac:dyDescent="0.25">
      <c r="A867" t="s">
        <v>62</v>
      </c>
      <c r="B867" t="s">
        <v>3332</v>
      </c>
      <c r="C867" t="s">
        <v>3368</v>
      </c>
      <c r="D867" t="s">
        <v>3393</v>
      </c>
      <c r="E867" s="21">
        <v>1</v>
      </c>
    </row>
    <row r="868" spans="1:5" x14ac:dyDescent="0.25">
      <c r="A868" t="s">
        <v>62</v>
      </c>
      <c r="B868" t="s">
        <v>3332</v>
      </c>
      <c r="C868" t="s">
        <v>3368</v>
      </c>
      <c r="D868" t="s">
        <v>3698</v>
      </c>
      <c r="E868" s="21">
        <v>1</v>
      </c>
    </row>
    <row r="869" spans="1:5" x14ac:dyDescent="0.25">
      <c r="A869" t="s">
        <v>62</v>
      </c>
      <c r="B869" t="s">
        <v>3332</v>
      </c>
      <c r="C869" t="s">
        <v>3368</v>
      </c>
      <c r="D869" t="s">
        <v>3700</v>
      </c>
      <c r="E869" s="21">
        <v>1</v>
      </c>
    </row>
    <row r="870" spans="1:5" x14ac:dyDescent="0.25">
      <c r="A870" t="s">
        <v>62</v>
      </c>
      <c r="B870" t="s">
        <v>3332</v>
      </c>
      <c r="C870" t="s">
        <v>3368</v>
      </c>
      <c r="D870" t="s">
        <v>3623</v>
      </c>
      <c r="E870" s="21">
        <v>1</v>
      </c>
    </row>
    <row r="871" spans="1:5" x14ac:dyDescent="0.25">
      <c r="A871" t="s">
        <v>62</v>
      </c>
      <c r="B871" t="s">
        <v>3332</v>
      </c>
      <c r="C871" t="s">
        <v>3368</v>
      </c>
      <c r="D871" t="s">
        <v>3631</v>
      </c>
      <c r="E871" s="21">
        <v>1</v>
      </c>
    </row>
    <row r="872" spans="1:5" x14ac:dyDescent="0.25">
      <c r="A872" t="s">
        <v>62</v>
      </c>
      <c r="B872" t="s">
        <v>3332</v>
      </c>
      <c r="C872" t="s">
        <v>3368</v>
      </c>
      <c r="D872" t="s">
        <v>3528</v>
      </c>
      <c r="E872" s="21">
        <v>1</v>
      </c>
    </row>
    <row r="873" spans="1:5" x14ac:dyDescent="0.25">
      <c r="A873" t="s">
        <v>62</v>
      </c>
      <c r="B873" t="s">
        <v>3332</v>
      </c>
      <c r="C873" t="s">
        <v>3368</v>
      </c>
      <c r="D873" t="s">
        <v>3675</v>
      </c>
      <c r="E873" s="21">
        <v>1</v>
      </c>
    </row>
    <row r="874" spans="1:5" x14ac:dyDescent="0.25">
      <c r="A874" t="s">
        <v>62</v>
      </c>
      <c r="B874" t="s">
        <v>3332</v>
      </c>
      <c r="C874" t="s">
        <v>3368</v>
      </c>
      <c r="D874" t="s">
        <v>3693</v>
      </c>
      <c r="E874" s="21">
        <v>1</v>
      </c>
    </row>
    <row r="875" spans="1:5" x14ac:dyDescent="0.25">
      <c r="A875" t="s">
        <v>62</v>
      </c>
      <c r="B875" t="s">
        <v>3332</v>
      </c>
      <c r="C875" t="s">
        <v>3368</v>
      </c>
      <c r="D875" t="s">
        <v>3450</v>
      </c>
      <c r="E875" s="21">
        <v>1</v>
      </c>
    </row>
    <row r="876" spans="1:5" x14ac:dyDescent="0.25">
      <c r="A876" t="s">
        <v>62</v>
      </c>
      <c r="B876" t="s">
        <v>3332</v>
      </c>
      <c r="C876" t="s">
        <v>3368</v>
      </c>
      <c r="D876" t="s">
        <v>3652</v>
      </c>
      <c r="E876" s="21">
        <v>1</v>
      </c>
    </row>
    <row r="877" spans="1:5" x14ac:dyDescent="0.25">
      <c r="A877" t="s">
        <v>62</v>
      </c>
      <c r="B877" t="s">
        <v>3332</v>
      </c>
      <c r="C877" t="s">
        <v>3368</v>
      </c>
      <c r="D877" t="s">
        <v>3567</v>
      </c>
      <c r="E877" s="21">
        <v>1</v>
      </c>
    </row>
    <row r="878" spans="1:5" x14ac:dyDescent="0.25">
      <c r="A878" t="s">
        <v>62</v>
      </c>
      <c r="B878" t="s">
        <v>3332</v>
      </c>
      <c r="C878" t="s">
        <v>3368</v>
      </c>
      <c r="D878" t="s">
        <v>3518</v>
      </c>
      <c r="E878" s="21">
        <v>1</v>
      </c>
    </row>
    <row r="879" spans="1:5" x14ac:dyDescent="0.25">
      <c r="A879" t="s">
        <v>62</v>
      </c>
      <c r="B879" t="s">
        <v>3332</v>
      </c>
      <c r="C879" t="s">
        <v>3368</v>
      </c>
      <c r="D879" t="s">
        <v>3491</v>
      </c>
      <c r="E879" s="21">
        <v>1</v>
      </c>
    </row>
    <row r="880" spans="1:5" x14ac:dyDescent="0.25">
      <c r="A880" t="s">
        <v>62</v>
      </c>
      <c r="B880" t="s">
        <v>3332</v>
      </c>
      <c r="C880" t="s">
        <v>3368</v>
      </c>
      <c r="D880" t="s">
        <v>3441</v>
      </c>
      <c r="E880" s="21">
        <v>1</v>
      </c>
    </row>
    <row r="881" spans="1:5" x14ac:dyDescent="0.25">
      <c r="A881" t="s">
        <v>62</v>
      </c>
      <c r="B881" t="s">
        <v>3332</v>
      </c>
      <c r="C881" t="s">
        <v>3368</v>
      </c>
      <c r="D881" t="s">
        <v>3498</v>
      </c>
      <c r="E881" s="21">
        <v>1</v>
      </c>
    </row>
    <row r="882" spans="1:5" x14ac:dyDescent="0.25">
      <c r="A882" t="s">
        <v>62</v>
      </c>
      <c r="B882" t="s">
        <v>3332</v>
      </c>
      <c r="C882" t="s">
        <v>3368</v>
      </c>
      <c r="D882" t="s">
        <v>3463</v>
      </c>
      <c r="E882" s="21">
        <v>1</v>
      </c>
    </row>
    <row r="883" spans="1:5" x14ac:dyDescent="0.25">
      <c r="A883" t="s">
        <v>62</v>
      </c>
      <c r="B883" t="s">
        <v>3332</v>
      </c>
      <c r="C883" t="s">
        <v>3368</v>
      </c>
      <c r="D883" t="s">
        <v>3436</v>
      </c>
      <c r="E883" s="21">
        <v>1</v>
      </c>
    </row>
    <row r="884" spans="1:5" x14ac:dyDescent="0.25">
      <c r="A884" t="s">
        <v>62</v>
      </c>
      <c r="B884" t="s">
        <v>3332</v>
      </c>
      <c r="C884" t="s">
        <v>3368</v>
      </c>
      <c r="D884" t="s">
        <v>3598</v>
      </c>
      <c r="E884" s="21">
        <v>1</v>
      </c>
    </row>
    <row r="885" spans="1:5" x14ac:dyDescent="0.25">
      <c r="A885" t="s">
        <v>62</v>
      </c>
      <c r="B885" t="s">
        <v>3332</v>
      </c>
      <c r="C885" t="s">
        <v>3368</v>
      </c>
      <c r="D885" t="s">
        <v>3653</v>
      </c>
      <c r="E885" s="21">
        <v>1</v>
      </c>
    </row>
    <row r="886" spans="1:5" x14ac:dyDescent="0.25">
      <c r="A886" t="s">
        <v>62</v>
      </c>
      <c r="B886" t="s">
        <v>3332</v>
      </c>
      <c r="C886" t="s">
        <v>3368</v>
      </c>
      <c r="D886" t="s">
        <v>3654</v>
      </c>
      <c r="E886" s="21">
        <v>1</v>
      </c>
    </row>
    <row r="887" spans="1:5" x14ac:dyDescent="0.25">
      <c r="A887" t="s">
        <v>62</v>
      </c>
      <c r="B887" t="s">
        <v>3332</v>
      </c>
      <c r="C887" t="s">
        <v>3368</v>
      </c>
      <c r="D887" t="s">
        <v>3655</v>
      </c>
      <c r="E887" s="21">
        <v>1</v>
      </c>
    </row>
    <row r="888" spans="1:5" x14ac:dyDescent="0.25">
      <c r="A888" t="s">
        <v>62</v>
      </c>
      <c r="B888" t="s">
        <v>3332</v>
      </c>
      <c r="C888" t="s">
        <v>3368</v>
      </c>
      <c r="D888" t="s">
        <v>3470</v>
      </c>
      <c r="E888" s="21">
        <v>1</v>
      </c>
    </row>
    <row r="889" spans="1:5" x14ac:dyDescent="0.25">
      <c r="A889" t="s">
        <v>62</v>
      </c>
      <c r="B889" t="s">
        <v>3332</v>
      </c>
      <c r="C889" t="s">
        <v>3368</v>
      </c>
      <c r="D889" t="s">
        <v>3568</v>
      </c>
      <c r="E889" s="21">
        <v>1</v>
      </c>
    </row>
    <row r="890" spans="1:5" x14ac:dyDescent="0.25">
      <c r="A890" t="s">
        <v>62</v>
      </c>
      <c r="B890" t="s">
        <v>3332</v>
      </c>
      <c r="C890" t="s">
        <v>3368</v>
      </c>
      <c r="D890" t="s">
        <v>3500</v>
      </c>
      <c r="E890" s="21">
        <v>1</v>
      </c>
    </row>
    <row r="891" spans="1:5" x14ac:dyDescent="0.25">
      <c r="A891" t="s">
        <v>62</v>
      </c>
      <c r="B891" t="s">
        <v>3332</v>
      </c>
      <c r="C891" t="s">
        <v>3368</v>
      </c>
      <c r="D891" t="s">
        <v>3585</v>
      </c>
      <c r="E891" s="21">
        <v>1</v>
      </c>
    </row>
    <row r="892" spans="1:5" x14ac:dyDescent="0.25">
      <c r="A892" t="s">
        <v>62</v>
      </c>
      <c r="B892" t="s">
        <v>3332</v>
      </c>
      <c r="C892" t="s">
        <v>3368</v>
      </c>
      <c r="D892" t="s">
        <v>3523</v>
      </c>
      <c r="E892" s="21">
        <v>1</v>
      </c>
    </row>
    <row r="893" spans="1:5" x14ac:dyDescent="0.25">
      <c r="A893" t="s">
        <v>62</v>
      </c>
      <c r="B893" t="s">
        <v>3332</v>
      </c>
      <c r="C893" t="s">
        <v>3368</v>
      </c>
      <c r="D893" t="s">
        <v>3414</v>
      </c>
      <c r="E893" s="21">
        <v>1</v>
      </c>
    </row>
    <row r="894" spans="1:5" x14ac:dyDescent="0.25">
      <c r="A894" t="s">
        <v>62</v>
      </c>
      <c r="B894" t="s">
        <v>3332</v>
      </c>
      <c r="C894" t="s">
        <v>3368</v>
      </c>
      <c r="D894" t="s">
        <v>3525</v>
      </c>
      <c r="E894" s="21">
        <v>1</v>
      </c>
    </row>
    <row r="895" spans="1:5" x14ac:dyDescent="0.25">
      <c r="A895" t="s">
        <v>62</v>
      </c>
      <c r="B895" t="s">
        <v>3332</v>
      </c>
      <c r="C895" t="s">
        <v>3368</v>
      </c>
      <c r="D895" t="s">
        <v>3355</v>
      </c>
      <c r="E895" s="21">
        <v>1</v>
      </c>
    </row>
    <row r="896" spans="1:5" x14ac:dyDescent="0.25">
      <c r="A896" t="s">
        <v>62</v>
      </c>
      <c r="B896" t="s">
        <v>3332</v>
      </c>
      <c r="C896" t="s">
        <v>3368</v>
      </c>
      <c r="D896" t="s">
        <v>3597</v>
      </c>
      <c r="E896" s="21">
        <v>1</v>
      </c>
    </row>
    <row r="897" spans="1:5" x14ac:dyDescent="0.25">
      <c r="A897" t="s">
        <v>62</v>
      </c>
      <c r="B897" t="s">
        <v>3332</v>
      </c>
      <c r="C897" t="s">
        <v>3368</v>
      </c>
      <c r="D897" t="s">
        <v>3586</v>
      </c>
      <c r="E897" s="21">
        <v>1</v>
      </c>
    </row>
    <row r="898" spans="1:5" x14ac:dyDescent="0.25">
      <c r="A898" t="s">
        <v>62</v>
      </c>
      <c r="B898" t="s">
        <v>3332</v>
      </c>
      <c r="C898" t="s">
        <v>3368</v>
      </c>
      <c r="D898" t="s">
        <v>3400</v>
      </c>
      <c r="E898" s="21">
        <v>1</v>
      </c>
    </row>
    <row r="899" spans="1:5" x14ac:dyDescent="0.25">
      <c r="A899" t="s">
        <v>62</v>
      </c>
      <c r="B899" t="s">
        <v>3332</v>
      </c>
      <c r="C899" t="s">
        <v>3368</v>
      </c>
      <c r="D899" t="s">
        <v>3511</v>
      </c>
      <c r="E899" s="21">
        <v>1</v>
      </c>
    </row>
    <row r="900" spans="1:5" x14ac:dyDescent="0.25">
      <c r="A900" t="s">
        <v>62</v>
      </c>
      <c r="B900" t="s">
        <v>3332</v>
      </c>
      <c r="C900" t="s">
        <v>3368</v>
      </c>
      <c r="D900" t="s">
        <v>3587</v>
      </c>
      <c r="E900" s="21">
        <v>1</v>
      </c>
    </row>
    <row r="901" spans="1:5" x14ac:dyDescent="0.25">
      <c r="A901" t="s">
        <v>62</v>
      </c>
      <c r="B901" t="s">
        <v>3332</v>
      </c>
      <c r="C901" t="s">
        <v>3368</v>
      </c>
      <c r="D901" t="s">
        <v>3451</v>
      </c>
      <c r="E901" s="21">
        <v>1</v>
      </c>
    </row>
    <row r="902" spans="1:5" x14ac:dyDescent="0.25">
      <c r="A902" t="s">
        <v>62</v>
      </c>
      <c r="B902" t="s">
        <v>3332</v>
      </c>
      <c r="C902" t="s">
        <v>3368</v>
      </c>
      <c r="D902" t="s">
        <v>3656</v>
      </c>
      <c r="E902" s="21">
        <v>1</v>
      </c>
    </row>
    <row r="903" spans="1:5" x14ac:dyDescent="0.25">
      <c r="A903" t="s">
        <v>62</v>
      </c>
      <c r="B903" t="s">
        <v>3332</v>
      </c>
      <c r="C903" t="s">
        <v>3368</v>
      </c>
      <c r="D903" t="s">
        <v>3694</v>
      </c>
      <c r="E903" s="21">
        <v>1</v>
      </c>
    </row>
    <row r="904" spans="1:5" x14ac:dyDescent="0.25">
      <c r="A904" t="s">
        <v>62</v>
      </c>
      <c r="B904" t="s">
        <v>3332</v>
      </c>
      <c r="C904" t="s">
        <v>3368</v>
      </c>
      <c r="D904" t="s">
        <v>3657</v>
      </c>
      <c r="E904" s="21">
        <v>1</v>
      </c>
    </row>
    <row r="905" spans="1:5" x14ac:dyDescent="0.25">
      <c r="A905" t="s">
        <v>62</v>
      </c>
      <c r="B905" t="s">
        <v>3332</v>
      </c>
      <c r="C905" t="s">
        <v>3368</v>
      </c>
      <c r="D905" t="s">
        <v>3452</v>
      </c>
      <c r="E905" s="21">
        <v>1</v>
      </c>
    </row>
    <row r="906" spans="1:5" x14ac:dyDescent="0.25">
      <c r="A906" t="s">
        <v>62</v>
      </c>
      <c r="B906" t="s">
        <v>3332</v>
      </c>
      <c r="C906" t="s">
        <v>3368</v>
      </c>
      <c r="D906" t="s">
        <v>3464</v>
      </c>
      <c r="E906" s="21">
        <v>1</v>
      </c>
    </row>
    <row r="907" spans="1:5" x14ac:dyDescent="0.25">
      <c r="A907" t="s">
        <v>62</v>
      </c>
      <c r="B907" t="s">
        <v>3332</v>
      </c>
      <c r="C907" t="s">
        <v>3368</v>
      </c>
      <c r="D907" t="s">
        <v>3383</v>
      </c>
      <c r="E907" s="21">
        <v>1</v>
      </c>
    </row>
    <row r="908" spans="1:5" x14ac:dyDescent="0.25">
      <c r="A908" t="s">
        <v>62</v>
      </c>
      <c r="B908" t="s">
        <v>3332</v>
      </c>
      <c r="C908" t="s">
        <v>3368</v>
      </c>
      <c r="D908" t="s">
        <v>3684</v>
      </c>
      <c r="E908" s="21">
        <v>1</v>
      </c>
    </row>
    <row r="909" spans="1:5" x14ac:dyDescent="0.25">
      <c r="A909" t="s">
        <v>62</v>
      </c>
      <c r="B909" t="s">
        <v>3332</v>
      </c>
      <c r="C909" t="s">
        <v>3368</v>
      </c>
      <c r="D909" t="s">
        <v>3695</v>
      </c>
      <c r="E909" s="21">
        <v>1</v>
      </c>
    </row>
    <row r="910" spans="1:5" x14ac:dyDescent="0.25">
      <c r="A910" t="s">
        <v>62</v>
      </c>
      <c r="B910" t="s">
        <v>3332</v>
      </c>
      <c r="C910" t="s">
        <v>3368</v>
      </c>
      <c r="D910" t="s">
        <v>3352</v>
      </c>
      <c r="E910" s="21">
        <v>1</v>
      </c>
    </row>
    <row r="911" spans="1:5" x14ac:dyDescent="0.25">
      <c r="A911" t="s">
        <v>62</v>
      </c>
      <c r="B911" t="s">
        <v>3332</v>
      </c>
      <c r="C911" t="s">
        <v>3368</v>
      </c>
      <c r="D911" t="s">
        <v>3599</v>
      </c>
      <c r="E911" s="21">
        <v>1</v>
      </c>
    </row>
    <row r="912" spans="1:5" x14ac:dyDescent="0.25">
      <c r="A912" t="s">
        <v>62</v>
      </c>
      <c r="B912" t="s">
        <v>3332</v>
      </c>
      <c r="C912" t="s">
        <v>3368</v>
      </c>
      <c r="D912" t="s">
        <v>3376</v>
      </c>
      <c r="E912" s="21">
        <v>1</v>
      </c>
    </row>
    <row r="913" spans="1:5" x14ac:dyDescent="0.25">
      <c r="A913" t="s">
        <v>62</v>
      </c>
      <c r="B913" t="s">
        <v>3332</v>
      </c>
      <c r="C913" t="s">
        <v>3368</v>
      </c>
      <c r="D913" t="s">
        <v>3569</v>
      </c>
      <c r="E913" s="21">
        <v>1</v>
      </c>
    </row>
    <row r="914" spans="1:5" x14ac:dyDescent="0.25">
      <c r="A914" t="s">
        <v>62</v>
      </c>
      <c r="B914" t="s">
        <v>3332</v>
      </c>
      <c r="C914" t="s">
        <v>3368</v>
      </c>
      <c r="D914" t="s">
        <v>3681</v>
      </c>
      <c r="E914" s="21">
        <v>1</v>
      </c>
    </row>
    <row r="915" spans="1:5" x14ac:dyDescent="0.25">
      <c r="A915" t="s">
        <v>62</v>
      </c>
      <c r="B915" t="s">
        <v>3332</v>
      </c>
      <c r="C915" t="s">
        <v>3368</v>
      </c>
      <c r="D915" t="s">
        <v>3492</v>
      </c>
      <c r="E915" s="21">
        <v>1</v>
      </c>
    </row>
    <row r="916" spans="1:5" x14ac:dyDescent="0.25">
      <c r="A916" t="s">
        <v>62</v>
      </c>
      <c r="B916" t="s">
        <v>3332</v>
      </c>
      <c r="C916" t="s">
        <v>3368</v>
      </c>
      <c r="D916" t="s">
        <v>3404</v>
      </c>
      <c r="E916" s="21">
        <v>1</v>
      </c>
    </row>
    <row r="917" spans="1:5" x14ac:dyDescent="0.25">
      <c r="A917" t="s">
        <v>62</v>
      </c>
      <c r="B917" t="s">
        <v>3332</v>
      </c>
      <c r="C917" t="s">
        <v>3368</v>
      </c>
      <c r="D917" t="s">
        <v>3453</v>
      </c>
      <c r="E917" s="21">
        <v>1</v>
      </c>
    </row>
    <row r="918" spans="1:5" x14ac:dyDescent="0.25">
      <c r="A918" t="s">
        <v>62</v>
      </c>
      <c r="B918" t="s">
        <v>3332</v>
      </c>
      <c r="C918" t="s">
        <v>3368</v>
      </c>
      <c r="D918" t="s">
        <v>3529</v>
      </c>
      <c r="E918" s="21">
        <v>1</v>
      </c>
    </row>
    <row r="919" spans="1:5" x14ac:dyDescent="0.25">
      <c r="A919" t="s">
        <v>62</v>
      </c>
      <c r="B919" t="s">
        <v>3332</v>
      </c>
      <c r="C919" t="s">
        <v>3368</v>
      </c>
      <c r="D919" t="s">
        <v>3530</v>
      </c>
      <c r="E919" s="21">
        <v>1</v>
      </c>
    </row>
    <row r="920" spans="1:5" x14ac:dyDescent="0.25">
      <c r="A920" t="s">
        <v>62</v>
      </c>
      <c r="B920" t="s">
        <v>3332</v>
      </c>
      <c r="C920" t="s">
        <v>3368</v>
      </c>
      <c r="D920" t="s">
        <v>3471</v>
      </c>
      <c r="E920" s="21">
        <v>1</v>
      </c>
    </row>
    <row r="921" spans="1:5" x14ac:dyDescent="0.25">
      <c r="A921" t="s">
        <v>62</v>
      </c>
      <c r="B921" t="s">
        <v>3332</v>
      </c>
      <c r="C921" t="s">
        <v>3368</v>
      </c>
      <c r="D921" t="s">
        <v>3637</v>
      </c>
      <c r="E921" s="21">
        <v>1</v>
      </c>
    </row>
    <row r="922" spans="1:5" x14ac:dyDescent="0.25">
      <c r="A922" t="s">
        <v>62</v>
      </c>
      <c r="B922" t="s">
        <v>3332</v>
      </c>
      <c r="C922" t="s">
        <v>3368</v>
      </c>
      <c r="D922" t="s">
        <v>3465</v>
      </c>
      <c r="E922" s="21">
        <v>1</v>
      </c>
    </row>
    <row r="923" spans="1:5" x14ac:dyDescent="0.25">
      <c r="A923" t="s">
        <v>62</v>
      </c>
      <c r="B923" t="s">
        <v>3332</v>
      </c>
      <c r="C923" t="s">
        <v>3368</v>
      </c>
      <c r="D923" t="s">
        <v>3531</v>
      </c>
      <c r="E923" s="21">
        <v>1</v>
      </c>
    </row>
    <row r="924" spans="1:5" x14ac:dyDescent="0.25">
      <c r="A924" t="s">
        <v>62</v>
      </c>
      <c r="B924" t="s">
        <v>3332</v>
      </c>
      <c r="C924" t="s">
        <v>3368</v>
      </c>
      <c r="D924" t="s">
        <v>3546</v>
      </c>
      <c r="E924" s="21">
        <v>1</v>
      </c>
    </row>
    <row r="925" spans="1:5" x14ac:dyDescent="0.25">
      <c r="A925" t="s">
        <v>62</v>
      </c>
      <c r="B925" t="s">
        <v>3332</v>
      </c>
      <c r="C925" t="s">
        <v>3368</v>
      </c>
      <c r="D925" t="s">
        <v>3427</v>
      </c>
      <c r="E925" s="21">
        <v>1</v>
      </c>
    </row>
    <row r="926" spans="1:5" x14ac:dyDescent="0.25">
      <c r="A926" t="s">
        <v>62</v>
      </c>
      <c r="B926" t="s">
        <v>3332</v>
      </c>
      <c r="C926" t="s">
        <v>3368</v>
      </c>
      <c r="D926" t="s">
        <v>3570</v>
      </c>
      <c r="E926" s="21">
        <v>1</v>
      </c>
    </row>
    <row r="927" spans="1:5" x14ac:dyDescent="0.25">
      <c r="A927" t="s">
        <v>62</v>
      </c>
      <c r="B927" t="s">
        <v>3332</v>
      </c>
      <c r="C927" t="s">
        <v>3368</v>
      </c>
      <c r="D927" t="s">
        <v>3547</v>
      </c>
      <c r="E927" s="21">
        <v>1</v>
      </c>
    </row>
    <row r="928" spans="1:5" x14ac:dyDescent="0.25">
      <c r="A928" t="s">
        <v>62</v>
      </c>
      <c r="B928" t="s">
        <v>3332</v>
      </c>
      <c r="C928" t="s">
        <v>3368</v>
      </c>
      <c r="D928" t="s">
        <v>3658</v>
      </c>
      <c r="E928" s="21">
        <v>1</v>
      </c>
    </row>
    <row r="929" spans="1:5" x14ac:dyDescent="0.25">
      <c r="A929" t="s">
        <v>62</v>
      </c>
      <c r="B929" t="s">
        <v>3332</v>
      </c>
      <c r="C929" t="s">
        <v>3368</v>
      </c>
      <c r="D929" t="s">
        <v>3351</v>
      </c>
      <c r="E929" s="21">
        <v>1</v>
      </c>
    </row>
    <row r="930" spans="1:5" x14ac:dyDescent="0.25">
      <c r="A930" t="s">
        <v>62</v>
      </c>
      <c r="B930" t="s">
        <v>3332</v>
      </c>
      <c r="C930" t="s">
        <v>3368</v>
      </c>
      <c r="D930" t="s">
        <v>3454</v>
      </c>
      <c r="E930" s="21">
        <v>1</v>
      </c>
    </row>
    <row r="931" spans="1:5" x14ac:dyDescent="0.25">
      <c r="A931" t="s">
        <v>62</v>
      </c>
      <c r="B931" t="s">
        <v>3332</v>
      </c>
      <c r="C931" t="s">
        <v>3368</v>
      </c>
      <c r="D931" t="s">
        <v>3380</v>
      </c>
      <c r="E931" s="21">
        <v>1</v>
      </c>
    </row>
    <row r="932" spans="1:5" x14ac:dyDescent="0.25">
      <c r="A932" t="s">
        <v>62</v>
      </c>
      <c r="B932" t="s">
        <v>3332</v>
      </c>
      <c r="C932" t="s">
        <v>3368</v>
      </c>
      <c r="D932" t="s">
        <v>3442</v>
      </c>
      <c r="E932" s="21">
        <v>1</v>
      </c>
    </row>
    <row r="933" spans="1:5" x14ac:dyDescent="0.25">
      <c r="A933" t="s">
        <v>62</v>
      </c>
      <c r="B933" t="s">
        <v>3332</v>
      </c>
      <c r="C933" t="s">
        <v>3368</v>
      </c>
      <c r="D933" t="s">
        <v>3611</v>
      </c>
      <c r="E933" s="21">
        <v>1</v>
      </c>
    </row>
    <row r="934" spans="1:5" x14ac:dyDescent="0.25">
      <c r="A934" t="s">
        <v>62</v>
      </c>
      <c r="B934" t="s">
        <v>3332</v>
      </c>
      <c r="C934" t="s">
        <v>3368</v>
      </c>
      <c r="D934" t="s">
        <v>3402</v>
      </c>
      <c r="E934" s="21">
        <v>1</v>
      </c>
    </row>
    <row r="935" spans="1:5" x14ac:dyDescent="0.25">
      <c r="A935" t="s">
        <v>62</v>
      </c>
      <c r="B935" t="s">
        <v>3332</v>
      </c>
      <c r="C935" t="s">
        <v>3368</v>
      </c>
      <c r="D935" t="s">
        <v>3689</v>
      </c>
      <c r="E935" s="21">
        <v>1</v>
      </c>
    </row>
    <row r="936" spans="1:5" x14ac:dyDescent="0.25">
      <c r="A936" t="s">
        <v>62</v>
      </c>
      <c r="B936" t="s">
        <v>3332</v>
      </c>
      <c r="C936" t="s">
        <v>3368</v>
      </c>
      <c r="D936" t="s">
        <v>3571</v>
      </c>
      <c r="E936" s="21">
        <v>1</v>
      </c>
    </row>
    <row r="937" spans="1:5" x14ac:dyDescent="0.25">
      <c r="A937" t="s">
        <v>62</v>
      </c>
      <c r="B937" t="s">
        <v>3332</v>
      </c>
      <c r="C937" t="s">
        <v>3368</v>
      </c>
      <c r="D937" t="s">
        <v>3396</v>
      </c>
      <c r="E937" s="21">
        <v>1</v>
      </c>
    </row>
    <row r="938" spans="1:5" x14ac:dyDescent="0.25">
      <c r="A938" t="s">
        <v>62</v>
      </c>
      <c r="B938" t="s">
        <v>3332</v>
      </c>
      <c r="C938" t="s">
        <v>3368</v>
      </c>
      <c r="D938" t="s">
        <v>3696</v>
      </c>
      <c r="E938" s="21">
        <v>1</v>
      </c>
    </row>
    <row r="939" spans="1:5" x14ac:dyDescent="0.25">
      <c r="A939" t="s">
        <v>62</v>
      </c>
      <c r="B939" t="s">
        <v>3332</v>
      </c>
      <c r="C939" t="s">
        <v>3368</v>
      </c>
      <c r="D939" t="s">
        <v>3680</v>
      </c>
      <c r="E939" s="21">
        <v>1</v>
      </c>
    </row>
    <row r="940" spans="1:5" x14ac:dyDescent="0.25">
      <c r="A940" t="s">
        <v>62</v>
      </c>
      <c r="B940" t="s">
        <v>3332</v>
      </c>
      <c r="C940" t="s">
        <v>3368</v>
      </c>
      <c r="D940" t="s">
        <v>3621</v>
      </c>
      <c r="E940" s="21">
        <v>1</v>
      </c>
    </row>
    <row r="941" spans="1:5" x14ac:dyDescent="0.25">
      <c r="A941" t="s">
        <v>62</v>
      </c>
      <c r="B941" t="s">
        <v>3332</v>
      </c>
      <c r="C941" t="s">
        <v>3368</v>
      </c>
      <c r="D941" t="s">
        <v>3472</v>
      </c>
      <c r="E941" s="21">
        <v>1</v>
      </c>
    </row>
    <row r="942" spans="1:5" x14ac:dyDescent="0.25">
      <c r="A942" t="s">
        <v>62</v>
      </c>
      <c r="B942" t="s">
        <v>3332</v>
      </c>
      <c r="C942" t="s">
        <v>3368</v>
      </c>
      <c r="D942" t="s">
        <v>3697</v>
      </c>
      <c r="E942" s="21">
        <v>1</v>
      </c>
    </row>
    <row r="943" spans="1:5" x14ac:dyDescent="0.25">
      <c r="A943" t="s">
        <v>62</v>
      </c>
      <c r="B943" t="s">
        <v>3332</v>
      </c>
      <c r="C943" t="s">
        <v>3368</v>
      </c>
      <c r="D943" t="s">
        <v>3437</v>
      </c>
      <c r="E943" s="21">
        <v>1</v>
      </c>
    </row>
    <row r="944" spans="1:5" x14ac:dyDescent="0.25">
      <c r="A944" t="s">
        <v>62</v>
      </c>
      <c r="B944" t="s">
        <v>3332</v>
      </c>
      <c r="C944" t="s">
        <v>3368</v>
      </c>
      <c r="D944" t="s">
        <v>3420</v>
      </c>
      <c r="E944" s="21">
        <v>1</v>
      </c>
    </row>
    <row r="945" spans="1:5" x14ac:dyDescent="0.25">
      <c r="A945" t="s">
        <v>62</v>
      </c>
      <c r="B945" t="s">
        <v>3332</v>
      </c>
      <c r="C945" t="s">
        <v>3368</v>
      </c>
      <c r="D945" t="s">
        <v>3466</v>
      </c>
      <c r="E945" s="21">
        <v>1</v>
      </c>
    </row>
    <row r="946" spans="1:5" x14ac:dyDescent="0.25">
      <c r="A946" t="s">
        <v>62</v>
      </c>
      <c r="B946" t="s">
        <v>3332</v>
      </c>
      <c r="C946" t="s">
        <v>3368</v>
      </c>
      <c r="D946" t="s">
        <v>3501</v>
      </c>
      <c r="E946" s="21">
        <v>1</v>
      </c>
    </row>
    <row r="947" spans="1:5" x14ac:dyDescent="0.25">
      <c r="A947" t="s">
        <v>62</v>
      </c>
      <c r="B947" t="s">
        <v>3332</v>
      </c>
      <c r="C947" t="s">
        <v>3368</v>
      </c>
      <c r="D947" t="s">
        <v>3659</v>
      </c>
      <c r="E947" s="21">
        <v>1</v>
      </c>
    </row>
    <row r="948" spans="1:5" x14ac:dyDescent="0.25">
      <c r="A948" t="s">
        <v>62</v>
      </c>
      <c r="B948" t="s">
        <v>3332</v>
      </c>
      <c r="C948" t="s">
        <v>3368</v>
      </c>
      <c r="D948" t="s">
        <v>3481</v>
      </c>
      <c r="E948" s="21">
        <v>1</v>
      </c>
    </row>
    <row r="949" spans="1:5" x14ac:dyDescent="0.25">
      <c r="A949" t="s">
        <v>62</v>
      </c>
      <c r="B949" t="s">
        <v>3332</v>
      </c>
      <c r="C949" t="s">
        <v>3368</v>
      </c>
      <c r="D949" t="s">
        <v>3488</v>
      </c>
      <c r="E949" s="21">
        <v>1</v>
      </c>
    </row>
    <row r="950" spans="1:5" x14ac:dyDescent="0.25">
      <c r="A950" t="s">
        <v>62</v>
      </c>
      <c r="B950" t="s">
        <v>3332</v>
      </c>
      <c r="C950" t="s">
        <v>3368</v>
      </c>
      <c r="D950" t="s">
        <v>3548</v>
      </c>
      <c r="E950" s="21">
        <v>1</v>
      </c>
    </row>
    <row r="951" spans="1:5" x14ac:dyDescent="0.25">
      <c r="A951" t="s">
        <v>62</v>
      </c>
      <c r="B951" t="s">
        <v>3332</v>
      </c>
      <c r="C951" t="s">
        <v>3368</v>
      </c>
      <c r="D951" t="s">
        <v>3482</v>
      </c>
      <c r="E951" s="21">
        <v>1</v>
      </c>
    </row>
    <row r="952" spans="1:5" x14ac:dyDescent="0.25">
      <c r="A952" t="s">
        <v>62</v>
      </c>
      <c r="B952" t="s">
        <v>3332</v>
      </c>
      <c r="C952" t="s">
        <v>3368</v>
      </c>
      <c r="D952" t="s">
        <v>3512</v>
      </c>
      <c r="E952" s="21">
        <v>1</v>
      </c>
    </row>
    <row r="953" spans="1:5" x14ac:dyDescent="0.25">
      <c r="A953" t="s">
        <v>62</v>
      </c>
      <c r="B953" t="s">
        <v>3332</v>
      </c>
      <c r="C953" t="s">
        <v>3368</v>
      </c>
      <c r="D953" t="s">
        <v>3690</v>
      </c>
      <c r="E953" s="21">
        <v>1</v>
      </c>
    </row>
    <row r="954" spans="1:5" x14ac:dyDescent="0.25">
      <c r="A954" t="s">
        <v>62</v>
      </c>
      <c r="B954" t="s">
        <v>3332</v>
      </c>
      <c r="C954" t="s">
        <v>3368</v>
      </c>
      <c r="D954" t="s">
        <v>3660</v>
      </c>
      <c r="E954" s="21">
        <v>1</v>
      </c>
    </row>
    <row r="955" spans="1:5" x14ac:dyDescent="0.25">
      <c r="A955" t="s">
        <v>62</v>
      </c>
      <c r="B955" t="s">
        <v>3332</v>
      </c>
      <c r="C955" t="s">
        <v>3368</v>
      </c>
      <c r="D955" t="s">
        <v>3473</v>
      </c>
      <c r="E955" s="21">
        <v>1</v>
      </c>
    </row>
    <row r="956" spans="1:5" x14ac:dyDescent="0.25">
      <c r="A956" t="s">
        <v>62</v>
      </c>
      <c r="B956" t="s">
        <v>3332</v>
      </c>
      <c r="C956" t="s">
        <v>3368</v>
      </c>
      <c r="D956" t="s">
        <v>3572</v>
      </c>
      <c r="E956" s="21">
        <v>1</v>
      </c>
    </row>
    <row r="957" spans="1:5" x14ac:dyDescent="0.25">
      <c r="A957" t="s">
        <v>62</v>
      </c>
      <c r="B957" t="s">
        <v>3332</v>
      </c>
      <c r="C957" t="s">
        <v>3368</v>
      </c>
      <c r="D957" t="s">
        <v>3421</v>
      </c>
      <c r="E957" s="21">
        <v>1</v>
      </c>
    </row>
    <row r="958" spans="1:5" x14ac:dyDescent="0.25">
      <c r="A958" t="s">
        <v>62</v>
      </c>
      <c r="B958" t="s">
        <v>3332</v>
      </c>
      <c r="C958" t="s">
        <v>3368</v>
      </c>
      <c r="D958" t="s">
        <v>3455</v>
      </c>
      <c r="E958" s="21">
        <v>1</v>
      </c>
    </row>
    <row r="959" spans="1:5" x14ac:dyDescent="0.25">
      <c r="A959" t="s">
        <v>62</v>
      </c>
      <c r="B959" t="s">
        <v>3332</v>
      </c>
      <c r="C959" t="s">
        <v>3368</v>
      </c>
      <c r="D959" t="s">
        <v>3375</v>
      </c>
      <c r="E959" s="21">
        <v>1</v>
      </c>
    </row>
    <row r="960" spans="1:5" x14ac:dyDescent="0.25">
      <c r="A960" t="s">
        <v>62</v>
      </c>
      <c r="B960" t="s">
        <v>3332</v>
      </c>
      <c r="C960" t="s">
        <v>3368</v>
      </c>
      <c r="D960" t="s">
        <v>3456</v>
      </c>
      <c r="E960" s="21">
        <v>1</v>
      </c>
    </row>
    <row r="961" spans="1:5" x14ac:dyDescent="0.25">
      <c r="A961" t="s">
        <v>62</v>
      </c>
      <c r="B961" t="s">
        <v>3332</v>
      </c>
      <c r="C961" t="s">
        <v>3368</v>
      </c>
      <c r="D961" t="s">
        <v>3461</v>
      </c>
      <c r="E961" s="21">
        <v>1</v>
      </c>
    </row>
    <row r="962" spans="1:5" x14ac:dyDescent="0.25">
      <c r="A962" t="s">
        <v>62</v>
      </c>
      <c r="B962" t="s">
        <v>3332</v>
      </c>
      <c r="C962" t="s">
        <v>3368</v>
      </c>
      <c r="D962" t="s">
        <v>3549</v>
      </c>
      <c r="E962" s="21">
        <v>1</v>
      </c>
    </row>
    <row r="963" spans="1:5" x14ac:dyDescent="0.25">
      <c r="A963" t="s">
        <v>62</v>
      </c>
      <c r="B963" t="s">
        <v>3332</v>
      </c>
      <c r="C963" t="s">
        <v>3368</v>
      </c>
      <c r="D963" t="s">
        <v>3672</v>
      </c>
      <c r="E963" s="21">
        <v>1</v>
      </c>
    </row>
    <row r="964" spans="1:5" x14ac:dyDescent="0.25">
      <c r="A964" t="s">
        <v>62</v>
      </c>
      <c r="B964" t="s">
        <v>3332</v>
      </c>
      <c r="C964" t="s">
        <v>3368</v>
      </c>
      <c r="D964" t="s">
        <v>3573</v>
      </c>
      <c r="E964" s="21">
        <v>1</v>
      </c>
    </row>
    <row r="965" spans="1:5" x14ac:dyDescent="0.25">
      <c r="A965" t="s">
        <v>62</v>
      </c>
      <c r="B965" t="s">
        <v>3332</v>
      </c>
      <c r="C965" t="s">
        <v>3368</v>
      </c>
      <c r="D965" t="s">
        <v>3474</v>
      </c>
      <c r="E965" s="21">
        <v>1</v>
      </c>
    </row>
    <row r="966" spans="1:5" x14ac:dyDescent="0.25">
      <c r="A966" t="s">
        <v>62</v>
      </c>
      <c r="B966" t="s">
        <v>3332</v>
      </c>
      <c r="C966" t="s">
        <v>3368</v>
      </c>
      <c r="D966" t="s">
        <v>3550</v>
      </c>
      <c r="E966" s="21">
        <v>1</v>
      </c>
    </row>
    <row r="967" spans="1:5" x14ac:dyDescent="0.25">
      <c r="A967" t="s">
        <v>62</v>
      </c>
      <c r="B967" t="s">
        <v>3332</v>
      </c>
      <c r="C967" t="s">
        <v>3368</v>
      </c>
      <c r="D967" t="s">
        <v>3636</v>
      </c>
      <c r="E967" s="21">
        <v>1</v>
      </c>
    </row>
    <row r="968" spans="1:5" x14ac:dyDescent="0.25">
      <c r="A968" t="s">
        <v>62</v>
      </c>
      <c r="B968" t="s">
        <v>3332</v>
      </c>
      <c r="C968" t="s">
        <v>3368</v>
      </c>
      <c r="D968" t="s">
        <v>3371</v>
      </c>
      <c r="E968" s="21">
        <v>1</v>
      </c>
    </row>
    <row r="969" spans="1:5" x14ac:dyDescent="0.25">
      <c r="A969" t="s">
        <v>62</v>
      </c>
      <c r="B969" t="s">
        <v>3332</v>
      </c>
      <c r="C969" t="s">
        <v>3368</v>
      </c>
      <c r="D969" t="s">
        <v>3661</v>
      </c>
      <c r="E969" s="21">
        <v>1</v>
      </c>
    </row>
    <row r="970" spans="1:5" x14ac:dyDescent="0.25">
      <c r="A970" t="s">
        <v>62</v>
      </c>
      <c r="B970" t="s">
        <v>3332</v>
      </c>
      <c r="C970" t="s">
        <v>3368</v>
      </c>
      <c r="D970" t="s">
        <v>3410</v>
      </c>
      <c r="E970" s="21">
        <v>1</v>
      </c>
    </row>
    <row r="971" spans="1:5" x14ac:dyDescent="0.25">
      <c r="A971" t="s">
        <v>62</v>
      </c>
      <c r="B971" t="s">
        <v>3332</v>
      </c>
      <c r="C971" t="s">
        <v>3368</v>
      </c>
      <c r="D971" t="s">
        <v>3574</v>
      </c>
      <c r="E971" s="21">
        <v>1</v>
      </c>
    </row>
    <row r="972" spans="1:5" x14ac:dyDescent="0.25">
      <c r="A972" t="s">
        <v>62</v>
      </c>
      <c r="B972" t="s">
        <v>3332</v>
      </c>
      <c r="C972" t="s">
        <v>3368</v>
      </c>
      <c r="D972" t="s">
        <v>3662</v>
      </c>
      <c r="E972" s="21">
        <v>1</v>
      </c>
    </row>
    <row r="973" spans="1:5" x14ac:dyDescent="0.25">
      <c r="A973" t="s">
        <v>62</v>
      </c>
      <c r="B973" t="s">
        <v>3332</v>
      </c>
      <c r="C973" t="s">
        <v>3368</v>
      </c>
      <c r="D973" t="s">
        <v>3671</v>
      </c>
      <c r="E973" s="21">
        <v>1</v>
      </c>
    </row>
    <row r="974" spans="1:5" x14ac:dyDescent="0.25">
      <c r="A974" t="s">
        <v>62</v>
      </c>
      <c r="B974" t="s">
        <v>3332</v>
      </c>
      <c r="C974" t="s">
        <v>3368</v>
      </c>
      <c r="D974" t="s">
        <v>3592</v>
      </c>
      <c r="E974" s="21">
        <v>1</v>
      </c>
    </row>
    <row r="975" spans="1:5" x14ac:dyDescent="0.25">
      <c r="A975" t="s">
        <v>62</v>
      </c>
      <c r="B975" t="s">
        <v>3332</v>
      </c>
      <c r="C975" t="s">
        <v>3368</v>
      </c>
      <c r="D975" t="s">
        <v>3612</v>
      </c>
      <c r="E975" s="21">
        <v>1</v>
      </c>
    </row>
    <row r="976" spans="1:5" x14ac:dyDescent="0.25">
      <c r="A976" t="s">
        <v>62</v>
      </c>
      <c r="B976" t="s">
        <v>3332</v>
      </c>
      <c r="C976" t="s">
        <v>3368</v>
      </c>
      <c r="D976" t="s">
        <v>3600</v>
      </c>
      <c r="E976" s="21">
        <v>1</v>
      </c>
    </row>
    <row r="977" spans="1:5" x14ac:dyDescent="0.25">
      <c r="A977" t="s">
        <v>62</v>
      </c>
      <c r="B977" t="s">
        <v>3332</v>
      </c>
      <c r="C977" t="s">
        <v>3368</v>
      </c>
      <c r="D977" t="s">
        <v>3475</v>
      </c>
      <c r="E977" s="21">
        <v>1</v>
      </c>
    </row>
    <row r="978" spans="1:5" x14ac:dyDescent="0.25">
      <c r="A978" t="s">
        <v>62</v>
      </c>
      <c r="B978" t="s">
        <v>3332</v>
      </c>
      <c r="C978" t="s">
        <v>3368</v>
      </c>
      <c r="D978" t="s">
        <v>3405</v>
      </c>
      <c r="E978" s="21">
        <v>1</v>
      </c>
    </row>
    <row r="979" spans="1:5" x14ac:dyDescent="0.25">
      <c r="A979" t="s">
        <v>62</v>
      </c>
      <c r="B979" t="s">
        <v>3332</v>
      </c>
      <c r="C979" t="s">
        <v>3368</v>
      </c>
      <c r="D979" t="s">
        <v>3630</v>
      </c>
      <c r="E979" s="21">
        <v>1</v>
      </c>
    </row>
    <row r="980" spans="1:5" x14ac:dyDescent="0.25">
      <c r="A980" t="s">
        <v>62</v>
      </c>
      <c r="B980" t="s">
        <v>3332</v>
      </c>
      <c r="C980" t="s">
        <v>3368</v>
      </c>
      <c r="D980" t="s">
        <v>3606</v>
      </c>
      <c r="E980" s="21">
        <v>1</v>
      </c>
    </row>
    <row r="981" spans="1:5" x14ac:dyDescent="0.25">
      <c r="A981" t="s">
        <v>62</v>
      </c>
      <c r="B981" t="s">
        <v>3332</v>
      </c>
      <c r="C981" t="s">
        <v>3368</v>
      </c>
      <c r="D981" t="s">
        <v>3588</v>
      </c>
      <c r="E981" s="21">
        <v>1</v>
      </c>
    </row>
    <row r="982" spans="1:5" x14ac:dyDescent="0.25">
      <c r="A982" t="s">
        <v>62</v>
      </c>
      <c r="B982" t="s">
        <v>3332</v>
      </c>
      <c r="C982" t="s">
        <v>3368</v>
      </c>
      <c r="D982" t="s">
        <v>3613</v>
      </c>
      <c r="E982" s="21">
        <v>1</v>
      </c>
    </row>
    <row r="983" spans="1:5" x14ac:dyDescent="0.25">
      <c r="A983" t="s">
        <v>62</v>
      </c>
      <c r="B983" t="s">
        <v>3332</v>
      </c>
      <c r="C983" t="s">
        <v>3368</v>
      </c>
      <c r="D983" t="s">
        <v>3438</v>
      </c>
      <c r="E983" s="21">
        <v>1</v>
      </c>
    </row>
    <row r="984" spans="1:5" x14ac:dyDescent="0.25">
      <c r="A984" t="s">
        <v>62</v>
      </c>
      <c r="B984" t="s">
        <v>3332</v>
      </c>
      <c r="C984" t="s">
        <v>3368</v>
      </c>
      <c r="D984" t="s">
        <v>3704</v>
      </c>
      <c r="E984" s="21">
        <v>1</v>
      </c>
    </row>
    <row r="985" spans="1:5" x14ac:dyDescent="0.25">
      <c r="A985" t="s">
        <v>62</v>
      </c>
      <c r="B985" t="s">
        <v>3332</v>
      </c>
      <c r="C985" t="s">
        <v>3368</v>
      </c>
      <c r="D985" t="s">
        <v>3614</v>
      </c>
      <c r="E985" s="21">
        <v>1</v>
      </c>
    </row>
    <row r="986" spans="1:5" x14ac:dyDescent="0.25">
      <c r="A986" t="s">
        <v>62</v>
      </c>
      <c r="B986" t="s">
        <v>3332</v>
      </c>
      <c r="C986" t="s">
        <v>3368</v>
      </c>
      <c r="D986" t="s">
        <v>3607</v>
      </c>
      <c r="E986" s="21">
        <v>1</v>
      </c>
    </row>
    <row r="987" spans="1:5" x14ac:dyDescent="0.25">
      <c r="A987" t="s">
        <v>62</v>
      </c>
      <c r="B987" t="s">
        <v>3332</v>
      </c>
      <c r="C987" t="s">
        <v>3368</v>
      </c>
      <c r="D987" t="s">
        <v>3608</v>
      </c>
      <c r="E987" s="21">
        <v>1</v>
      </c>
    </row>
    <row r="988" spans="1:5" x14ac:dyDescent="0.25">
      <c r="A988" t="s">
        <v>62</v>
      </c>
      <c r="B988" t="s">
        <v>3332</v>
      </c>
      <c r="C988" t="s">
        <v>3368</v>
      </c>
      <c r="D988" t="s">
        <v>3609</v>
      </c>
      <c r="E988" s="21">
        <v>1</v>
      </c>
    </row>
    <row r="989" spans="1:5" x14ac:dyDescent="0.25">
      <c r="A989" t="s">
        <v>62</v>
      </c>
      <c r="B989" t="s">
        <v>3332</v>
      </c>
      <c r="C989" t="s">
        <v>3368</v>
      </c>
      <c r="D989" t="s">
        <v>3532</v>
      </c>
      <c r="E989" s="21">
        <v>1</v>
      </c>
    </row>
    <row r="990" spans="1:5" x14ac:dyDescent="0.25">
      <c r="A990" t="s">
        <v>62</v>
      </c>
      <c r="B990" t="s">
        <v>3332</v>
      </c>
      <c r="C990" t="s">
        <v>3368</v>
      </c>
      <c r="D990" t="s">
        <v>3663</v>
      </c>
      <c r="E990" s="21">
        <v>1</v>
      </c>
    </row>
    <row r="991" spans="1:5" x14ac:dyDescent="0.25">
      <c r="A991" t="s">
        <v>62</v>
      </c>
      <c r="B991" t="s">
        <v>3332</v>
      </c>
      <c r="C991" t="s">
        <v>3368</v>
      </c>
      <c r="D991" t="s">
        <v>3533</v>
      </c>
      <c r="E991" s="21">
        <v>1</v>
      </c>
    </row>
    <row r="992" spans="1:5" x14ac:dyDescent="0.25">
      <c r="A992" t="s">
        <v>62</v>
      </c>
      <c r="B992" t="s">
        <v>3332</v>
      </c>
      <c r="C992" t="s">
        <v>3368</v>
      </c>
      <c r="D992" t="s">
        <v>3551</v>
      </c>
      <c r="E992" s="21">
        <v>1</v>
      </c>
    </row>
    <row r="993" spans="1:5" x14ac:dyDescent="0.25">
      <c r="A993" t="s">
        <v>62</v>
      </c>
      <c r="B993" t="s">
        <v>3332</v>
      </c>
      <c r="C993" t="s">
        <v>3368</v>
      </c>
      <c r="D993" t="s">
        <v>3423</v>
      </c>
      <c r="E993" s="21">
        <v>1</v>
      </c>
    </row>
    <row r="994" spans="1:5" x14ac:dyDescent="0.25">
      <c r="A994" t="s">
        <v>62</v>
      </c>
      <c r="B994" t="s">
        <v>3332</v>
      </c>
      <c r="C994" t="s">
        <v>3368</v>
      </c>
      <c r="D994" t="s">
        <v>3440</v>
      </c>
      <c r="E994" s="21">
        <v>1</v>
      </c>
    </row>
    <row r="995" spans="1:5" x14ac:dyDescent="0.25">
      <c r="A995" t="s">
        <v>62</v>
      </c>
      <c r="B995" t="s">
        <v>3332</v>
      </c>
      <c r="C995" t="s">
        <v>3368</v>
      </c>
      <c r="D995" t="s">
        <v>3610</v>
      </c>
      <c r="E995" s="21">
        <v>1</v>
      </c>
    </row>
    <row r="996" spans="1:5" x14ac:dyDescent="0.25">
      <c r="A996" t="s">
        <v>62</v>
      </c>
      <c r="B996" t="s">
        <v>3332</v>
      </c>
      <c r="C996" t="s">
        <v>3368</v>
      </c>
      <c r="D996" t="s">
        <v>3457</v>
      </c>
      <c r="E996" s="21">
        <v>1</v>
      </c>
    </row>
    <row r="997" spans="1:5" x14ac:dyDescent="0.25">
      <c r="A997" t="s">
        <v>62</v>
      </c>
      <c r="B997" t="s">
        <v>3332</v>
      </c>
      <c r="C997" t="s">
        <v>3368</v>
      </c>
      <c r="D997" t="s">
        <v>3664</v>
      </c>
      <c r="E997" s="21">
        <v>1</v>
      </c>
    </row>
    <row r="998" spans="1:5" x14ac:dyDescent="0.25">
      <c r="A998" t="s">
        <v>62</v>
      </c>
      <c r="B998" t="s">
        <v>3332</v>
      </c>
      <c r="C998" t="s">
        <v>3368</v>
      </c>
      <c r="D998" t="s">
        <v>3411</v>
      </c>
      <c r="E998" s="21">
        <v>1</v>
      </c>
    </row>
    <row r="999" spans="1:5" x14ac:dyDescent="0.25">
      <c r="A999" t="s">
        <v>62</v>
      </c>
      <c r="B999" t="s">
        <v>3332</v>
      </c>
      <c r="C999" t="s">
        <v>3368</v>
      </c>
      <c r="D999" t="s">
        <v>3552</v>
      </c>
      <c r="E999" s="21">
        <v>1</v>
      </c>
    </row>
    <row r="1000" spans="1:5" x14ac:dyDescent="0.25">
      <c r="A1000" t="s">
        <v>62</v>
      </c>
      <c r="B1000" t="s">
        <v>3332</v>
      </c>
      <c r="C1000" t="s">
        <v>3368</v>
      </c>
      <c r="D1000" t="s">
        <v>3444</v>
      </c>
      <c r="E1000" s="21">
        <v>1</v>
      </c>
    </row>
    <row r="1001" spans="1:5" x14ac:dyDescent="0.25">
      <c r="A1001" t="s">
        <v>62</v>
      </c>
      <c r="B1001" t="s">
        <v>3332</v>
      </c>
      <c r="C1001" t="s">
        <v>3368</v>
      </c>
      <c r="D1001" t="s">
        <v>3553</v>
      </c>
      <c r="E1001" s="21">
        <v>1</v>
      </c>
    </row>
    <row r="1002" spans="1:5" x14ac:dyDescent="0.25">
      <c r="A1002" t="s">
        <v>62</v>
      </c>
      <c r="B1002" t="s">
        <v>3332</v>
      </c>
      <c r="C1002" t="s">
        <v>3368</v>
      </c>
      <c r="D1002" t="s">
        <v>3493</v>
      </c>
      <c r="E1002" s="21">
        <v>1</v>
      </c>
    </row>
    <row r="1003" spans="1:5" x14ac:dyDescent="0.25">
      <c r="A1003" t="s">
        <v>62</v>
      </c>
      <c r="B1003" t="s">
        <v>3332</v>
      </c>
      <c r="C1003" t="s">
        <v>3368</v>
      </c>
      <c r="D1003" t="s">
        <v>3665</v>
      </c>
      <c r="E1003" s="21">
        <v>1</v>
      </c>
    </row>
    <row r="1004" spans="1:5" x14ac:dyDescent="0.25">
      <c r="A1004" t="s">
        <v>62</v>
      </c>
      <c r="B1004" t="s">
        <v>3332</v>
      </c>
      <c r="C1004" t="s">
        <v>3368</v>
      </c>
      <c r="D1004" t="s">
        <v>3589</v>
      </c>
      <c r="E1004" s="21">
        <v>1</v>
      </c>
    </row>
    <row r="1005" spans="1:5" x14ac:dyDescent="0.25">
      <c r="A1005" t="s">
        <v>62</v>
      </c>
      <c r="B1005" t="s">
        <v>3332</v>
      </c>
      <c r="C1005" t="s">
        <v>3368</v>
      </c>
      <c r="D1005" t="s">
        <v>3666</v>
      </c>
      <c r="E1005" s="21">
        <v>1</v>
      </c>
    </row>
    <row r="1006" spans="1:5" x14ac:dyDescent="0.25">
      <c r="A1006" t="s">
        <v>62</v>
      </c>
      <c r="B1006" t="s">
        <v>3332</v>
      </c>
      <c r="C1006" t="s">
        <v>3368</v>
      </c>
      <c r="D1006" t="s">
        <v>3458</v>
      </c>
      <c r="E1006" s="21">
        <v>1</v>
      </c>
    </row>
    <row r="1007" spans="1:5" x14ac:dyDescent="0.25">
      <c r="A1007" t="s">
        <v>62</v>
      </c>
      <c r="B1007" t="s">
        <v>3332</v>
      </c>
      <c r="C1007" t="s">
        <v>3368</v>
      </c>
      <c r="D1007" t="s">
        <v>3459</v>
      </c>
      <c r="E1007" s="21">
        <v>1</v>
      </c>
    </row>
    <row r="1008" spans="1:5" x14ac:dyDescent="0.25">
      <c r="A1008" t="s">
        <v>62</v>
      </c>
      <c r="B1008" t="s">
        <v>3332</v>
      </c>
      <c r="C1008" t="s">
        <v>3368</v>
      </c>
      <c r="D1008" t="s">
        <v>3502</v>
      </c>
      <c r="E1008" s="21">
        <v>1</v>
      </c>
    </row>
    <row r="1009" spans="1:5" x14ac:dyDescent="0.25">
      <c r="A1009" t="s">
        <v>62</v>
      </c>
      <c r="B1009" t="s">
        <v>3332</v>
      </c>
      <c r="C1009" t="s">
        <v>3368</v>
      </c>
      <c r="D1009" t="s">
        <v>3416</v>
      </c>
      <c r="E1009" s="21">
        <v>1</v>
      </c>
    </row>
    <row r="1010" spans="1:5" x14ac:dyDescent="0.25">
      <c r="A1010" t="s">
        <v>62</v>
      </c>
      <c r="B1010" t="s">
        <v>3332</v>
      </c>
      <c r="C1010" t="s">
        <v>3368</v>
      </c>
      <c r="D1010" t="s">
        <v>3701</v>
      </c>
      <c r="E1010" s="21">
        <v>1</v>
      </c>
    </row>
    <row r="1011" spans="1:5" x14ac:dyDescent="0.25">
      <c r="A1011" t="s">
        <v>62</v>
      </c>
      <c r="B1011" t="s">
        <v>3332</v>
      </c>
      <c r="C1011" t="s">
        <v>3368</v>
      </c>
      <c r="D1011" t="s">
        <v>3483</v>
      </c>
      <c r="E1011" s="21">
        <v>1</v>
      </c>
    </row>
    <row r="1012" spans="1:5" x14ac:dyDescent="0.25">
      <c r="A1012" t="s">
        <v>62</v>
      </c>
      <c r="B1012" t="s">
        <v>3332</v>
      </c>
      <c r="C1012" t="s">
        <v>3368</v>
      </c>
      <c r="D1012" t="s">
        <v>3406</v>
      </c>
      <c r="E1012" s="21">
        <v>1</v>
      </c>
    </row>
    <row r="1013" spans="1:5" x14ac:dyDescent="0.25">
      <c r="A1013" t="s">
        <v>62</v>
      </c>
      <c r="B1013" t="s">
        <v>3332</v>
      </c>
      <c r="C1013" t="s">
        <v>3368</v>
      </c>
      <c r="D1013" t="s">
        <v>3629</v>
      </c>
      <c r="E1013" s="21">
        <v>1</v>
      </c>
    </row>
    <row r="1014" spans="1:5" x14ac:dyDescent="0.25">
      <c r="A1014" t="s">
        <v>62</v>
      </c>
      <c r="B1014" t="s">
        <v>3332</v>
      </c>
      <c r="C1014" t="s">
        <v>3368</v>
      </c>
      <c r="D1014" t="s">
        <v>3615</v>
      </c>
      <c r="E1014" s="21">
        <v>1</v>
      </c>
    </row>
    <row r="1015" spans="1:5" x14ac:dyDescent="0.25">
      <c r="A1015" t="s">
        <v>62</v>
      </c>
      <c r="B1015" t="s">
        <v>3332</v>
      </c>
      <c r="C1015" t="s">
        <v>3368</v>
      </c>
      <c r="D1015" t="s">
        <v>3632</v>
      </c>
      <c r="E1015" s="21">
        <v>1</v>
      </c>
    </row>
    <row r="1016" spans="1:5" x14ac:dyDescent="0.25">
      <c r="A1016" t="s">
        <v>62</v>
      </c>
      <c r="B1016" t="s">
        <v>3332</v>
      </c>
      <c r="C1016" t="s">
        <v>3368</v>
      </c>
      <c r="D1016" t="s">
        <v>3494</v>
      </c>
      <c r="E1016" s="21">
        <v>1</v>
      </c>
    </row>
    <row r="1017" spans="1:5" x14ac:dyDescent="0.25">
      <c r="A1017" t="s">
        <v>62</v>
      </c>
      <c r="B1017" t="s">
        <v>3332</v>
      </c>
      <c r="C1017" t="s">
        <v>3368</v>
      </c>
      <c r="D1017" t="s">
        <v>3575</v>
      </c>
      <c r="E1017" s="21">
        <v>1</v>
      </c>
    </row>
    <row r="1018" spans="1:5" x14ac:dyDescent="0.25">
      <c r="A1018" t="s">
        <v>62</v>
      </c>
      <c r="B1018" t="s">
        <v>3332</v>
      </c>
      <c r="C1018" t="s">
        <v>3368</v>
      </c>
      <c r="D1018" t="s">
        <v>3495</v>
      </c>
      <c r="E1018" s="21">
        <v>1</v>
      </c>
    </row>
    <row r="1019" spans="1:5" x14ac:dyDescent="0.25">
      <c r="A1019" t="s">
        <v>62</v>
      </c>
      <c r="B1019" t="s">
        <v>3332</v>
      </c>
      <c r="C1019" t="s">
        <v>3368</v>
      </c>
      <c r="D1019" t="s">
        <v>3401</v>
      </c>
      <c r="E1019" s="21">
        <v>1</v>
      </c>
    </row>
    <row r="1020" spans="1:5" x14ac:dyDescent="0.25">
      <c r="A1020" t="s">
        <v>62</v>
      </c>
      <c r="B1020" t="s">
        <v>3332</v>
      </c>
      <c r="C1020" t="s">
        <v>3368</v>
      </c>
      <c r="D1020" t="s">
        <v>3428</v>
      </c>
      <c r="E1020" s="21">
        <v>1</v>
      </c>
    </row>
    <row r="1021" spans="1:5" x14ac:dyDescent="0.25">
      <c r="A1021" t="s">
        <v>62</v>
      </c>
      <c r="B1021" t="s">
        <v>3332</v>
      </c>
      <c r="C1021" t="s">
        <v>3368</v>
      </c>
      <c r="D1021" t="s">
        <v>3677</v>
      </c>
      <c r="E1021" s="21">
        <v>1</v>
      </c>
    </row>
    <row r="1022" spans="1:5" x14ac:dyDescent="0.25">
      <c r="A1022" t="s">
        <v>62</v>
      </c>
      <c r="B1022" t="s">
        <v>3332</v>
      </c>
      <c r="C1022" t="s">
        <v>3368</v>
      </c>
      <c r="D1022" t="s">
        <v>3554</v>
      </c>
      <c r="E1022" s="21">
        <v>1</v>
      </c>
    </row>
    <row r="1023" spans="1:5" x14ac:dyDescent="0.25">
      <c r="A1023" t="s">
        <v>62</v>
      </c>
      <c r="B1023" t="s">
        <v>3332</v>
      </c>
      <c r="C1023" t="s">
        <v>3368</v>
      </c>
      <c r="D1023" t="s">
        <v>3484</v>
      </c>
      <c r="E1023" s="21">
        <v>1</v>
      </c>
    </row>
    <row r="1024" spans="1:5" x14ac:dyDescent="0.25">
      <c r="A1024" t="s">
        <v>62</v>
      </c>
      <c r="B1024" t="s">
        <v>3332</v>
      </c>
      <c r="C1024" t="s">
        <v>3368</v>
      </c>
      <c r="D1024" t="s">
        <v>3417</v>
      </c>
      <c r="E1024" s="21">
        <v>1</v>
      </c>
    </row>
    <row r="1025" spans="1:5" x14ac:dyDescent="0.25">
      <c r="A1025" t="s">
        <v>62</v>
      </c>
      <c r="B1025" t="s">
        <v>3332</v>
      </c>
      <c r="C1025" t="s">
        <v>3368</v>
      </c>
      <c r="D1025" t="s">
        <v>3555</v>
      </c>
      <c r="E1025" s="21">
        <v>1</v>
      </c>
    </row>
    <row r="1026" spans="1:5" x14ac:dyDescent="0.25">
      <c r="A1026" t="s">
        <v>62</v>
      </c>
      <c r="B1026" t="s">
        <v>3332</v>
      </c>
      <c r="C1026" t="s">
        <v>3368</v>
      </c>
      <c r="D1026" t="s">
        <v>3434</v>
      </c>
      <c r="E1026" s="21">
        <v>1</v>
      </c>
    </row>
    <row r="1027" spans="1:5" x14ac:dyDescent="0.25">
      <c r="A1027" t="s">
        <v>62</v>
      </c>
      <c r="B1027" t="s">
        <v>3332</v>
      </c>
      <c r="C1027" t="s">
        <v>3368</v>
      </c>
      <c r="D1027" t="s">
        <v>3467</v>
      </c>
      <c r="E1027" s="21">
        <v>1</v>
      </c>
    </row>
    <row r="1028" spans="1:5" x14ac:dyDescent="0.25">
      <c r="A1028" t="s">
        <v>62</v>
      </c>
      <c r="B1028" t="s">
        <v>3332</v>
      </c>
      <c r="C1028" t="s">
        <v>3368</v>
      </c>
      <c r="D1028" t="s">
        <v>3633</v>
      </c>
      <c r="E1028" s="21">
        <v>1</v>
      </c>
    </row>
    <row r="1029" spans="1:5" x14ac:dyDescent="0.25">
      <c r="A1029" t="s">
        <v>62</v>
      </c>
      <c r="B1029" t="s">
        <v>3332</v>
      </c>
      <c r="C1029" t="s">
        <v>3368</v>
      </c>
      <c r="D1029" t="s">
        <v>3556</v>
      </c>
      <c r="E1029" s="21">
        <v>1</v>
      </c>
    </row>
    <row r="1030" spans="1:5" x14ac:dyDescent="0.25">
      <c r="A1030" t="s">
        <v>62</v>
      </c>
      <c r="B1030" t="s">
        <v>3332</v>
      </c>
      <c r="C1030" t="s">
        <v>3368</v>
      </c>
      <c r="D1030" t="s">
        <v>3503</v>
      </c>
      <c r="E1030" s="21">
        <v>1</v>
      </c>
    </row>
    <row r="1031" spans="1:5" x14ac:dyDescent="0.25">
      <c r="A1031" t="s">
        <v>62</v>
      </c>
      <c r="B1031" t="s">
        <v>3332</v>
      </c>
      <c r="C1031" t="s">
        <v>3368</v>
      </c>
      <c r="D1031" t="s">
        <v>3667</v>
      </c>
      <c r="E1031" s="21">
        <v>1</v>
      </c>
    </row>
    <row r="1032" spans="1:5" x14ac:dyDescent="0.25">
      <c r="A1032" t="s">
        <v>62</v>
      </c>
      <c r="B1032" t="s">
        <v>3332</v>
      </c>
      <c r="C1032" t="s">
        <v>3368</v>
      </c>
      <c r="D1032" t="s">
        <v>3673</v>
      </c>
      <c r="E1032" s="21">
        <v>1</v>
      </c>
    </row>
    <row r="1033" spans="1:5" x14ac:dyDescent="0.25">
      <c r="A1033" t="s">
        <v>62</v>
      </c>
      <c r="B1033" t="s">
        <v>3332</v>
      </c>
      <c r="C1033" t="s">
        <v>3368</v>
      </c>
      <c r="D1033" t="s">
        <v>3616</v>
      </c>
      <c r="E1033" s="21">
        <v>1</v>
      </c>
    </row>
    <row r="1034" spans="1:5" x14ac:dyDescent="0.25">
      <c r="A1034" t="s">
        <v>62</v>
      </c>
      <c r="B1034" t="s">
        <v>3332</v>
      </c>
      <c r="C1034" t="s">
        <v>3368</v>
      </c>
      <c r="D1034" t="s">
        <v>3668</v>
      </c>
      <c r="E1034" s="21">
        <v>1</v>
      </c>
    </row>
    <row r="1035" spans="1:5" x14ac:dyDescent="0.25">
      <c r="A1035" t="s">
        <v>62</v>
      </c>
      <c r="B1035" t="s">
        <v>3332</v>
      </c>
      <c r="C1035" t="s">
        <v>3368</v>
      </c>
      <c r="D1035" t="s">
        <v>3557</v>
      </c>
      <c r="E1035" s="21">
        <v>1</v>
      </c>
    </row>
    <row r="1036" spans="1:5" x14ac:dyDescent="0.25">
      <c r="A1036" t="s">
        <v>62</v>
      </c>
      <c r="B1036" t="s">
        <v>3332</v>
      </c>
      <c r="C1036" t="s">
        <v>3368</v>
      </c>
      <c r="D1036" t="s">
        <v>3617</v>
      </c>
      <c r="E1036" s="21">
        <v>1</v>
      </c>
    </row>
    <row r="1037" spans="1:5" x14ac:dyDescent="0.25">
      <c r="A1037" t="s">
        <v>62</v>
      </c>
      <c r="B1037" t="s">
        <v>3332</v>
      </c>
      <c r="C1037" t="s">
        <v>3368</v>
      </c>
      <c r="D1037" t="s">
        <v>3685</v>
      </c>
      <c r="E1037" s="21">
        <v>1</v>
      </c>
    </row>
    <row r="1038" spans="1:5" x14ac:dyDescent="0.25">
      <c r="A1038" t="s">
        <v>62</v>
      </c>
      <c r="B1038" t="s">
        <v>3332</v>
      </c>
      <c r="C1038" t="s">
        <v>3368</v>
      </c>
      <c r="D1038" t="s">
        <v>3381</v>
      </c>
      <c r="E1038" s="21">
        <v>1</v>
      </c>
    </row>
    <row r="1039" spans="1:5" x14ac:dyDescent="0.25">
      <c r="A1039" t="s">
        <v>62</v>
      </c>
      <c r="B1039" t="s">
        <v>3332</v>
      </c>
      <c r="C1039" t="s">
        <v>3368</v>
      </c>
      <c r="D1039" t="s">
        <v>3513</v>
      </c>
      <c r="E1039" s="21">
        <v>1</v>
      </c>
    </row>
    <row r="1040" spans="1:5" x14ac:dyDescent="0.25">
      <c r="A1040" t="s">
        <v>62</v>
      </c>
      <c r="B1040" t="s">
        <v>3332</v>
      </c>
      <c r="C1040" t="s">
        <v>3368</v>
      </c>
      <c r="D1040" t="s">
        <v>3485</v>
      </c>
      <c r="E1040" s="21">
        <v>1</v>
      </c>
    </row>
    <row r="1041" spans="1:5" x14ac:dyDescent="0.25">
      <c r="A1041" t="s">
        <v>62</v>
      </c>
      <c r="B1041" t="s">
        <v>3332</v>
      </c>
      <c r="C1041" t="s">
        <v>3368</v>
      </c>
      <c r="D1041" t="s">
        <v>3669</v>
      </c>
      <c r="E1041" s="21">
        <v>1</v>
      </c>
    </row>
    <row r="1042" spans="1:5" x14ac:dyDescent="0.25">
      <c r="A1042" t="s">
        <v>62</v>
      </c>
      <c r="B1042" t="s">
        <v>3332</v>
      </c>
      <c r="C1042" t="s">
        <v>3368</v>
      </c>
      <c r="D1042" t="s">
        <v>3534</v>
      </c>
      <c r="E1042" s="21">
        <v>1</v>
      </c>
    </row>
    <row r="1043" spans="1:5" x14ac:dyDescent="0.25">
      <c r="A1043" t="s">
        <v>62</v>
      </c>
      <c r="B1043" t="s">
        <v>3332</v>
      </c>
      <c r="C1043" t="s">
        <v>3368</v>
      </c>
      <c r="D1043" t="s">
        <v>3460</v>
      </c>
      <c r="E1043" s="21">
        <v>1</v>
      </c>
    </row>
    <row r="1044" spans="1:5" x14ac:dyDescent="0.25">
      <c r="A1044" t="s">
        <v>62</v>
      </c>
      <c r="B1044" t="s">
        <v>3332</v>
      </c>
      <c r="C1044" t="s">
        <v>3368</v>
      </c>
      <c r="D1044" t="s">
        <v>3535</v>
      </c>
      <c r="E1044" s="21">
        <v>1</v>
      </c>
    </row>
    <row r="1045" spans="1:5" x14ac:dyDescent="0.25">
      <c r="A1045" t="s">
        <v>62</v>
      </c>
      <c r="B1045" t="s">
        <v>3332</v>
      </c>
      <c r="C1045" t="s">
        <v>3368</v>
      </c>
      <c r="D1045" t="s">
        <v>3476</v>
      </c>
      <c r="E1045" s="21">
        <v>1</v>
      </c>
    </row>
    <row r="1046" spans="1:5" x14ac:dyDescent="0.25">
      <c r="A1046" t="s">
        <v>62</v>
      </c>
      <c r="B1046" t="s">
        <v>3332</v>
      </c>
      <c r="C1046" t="s">
        <v>3368</v>
      </c>
      <c r="D1046" t="s">
        <v>3514</v>
      </c>
      <c r="E1046" s="21">
        <v>1</v>
      </c>
    </row>
    <row r="1047" spans="1:5" x14ac:dyDescent="0.25">
      <c r="A1047" t="s">
        <v>62</v>
      </c>
      <c r="B1047" t="s">
        <v>3332</v>
      </c>
      <c r="C1047" t="s">
        <v>3368</v>
      </c>
      <c r="D1047" t="s">
        <v>3439</v>
      </c>
      <c r="E1047" s="21">
        <v>1</v>
      </c>
    </row>
    <row r="1048" spans="1:5" x14ac:dyDescent="0.25">
      <c r="A1048" t="s">
        <v>62</v>
      </c>
      <c r="B1048" t="s">
        <v>3332</v>
      </c>
      <c r="C1048" t="s">
        <v>3368</v>
      </c>
      <c r="D1048" t="s">
        <v>3639</v>
      </c>
      <c r="E1048" s="21">
        <v>1</v>
      </c>
    </row>
    <row r="1049" spans="1:5" x14ac:dyDescent="0.25">
      <c r="A1049" t="s">
        <v>62</v>
      </c>
      <c r="B1049" t="s">
        <v>3332</v>
      </c>
      <c r="C1049" t="s">
        <v>3368</v>
      </c>
      <c r="D1049" t="s">
        <v>3433</v>
      </c>
      <c r="E1049" s="21">
        <v>1</v>
      </c>
    </row>
    <row r="1050" spans="1:5" x14ac:dyDescent="0.25">
      <c r="A1050" t="s">
        <v>62</v>
      </c>
      <c r="B1050" t="s">
        <v>3332</v>
      </c>
      <c r="C1050" t="s">
        <v>3368</v>
      </c>
      <c r="D1050" t="s">
        <v>3377</v>
      </c>
      <c r="E1050" s="21">
        <v>1</v>
      </c>
    </row>
    <row r="1051" spans="1:5" x14ac:dyDescent="0.25">
      <c r="A1051" t="s">
        <v>62</v>
      </c>
      <c r="B1051" t="s">
        <v>3332</v>
      </c>
      <c r="C1051" t="s">
        <v>3368</v>
      </c>
      <c r="D1051" t="s">
        <v>3686</v>
      </c>
      <c r="E1051" s="21">
        <v>1</v>
      </c>
    </row>
    <row r="1052" spans="1:5" x14ac:dyDescent="0.25">
      <c r="A1052" t="s">
        <v>62</v>
      </c>
      <c r="B1052" t="s">
        <v>3332</v>
      </c>
      <c r="C1052" t="s">
        <v>3368</v>
      </c>
      <c r="D1052" t="s">
        <v>3477</v>
      </c>
      <c r="E1052" s="21">
        <v>1</v>
      </c>
    </row>
    <row r="1053" spans="1:5" x14ac:dyDescent="0.25">
      <c r="A1053" t="s">
        <v>62</v>
      </c>
      <c r="B1053" t="s">
        <v>3332</v>
      </c>
      <c r="C1053" t="s">
        <v>3368</v>
      </c>
      <c r="D1053" t="s">
        <v>3515</v>
      </c>
      <c r="E1053" s="21">
        <v>1</v>
      </c>
    </row>
    <row r="1054" spans="1:5" x14ac:dyDescent="0.25">
      <c r="A1054" t="s">
        <v>62</v>
      </c>
      <c r="B1054" t="s">
        <v>3332</v>
      </c>
      <c r="C1054" t="s">
        <v>3368</v>
      </c>
      <c r="D1054" t="s">
        <v>3378</v>
      </c>
      <c r="E1054" s="21">
        <v>1</v>
      </c>
    </row>
    <row r="1055" spans="1:5" x14ac:dyDescent="0.25">
      <c r="A1055" t="s">
        <v>62</v>
      </c>
      <c r="B1055" t="s">
        <v>3332</v>
      </c>
      <c r="C1055" t="s">
        <v>3368</v>
      </c>
      <c r="D1055" t="s">
        <v>3560</v>
      </c>
      <c r="E1055" s="21">
        <v>1</v>
      </c>
    </row>
    <row r="1056" spans="1:5" x14ac:dyDescent="0.25">
      <c r="A1056" t="s">
        <v>62</v>
      </c>
      <c r="B1056" t="s">
        <v>3332</v>
      </c>
      <c r="C1056" t="s">
        <v>3368</v>
      </c>
      <c r="D1056" t="s">
        <v>3496</v>
      </c>
      <c r="E1056" s="21">
        <v>1</v>
      </c>
    </row>
    <row r="1057" spans="1:5" x14ac:dyDescent="0.25">
      <c r="A1057" t="s">
        <v>62</v>
      </c>
      <c r="B1057" t="s">
        <v>3332</v>
      </c>
      <c r="C1057" t="s">
        <v>3368</v>
      </c>
      <c r="D1057" t="s">
        <v>3576</v>
      </c>
      <c r="E1057" s="21">
        <v>1</v>
      </c>
    </row>
    <row r="1058" spans="1:5" x14ac:dyDescent="0.25">
      <c r="A1058" t="s">
        <v>62</v>
      </c>
      <c r="B1058" t="s">
        <v>3332</v>
      </c>
      <c r="C1058" t="s">
        <v>3368</v>
      </c>
      <c r="D1058" t="s">
        <v>3386</v>
      </c>
      <c r="E1058" s="21">
        <v>1</v>
      </c>
    </row>
    <row r="1059" spans="1:5" x14ac:dyDescent="0.25">
      <c r="A1059" t="s">
        <v>62</v>
      </c>
      <c r="B1059" t="s">
        <v>3332</v>
      </c>
      <c r="C1059" t="s">
        <v>3368</v>
      </c>
      <c r="D1059" t="s">
        <v>3676</v>
      </c>
      <c r="E1059" s="21">
        <v>1</v>
      </c>
    </row>
    <row r="1060" spans="1:5" x14ac:dyDescent="0.25">
      <c r="A1060" t="s">
        <v>62</v>
      </c>
      <c r="B1060" t="s">
        <v>3332</v>
      </c>
      <c r="C1060" t="s">
        <v>3368</v>
      </c>
      <c r="D1060" t="s">
        <v>3524</v>
      </c>
      <c r="E1060" s="21">
        <v>1</v>
      </c>
    </row>
    <row r="1061" spans="1:5" x14ac:dyDescent="0.25">
      <c r="A1061" t="s">
        <v>62</v>
      </c>
      <c r="B1061" t="s">
        <v>3332</v>
      </c>
      <c r="C1061" t="s">
        <v>3368</v>
      </c>
      <c r="D1061" t="s">
        <v>3382</v>
      </c>
      <c r="E1061" s="21">
        <v>1</v>
      </c>
    </row>
    <row r="1062" spans="1:5" x14ac:dyDescent="0.25">
      <c r="A1062" t="s">
        <v>62</v>
      </c>
      <c r="B1062" t="s">
        <v>3332</v>
      </c>
      <c r="C1062" t="s">
        <v>3368</v>
      </c>
      <c r="D1062" t="s">
        <v>3577</v>
      </c>
      <c r="E1062" s="21">
        <v>1</v>
      </c>
    </row>
    <row r="1063" spans="1:5" x14ac:dyDescent="0.25">
      <c r="A1063" t="s">
        <v>62</v>
      </c>
      <c r="B1063" t="s">
        <v>3332</v>
      </c>
      <c r="C1063" t="s">
        <v>3368</v>
      </c>
      <c r="D1063" t="s">
        <v>3516</v>
      </c>
      <c r="E1063" s="21">
        <v>1</v>
      </c>
    </row>
    <row r="1064" spans="1:5" x14ac:dyDescent="0.25">
      <c r="A1064" t="s">
        <v>62</v>
      </c>
      <c r="B1064" t="s">
        <v>3332</v>
      </c>
      <c r="C1064" t="s">
        <v>3368</v>
      </c>
      <c r="D1064" t="s">
        <v>3638</v>
      </c>
      <c r="E1064" s="21">
        <v>1</v>
      </c>
    </row>
    <row r="1065" spans="1:5" x14ac:dyDescent="0.25">
      <c r="A1065" t="s">
        <v>62</v>
      </c>
      <c r="B1065" t="s">
        <v>3332</v>
      </c>
      <c r="C1065" t="s">
        <v>3368</v>
      </c>
      <c r="D1065" t="s">
        <v>3627</v>
      </c>
      <c r="E1065" s="21">
        <v>1</v>
      </c>
    </row>
    <row r="1066" spans="1:5" x14ac:dyDescent="0.25">
      <c r="A1066" t="s">
        <v>62</v>
      </c>
      <c r="B1066" t="s">
        <v>3332</v>
      </c>
      <c r="C1066" t="s">
        <v>3368</v>
      </c>
      <c r="D1066" t="s">
        <v>3590</v>
      </c>
      <c r="E1066" s="21">
        <v>1</v>
      </c>
    </row>
    <row r="1067" spans="1:5" x14ac:dyDescent="0.25">
      <c r="A1067" t="s">
        <v>62</v>
      </c>
      <c r="B1067" t="s">
        <v>3332</v>
      </c>
      <c r="C1067" t="s">
        <v>3368</v>
      </c>
      <c r="D1067" t="s">
        <v>3558</v>
      </c>
      <c r="E1067" s="21">
        <v>1</v>
      </c>
    </row>
    <row r="1068" spans="1:5" x14ac:dyDescent="0.25">
      <c r="A1068" t="s">
        <v>62</v>
      </c>
      <c r="B1068" t="s">
        <v>3332</v>
      </c>
      <c r="C1068" t="s">
        <v>3368</v>
      </c>
      <c r="D1068" t="s">
        <v>3536</v>
      </c>
      <c r="E1068" s="21">
        <v>1</v>
      </c>
    </row>
    <row r="1069" spans="1:5" x14ac:dyDescent="0.25">
      <c r="A1069" t="s">
        <v>62</v>
      </c>
      <c r="B1069" t="s">
        <v>3332</v>
      </c>
      <c r="C1069" t="s">
        <v>3368</v>
      </c>
      <c r="D1069" t="s">
        <v>3691</v>
      </c>
      <c r="E1069" s="21">
        <v>1</v>
      </c>
    </row>
    <row r="1070" spans="1:5" x14ac:dyDescent="0.25">
      <c r="A1070" t="s">
        <v>62</v>
      </c>
      <c r="B1070" t="s">
        <v>3332</v>
      </c>
      <c r="C1070" t="s">
        <v>3368</v>
      </c>
      <c r="D1070" t="s">
        <v>3389</v>
      </c>
      <c r="E1070" s="21">
        <v>1</v>
      </c>
    </row>
    <row r="1071" spans="1:5" x14ac:dyDescent="0.25">
      <c r="A1071" t="s">
        <v>62</v>
      </c>
      <c r="B1071" t="s">
        <v>3332</v>
      </c>
      <c r="C1071" t="s">
        <v>3368</v>
      </c>
      <c r="D1071" t="s">
        <v>3350</v>
      </c>
      <c r="E1071" s="21">
        <v>1</v>
      </c>
    </row>
    <row r="1072" spans="1:5" x14ac:dyDescent="0.25">
      <c r="A1072" t="s">
        <v>62</v>
      </c>
      <c r="B1072" t="s">
        <v>3332</v>
      </c>
      <c r="C1072" t="s">
        <v>3368</v>
      </c>
      <c r="D1072" t="s">
        <v>3497</v>
      </c>
      <c r="E1072" s="21">
        <v>1</v>
      </c>
    </row>
    <row r="1073" spans="1:5" x14ac:dyDescent="0.25">
      <c r="A1073" t="s">
        <v>62</v>
      </c>
      <c r="B1073" t="s">
        <v>3332</v>
      </c>
      <c r="C1073" t="s">
        <v>3368</v>
      </c>
      <c r="D1073" t="s">
        <v>3591</v>
      </c>
      <c r="E1073" s="21">
        <v>1</v>
      </c>
    </row>
    <row r="1074" spans="1:5" x14ac:dyDescent="0.25">
      <c r="A1074" t="s">
        <v>62</v>
      </c>
      <c r="B1074" t="s">
        <v>3332</v>
      </c>
      <c r="C1074" t="s">
        <v>3368</v>
      </c>
      <c r="D1074" t="s">
        <v>3397</v>
      </c>
      <c r="E1074" s="21">
        <v>1</v>
      </c>
    </row>
    <row r="1075" spans="1:5" x14ac:dyDescent="0.25">
      <c r="A1075" t="s">
        <v>62</v>
      </c>
      <c r="B1075" t="s">
        <v>3332</v>
      </c>
      <c r="C1075" t="s">
        <v>3368</v>
      </c>
      <c r="D1075" t="s">
        <v>3578</v>
      </c>
      <c r="E1075" s="21">
        <v>1</v>
      </c>
    </row>
    <row r="1076" spans="1:5" x14ac:dyDescent="0.25">
      <c r="A1076" t="s">
        <v>62</v>
      </c>
      <c r="B1076" t="s">
        <v>3332</v>
      </c>
      <c r="C1076" t="s">
        <v>3368</v>
      </c>
      <c r="D1076" t="s">
        <v>3504</v>
      </c>
      <c r="E1076" s="21">
        <v>1</v>
      </c>
    </row>
    <row r="1077" spans="1:5" x14ac:dyDescent="0.25">
      <c r="A1077" t="s">
        <v>62</v>
      </c>
      <c r="B1077" t="s">
        <v>3332</v>
      </c>
      <c r="C1077" t="s">
        <v>3368</v>
      </c>
      <c r="D1077" t="s">
        <v>3443</v>
      </c>
      <c r="E1077" s="21">
        <v>1</v>
      </c>
    </row>
    <row r="1078" spans="1:5" x14ac:dyDescent="0.25">
      <c r="A1078" t="s">
        <v>62</v>
      </c>
      <c r="B1078" t="s">
        <v>3332</v>
      </c>
      <c r="C1078" t="s">
        <v>3368</v>
      </c>
      <c r="D1078" t="s">
        <v>3579</v>
      </c>
      <c r="E1078" s="21">
        <v>1</v>
      </c>
    </row>
    <row r="1079" spans="1:5" x14ac:dyDescent="0.25">
      <c r="A1079" t="s">
        <v>62</v>
      </c>
      <c r="B1079" t="s">
        <v>3332</v>
      </c>
      <c r="C1079" t="s">
        <v>3368</v>
      </c>
      <c r="D1079" t="s">
        <v>3412</v>
      </c>
      <c r="E1079" s="21">
        <v>1</v>
      </c>
    </row>
    <row r="1080" spans="1:5" x14ac:dyDescent="0.25">
      <c r="A1080" t="s">
        <v>62</v>
      </c>
      <c r="B1080" t="s">
        <v>3332</v>
      </c>
      <c r="C1080" t="s">
        <v>3368</v>
      </c>
      <c r="D1080" t="s">
        <v>3670</v>
      </c>
      <c r="E1080" s="21">
        <v>1</v>
      </c>
    </row>
    <row r="1081" spans="1:5" x14ac:dyDescent="0.25">
      <c r="A1081" t="s">
        <v>62</v>
      </c>
      <c r="B1081" t="s">
        <v>3332</v>
      </c>
      <c r="C1081" t="s">
        <v>3368</v>
      </c>
      <c r="D1081" t="s">
        <v>3505</v>
      </c>
      <c r="E1081" s="21">
        <v>1</v>
      </c>
    </row>
    <row r="1082" spans="1:5" x14ac:dyDescent="0.25">
      <c r="A1082" t="s">
        <v>62</v>
      </c>
      <c r="B1082" t="s">
        <v>3332</v>
      </c>
      <c r="C1082" t="s">
        <v>3368</v>
      </c>
      <c r="D1082" t="s">
        <v>3537</v>
      </c>
      <c r="E1082" s="21">
        <v>1</v>
      </c>
    </row>
    <row r="1083" spans="1:5" x14ac:dyDescent="0.25">
      <c r="A1083" t="s">
        <v>62</v>
      </c>
      <c r="B1083" t="s">
        <v>3332</v>
      </c>
      <c r="C1083" t="s">
        <v>3368</v>
      </c>
      <c r="D1083" t="s">
        <v>3559</v>
      </c>
      <c r="E1083" s="21">
        <v>1</v>
      </c>
    </row>
    <row r="1084" spans="1:5" x14ac:dyDescent="0.25">
      <c r="A1084" t="s">
        <v>62</v>
      </c>
      <c r="B1084" t="s">
        <v>3332</v>
      </c>
      <c r="C1084" t="s">
        <v>3368</v>
      </c>
      <c r="D1084" t="s">
        <v>3422</v>
      </c>
      <c r="E1084" s="21">
        <v>1</v>
      </c>
    </row>
    <row r="1085" spans="1:5" x14ac:dyDescent="0.25">
      <c r="A1085" t="s">
        <v>62</v>
      </c>
      <c r="B1085" t="s">
        <v>3332</v>
      </c>
      <c r="C1085" t="s">
        <v>3735</v>
      </c>
      <c r="D1085" t="s">
        <v>3732</v>
      </c>
      <c r="E1085" s="21">
        <v>1</v>
      </c>
    </row>
    <row r="1086" spans="1:5" x14ac:dyDescent="0.25">
      <c r="A1086" t="s">
        <v>62</v>
      </c>
      <c r="B1086" t="s">
        <v>3332</v>
      </c>
      <c r="C1086" t="s">
        <v>3735</v>
      </c>
      <c r="D1086" t="s">
        <v>3730</v>
      </c>
      <c r="E1086" s="21">
        <v>1</v>
      </c>
    </row>
    <row r="1087" spans="1:5" x14ac:dyDescent="0.25">
      <c r="A1087" t="s">
        <v>62</v>
      </c>
      <c r="B1087" t="s">
        <v>3332</v>
      </c>
      <c r="C1087" t="s">
        <v>3735</v>
      </c>
      <c r="D1087" t="s">
        <v>3731</v>
      </c>
      <c r="E1087" s="21">
        <v>1</v>
      </c>
    </row>
    <row r="1088" spans="1:5" x14ac:dyDescent="0.25">
      <c r="A1088" t="s">
        <v>62</v>
      </c>
      <c r="B1088" t="s">
        <v>3332</v>
      </c>
      <c r="C1088" t="s">
        <v>3735</v>
      </c>
      <c r="D1088" t="s">
        <v>3733</v>
      </c>
      <c r="E1088" s="21">
        <v>1</v>
      </c>
    </row>
    <row r="1089" spans="1:5" x14ac:dyDescent="0.25">
      <c r="A1089" t="s">
        <v>62</v>
      </c>
      <c r="B1089" t="s">
        <v>3332</v>
      </c>
      <c r="C1089" t="s">
        <v>3340</v>
      </c>
      <c r="D1089" t="s">
        <v>3343</v>
      </c>
      <c r="E1089" s="21">
        <v>1</v>
      </c>
    </row>
    <row r="1090" spans="1:5" x14ac:dyDescent="0.25">
      <c r="A1090" t="s">
        <v>62</v>
      </c>
      <c r="B1090" t="s">
        <v>3332</v>
      </c>
      <c r="C1090" t="s">
        <v>3340</v>
      </c>
      <c r="D1090" t="s">
        <v>3344</v>
      </c>
      <c r="E1090" s="21">
        <v>1</v>
      </c>
    </row>
    <row r="1091" spans="1:5" x14ac:dyDescent="0.25">
      <c r="A1091" t="s">
        <v>62</v>
      </c>
      <c r="B1091" t="s">
        <v>3332</v>
      </c>
      <c r="C1091" t="s">
        <v>3340</v>
      </c>
      <c r="D1091" t="s">
        <v>3342</v>
      </c>
      <c r="E1091" s="21">
        <v>1</v>
      </c>
    </row>
    <row r="1092" spans="1:5" x14ac:dyDescent="0.25">
      <c r="A1092" t="s">
        <v>62</v>
      </c>
      <c r="B1092" t="s">
        <v>3332</v>
      </c>
      <c r="C1092" t="s">
        <v>3340</v>
      </c>
      <c r="D1092" t="s">
        <v>3345</v>
      </c>
      <c r="E1092" s="21">
        <v>1</v>
      </c>
    </row>
    <row r="1093" spans="1:5" x14ac:dyDescent="0.25">
      <c r="A1093" t="s">
        <v>62</v>
      </c>
      <c r="B1093" t="s">
        <v>3332</v>
      </c>
      <c r="C1093" t="s">
        <v>847</v>
      </c>
      <c r="D1093" t="s">
        <v>3712</v>
      </c>
      <c r="E1093" s="21">
        <v>1</v>
      </c>
    </row>
    <row r="1094" spans="1:5" x14ac:dyDescent="0.25">
      <c r="A1094" t="s">
        <v>62</v>
      </c>
      <c r="B1094" t="s">
        <v>3332</v>
      </c>
      <c r="C1094" t="s">
        <v>847</v>
      </c>
      <c r="D1094" t="s">
        <v>3711</v>
      </c>
      <c r="E1094" s="21">
        <v>1</v>
      </c>
    </row>
    <row r="1095" spans="1:5" x14ac:dyDescent="0.25">
      <c r="A1095" t="s">
        <v>62</v>
      </c>
      <c r="B1095" t="s">
        <v>3332</v>
      </c>
      <c r="C1095" t="s">
        <v>847</v>
      </c>
      <c r="D1095" t="s">
        <v>3713</v>
      </c>
      <c r="E1095" s="21">
        <v>1</v>
      </c>
    </row>
    <row r="1096" spans="1:5" x14ac:dyDescent="0.25">
      <c r="A1096" t="s">
        <v>62</v>
      </c>
      <c r="B1096" t="s">
        <v>3332</v>
      </c>
      <c r="C1096" t="s">
        <v>847</v>
      </c>
      <c r="D1096" t="s">
        <v>3719</v>
      </c>
      <c r="E1096" s="21">
        <v>1</v>
      </c>
    </row>
    <row r="1097" spans="1:5" x14ac:dyDescent="0.25">
      <c r="A1097" t="s">
        <v>62</v>
      </c>
      <c r="B1097" t="s">
        <v>3332</v>
      </c>
      <c r="C1097" t="s">
        <v>847</v>
      </c>
      <c r="D1097" t="s">
        <v>3714</v>
      </c>
      <c r="E1097" s="21">
        <v>1</v>
      </c>
    </row>
    <row r="1098" spans="1:5" x14ac:dyDescent="0.25">
      <c r="A1098" t="s">
        <v>62</v>
      </c>
      <c r="B1098" t="s">
        <v>3332</v>
      </c>
      <c r="C1098" t="s">
        <v>847</v>
      </c>
      <c r="D1098" t="s">
        <v>3715</v>
      </c>
      <c r="E1098" s="21">
        <v>1</v>
      </c>
    </row>
    <row r="1099" spans="1:5" x14ac:dyDescent="0.25">
      <c r="A1099" t="s">
        <v>62</v>
      </c>
      <c r="B1099" t="s">
        <v>3332</v>
      </c>
      <c r="C1099" t="s">
        <v>847</v>
      </c>
      <c r="D1099" t="s">
        <v>3099</v>
      </c>
      <c r="E1099" s="21">
        <v>1</v>
      </c>
    </row>
    <row r="1100" spans="1:5" x14ac:dyDescent="0.25">
      <c r="A1100" t="s">
        <v>62</v>
      </c>
      <c r="B1100" t="s">
        <v>3332</v>
      </c>
      <c r="C1100" t="s">
        <v>847</v>
      </c>
      <c r="D1100" t="s">
        <v>3716</v>
      </c>
      <c r="E1100" s="21">
        <v>1</v>
      </c>
    </row>
    <row r="1101" spans="1:5" x14ac:dyDescent="0.25">
      <c r="A1101" t="s">
        <v>62</v>
      </c>
      <c r="B1101" t="s">
        <v>3332</v>
      </c>
      <c r="C1101" t="s">
        <v>847</v>
      </c>
      <c r="D1101" t="s">
        <v>3717</v>
      </c>
      <c r="E1101" s="21">
        <v>1</v>
      </c>
    </row>
    <row r="1102" spans="1:5" x14ac:dyDescent="0.25">
      <c r="A1102" t="s">
        <v>62</v>
      </c>
      <c r="B1102" t="s">
        <v>3332</v>
      </c>
      <c r="C1102" t="s">
        <v>847</v>
      </c>
      <c r="D1102" t="s">
        <v>3718</v>
      </c>
      <c r="E1102" s="21">
        <v>1</v>
      </c>
    </row>
    <row r="1103" spans="1:5" x14ac:dyDescent="0.25">
      <c r="A1103" t="s">
        <v>62</v>
      </c>
      <c r="B1103" t="s">
        <v>3332</v>
      </c>
      <c r="C1103" t="s">
        <v>3737</v>
      </c>
      <c r="D1103" t="s">
        <v>3738</v>
      </c>
      <c r="E1103" s="21">
        <v>10</v>
      </c>
    </row>
    <row r="1104" spans="1:5" x14ac:dyDescent="0.25">
      <c r="A1104" t="s">
        <v>62</v>
      </c>
      <c r="B1104" t="s">
        <v>3332</v>
      </c>
      <c r="C1104" t="s">
        <v>3335</v>
      </c>
      <c r="D1104" t="s">
        <v>171</v>
      </c>
      <c r="E1104" s="21">
        <v>1</v>
      </c>
    </row>
    <row r="1105" spans="1:5" x14ac:dyDescent="0.25">
      <c r="A1105" t="s">
        <v>62</v>
      </c>
      <c r="B1105" t="s">
        <v>3332</v>
      </c>
      <c r="C1105" t="s">
        <v>3335</v>
      </c>
      <c r="D1105" t="s">
        <v>291</v>
      </c>
      <c r="E1105" s="21">
        <v>1</v>
      </c>
    </row>
    <row r="1106" spans="1:5" x14ac:dyDescent="0.25">
      <c r="A1106" t="s">
        <v>62</v>
      </c>
      <c r="B1106" t="s">
        <v>3332</v>
      </c>
      <c r="C1106" t="s">
        <v>3335</v>
      </c>
      <c r="D1106" t="s">
        <v>4411</v>
      </c>
      <c r="E1106" s="21">
        <v>1</v>
      </c>
    </row>
    <row r="1107" spans="1:5" x14ac:dyDescent="0.25">
      <c r="A1107" t="s">
        <v>62</v>
      </c>
      <c r="B1107" t="s">
        <v>3332</v>
      </c>
      <c r="C1107" t="s">
        <v>3335</v>
      </c>
      <c r="D1107" t="s">
        <v>4412</v>
      </c>
      <c r="E1107" s="21">
        <v>1</v>
      </c>
    </row>
    <row r="1108" spans="1:5" x14ac:dyDescent="0.25">
      <c r="A1108" t="s">
        <v>62</v>
      </c>
      <c r="B1108" t="s">
        <v>3332</v>
      </c>
      <c r="C1108" t="s">
        <v>3335</v>
      </c>
      <c r="D1108" t="s">
        <v>4413</v>
      </c>
      <c r="E1108" s="21">
        <v>1</v>
      </c>
    </row>
    <row r="1109" spans="1:5" x14ac:dyDescent="0.25">
      <c r="A1109" t="s">
        <v>62</v>
      </c>
      <c r="B1109" t="s">
        <v>3332</v>
      </c>
      <c r="C1109" t="s">
        <v>3335</v>
      </c>
      <c r="D1109" t="s">
        <v>490</v>
      </c>
      <c r="E1109" s="21">
        <v>1</v>
      </c>
    </row>
    <row r="1110" spans="1:5" x14ac:dyDescent="0.25">
      <c r="A1110" t="s">
        <v>62</v>
      </c>
      <c r="B1110" t="s">
        <v>3332</v>
      </c>
      <c r="C1110" t="s">
        <v>3335</v>
      </c>
      <c r="D1110" t="s">
        <v>4414</v>
      </c>
      <c r="E1110" s="21">
        <v>1</v>
      </c>
    </row>
    <row r="1111" spans="1:5" x14ac:dyDescent="0.25">
      <c r="A1111" t="s">
        <v>62</v>
      </c>
      <c r="B1111" t="s">
        <v>3332</v>
      </c>
      <c r="C1111" t="s">
        <v>3335</v>
      </c>
      <c r="D1111" t="s">
        <v>4415</v>
      </c>
      <c r="E1111" s="21">
        <v>1</v>
      </c>
    </row>
    <row r="1112" spans="1:5" x14ac:dyDescent="0.25">
      <c r="A1112" t="s">
        <v>62</v>
      </c>
      <c r="B1112" t="s">
        <v>3332</v>
      </c>
      <c r="C1112" t="s">
        <v>3335</v>
      </c>
      <c r="D1112" t="s">
        <v>4416</v>
      </c>
      <c r="E1112" s="21">
        <v>1</v>
      </c>
    </row>
    <row r="1113" spans="1:5" x14ac:dyDescent="0.25">
      <c r="A1113" t="s">
        <v>62</v>
      </c>
      <c r="B1113" t="s">
        <v>3332</v>
      </c>
      <c r="C1113" t="s">
        <v>3335</v>
      </c>
      <c r="D1113" t="s">
        <v>4417</v>
      </c>
      <c r="E1113" s="21">
        <v>1</v>
      </c>
    </row>
    <row r="1114" spans="1:5" x14ac:dyDescent="0.25">
      <c r="A1114" t="s">
        <v>62</v>
      </c>
      <c r="B1114" t="s">
        <v>3332</v>
      </c>
      <c r="C1114" t="s">
        <v>3335</v>
      </c>
      <c r="D1114" t="s">
        <v>4418</v>
      </c>
      <c r="E1114" s="21">
        <v>1</v>
      </c>
    </row>
    <row r="1115" spans="1:5" x14ac:dyDescent="0.25">
      <c r="A1115" t="s">
        <v>62</v>
      </c>
      <c r="B1115" t="s">
        <v>3332</v>
      </c>
      <c r="C1115" t="s">
        <v>3335</v>
      </c>
      <c r="D1115" t="s">
        <v>4419</v>
      </c>
      <c r="E1115" s="21">
        <v>1</v>
      </c>
    </row>
    <row r="1116" spans="1:5" x14ac:dyDescent="0.25">
      <c r="A1116" t="s">
        <v>62</v>
      </c>
      <c r="B1116" t="s">
        <v>3332</v>
      </c>
      <c r="C1116" t="s">
        <v>3335</v>
      </c>
      <c r="D1116" t="s">
        <v>4420</v>
      </c>
      <c r="E1116" s="21">
        <v>1</v>
      </c>
    </row>
    <row r="1117" spans="1:5" x14ac:dyDescent="0.25">
      <c r="A1117" t="s">
        <v>62</v>
      </c>
      <c r="B1117" t="s">
        <v>3332</v>
      </c>
      <c r="C1117" t="s">
        <v>3335</v>
      </c>
      <c r="D1117" t="s">
        <v>4421</v>
      </c>
      <c r="E1117" s="21">
        <v>1</v>
      </c>
    </row>
    <row r="1118" spans="1:5" x14ac:dyDescent="0.25">
      <c r="A1118" t="s">
        <v>62</v>
      </c>
      <c r="B1118" t="s">
        <v>3332</v>
      </c>
      <c r="C1118" t="s">
        <v>3335</v>
      </c>
      <c r="D1118" t="s">
        <v>4422</v>
      </c>
      <c r="E1118" s="21">
        <v>1</v>
      </c>
    </row>
    <row r="1119" spans="1:5" x14ac:dyDescent="0.25">
      <c r="A1119" t="s">
        <v>62</v>
      </c>
      <c r="B1119" t="s">
        <v>3332</v>
      </c>
      <c r="C1119" t="s">
        <v>3335</v>
      </c>
      <c r="D1119" t="s">
        <v>4423</v>
      </c>
      <c r="E1119" s="21">
        <v>1</v>
      </c>
    </row>
    <row r="1120" spans="1:5" x14ac:dyDescent="0.25">
      <c r="A1120" t="s">
        <v>62</v>
      </c>
      <c r="B1120" t="s">
        <v>3332</v>
      </c>
      <c r="C1120" t="s">
        <v>3335</v>
      </c>
      <c r="D1120" t="s">
        <v>4424</v>
      </c>
      <c r="E1120" s="21">
        <v>1</v>
      </c>
    </row>
    <row r="1121" spans="1:5" x14ac:dyDescent="0.25">
      <c r="A1121" t="s">
        <v>62</v>
      </c>
      <c r="B1121" t="s">
        <v>3332</v>
      </c>
      <c r="C1121" t="s">
        <v>3335</v>
      </c>
      <c r="D1121" t="s">
        <v>4425</v>
      </c>
      <c r="E1121" s="21">
        <v>1</v>
      </c>
    </row>
    <row r="1122" spans="1:5" x14ac:dyDescent="0.25">
      <c r="A1122" t="s">
        <v>62</v>
      </c>
      <c r="B1122" t="s">
        <v>3332</v>
      </c>
      <c r="C1122" t="s">
        <v>3335</v>
      </c>
      <c r="D1122" t="s">
        <v>4426</v>
      </c>
      <c r="E1122" s="21">
        <v>1</v>
      </c>
    </row>
    <row r="1123" spans="1:5" x14ac:dyDescent="0.25">
      <c r="A1123" t="s">
        <v>62</v>
      </c>
      <c r="B1123" t="s">
        <v>3332</v>
      </c>
      <c r="C1123" t="s">
        <v>3335</v>
      </c>
      <c r="D1123" t="s">
        <v>4427</v>
      </c>
      <c r="E1123" s="21">
        <v>1</v>
      </c>
    </row>
    <row r="1124" spans="1:5" x14ac:dyDescent="0.25">
      <c r="A1124" t="s">
        <v>62</v>
      </c>
      <c r="B1124" t="s">
        <v>3332</v>
      </c>
      <c r="C1124" t="s">
        <v>3335</v>
      </c>
      <c r="D1124" t="s">
        <v>4428</v>
      </c>
      <c r="E1124" s="21">
        <v>1</v>
      </c>
    </row>
    <row r="1125" spans="1:5" x14ac:dyDescent="0.25">
      <c r="A1125" t="s">
        <v>62</v>
      </c>
      <c r="B1125" t="s">
        <v>3332</v>
      </c>
      <c r="C1125" t="s">
        <v>3335</v>
      </c>
      <c r="D1125" t="s">
        <v>4429</v>
      </c>
      <c r="E1125" s="21">
        <v>1</v>
      </c>
    </row>
    <row r="1126" spans="1:5" x14ac:dyDescent="0.25">
      <c r="A1126" t="s">
        <v>62</v>
      </c>
      <c r="B1126" t="s">
        <v>3332</v>
      </c>
      <c r="C1126" t="s">
        <v>3335</v>
      </c>
      <c r="D1126" t="s">
        <v>4430</v>
      </c>
      <c r="E1126" s="21">
        <v>1</v>
      </c>
    </row>
    <row r="1127" spans="1:5" x14ac:dyDescent="0.25">
      <c r="A1127" t="s">
        <v>62</v>
      </c>
      <c r="B1127" t="s">
        <v>3332</v>
      </c>
      <c r="C1127" t="s">
        <v>3335</v>
      </c>
      <c r="D1127" t="s">
        <v>4431</v>
      </c>
      <c r="E1127" s="21">
        <v>1</v>
      </c>
    </row>
    <row r="1128" spans="1:5" x14ac:dyDescent="0.25">
      <c r="A1128" t="s">
        <v>62</v>
      </c>
      <c r="B1128" t="s">
        <v>3332</v>
      </c>
      <c r="C1128" t="s">
        <v>3335</v>
      </c>
      <c r="D1128" t="s">
        <v>4432</v>
      </c>
      <c r="E1128" s="21">
        <v>1</v>
      </c>
    </row>
    <row r="1129" spans="1:5" x14ac:dyDescent="0.25">
      <c r="A1129" t="s">
        <v>62</v>
      </c>
      <c r="B1129" t="s">
        <v>3332</v>
      </c>
      <c r="C1129" t="s">
        <v>3335</v>
      </c>
      <c r="D1129" t="s">
        <v>4433</v>
      </c>
      <c r="E1129" s="21">
        <v>1</v>
      </c>
    </row>
    <row r="1130" spans="1:5" x14ac:dyDescent="0.25">
      <c r="A1130" t="s">
        <v>62</v>
      </c>
      <c r="B1130" t="s">
        <v>3332</v>
      </c>
      <c r="C1130" t="s">
        <v>3335</v>
      </c>
      <c r="D1130" t="s">
        <v>64</v>
      </c>
      <c r="E1130" s="21">
        <v>1</v>
      </c>
    </row>
    <row r="1131" spans="1:5" x14ac:dyDescent="0.25">
      <c r="A1131" t="s">
        <v>62</v>
      </c>
      <c r="B1131" t="s">
        <v>3332</v>
      </c>
      <c r="C1131" t="s">
        <v>3335</v>
      </c>
      <c r="D1131" t="s">
        <v>4434</v>
      </c>
      <c r="E1131" s="21">
        <v>1</v>
      </c>
    </row>
    <row r="1132" spans="1:5" x14ac:dyDescent="0.25">
      <c r="A1132" t="s">
        <v>62</v>
      </c>
      <c r="B1132" t="s">
        <v>3332</v>
      </c>
      <c r="C1132" t="s">
        <v>3335</v>
      </c>
      <c r="D1132" t="s">
        <v>4435</v>
      </c>
      <c r="E1132" s="21">
        <v>1</v>
      </c>
    </row>
    <row r="1133" spans="1:5" x14ac:dyDescent="0.25">
      <c r="A1133" t="s">
        <v>62</v>
      </c>
      <c r="B1133" t="s">
        <v>3332</v>
      </c>
      <c r="C1133" t="s">
        <v>3335</v>
      </c>
      <c r="D1133" t="s">
        <v>4436</v>
      </c>
      <c r="E1133" s="21">
        <v>1</v>
      </c>
    </row>
    <row r="1134" spans="1:5" x14ac:dyDescent="0.25">
      <c r="A1134" t="s">
        <v>62</v>
      </c>
      <c r="B1134" t="s">
        <v>3332</v>
      </c>
      <c r="C1134" t="s">
        <v>3335</v>
      </c>
      <c r="D1134" t="s">
        <v>4437</v>
      </c>
      <c r="E1134" s="21">
        <v>1</v>
      </c>
    </row>
    <row r="1135" spans="1:5" x14ac:dyDescent="0.25">
      <c r="A1135" t="s">
        <v>62</v>
      </c>
      <c r="B1135" t="s">
        <v>3332</v>
      </c>
      <c r="C1135" t="s">
        <v>3335</v>
      </c>
      <c r="D1135" t="s">
        <v>4438</v>
      </c>
      <c r="E1135" s="21">
        <v>1</v>
      </c>
    </row>
    <row r="1136" spans="1:5" x14ac:dyDescent="0.25">
      <c r="A1136" t="s">
        <v>62</v>
      </c>
      <c r="B1136" t="s">
        <v>3332</v>
      </c>
      <c r="C1136" t="s">
        <v>3335</v>
      </c>
      <c r="D1136" t="s">
        <v>4439</v>
      </c>
      <c r="E1136" s="21">
        <v>1</v>
      </c>
    </row>
    <row r="1137" spans="1:5" x14ac:dyDescent="0.25">
      <c r="A1137" t="s">
        <v>62</v>
      </c>
      <c r="B1137" t="s">
        <v>3332</v>
      </c>
      <c r="C1137" t="s">
        <v>3335</v>
      </c>
      <c r="D1137" t="s">
        <v>4440</v>
      </c>
      <c r="E1137" s="21">
        <v>1</v>
      </c>
    </row>
    <row r="1138" spans="1:5" x14ac:dyDescent="0.25">
      <c r="A1138" t="s">
        <v>62</v>
      </c>
      <c r="B1138" t="s">
        <v>3332</v>
      </c>
      <c r="C1138" t="s">
        <v>3335</v>
      </c>
      <c r="D1138" t="s">
        <v>4441</v>
      </c>
      <c r="E1138" s="21">
        <v>1</v>
      </c>
    </row>
    <row r="1139" spans="1:5" x14ac:dyDescent="0.25">
      <c r="A1139" t="s">
        <v>62</v>
      </c>
      <c r="B1139" t="s">
        <v>3332</v>
      </c>
      <c r="C1139" t="s">
        <v>3335</v>
      </c>
      <c r="D1139" t="s">
        <v>4442</v>
      </c>
      <c r="E1139" s="21">
        <v>1</v>
      </c>
    </row>
    <row r="1140" spans="1:5" x14ac:dyDescent="0.25">
      <c r="A1140" t="s">
        <v>62</v>
      </c>
      <c r="B1140" t="s">
        <v>3332</v>
      </c>
      <c r="C1140" t="s">
        <v>3335</v>
      </c>
      <c r="D1140" t="s">
        <v>4443</v>
      </c>
      <c r="E1140" s="21">
        <v>1</v>
      </c>
    </row>
    <row r="1141" spans="1:5" x14ac:dyDescent="0.25">
      <c r="A1141" t="s">
        <v>62</v>
      </c>
      <c r="B1141" t="s">
        <v>3332</v>
      </c>
      <c r="C1141" t="s">
        <v>3335</v>
      </c>
      <c r="D1141" t="s">
        <v>62</v>
      </c>
      <c r="E1141" s="21">
        <v>1</v>
      </c>
    </row>
    <row r="1142" spans="1:5" x14ac:dyDescent="0.25">
      <c r="A1142" t="s">
        <v>62</v>
      </c>
      <c r="B1142" t="s">
        <v>3332</v>
      </c>
      <c r="C1142" t="s">
        <v>3335</v>
      </c>
      <c r="D1142" t="s">
        <v>4444</v>
      </c>
      <c r="E1142" s="21">
        <v>1</v>
      </c>
    </row>
    <row r="1143" spans="1:5" x14ac:dyDescent="0.25">
      <c r="A1143" t="s">
        <v>62</v>
      </c>
      <c r="B1143" t="s">
        <v>3332</v>
      </c>
      <c r="C1143" t="s">
        <v>3335</v>
      </c>
      <c r="D1143" t="s">
        <v>4445</v>
      </c>
      <c r="E1143" s="21">
        <v>1</v>
      </c>
    </row>
    <row r="1144" spans="1:5" x14ac:dyDescent="0.25">
      <c r="A1144" t="s">
        <v>62</v>
      </c>
      <c r="B1144" t="s">
        <v>3332</v>
      </c>
      <c r="C1144" t="s">
        <v>3335</v>
      </c>
      <c r="D1144" t="s">
        <v>79</v>
      </c>
      <c r="E1144" s="21">
        <v>1</v>
      </c>
    </row>
    <row r="1145" spans="1:5" x14ac:dyDescent="0.25">
      <c r="A1145" t="s">
        <v>62</v>
      </c>
      <c r="B1145" t="s">
        <v>3332</v>
      </c>
      <c r="C1145" t="s">
        <v>3335</v>
      </c>
      <c r="D1145" t="s">
        <v>4446</v>
      </c>
      <c r="E1145" s="21">
        <v>1</v>
      </c>
    </row>
    <row r="1146" spans="1:5" x14ac:dyDescent="0.25">
      <c r="A1146" t="s">
        <v>62</v>
      </c>
      <c r="B1146" t="s">
        <v>3332</v>
      </c>
      <c r="C1146" t="s">
        <v>3335</v>
      </c>
      <c r="D1146" t="s">
        <v>4447</v>
      </c>
      <c r="E1146" s="21">
        <v>1</v>
      </c>
    </row>
    <row r="1147" spans="1:5" x14ac:dyDescent="0.25">
      <c r="A1147" t="s">
        <v>62</v>
      </c>
      <c r="B1147" t="s">
        <v>3332</v>
      </c>
      <c r="C1147" t="s">
        <v>3335</v>
      </c>
      <c r="D1147" t="s">
        <v>4448</v>
      </c>
      <c r="E1147" s="21">
        <v>1</v>
      </c>
    </row>
    <row r="1148" spans="1:5" x14ac:dyDescent="0.25">
      <c r="A1148" t="s">
        <v>62</v>
      </c>
      <c r="B1148" t="s">
        <v>3332</v>
      </c>
      <c r="C1148" t="s">
        <v>3335</v>
      </c>
      <c r="D1148" t="s">
        <v>4449</v>
      </c>
      <c r="E1148" s="21">
        <v>1</v>
      </c>
    </row>
    <row r="1149" spans="1:5" x14ac:dyDescent="0.25">
      <c r="A1149" t="s">
        <v>62</v>
      </c>
      <c r="B1149" t="s">
        <v>3332</v>
      </c>
      <c r="C1149" t="s">
        <v>3335</v>
      </c>
      <c r="D1149" t="s">
        <v>4450</v>
      </c>
      <c r="E1149" s="21">
        <v>1</v>
      </c>
    </row>
    <row r="1150" spans="1:5" x14ac:dyDescent="0.25">
      <c r="A1150" t="s">
        <v>62</v>
      </c>
      <c r="B1150" t="s">
        <v>3332</v>
      </c>
      <c r="C1150" t="s">
        <v>3335</v>
      </c>
      <c r="D1150" t="s">
        <v>4451</v>
      </c>
      <c r="E1150" s="21">
        <v>1</v>
      </c>
    </row>
    <row r="1151" spans="1:5" x14ac:dyDescent="0.25">
      <c r="A1151" t="s">
        <v>62</v>
      </c>
      <c r="B1151" t="s">
        <v>3332</v>
      </c>
      <c r="C1151" t="s">
        <v>3335</v>
      </c>
      <c r="D1151" t="s">
        <v>4452</v>
      </c>
      <c r="E1151" s="21">
        <v>1</v>
      </c>
    </row>
    <row r="1152" spans="1:5" x14ac:dyDescent="0.25">
      <c r="A1152" t="s">
        <v>62</v>
      </c>
      <c r="B1152" t="s">
        <v>3332</v>
      </c>
      <c r="C1152" t="s">
        <v>3335</v>
      </c>
      <c r="D1152" t="s">
        <v>4453</v>
      </c>
      <c r="E1152" s="21">
        <v>1</v>
      </c>
    </row>
    <row r="1153" spans="1:5" x14ac:dyDescent="0.25">
      <c r="A1153" t="s">
        <v>62</v>
      </c>
      <c r="B1153" t="s">
        <v>3332</v>
      </c>
      <c r="C1153" t="s">
        <v>3335</v>
      </c>
      <c r="D1153" t="s">
        <v>82</v>
      </c>
      <c r="E1153" s="21">
        <v>1</v>
      </c>
    </row>
    <row r="1154" spans="1:5" x14ac:dyDescent="0.25">
      <c r="A1154" t="s">
        <v>62</v>
      </c>
      <c r="B1154" t="s">
        <v>3332</v>
      </c>
      <c r="C1154" t="s">
        <v>3335</v>
      </c>
      <c r="D1154" t="s">
        <v>4454</v>
      </c>
      <c r="E1154" s="21">
        <v>1</v>
      </c>
    </row>
    <row r="1155" spans="1:5" x14ac:dyDescent="0.25">
      <c r="A1155" t="s">
        <v>62</v>
      </c>
      <c r="B1155" t="s">
        <v>3332</v>
      </c>
      <c r="C1155" t="s">
        <v>3335</v>
      </c>
      <c r="D1155" t="s">
        <v>4455</v>
      </c>
      <c r="E1155" s="21">
        <v>1</v>
      </c>
    </row>
    <row r="1156" spans="1:5" x14ac:dyDescent="0.25">
      <c r="A1156" t="s">
        <v>62</v>
      </c>
      <c r="B1156" t="s">
        <v>3332</v>
      </c>
      <c r="C1156" t="s">
        <v>3335</v>
      </c>
      <c r="D1156" t="s">
        <v>4456</v>
      </c>
      <c r="E1156" s="21">
        <v>1</v>
      </c>
    </row>
    <row r="1157" spans="1:5" x14ac:dyDescent="0.25">
      <c r="A1157" t="s">
        <v>62</v>
      </c>
      <c r="B1157" t="s">
        <v>3332</v>
      </c>
      <c r="C1157" t="s">
        <v>3335</v>
      </c>
      <c r="D1157" t="s">
        <v>4457</v>
      </c>
      <c r="E1157" s="21">
        <v>1</v>
      </c>
    </row>
    <row r="1158" spans="1:5" x14ac:dyDescent="0.25">
      <c r="A1158" t="s">
        <v>62</v>
      </c>
      <c r="B1158" t="s">
        <v>3332</v>
      </c>
      <c r="C1158" t="s">
        <v>3335</v>
      </c>
      <c r="D1158" t="s">
        <v>4458</v>
      </c>
      <c r="E1158" s="21">
        <v>1</v>
      </c>
    </row>
    <row r="1159" spans="1:5" x14ac:dyDescent="0.25">
      <c r="A1159" t="s">
        <v>62</v>
      </c>
      <c r="B1159" t="s">
        <v>3332</v>
      </c>
      <c r="C1159" t="s">
        <v>3335</v>
      </c>
      <c r="D1159" t="s">
        <v>4459</v>
      </c>
      <c r="E1159" s="21">
        <v>1</v>
      </c>
    </row>
    <row r="1160" spans="1:5" x14ac:dyDescent="0.25">
      <c r="A1160" t="s">
        <v>62</v>
      </c>
      <c r="B1160" t="s">
        <v>3332</v>
      </c>
      <c r="C1160" t="s">
        <v>3335</v>
      </c>
      <c r="D1160" t="s">
        <v>4460</v>
      </c>
      <c r="E1160" s="21">
        <v>1</v>
      </c>
    </row>
    <row r="1161" spans="1:5" x14ac:dyDescent="0.25">
      <c r="A1161" t="s">
        <v>62</v>
      </c>
      <c r="B1161" t="s">
        <v>3332</v>
      </c>
      <c r="C1161" t="s">
        <v>3335</v>
      </c>
      <c r="D1161" t="s">
        <v>4461</v>
      </c>
      <c r="E1161" s="21">
        <v>1</v>
      </c>
    </row>
    <row r="1162" spans="1:5" x14ac:dyDescent="0.25">
      <c r="A1162" t="s">
        <v>62</v>
      </c>
      <c r="B1162" t="s">
        <v>3332</v>
      </c>
      <c r="C1162" t="s">
        <v>3335</v>
      </c>
      <c r="D1162" t="s">
        <v>4462</v>
      </c>
      <c r="E1162" s="21">
        <v>1</v>
      </c>
    </row>
    <row r="1163" spans="1:5" x14ac:dyDescent="0.25">
      <c r="A1163" t="s">
        <v>62</v>
      </c>
      <c r="B1163" t="s">
        <v>3332</v>
      </c>
      <c r="C1163" t="s">
        <v>3335</v>
      </c>
      <c r="D1163" t="s">
        <v>2507</v>
      </c>
      <c r="E1163" s="21">
        <v>1</v>
      </c>
    </row>
    <row r="1164" spans="1:5" x14ac:dyDescent="0.25">
      <c r="A1164" t="s">
        <v>62</v>
      </c>
      <c r="B1164" t="s">
        <v>3332</v>
      </c>
      <c r="C1164" t="s">
        <v>3335</v>
      </c>
      <c r="D1164" t="s">
        <v>4463</v>
      </c>
      <c r="E1164" s="21">
        <v>1</v>
      </c>
    </row>
    <row r="1165" spans="1:5" x14ac:dyDescent="0.25">
      <c r="A1165" t="s">
        <v>62</v>
      </c>
      <c r="B1165" t="s">
        <v>3332</v>
      </c>
      <c r="C1165" t="s">
        <v>3335</v>
      </c>
      <c r="D1165" t="s">
        <v>4464</v>
      </c>
      <c r="E1165" s="21">
        <v>1</v>
      </c>
    </row>
    <row r="1166" spans="1:5" x14ac:dyDescent="0.25">
      <c r="A1166" t="s">
        <v>62</v>
      </c>
      <c r="B1166" t="s">
        <v>3332</v>
      </c>
      <c r="C1166" t="s">
        <v>3335</v>
      </c>
      <c r="D1166" t="s">
        <v>4465</v>
      </c>
      <c r="E1166" s="21">
        <v>1</v>
      </c>
    </row>
    <row r="1167" spans="1:5" x14ac:dyDescent="0.25">
      <c r="A1167" t="s">
        <v>62</v>
      </c>
      <c r="B1167" t="s">
        <v>3332</v>
      </c>
      <c r="C1167" t="s">
        <v>3335</v>
      </c>
      <c r="D1167" t="s">
        <v>4466</v>
      </c>
      <c r="E1167" s="21">
        <v>1</v>
      </c>
    </row>
    <row r="1168" spans="1:5" x14ac:dyDescent="0.25">
      <c r="A1168" t="s">
        <v>62</v>
      </c>
      <c r="B1168" t="s">
        <v>3332</v>
      </c>
      <c r="C1168" t="s">
        <v>3335</v>
      </c>
      <c r="D1168" t="s">
        <v>4467</v>
      </c>
      <c r="E1168" s="21">
        <v>1</v>
      </c>
    </row>
    <row r="1169" spans="1:5" x14ac:dyDescent="0.25">
      <c r="A1169" t="s">
        <v>62</v>
      </c>
      <c r="B1169" t="s">
        <v>3332</v>
      </c>
      <c r="C1169" t="s">
        <v>3335</v>
      </c>
      <c r="D1169" t="s">
        <v>4468</v>
      </c>
      <c r="E1169" s="21">
        <v>1</v>
      </c>
    </row>
    <row r="1170" spans="1:5" x14ac:dyDescent="0.25">
      <c r="A1170" t="s">
        <v>62</v>
      </c>
      <c r="B1170" t="s">
        <v>3332</v>
      </c>
      <c r="C1170" t="s">
        <v>3335</v>
      </c>
      <c r="D1170" t="s">
        <v>4469</v>
      </c>
      <c r="E1170" s="21">
        <v>1</v>
      </c>
    </row>
    <row r="1171" spans="1:5" x14ac:dyDescent="0.25">
      <c r="A1171" t="s">
        <v>62</v>
      </c>
      <c r="B1171" t="s">
        <v>3332</v>
      </c>
      <c r="C1171" t="s">
        <v>3335</v>
      </c>
      <c r="D1171" t="s">
        <v>4470</v>
      </c>
      <c r="E1171" s="21">
        <v>1</v>
      </c>
    </row>
    <row r="1172" spans="1:5" x14ac:dyDescent="0.25">
      <c r="A1172" t="s">
        <v>62</v>
      </c>
      <c r="B1172" t="s">
        <v>3332</v>
      </c>
      <c r="C1172" t="s">
        <v>3335</v>
      </c>
      <c r="D1172" t="s">
        <v>1240</v>
      </c>
      <c r="E1172" s="21">
        <v>1</v>
      </c>
    </row>
    <row r="1173" spans="1:5" x14ac:dyDescent="0.25">
      <c r="A1173" t="s">
        <v>62</v>
      </c>
      <c r="B1173" t="s">
        <v>3332</v>
      </c>
      <c r="C1173" t="s">
        <v>3335</v>
      </c>
      <c r="D1173" t="s">
        <v>4471</v>
      </c>
      <c r="E1173" s="21">
        <v>1</v>
      </c>
    </row>
    <row r="1174" spans="1:5" x14ac:dyDescent="0.25">
      <c r="A1174" t="s">
        <v>62</v>
      </c>
      <c r="B1174" t="s">
        <v>3332</v>
      </c>
      <c r="C1174" t="s">
        <v>3335</v>
      </c>
      <c r="D1174" t="s">
        <v>3783</v>
      </c>
      <c r="E1174" s="21">
        <v>9</v>
      </c>
    </row>
    <row r="1175" spans="1:5" x14ac:dyDescent="0.25">
      <c r="A1175" t="s">
        <v>62</v>
      </c>
      <c r="B1175" t="s">
        <v>3332</v>
      </c>
      <c r="C1175" t="s">
        <v>3335</v>
      </c>
      <c r="D1175" t="s">
        <v>4472</v>
      </c>
      <c r="E1175" s="21">
        <v>1</v>
      </c>
    </row>
    <row r="1176" spans="1:5" x14ac:dyDescent="0.25">
      <c r="A1176" t="s">
        <v>62</v>
      </c>
      <c r="B1176" t="s">
        <v>3332</v>
      </c>
      <c r="C1176" t="s">
        <v>3335</v>
      </c>
      <c r="D1176" t="s">
        <v>4473</v>
      </c>
      <c r="E1176" s="21">
        <v>1</v>
      </c>
    </row>
    <row r="1177" spans="1:5" x14ac:dyDescent="0.25">
      <c r="A1177" t="s">
        <v>62</v>
      </c>
      <c r="B1177" t="s">
        <v>3332</v>
      </c>
      <c r="C1177" t="s">
        <v>3335</v>
      </c>
      <c r="D1177" t="s">
        <v>4474</v>
      </c>
      <c r="E1177" s="21">
        <v>1</v>
      </c>
    </row>
    <row r="1178" spans="1:5" x14ac:dyDescent="0.25">
      <c r="A1178" t="s">
        <v>62</v>
      </c>
      <c r="B1178" t="s">
        <v>3332</v>
      </c>
      <c r="C1178" t="s">
        <v>3335</v>
      </c>
      <c r="D1178" t="s">
        <v>4475</v>
      </c>
      <c r="E1178" s="21">
        <v>1</v>
      </c>
    </row>
    <row r="1179" spans="1:5" x14ac:dyDescent="0.25">
      <c r="A1179" t="s">
        <v>62</v>
      </c>
      <c r="B1179" t="s">
        <v>3332</v>
      </c>
      <c r="C1179" t="s">
        <v>3335</v>
      </c>
      <c r="D1179" t="s">
        <v>4476</v>
      </c>
      <c r="E1179" s="21">
        <v>1</v>
      </c>
    </row>
    <row r="1180" spans="1:5" x14ac:dyDescent="0.25">
      <c r="A1180" t="s">
        <v>62</v>
      </c>
      <c r="B1180" t="s">
        <v>3332</v>
      </c>
      <c r="C1180" t="s">
        <v>3335</v>
      </c>
      <c r="D1180" t="s">
        <v>4477</v>
      </c>
      <c r="E1180" s="21">
        <v>1</v>
      </c>
    </row>
    <row r="1181" spans="1:5" x14ac:dyDescent="0.25">
      <c r="A1181" t="s">
        <v>62</v>
      </c>
      <c r="B1181" t="s">
        <v>3332</v>
      </c>
      <c r="C1181" t="s">
        <v>3335</v>
      </c>
      <c r="D1181" t="s">
        <v>4478</v>
      </c>
      <c r="E1181" s="21">
        <v>1</v>
      </c>
    </row>
    <row r="1182" spans="1:5" x14ac:dyDescent="0.25">
      <c r="A1182" t="s">
        <v>62</v>
      </c>
      <c r="B1182" t="s">
        <v>3332</v>
      </c>
      <c r="C1182" t="s">
        <v>3335</v>
      </c>
      <c r="D1182" t="s">
        <v>4479</v>
      </c>
      <c r="E1182" s="21">
        <v>1</v>
      </c>
    </row>
    <row r="1183" spans="1:5" x14ac:dyDescent="0.25">
      <c r="A1183" t="s">
        <v>62</v>
      </c>
      <c r="B1183" t="s">
        <v>3332</v>
      </c>
      <c r="C1183" t="s">
        <v>3335</v>
      </c>
      <c r="D1183" t="s">
        <v>4480</v>
      </c>
      <c r="E1183" s="21">
        <v>1</v>
      </c>
    </row>
    <row r="1184" spans="1:5" x14ac:dyDescent="0.25">
      <c r="A1184" t="s">
        <v>62</v>
      </c>
      <c r="B1184" t="s">
        <v>3332</v>
      </c>
      <c r="C1184" t="s">
        <v>3335</v>
      </c>
      <c r="D1184" t="s">
        <v>4481</v>
      </c>
      <c r="E1184" s="21">
        <v>1</v>
      </c>
    </row>
    <row r="1185" spans="1:5" x14ac:dyDescent="0.25">
      <c r="A1185" t="s">
        <v>62</v>
      </c>
      <c r="B1185" t="s">
        <v>3332</v>
      </c>
      <c r="C1185" t="s">
        <v>3335</v>
      </c>
      <c r="D1185" t="s">
        <v>4482</v>
      </c>
      <c r="E1185" s="21">
        <v>1</v>
      </c>
    </row>
    <row r="1186" spans="1:5" x14ac:dyDescent="0.25">
      <c r="A1186" t="s">
        <v>62</v>
      </c>
      <c r="B1186" t="s">
        <v>3332</v>
      </c>
      <c r="C1186" t="s">
        <v>3335</v>
      </c>
      <c r="D1186" t="s">
        <v>4483</v>
      </c>
      <c r="E1186" s="21">
        <v>1</v>
      </c>
    </row>
    <row r="1187" spans="1:5" x14ac:dyDescent="0.25">
      <c r="A1187" t="s">
        <v>62</v>
      </c>
      <c r="B1187" t="s">
        <v>3332</v>
      </c>
      <c r="C1187" t="s">
        <v>3335</v>
      </c>
      <c r="D1187" t="s">
        <v>4484</v>
      </c>
      <c r="E1187" s="21">
        <v>1</v>
      </c>
    </row>
    <row r="1188" spans="1:5" x14ac:dyDescent="0.25">
      <c r="A1188" t="s">
        <v>62</v>
      </c>
      <c r="B1188" t="s">
        <v>3332</v>
      </c>
      <c r="C1188" t="s">
        <v>3335</v>
      </c>
      <c r="D1188" t="s">
        <v>4485</v>
      </c>
      <c r="E1188" s="21">
        <v>1</v>
      </c>
    </row>
    <row r="1189" spans="1:5" x14ac:dyDescent="0.25">
      <c r="A1189" t="s">
        <v>62</v>
      </c>
      <c r="B1189" t="s">
        <v>3332</v>
      </c>
      <c r="C1189" t="s">
        <v>3335</v>
      </c>
      <c r="D1189" t="s">
        <v>4486</v>
      </c>
      <c r="E1189" s="21">
        <v>1</v>
      </c>
    </row>
    <row r="1190" spans="1:5" x14ac:dyDescent="0.25">
      <c r="A1190" t="s">
        <v>62</v>
      </c>
      <c r="B1190" t="s">
        <v>3332</v>
      </c>
      <c r="C1190" t="s">
        <v>3335</v>
      </c>
      <c r="D1190" t="s">
        <v>3743</v>
      </c>
      <c r="E1190" s="21">
        <v>1</v>
      </c>
    </row>
    <row r="1191" spans="1:5" x14ac:dyDescent="0.25">
      <c r="A1191" t="s">
        <v>62</v>
      </c>
      <c r="B1191" t="s">
        <v>3332</v>
      </c>
      <c r="C1191" t="s">
        <v>3335</v>
      </c>
      <c r="D1191" t="s">
        <v>3745</v>
      </c>
      <c r="E1191" s="21">
        <v>1</v>
      </c>
    </row>
    <row r="1192" spans="1:5" x14ac:dyDescent="0.25">
      <c r="A1192" t="s">
        <v>62</v>
      </c>
      <c r="B1192" t="s">
        <v>3332</v>
      </c>
      <c r="C1192" t="s">
        <v>3335</v>
      </c>
      <c r="D1192" t="s">
        <v>4487</v>
      </c>
      <c r="E1192" s="21">
        <v>1</v>
      </c>
    </row>
    <row r="1193" spans="1:5" x14ac:dyDescent="0.25">
      <c r="A1193" t="s">
        <v>62</v>
      </c>
      <c r="B1193" t="s">
        <v>3332</v>
      </c>
      <c r="C1193" t="s">
        <v>3335</v>
      </c>
      <c r="D1193" t="s">
        <v>4488</v>
      </c>
      <c r="E1193" s="21">
        <v>1</v>
      </c>
    </row>
    <row r="1194" spans="1:5" x14ac:dyDescent="0.25">
      <c r="A1194" t="s">
        <v>62</v>
      </c>
      <c r="B1194" t="s">
        <v>3332</v>
      </c>
      <c r="C1194" t="s">
        <v>3335</v>
      </c>
      <c r="D1194" t="s">
        <v>32</v>
      </c>
      <c r="E1194" s="21">
        <v>1</v>
      </c>
    </row>
    <row r="1195" spans="1:5" x14ac:dyDescent="0.25">
      <c r="A1195" t="s">
        <v>62</v>
      </c>
      <c r="B1195" t="s">
        <v>3332</v>
      </c>
      <c r="C1195" t="s">
        <v>3335</v>
      </c>
      <c r="D1195" t="s">
        <v>4489</v>
      </c>
      <c r="E1195" s="21">
        <v>1</v>
      </c>
    </row>
    <row r="1196" spans="1:5" x14ac:dyDescent="0.25">
      <c r="A1196" t="s">
        <v>62</v>
      </c>
      <c r="B1196" t="s">
        <v>3332</v>
      </c>
      <c r="C1196" t="s">
        <v>3335</v>
      </c>
      <c r="D1196" t="s">
        <v>4490</v>
      </c>
      <c r="E1196" s="21">
        <v>1</v>
      </c>
    </row>
    <row r="1197" spans="1:5" x14ac:dyDescent="0.25">
      <c r="A1197" t="s">
        <v>62</v>
      </c>
      <c r="B1197" t="s">
        <v>3332</v>
      </c>
      <c r="C1197" t="s">
        <v>3335</v>
      </c>
      <c r="D1197" t="s">
        <v>4491</v>
      </c>
      <c r="E1197" s="21">
        <v>1</v>
      </c>
    </row>
    <row r="1198" spans="1:5" x14ac:dyDescent="0.25">
      <c r="A1198" t="s">
        <v>62</v>
      </c>
      <c r="B1198" t="s">
        <v>3332</v>
      </c>
      <c r="C1198" t="s">
        <v>3335</v>
      </c>
      <c r="D1198" t="s">
        <v>4492</v>
      </c>
      <c r="E1198" s="21">
        <v>1</v>
      </c>
    </row>
    <row r="1199" spans="1:5" x14ac:dyDescent="0.25">
      <c r="A1199" t="s">
        <v>62</v>
      </c>
      <c r="B1199" t="s">
        <v>3332</v>
      </c>
      <c r="C1199" t="s">
        <v>3335</v>
      </c>
      <c r="D1199" t="s">
        <v>4493</v>
      </c>
      <c r="E1199" s="21">
        <v>1</v>
      </c>
    </row>
    <row r="1200" spans="1:5" x14ac:dyDescent="0.25">
      <c r="A1200" t="s">
        <v>62</v>
      </c>
      <c r="B1200" t="s">
        <v>3332</v>
      </c>
      <c r="C1200" t="s">
        <v>3335</v>
      </c>
      <c r="D1200" t="s">
        <v>4494</v>
      </c>
      <c r="E1200" s="21">
        <v>1</v>
      </c>
    </row>
    <row r="1201" spans="1:5" x14ac:dyDescent="0.25">
      <c r="A1201" t="s">
        <v>62</v>
      </c>
      <c r="B1201" t="s">
        <v>3332</v>
      </c>
      <c r="C1201" t="s">
        <v>3335</v>
      </c>
      <c r="D1201" t="s">
        <v>4495</v>
      </c>
      <c r="E1201" s="21">
        <v>1</v>
      </c>
    </row>
    <row r="1202" spans="1:5" x14ac:dyDescent="0.25">
      <c r="A1202" t="s">
        <v>62</v>
      </c>
      <c r="B1202" t="s">
        <v>3332</v>
      </c>
      <c r="C1202" t="s">
        <v>3335</v>
      </c>
      <c r="D1202" t="s">
        <v>4496</v>
      </c>
      <c r="E1202" s="21">
        <v>1</v>
      </c>
    </row>
    <row r="1203" spans="1:5" x14ac:dyDescent="0.25">
      <c r="A1203" t="s">
        <v>62</v>
      </c>
      <c r="B1203" t="s">
        <v>3332</v>
      </c>
      <c r="C1203" t="s">
        <v>3335</v>
      </c>
      <c r="D1203" t="s">
        <v>4497</v>
      </c>
      <c r="E1203" s="21">
        <v>1</v>
      </c>
    </row>
    <row r="1204" spans="1:5" x14ac:dyDescent="0.25">
      <c r="A1204" t="s">
        <v>62</v>
      </c>
      <c r="B1204" t="s">
        <v>3332</v>
      </c>
      <c r="C1204" t="s">
        <v>3335</v>
      </c>
      <c r="D1204" t="s">
        <v>4498</v>
      </c>
      <c r="E1204" s="21">
        <v>1</v>
      </c>
    </row>
    <row r="1205" spans="1:5" x14ac:dyDescent="0.25">
      <c r="A1205" t="s">
        <v>62</v>
      </c>
      <c r="B1205" t="s">
        <v>3332</v>
      </c>
      <c r="C1205" t="s">
        <v>3335</v>
      </c>
      <c r="D1205" t="s">
        <v>4499</v>
      </c>
      <c r="E1205" s="21">
        <v>1</v>
      </c>
    </row>
    <row r="1206" spans="1:5" x14ac:dyDescent="0.25">
      <c r="A1206" t="s">
        <v>62</v>
      </c>
      <c r="B1206" t="s">
        <v>3332</v>
      </c>
      <c r="C1206" t="s">
        <v>3335</v>
      </c>
      <c r="D1206" t="s">
        <v>4500</v>
      </c>
      <c r="E1206" s="21">
        <v>1</v>
      </c>
    </row>
    <row r="1207" spans="1:5" x14ac:dyDescent="0.25">
      <c r="A1207" t="s">
        <v>62</v>
      </c>
      <c r="B1207" t="s">
        <v>3332</v>
      </c>
      <c r="C1207" t="s">
        <v>3335</v>
      </c>
      <c r="D1207" t="s">
        <v>4501</v>
      </c>
      <c r="E1207" s="21">
        <v>1</v>
      </c>
    </row>
    <row r="1208" spans="1:5" x14ac:dyDescent="0.25">
      <c r="A1208" t="s">
        <v>62</v>
      </c>
      <c r="B1208" t="s">
        <v>3332</v>
      </c>
      <c r="C1208" t="s">
        <v>3335</v>
      </c>
      <c r="D1208" t="s">
        <v>4502</v>
      </c>
      <c r="E1208" s="21">
        <v>1</v>
      </c>
    </row>
    <row r="1209" spans="1:5" x14ac:dyDescent="0.25">
      <c r="A1209" t="s">
        <v>62</v>
      </c>
      <c r="B1209" t="s">
        <v>3332</v>
      </c>
      <c r="C1209" t="s">
        <v>3335</v>
      </c>
      <c r="D1209" t="s">
        <v>4503</v>
      </c>
      <c r="E1209" s="21">
        <v>1</v>
      </c>
    </row>
    <row r="1210" spans="1:5" x14ac:dyDescent="0.25">
      <c r="A1210" t="s">
        <v>62</v>
      </c>
      <c r="B1210" t="s">
        <v>3332</v>
      </c>
      <c r="C1210" t="s">
        <v>3335</v>
      </c>
      <c r="D1210" t="s">
        <v>4504</v>
      </c>
      <c r="E1210" s="21">
        <v>1</v>
      </c>
    </row>
    <row r="1211" spans="1:5" x14ac:dyDescent="0.25">
      <c r="A1211" t="s">
        <v>62</v>
      </c>
      <c r="B1211" t="s">
        <v>3332</v>
      </c>
      <c r="C1211" t="s">
        <v>3335</v>
      </c>
      <c r="D1211" t="s">
        <v>4505</v>
      </c>
      <c r="E1211" s="21">
        <v>1</v>
      </c>
    </row>
    <row r="1212" spans="1:5" x14ac:dyDescent="0.25">
      <c r="A1212" t="s">
        <v>62</v>
      </c>
      <c r="B1212" t="s">
        <v>3332</v>
      </c>
      <c r="C1212" t="s">
        <v>3335</v>
      </c>
      <c r="D1212" t="s">
        <v>4506</v>
      </c>
      <c r="E1212" s="21">
        <v>1</v>
      </c>
    </row>
    <row r="1213" spans="1:5" x14ac:dyDescent="0.25">
      <c r="A1213" t="s">
        <v>62</v>
      </c>
      <c r="B1213" t="s">
        <v>3332</v>
      </c>
      <c r="C1213" t="s">
        <v>3335</v>
      </c>
      <c r="D1213" t="s">
        <v>4507</v>
      </c>
      <c r="E1213" s="21">
        <v>1</v>
      </c>
    </row>
    <row r="1214" spans="1:5" x14ac:dyDescent="0.25">
      <c r="A1214" t="s">
        <v>62</v>
      </c>
      <c r="B1214" t="s">
        <v>3332</v>
      </c>
      <c r="C1214" t="s">
        <v>3335</v>
      </c>
      <c r="D1214" t="s">
        <v>4508</v>
      </c>
      <c r="E1214" s="21">
        <v>1</v>
      </c>
    </row>
    <row r="1215" spans="1:5" x14ac:dyDescent="0.25">
      <c r="A1215" t="s">
        <v>62</v>
      </c>
      <c r="B1215" t="s">
        <v>3332</v>
      </c>
      <c r="C1215" t="s">
        <v>3335</v>
      </c>
      <c r="D1215" t="s">
        <v>4509</v>
      </c>
      <c r="E1215" s="21">
        <v>1</v>
      </c>
    </row>
    <row r="1216" spans="1:5" x14ac:dyDescent="0.25">
      <c r="A1216" t="s">
        <v>62</v>
      </c>
      <c r="B1216" t="s">
        <v>3332</v>
      </c>
      <c r="C1216" t="s">
        <v>3335</v>
      </c>
      <c r="D1216" t="s">
        <v>4510</v>
      </c>
      <c r="E1216" s="21">
        <v>1</v>
      </c>
    </row>
    <row r="1217" spans="1:5" x14ac:dyDescent="0.25">
      <c r="A1217" t="s">
        <v>62</v>
      </c>
      <c r="B1217" t="s">
        <v>3332</v>
      </c>
      <c r="C1217" t="s">
        <v>3335</v>
      </c>
      <c r="D1217" t="s">
        <v>4511</v>
      </c>
      <c r="E1217" s="21">
        <v>1</v>
      </c>
    </row>
    <row r="1218" spans="1:5" x14ac:dyDescent="0.25">
      <c r="A1218" t="s">
        <v>62</v>
      </c>
      <c r="B1218" t="s">
        <v>3332</v>
      </c>
      <c r="C1218" t="s">
        <v>3335</v>
      </c>
      <c r="D1218" t="s">
        <v>4512</v>
      </c>
      <c r="E1218" s="21">
        <v>1</v>
      </c>
    </row>
    <row r="1219" spans="1:5" x14ac:dyDescent="0.25">
      <c r="A1219" t="s">
        <v>62</v>
      </c>
      <c r="B1219" t="s">
        <v>3332</v>
      </c>
      <c r="C1219" t="s">
        <v>3335</v>
      </c>
      <c r="D1219" t="s">
        <v>3781</v>
      </c>
      <c r="E1219" s="21">
        <v>1</v>
      </c>
    </row>
    <row r="1220" spans="1:5" x14ac:dyDescent="0.25">
      <c r="A1220" t="s">
        <v>62</v>
      </c>
      <c r="B1220" t="s">
        <v>3332</v>
      </c>
      <c r="C1220" t="s">
        <v>3335</v>
      </c>
      <c r="D1220" t="s">
        <v>3771</v>
      </c>
      <c r="E1220" s="21">
        <v>1</v>
      </c>
    </row>
    <row r="1221" spans="1:5" x14ac:dyDescent="0.25">
      <c r="A1221" t="s">
        <v>62</v>
      </c>
      <c r="B1221" t="s">
        <v>3332</v>
      </c>
      <c r="C1221" t="s">
        <v>3335</v>
      </c>
      <c r="D1221" t="s">
        <v>3774</v>
      </c>
      <c r="E1221" s="21">
        <v>1</v>
      </c>
    </row>
    <row r="1222" spans="1:5" x14ac:dyDescent="0.25">
      <c r="A1222" t="s">
        <v>62</v>
      </c>
      <c r="B1222" t="s">
        <v>3332</v>
      </c>
      <c r="C1222" t="s">
        <v>3335</v>
      </c>
      <c r="D1222" t="s">
        <v>3770</v>
      </c>
      <c r="E1222" s="21">
        <v>1</v>
      </c>
    </row>
    <row r="1223" spans="1:5" x14ac:dyDescent="0.25">
      <c r="A1223" t="s">
        <v>62</v>
      </c>
      <c r="B1223" t="s">
        <v>3332</v>
      </c>
      <c r="C1223" t="s">
        <v>3335</v>
      </c>
      <c r="D1223" t="s">
        <v>3754</v>
      </c>
      <c r="E1223" s="21">
        <v>1</v>
      </c>
    </row>
    <row r="1224" spans="1:5" x14ac:dyDescent="0.25">
      <c r="A1224" t="s">
        <v>62</v>
      </c>
      <c r="B1224" t="s">
        <v>3332</v>
      </c>
      <c r="C1224" t="s">
        <v>3335</v>
      </c>
      <c r="D1224" t="s">
        <v>3748</v>
      </c>
      <c r="E1224" s="21">
        <v>1</v>
      </c>
    </row>
    <row r="1225" spans="1:5" x14ac:dyDescent="0.25">
      <c r="A1225" t="s">
        <v>62</v>
      </c>
      <c r="B1225" t="s">
        <v>3332</v>
      </c>
      <c r="C1225" t="s">
        <v>3335</v>
      </c>
      <c r="D1225" t="s">
        <v>3778</v>
      </c>
      <c r="E1225" s="21">
        <v>1</v>
      </c>
    </row>
    <row r="1226" spans="1:5" x14ac:dyDescent="0.25">
      <c r="A1226" t="s">
        <v>62</v>
      </c>
      <c r="B1226" t="s">
        <v>3332</v>
      </c>
      <c r="C1226" t="s">
        <v>3335</v>
      </c>
      <c r="D1226" t="s">
        <v>3782</v>
      </c>
      <c r="E1226" s="21">
        <v>1</v>
      </c>
    </row>
    <row r="1227" spans="1:5" x14ac:dyDescent="0.25">
      <c r="A1227" t="s">
        <v>62</v>
      </c>
      <c r="B1227" t="s">
        <v>3332</v>
      </c>
      <c r="C1227" t="s">
        <v>3335</v>
      </c>
      <c r="D1227" t="s">
        <v>3765</v>
      </c>
      <c r="E1227" s="21">
        <v>1</v>
      </c>
    </row>
    <row r="1228" spans="1:5" x14ac:dyDescent="0.25">
      <c r="A1228" t="s">
        <v>62</v>
      </c>
      <c r="B1228" t="s">
        <v>3332</v>
      </c>
      <c r="C1228" t="s">
        <v>3335</v>
      </c>
      <c r="D1228" t="s">
        <v>3766</v>
      </c>
      <c r="E1228" s="21">
        <v>1</v>
      </c>
    </row>
    <row r="1229" spans="1:5" x14ac:dyDescent="0.25">
      <c r="A1229" t="s">
        <v>62</v>
      </c>
      <c r="B1229" t="s">
        <v>3332</v>
      </c>
      <c r="C1229" t="s">
        <v>3335</v>
      </c>
      <c r="D1229" t="s">
        <v>3764</v>
      </c>
      <c r="E1229" s="21">
        <v>1</v>
      </c>
    </row>
    <row r="1230" spans="1:5" x14ac:dyDescent="0.25">
      <c r="A1230" t="s">
        <v>62</v>
      </c>
      <c r="B1230" t="s">
        <v>3332</v>
      </c>
      <c r="C1230" t="s">
        <v>3335</v>
      </c>
      <c r="D1230" t="s">
        <v>3749</v>
      </c>
      <c r="E1230" s="21">
        <v>1</v>
      </c>
    </row>
    <row r="1231" spans="1:5" x14ac:dyDescent="0.25">
      <c r="A1231" t="s">
        <v>62</v>
      </c>
      <c r="B1231" t="s">
        <v>3332</v>
      </c>
      <c r="C1231" t="s">
        <v>3335</v>
      </c>
      <c r="D1231" t="s">
        <v>3775</v>
      </c>
      <c r="E1231" s="21">
        <v>1</v>
      </c>
    </row>
    <row r="1232" spans="1:5" x14ac:dyDescent="0.25">
      <c r="A1232" t="s">
        <v>62</v>
      </c>
      <c r="B1232" t="s">
        <v>3332</v>
      </c>
      <c r="C1232" t="s">
        <v>3335</v>
      </c>
      <c r="D1232" t="s">
        <v>3780</v>
      </c>
      <c r="E1232" s="21">
        <v>1</v>
      </c>
    </row>
    <row r="1233" spans="1:5" x14ac:dyDescent="0.25">
      <c r="A1233" t="s">
        <v>62</v>
      </c>
      <c r="B1233" t="s">
        <v>3332</v>
      </c>
      <c r="C1233" t="s">
        <v>3335</v>
      </c>
      <c r="D1233" t="s">
        <v>3755</v>
      </c>
      <c r="E1233" s="21">
        <v>1</v>
      </c>
    </row>
    <row r="1234" spans="1:5" x14ac:dyDescent="0.25">
      <c r="A1234" t="s">
        <v>62</v>
      </c>
      <c r="B1234" t="s">
        <v>3332</v>
      </c>
      <c r="C1234" t="s">
        <v>3335</v>
      </c>
      <c r="D1234" t="s">
        <v>3758</v>
      </c>
      <c r="E1234" s="21">
        <v>1</v>
      </c>
    </row>
    <row r="1235" spans="1:5" x14ac:dyDescent="0.25">
      <c r="A1235" t="s">
        <v>62</v>
      </c>
      <c r="B1235" t="s">
        <v>3332</v>
      </c>
      <c r="C1235" t="s">
        <v>3335</v>
      </c>
      <c r="D1235" t="s">
        <v>3777</v>
      </c>
      <c r="E1235" s="21">
        <v>1</v>
      </c>
    </row>
    <row r="1236" spans="1:5" x14ac:dyDescent="0.25">
      <c r="A1236" t="s">
        <v>62</v>
      </c>
      <c r="B1236" t="s">
        <v>3332</v>
      </c>
      <c r="C1236" t="s">
        <v>3335</v>
      </c>
      <c r="D1236" t="s">
        <v>3742</v>
      </c>
      <c r="E1236" s="21">
        <v>1</v>
      </c>
    </row>
    <row r="1237" spans="1:5" x14ac:dyDescent="0.25">
      <c r="A1237" t="s">
        <v>62</v>
      </c>
      <c r="B1237" t="s">
        <v>3332</v>
      </c>
      <c r="C1237" t="s">
        <v>3335</v>
      </c>
      <c r="D1237" t="s">
        <v>3744</v>
      </c>
      <c r="E1237" s="21">
        <v>1</v>
      </c>
    </row>
    <row r="1238" spans="1:5" x14ac:dyDescent="0.25">
      <c r="A1238" t="s">
        <v>62</v>
      </c>
      <c r="B1238" t="s">
        <v>3332</v>
      </c>
      <c r="C1238" t="s">
        <v>3335</v>
      </c>
      <c r="D1238" t="s">
        <v>3760</v>
      </c>
      <c r="E1238" s="21">
        <v>1</v>
      </c>
    </row>
    <row r="1239" spans="1:5" x14ac:dyDescent="0.25">
      <c r="A1239" t="s">
        <v>62</v>
      </c>
      <c r="B1239" t="s">
        <v>3332</v>
      </c>
      <c r="C1239" t="s">
        <v>3335</v>
      </c>
      <c r="D1239" t="s">
        <v>3756</v>
      </c>
      <c r="E1239" s="21">
        <v>1</v>
      </c>
    </row>
    <row r="1240" spans="1:5" x14ac:dyDescent="0.25">
      <c r="A1240" t="s">
        <v>62</v>
      </c>
      <c r="B1240" t="s">
        <v>3332</v>
      </c>
      <c r="C1240" t="s">
        <v>3335</v>
      </c>
      <c r="D1240" t="s">
        <v>3772</v>
      </c>
      <c r="E1240" s="21">
        <v>1</v>
      </c>
    </row>
    <row r="1241" spans="1:5" x14ac:dyDescent="0.25">
      <c r="A1241" t="s">
        <v>62</v>
      </c>
      <c r="B1241" t="s">
        <v>3332</v>
      </c>
      <c r="C1241" t="s">
        <v>3335</v>
      </c>
      <c r="D1241" t="s">
        <v>3761</v>
      </c>
      <c r="E1241" s="21">
        <v>1</v>
      </c>
    </row>
    <row r="1242" spans="1:5" x14ac:dyDescent="0.25">
      <c r="A1242" t="s">
        <v>62</v>
      </c>
      <c r="B1242" t="s">
        <v>3332</v>
      </c>
      <c r="C1242" t="s">
        <v>3335</v>
      </c>
      <c r="D1242" t="s">
        <v>3762</v>
      </c>
      <c r="E1242" s="21">
        <v>1</v>
      </c>
    </row>
    <row r="1243" spans="1:5" x14ac:dyDescent="0.25">
      <c r="A1243" t="s">
        <v>62</v>
      </c>
      <c r="B1243" t="s">
        <v>3332</v>
      </c>
      <c r="C1243" t="s">
        <v>3335</v>
      </c>
      <c r="D1243" t="s">
        <v>3776</v>
      </c>
      <c r="E1243" s="21">
        <v>1</v>
      </c>
    </row>
    <row r="1244" spans="1:5" x14ac:dyDescent="0.25">
      <c r="A1244" t="s">
        <v>62</v>
      </c>
      <c r="B1244" t="s">
        <v>3332</v>
      </c>
      <c r="C1244" t="s">
        <v>3335</v>
      </c>
      <c r="D1244" t="s">
        <v>3757</v>
      </c>
      <c r="E1244" s="21">
        <v>1</v>
      </c>
    </row>
    <row r="1245" spans="1:5" x14ac:dyDescent="0.25">
      <c r="A1245" t="s">
        <v>62</v>
      </c>
      <c r="B1245" t="s">
        <v>3332</v>
      </c>
      <c r="C1245" t="s">
        <v>3335</v>
      </c>
      <c r="D1245" t="s">
        <v>3747</v>
      </c>
      <c r="E1245" s="21">
        <v>1</v>
      </c>
    </row>
    <row r="1246" spans="1:5" x14ac:dyDescent="0.25">
      <c r="A1246" t="s">
        <v>62</v>
      </c>
      <c r="B1246" t="s">
        <v>3332</v>
      </c>
      <c r="C1246" t="s">
        <v>3335</v>
      </c>
      <c r="D1246" t="s">
        <v>3763</v>
      </c>
      <c r="E1246" s="21">
        <v>1</v>
      </c>
    </row>
    <row r="1247" spans="1:5" x14ac:dyDescent="0.25">
      <c r="A1247" t="s">
        <v>62</v>
      </c>
      <c r="B1247" t="s">
        <v>3332</v>
      </c>
      <c r="C1247" t="s">
        <v>3335</v>
      </c>
      <c r="D1247" t="s">
        <v>3753</v>
      </c>
      <c r="E1247" s="21">
        <v>1</v>
      </c>
    </row>
    <row r="1248" spans="1:5" x14ac:dyDescent="0.25">
      <c r="A1248" t="s">
        <v>62</v>
      </c>
      <c r="B1248" t="s">
        <v>3332</v>
      </c>
      <c r="C1248" t="s">
        <v>3335</v>
      </c>
      <c r="D1248" t="s">
        <v>3750</v>
      </c>
      <c r="E1248" s="21">
        <v>1</v>
      </c>
    </row>
    <row r="1249" spans="1:5" x14ac:dyDescent="0.25">
      <c r="A1249" t="s">
        <v>62</v>
      </c>
      <c r="B1249" t="s">
        <v>3332</v>
      </c>
      <c r="C1249" t="s">
        <v>3335</v>
      </c>
      <c r="D1249" t="s">
        <v>3759</v>
      </c>
      <c r="E1249" s="21">
        <v>1</v>
      </c>
    </row>
    <row r="1250" spans="1:5" x14ac:dyDescent="0.25">
      <c r="A1250" t="s">
        <v>62</v>
      </c>
      <c r="B1250" t="s">
        <v>3332</v>
      </c>
      <c r="C1250" t="s">
        <v>3335</v>
      </c>
      <c r="D1250" t="s">
        <v>3773</v>
      </c>
      <c r="E1250" s="21">
        <v>1</v>
      </c>
    </row>
    <row r="1251" spans="1:5" x14ac:dyDescent="0.25">
      <c r="A1251" t="s">
        <v>62</v>
      </c>
      <c r="B1251" t="s">
        <v>3332</v>
      </c>
      <c r="C1251" t="s">
        <v>3335</v>
      </c>
      <c r="D1251" t="s">
        <v>3767</v>
      </c>
      <c r="E1251" s="21">
        <v>1</v>
      </c>
    </row>
    <row r="1252" spans="1:5" x14ac:dyDescent="0.25">
      <c r="A1252" t="s">
        <v>62</v>
      </c>
      <c r="B1252" t="s">
        <v>3332</v>
      </c>
      <c r="C1252" t="s">
        <v>3335</v>
      </c>
      <c r="D1252" t="s">
        <v>3769</v>
      </c>
      <c r="E1252" s="21">
        <v>1</v>
      </c>
    </row>
    <row r="1253" spans="1:5" x14ac:dyDescent="0.25">
      <c r="A1253" t="s">
        <v>62</v>
      </c>
      <c r="B1253" t="s">
        <v>3332</v>
      </c>
      <c r="C1253" t="s">
        <v>3335</v>
      </c>
      <c r="D1253" t="s">
        <v>3768</v>
      </c>
      <c r="E1253" s="21">
        <v>1</v>
      </c>
    </row>
    <row r="1254" spans="1:5" x14ac:dyDescent="0.25">
      <c r="A1254" t="s">
        <v>62</v>
      </c>
      <c r="B1254" t="s">
        <v>3332</v>
      </c>
      <c r="C1254" t="s">
        <v>3335</v>
      </c>
      <c r="D1254" t="s">
        <v>3751</v>
      </c>
      <c r="E1254" s="21">
        <v>1</v>
      </c>
    </row>
    <row r="1255" spans="1:5" x14ac:dyDescent="0.25">
      <c r="A1255" t="s">
        <v>62</v>
      </c>
      <c r="B1255" t="s">
        <v>3332</v>
      </c>
      <c r="C1255" t="s">
        <v>3335</v>
      </c>
      <c r="D1255" t="s">
        <v>3779</v>
      </c>
      <c r="E1255" s="21">
        <v>1</v>
      </c>
    </row>
    <row r="1256" spans="1:5" x14ac:dyDescent="0.25">
      <c r="A1256" t="s">
        <v>62</v>
      </c>
      <c r="B1256" t="s">
        <v>3332</v>
      </c>
      <c r="C1256" t="s">
        <v>3335</v>
      </c>
      <c r="D1256" t="s">
        <v>3746</v>
      </c>
      <c r="E1256" s="21">
        <v>1</v>
      </c>
    </row>
    <row r="1257" spans="1:5" x14ac:dyDescent="0.25">
      <c r="A1257" t="s">
        <v>62</v>
      </c>
      <c r="B1257" t="s">
        <v>3332</v>
      </c>
      <c r="C1257" t="s">
        <v>3335</v>
      </c>
      <c r="D1257" t="s">
        <v>3752</v>
      </c>
      <c r="E1257" s="21">
        <v>1</v>
      </c>
    </row>
    <row r="1258" spans="1:5" x14ac:dyDescent="0.25">
      <c r="A1258" t="s">
        <v>62</v>
      </c>
      <c r="B1258" t="s">
        <v>3332</v>
      </c>
      <c r="C1258" t="s">
        <v>3026</v>
      </c>
      <c r="D1258" t="s">
        <v>3362</v>
      </c>
      <c r="E1258" s="21">
        <v>1</v>
      </c>
    </row>
    <row r="1259" spans="1:5" x14ac:dyDescent="0.25">
      <c r="A1259" t="s">
        <v>62</v>
      </c>
      <c r="B1259" t="s">
        <v>3332</v>
      </c>
      <c r="C1259" t="s">
        <v>3026</v>
      </c>
      <c r="D1259" t="s">
        <v>3363</v>
      </c>
      <c r="E1259" s="21">
        <v>1</v>
      </c>
    </row>
    <row r="1260" spans="1:5" x14ac:dyDescent="0.25">
      <c r="A1260" t="s">
        <v>62</v>
      </c>
      <c r="B1260" t="s">
        <v>3332</v>
      </c>
      <c r="C1260" t="s">
        <v>3740</v>
      </c>
      <c r="D1260" t="s">
        <v>3740</v>
      </c>
      <c r="E1260" s="21">
        <v>7</v>
      </c>
    </row>
    <row r="1261" spans="1:5" x14ac:dyDescent="0.25">
      <c r="A1261" t="s">
        <v>62</v>
      </c>
      <c r="B1261" t="s">
        <v>3332</v>
      </c>
      <c r="C1261" t="s">
        <v>2524</v>
      </c>
      <c r="D1261" t="s">
        <v>2524</v>
      </c>
      <c r="E1261" s="21">
        <v>6</v>
      </c>
    </row>
    <row r="1262" spans="1:5" x14ac:dyDescent="0.25">
      <c r="A1262" t="s">
        <v>62</v>
      </c>
      <c r="B1262" t="s">
        <v>3332</v>
      </c>
      <c r="C1262" t="s">
        <v>3339</v>
      </c>
      <c r="D1262" t="s">
        <v>3339</v>
      </c>
      <c r="E1262" s="21">
        <v>1</v>
      </c>
    </row>
    <row r="1263" spans="1:5" x14ac:dyDescent="0.25">
      <c r="A1263" t="s">
        <v>62</v>
      </c>
      <c r="B1263" t="s">
        <v>3332</v>
      </c>
      <c r="C1263" t="s">
        <v>3334</v>
      </c>
      <c r="D1263" t="s">
        <v>3334</v>
      </c>
      <c r="E1263" s="21">
        <v>1</v>
      </c>
    </row>
    <row r="1264" spans="1:5" x14ac:dyDescent="0.25">
      <c r="A1264" t="s">
        <v>62</v>
      </c>
      <c r="B1264" t="s">
        <v>3332</v>
      </c>
      <c r="C1264" t="s">
        <v>3739</v>
      </c>
      <c r="D1264" t="s">
        <v>3739</v>
      </c>
      <c r="E1264" s="21">
        <v>4</v>
      </c>
    </row>
    <row r="1265" spans="1:5" x14ac:dyDescent="0.25">
      <c r="A1265" t="s">
        <v>62</v>
      </c>
      <c r="B1265" t="s">
        <v>3332</v>
      </c>
      <c r="C1265" t="s">
        <v>3734</v>
      </c>
      <c r="D1265" t="s">
        <v>3724</v>
      </c>
      <c r="E1265" s="21">
        <v>1</v>
      </c>
    </row>
    <row r="1266" spans="1:5" x14ac:dyDescent="0.25">
      <c r="A1266" t="s">
        <v>62</v>
      </c>
      <c r="B1266" t="s">
        <v>3332</v>
      </c>
      <c r="C1266" t="s">
        <v>3734</v>
      </c>
      <c r="D1266" t="s">
        <v>3723</v>
      </c>
      <c r="E1266" s="21">
        <v>1</v>
      </c>
    </row>
    <row r="1267" spans="1:5" x14ac:dyDescent="0.25">
      <c r="A1267" t="s">
        <v>62</v>
      </c>
      <c r="B1267" t="s">
        <v>3332</v>
      </c>
      <c r="C1267" t="s">
        <v>3734</v>
      </c>
      <c r="D1267" t="s">
        <v>3721</v>
      </c>
      <c r="E1267" s="21">
        <v>1</v>
      </c>
    </row>
    <row r="1268" spans="1:5" x14ac:dyDescent="0.25">
      <c r="A1268" t="s">
        <v>62</v>
      </c>
      <c r="B1268" t="s">
        <v>3332</v>
      </c>
      <c r="C1268" t="s">
        <v>3734</v>
      </c>
      <c r="D1268" t="s">
        <v>3722</v>
      </c>
      <c r="E1268" s="21">
        <v>1</v>
      </c>
    </row>
    <row r="1269" spans="1:5" x14ac:dyDescent="0.25">
      <c r="A1269" t="s">
        <v>62</v>
      </c>
      <c r="B1269" t="s">
        <v>3332</v>
      </c>
      <c r="C1269" t="s">
        <v>3734</v>
      </c>
      <c r="D1269" t="s">
        <v>3728</v>
      </c>
      <c r="E1269" s="21">
        <v>1</v>
      </c>
    </row>
    <row r="1270" spans="1:5" x14ac:dyDescent="0.25">
      <c r="A1270" t="s">
        <v>62</v>
      </c>
      <c r="B1270" t="s">
        <v>3332</v>
      </c>
      <c r="C1270" t="s">
        <v>3734</v>
      </c>
      <c r="D1270" t="s">
        <v>3725</v>
      </c>
      <c r="E1270" s="21">
        <v>1</v>
      </c>
    </row>
    <row r="1271" spans="1:5" x14ac:dyDescent="0.25">
      <c r="A1271" t="s">
        <v>62</v>
      </c>
      <c r="B1271" t="s">
        <v>3332</v>
      </c>
      <c r="C1271" t="s">
        <v>3734</v>
      </c>
      <c r="D1271" t="s">
        <v>3726</v>
      </c>
      <c r="E1271" s="21">
        <v>1</v>
      </c>
    </row>
    <row r="1272" spans="1:5" x14ac:dyDescent="0.25">
      <c r="A1272" t="s">
        <v>62</v>
      </c>
      <c r="B1272" t="s">
        <v>3332</v>
      </c>
      <c r="C1272" t="s">
        <v>3734</v>
      </c>
      <c r="D1272" t="s">
        <v>3729</v>
      </c>
      <c r="E1272" s="21">
        <v>1</v>
      </c>
    </row>
    <row r="1273" spans="1:5" x14ac:dyDescent="0.25">
      <c r="A1273" t="s">
        <v>62</v>
      </c>
      <c r="B1273" t="s">
        <v>3332</v>
      </c>
      <c r="C1273" t="s">
        <v>3734</v>
      </c>
      <c r="D1273" t="s">
        <v>3727</v>
      </c>
      <c r="E1273" s="21">
        <v>1</v>
      </c>
    </row>
    <row r="1274" spans="1:5" x14ac:dyDescent="0.25">
      <c r="A1274" t="s">
        <v>62</v>
      </c>
      <c r="B1274" t="s">
        <v>3332</v>
      </c>
      <c r="C1274" t="s">
        <v>3741</v>
      </c>
      <c r="D1274" t="s">
        <v>3741</v>
      </c>
      <c r="E1274" s="21">
        <v>7</v>
      </c>
    </row>
    <row r="1275" spans="1:5" x14ac:dyDescent="0.25">
      <c r="A1275" t="s">
        <v>62</v>
      </c>
      <c r="B1275" t="s">
        <v>3332</v>
      </c>
      <c r="C1275" t="s">
        <v>3341</v>
      </c>
      <c r="D1275" t="s">
        <v>3347</v>
      </c>
      <c r="E1275" s="21">
        <v>1</v>
      </c>
    </row>
    <row r="1276" spans="1:5" x14ac:dyDescent="0.25">
      <c r="A1276" t="s">
        <v>62</v>
      </c>
      <c r="B1276" t="s">
        <v>3332</v>
      </c>
      <c r="C1276" t="s">
        <v>3341</v>
      </c>
      <c r="D1276" t="s">
        <v>3360</v>
      </c>
      <c r="E1276" s="21">
        <v>1</v>
      </c>
    </row>
    <row r="1277" spans="1:5" x14ac:dyDescent="0.25">
      <c r="A1277" t="s">
        <v>62</v>
      </c>
      <c r="B1277" t="s">
        <v>3332</v>
      </c>
      <c r="C1277" t="s">
        <v>3341</v>
      </c>
      <c r="D1277" t="s">
        <v>3348</v>
      </c>
      <c r="E1277" s="21">
        <v>1</v>
      </c>
    </row>
    <row r="1278" spans="1:5" x14ac:dyDescent="0.25">
      <c r="A1278" t="s">
        <v>62</v>
      </c>
      <c r="B1278" t="s">
        <v>3332</v>
      </c>
      <c r="C1278" t="s">
        <v>3341</v>
      </c>
      <c r="D1278" t="s">
        <v>3356</v>
      </c>
      <c r="E1278" s="21">
        <v>1</v>
      </c>
    </row>
    <row r="1279" spans="1:5" x14ac:dyDescent="0.25">
      <c r="A1279" t="s">
        <v>62</v>
      </c>
      <c r="B1279" t="s">
        <v>3332</v>
      </c>
      <c r="C1279" t="s">
        <v>3341</v>
      </c>
      <c r="D1279" t="s">
        <v>3353</v>
      </c>
      <c r="E1279" s="21">
        <v>1</v>
      </c>
    </row>
    <row r="1280" spans="1:5" x14ac:dyDescent="0.25">
      <c r="A1280" t="s">
        <v>62</v>
      </c>
      <c r="B1280" t="s">
        <v>3332</v>
      </c>
      <c r="C1280" t="s">
        <v>3341</v>
      </c>
      <c r="D1280" t="s">
        <v>3349</v>
      </c>
      <c r="E1280" s="21">
        <v>1</v>
      </c>
    </row>
    <row r="1281" spans="1:5" x14ac:dyDescent="0.25">
      <c r="A1281" t="s">
        <v>62</v>
      </c>
      <c r="B1281" t="s">
        <v>3332</v>
      </c>
      <c r="C1281" t="s">
        <v>3341</v>
      </c>
      <c r="D1281" t="s">
        <v>3354</v>
      </c>
      <c r="E1281" s="21">
        <v>1</v>
      </c>
    </row>
    <row r="1282" spans="1:5" x14ac:dyDescent="0.25">
      <c r="A1282" t="s">
        <v>62</v>
      </c>
      <c r="B1282" t="s">
        <v>3332</v>
      </c>
      <c r="C1282" t="s">
        <v>3341</v>
      </c>
      <c r="D1282" t="s">
        <v>3355</v>
      </c>
      <c r="E1282" s="21">
        <v>1</v>
      </c>
    </row>
    <row r="1283" spans="1:5" x14ac:dyDescent="0.25">
      <c r="A1283" t="s">
        <v>62</v>
      </c>
      <c r="B1283" t="s">
        <v>3332</v>
      </c>
      <c r="C1283" t="s">
        <v>3341</v>
      </c>
      <c r="D1283" t="s">
        <v>3359</v>
      </c>
      <c r="E1283" s="21">
        <v>1</v>
      </c>
    </row>
    <row r="1284" spans="1:5" x14ac:dyDescent="0.25">
      <c r="A1284" t="s">
        <v>62</v>
      </c>
      <c r="B1284" t="s">
        <v>3332</v>
      </c>
      <c r="C1284" t="s">
        <v>3341</v>
      </c>
      <c r="D1284" t="s">
        <v>3357</v>
      </c>
      <c r="E1284" s="21">
        <v>1</v>
      </c>
    </row>
    <row r="1285" spans="1:5" x14ac:dyDescent="0.25">
      <c r="A1285" t="s">
        <v>62</v>
      </c>
      <c r="B1285" t="s">
        <v>3332</v>
      </c>
      <c r="C1285" t="s">
        <v>3341</v>
      </c>
      <c r="D1285" t="s">
        <v>3352</v>
      </c>
      <c r="E1285" s="21">
        <v>1</v>
      </c>
    </row>
    <row r="1286" spans="1:5" x14ac:dyDescent="0.25">
      <c r="A1286" t="s">
        <v>62</v>
      </c>
      <c r="B1286" t="s">
        <v>3332</v>
      </c>
      <c r="C1286" t="s">
        <v>3341</v>
      </c>
      <c r="D1286" t="s">
        <v>3358</v>
      </c>
      <c r="E1286" s="21">
        <v>1</v>
      </c>
    </row>
    <row r="1287" spans="1:5" x14ac:dyDescent="0.25">
      <c r="A1287" t="s">
        <v>62</v>
      </c>
      <c r="B1287" t="s">
        <v>3332</v>
      </c>
      <c r="C1287" t="s">
        <v>3341</v>
      </c>
      <c r="D1287" t="s">
        <v>3361</v>
      </c>
      <c r="E1287" s="21">
        <v>1</v>
      </c>
    </row>
    <row r="1288" spans="1:5" x14ac:dyDescent="0.25">
      <c r="A1288" t="s">
        <v>62</v>
      </c>
      <c r="B1288" t="s">
        <v>3332</v>
      </c>
      <c r="C1288" t="s">
        <v>3341</v>
      </c>
      <c r="D1288" t="s">
        <v>3351</v>
      </c>
      <c r="E1288" s="21">
        <v>1</v>
      </c>
    </row>
    <row r="1289" spans="1:5" x14ac:dyDescent="0.25">
      <c r="A1289" t="s">
        <v>62</v>
      </c>
      <c r="B1289" t="s">
        <v>3332</v>
      </c>
      <c r="C1289" t="s">
        <v>3341</v>
      </c>
      <c r="D1289" t="s">
        <v>3346</v>
      </c>
      <c r="E1289" s="21">
        <v>1</v>
      </c>
    </row>
    <row r="1290" spans="1:5" x14ac:dyDescent="0.25">
      <c r="A1290" t="s">
        <v>62</v>
      </c>
      <c r="B1290" t="s">
        <v>3332</v>
      </c>
      <c r="C1290" t="s">
        <v>3341</v>
      </c>
      <c r="D1290" t="s">
        <v>3350</v>
      </c>
      <c r="E1290" s="21">
        <v>1</v>
      </c>
    </row>
    <row r="1291" spans="1:5" x14ac:dyDescent="0.25">
      <c r="A1291" t="s">
        <v>62</v>
      </c>
      <c r="B1291" t="s">
        <v>3332</v>
      </c>
      <c r="C1291" t="s">
        <v>3720</v>
      </c>
      <c r="D1291" t="s">
        <v>3347</v>
      </c>
      <c r="E1291" s="21">
        <v>1</v>
      </c>
    </row>
    <row r="1292" spans="1:5" x14ac:dyDescent="0.25">
      <c r="A1292" t="s">
        <v>62</v>
      </c>
      <c r="B1292" t="s">
        <v>3332</v>
      </c>
      <c r="C1292" t="s">
        <v>3720</v>
      </c>
      <c r="D1292" t="s">
        <v>3360</v>
      </c>
      <c r="E1292" s="21">
        <v>1</v>
      </c>
    </row>
    <row r="1293" spans="1:5" x14ac:dyDescent="0.25">
      <c r="A1293" t="s">
        <v>62</v>
      </c>
      <c r="B1293" t="s">
        <v>3332</v>
      </c>
      <c r="C1293" t="s">
        <v>3720</v>
      </c>
      <c r="D1293" t="s">
        <v>3348</v>
      </c>
      <c r="E1293" s="21">
        <v>1</v>
      </c>
    </row>
    <row r="1294" spans="1:5" x14ac:dyDescent="0.25">
      <c r="A1294" t="s">
        <v>62</v>
      </c>
      <c r="B1294" t="s">
        <v>3332</v>
      </c>
      <c r="C1294" t="s">
        <v>3720</v>
      </c>
      <c r="D1294" t="s">
        <v>3356</v>
      </c>
      <c r="E1294" s="21">
        <v>1</v>
      </c>
    </row>
    <row r="1295" spans="1:5" x14ac:dyDescent="0.25">
      <c r="A1295" t="s">
        <v>62</v>
      </c>
      <c r="B1295" t="s">
        <v>3332</v>
      </c>
      <c r="C1295" t="s">
        <v>3720</v>
      </c>
      <c r="D1295" t="s">
        <v>3353</v>
      </c>
      <c r="E1295" s="21">
        <v>1</v>
      </c>
    </row>
    <row r="1296" spans="1:5" x14ac:dyDescent="0.25">
      <c r="A1296" t="s">
        <v>62</v>
      </c>
      <c r="B1296" t="s">
        <v>3332</v>
      </c>
      <c r="C1296" t="s">
        <v>3720</v>
      </c>
      <c r="D1296" t="s">
        <v>3349</v>
      </c>
      <c r="E1296" s="21">
        <v>1</v>
      </c>
    </row>
    <row r="1297" spans="1:5" x14ac:dyDescent="0.25">
      <c r="A1297" t="s">
        <v>62</v>
      </c>
      <c r="B1297" t="s">
        <v>3332</v>
      </c>
      <c r="C1297" t="s">
        <v>3720</v>
      </c>
      <c r="D1297" t="s">
        <v>3354</v>
      </c>
      <c r="E1297" s="21">
        <v>1</v>
      </c>
    </row>
    <row r="1298" spans="1:5" x14ac:dyDescent="0.25">
      <c r="A1298" t="s">
        <v>62</v>
      </c>
      <c r="B1298" t="s">
        <v>3332</v>
      </c>
      <c r="C1298" t="s">
        <v>3720</v>
      </c>
      <c r="D1298" t="s">
        <v>3355</v>
      </c>
      <c r="E1298" s="21">
        <v>1</v>
      </c>
    </row>
    <row r="1299" spans="1:5" x14ac:dyDescent="0.25">
      <c r="A1299" t="s">
        <v>62</v>
      </c>
      <c r="B1299" t="s">
        <v>3332</v>
      </c>
      <c r="C1299" t="s">
        <v>3720</v>
      </c>
      <c r="D1299" t="s">
        <v>3359</v>
      </c>
      <c r="E1299" s="21">
        <v>1</v>
      </c>
    </row>
    <row r="1300" spans="1:5" x14ac:dyDescent="0.25">
      <c r="A1300" t="s">
        <v>62</v>
      </c>
      <c r="B1300" t="s">
        <v>3332</v>
      </c>
      <c r="C1300" t="s">
        <v>3720</v>
      </c>
      <c r="D1300" t="s">
        <v>3357</v>
      </c>
      <c r="E1300" s="21">
        <v>1</v>
      </c>
    </row>
    <row r="1301" spans="1:5" x14ac:dyDescent="0.25">
      <c r="A1301" t="s">
        <v>62</v>
      </c>
      <c r="B1301" t="s">
        <v>3332</v>
      </c>
      <c r="C1301" t="s">
        <v>3720</v>
      </c>
      <c r="D1301" t="s">
        <v>3352</v>
      </c>
      <c r="E1301" s="21">
        <v>1</v>
      </c>
    </row>
    <row r="1302" spans="1:5" x14ac:dyDescent="0.25">
      <c r="A1302" t="s">
        <v>62</v>
      </c>
      <c r="B1302" t="s">
        <v>3332</v>
      </c>
      <c r="C1302" t="s">
        <v>3720</v>
      </c>
      <c r="D1302" t="s">
        <v>3358</v>
      </c>
      <c r="E1302" s="21">
        <v>1</v>
      </c>
    </row>
    <row r="1303" spans="1:5" x14ac:dyDescent="0.25">
      <c r="A1303" t="s">
        <v>62</v>
      </c>
      <c r="B1303" t="s">
        <v>3332</v>
      </c>
      <c r="C1303" t="s">
        <v>3720</v>
      </c>
      <c r="D1303" t="s">
        <v>3361</v>
      </c>
      <c r="E1303" s="21">
        <v>1</v>
      </c>
    </row>
    <row r="1304" spans="1:5" x14ac:dyDescent="0.25">
      <c r="A1304" t="s">
        <v>62</v>
      </c>
      <c r="B1304" t="s">
        <v>3332</v>
      </c>
      <c r="C1304" t="s">
        <v>3720</v>
      </c>
      <c r="D1304" t="s">
        <v>3351</v>
      </c>
      <c r="E1304" s="21">
        <v>1</v>
      </c>
    </row>
    <row r="1305" spans="1:5" x14ac:dyDescent="0.25">
      <c r="A1305" t="s">
        <v>62</v>
      </c>
      <c r="B1305" t="s">
        <v>3332</v>
      </c>
      <c r="C1305" t="s">
        <v>3720</v>
      </c>
      <c r="D1305" t="s">
        <v>3346</v>
      </c>
      <c r="E1305" s="21">
        <v>1</v>
      </c>
    </row>
    <row r="1306" spans="1:5" x14ac:dyDescent="0.25">
      <c r="A1306" t="s">
        <v>62</v>
      </c>
      <c r="B1306" t="s">
        <v>3332</v>
      </c>
      <c r="C1306" t="s">
        <v>3720</v>
      </c>
      <c r="D1306" t="s">
        <v>3350</v>
      </c>
      <c r="E1306" s="21">
        <v>1</v>
      </c>
    </row>
    <row r="1307" spans="1:5" x14ac:dyDescent="0.25">
      <c r="A1307" t="s">
        <v>62</v>
      </c>
      <c r="B1307" t="s">
        <v>3332</v>
      </c>
      <c r="C1307" t="s">
        <v>842</v>
      </c>
      <c r="D1307" t="s">
        <v>3365</v>
      </c>
      <c r="E1307" s="21">
        <v>1</v>
      </c>
    </row>
    <row r="1308" spans="1:5" x14ac:dyDescent="0.25">
      <c r="A1308" t="s">
        <v>62</v>
      </c>
      <c r="B1308" t="s">
        <v>3332</v>
      </c>
      <c r="C1308" t="s">
        <v>842</v>
      </c>
      <c r="D1308" t="s">
        <v>3364</v>
      </c>
      <c r="E1308" s="21">
        <v>1</v>
      </c>
    </row>
    <row r="1309" spans="1:5" x14ac:dyDescent="0.25">
      <c r="A1309" t="s">
        <v>62</v>
      </c>
      <c r="B1309" t="s">
        <v>3332</v>
      </c>
      <c r="C1309" t="s">
        <v>3023</v>
      </c>
      <c r="D1309" t="s">
        <v>3023</v>
      </c>
      <c r="E1309" s="21">
        <v>3</v>
      </c>
    </row>
    <row r="1310" spans="1:5" x14ac:dyDescent="0.25">
      <c r="A1310" t="s">
        <v>62</v>
      </c>
      <c r="B1310" t="s">
        <v>448</v>
      </c>
      <c r="C1310" t="s">
        <v>447</v>
      </c>
      <c r="D1310" t="s">
        <v>449</v>
      </c>
      <c r="E1310" s="21">
        <v>3</v>
      </c>
    </row>
    <row r="1311" spans="1:5" x14ac:dyDescent="0.25">
      <c r="A1311" t="s">
        <v>62</v>
      </c>
      <c r="B1311" t="s">
        <v>444</v>
      </c>
      <c r="C1311" t="s">
        <v>1246</v>
      </c>
      <c r="D1311" t="s">
        <v>1238</v>
      </c>
      <c r="E1311" s="21">
        <v>1</v>
      </c>
    </row>
    <row r="1312" spans="1:5" x14ac:dyDescent="0.25">
      <c r="A1312" t="s">
        <v>62</v>
      </c>
      <c r="B1312" t="s">
        <v>444</v>
      </c>
      <c r="C1312" t="s">
        <v>1246</v>
      </c>
      <c r="D1312" t="s">
        <v>1232</v>
      </c>
      <c r="E1312" s="21">
        <v>1</v>
      </c>
    </row>
    <row r="1313" spans="1:5" x14ac:dyDescent="0.25">
      <c r="A1313" t="s">
        <v>62</v>
      </c>
      <c r="B1313" t="s">
        <v>444</v>
      </c>
      <c r="C1313" t="s">
        <v>1246</v>
      </c>
      <c r="D1313" t="s">
        <v>1234</v>
      </c>
      <c r="E1313" s="21">
        <v>1</v>
      </c>
    </row>
    <row r="1314" spans="1:5" x14ac:dyDescent="0.25">
      <c r="A1314" t="s">
        <v>62</v>
      </c>
      <c r="B1314" t="s">
        <v>444</v>
      </c>
      <c r="C1314" t="s">
        <v>1246</v>
      </c>
      <c r="D1314" t="s">
        <v>1236</v>
      </c>
      <c r="E1314" s="21">
        <v>1</v>
      </c>
    </row>
    <row r="1315" spans="1:5" x14ac:dyDescent="0.25">
      <c r="A1315" t="s">
        <v>62</v>
      </c>
      <c r="B1315" t="s">
        <v>444</v>
      </c>
      <c r="C1315" t="s">
        <v>1251</v>
      </c>
      <c r="D1315" t="s">
        <v>1238</v>
      </c>
      <c r="E1315" s="21">
        <v>1</v>
      </c>
    </row>
    <row r="1316" spans="1:5" x14ac:dyDescent="0.25">
      <c r="A1316" t="s">
        <v>62</v>
      </c>
      <c r="B1316" t="s">
        <v>444</v>
      </c>
      <c r="C1316" t="s">
        <v>1251</v>
      </c>
      <c r="D1316" t="s">
        <v>1232</v>
      </c>
      <c r="E1316" s="21">
        <v>1</v>
      </c>
    </row>
    <row r="1317" spans="1:5" x14ac:dyDescent="0.25">
      <c r="A1317" t="s">
        <v>62</v>
      </c>
      <c r="B1317" t="s">
        <v>444</v>
      </c>
      <c r="C1317" t="s">
        <v>1251</v>
      </c>
      <c r="D1317" t="s">
        <v>1234</v>
      </c>
      <c r="E1317" s="21">
        <v>1</v>
      </c>
    </row>
    <row r="1318" spans="1:5" x14ac:dyDescent="0.25">
      <c r="A1318" t="s">
        <v>62</v>
      </c>
      <c r="B1318" t="s">
        <v>444</v>
      </c>
      <c r="C1318" t="s">
        <v>1251</v>
      </c>
      <c r="D1318" t="s">
        <v>1236</v>
      </c>
      <c r="E1318" s="21">
        <v>1</v>
      </c>
    </row>
    <row r="1319" spans="1:5" x14ac:dyDescent="0.25">
      <c r="A1319" t="s">
        <v>62</v>
      </c>
      <c r="B1319" t="s">
        <v>444</v>
      </c>
      <c r="C1319" t="s">
        <v>1227</v>
      </c>
      <c r="D1319" t="s">
        <v>1228</v>
      </c>
      <c r="E1319" s="21">
        <v>1</v>
      </c>
    </row>
    <row r="1320" spans="1:5" x14ac:dyDescent="0.25">
      <c r="A1320" t="s">
        <v>62</v>
      </c>
      <c r="B1320" t="s">
        <v>444</v>
      </c>
      <c r="C1320" t="s">
        <v>1227</v>
      </c>
      <c r="D1320" t="s">
        <v>1238</v>
      </c>
      <c r="E1320" s="21">
        <v>1</v>
      </c>
    </row>
    <row r="1321" spans="1:5" x14ac:dyDescent="0.25">
      <c r="A1321" t="s">
        <v>62</v>
      </c>
      <c r="B1321" t="s">
        <v>444</v>
      </c>
      <c r="C1321" t="s">
        <v>1227</v>
      </c>
      <c r="D1321" t="s">
        <v>1232</v>
      </c>
      <c r="E1321" s="21">
        <v>1</v>
      </c>
    </row>
    <row r="1322" spans="1:5" x14ac:dyDescent="0.25">
      <c r="A1322" t="s">
        <v>62</v>
      </c>
      <c r="B1322" t="s">
        <v>444</v>
      </c>
      <c r="C1322" t="s">
        <v>1227</v>
      </c>
      <c r="D1322" t="s">
        <v>1234</v>
      </c>
      <c r="E1322" s="21">
        <v>1</v>
      </c>
    </row>
    <row r="1323" spans="1:5" x14ac:dyDescent="0.25">
      <c r="A1323" t="s">
        <v>62</v>
      </c>
      <c r="B1323" t="s">
        <v>444</v>
      </c>
      <c r="C1323" t="s">
        <v>1227</v>
      </c>
      <c r="D1323" t="s">
        <v>1236</v>
      </c>
      <c r="E1323" s="21">
        <v>1</v>
      </c>
    </row>
    <row r="1324" spans="1:5" x14ac:dyDescent="0.25">
      <c r="A1324" t="s">
        <v>62</v>
      </c>
      <c r="B1324" t="s">
        <v>444</v>
      </c>
      <c r="C1324" t="s">
        <v>1240</v>
      </c>
      <c r="D1324" t="s">
        <v>1228</v>
      </c>
      <c r="E1324" s="21">
        <v>1</v>
      </c>
    </row>
    <row r="1325" spans="1:5" x14ac:dyDescent="0.25">
      <c r="A1325" t="s">
        <v>62</v>
      </c>
      <c r="B1325" t="s">
        <v>444</v>
      </c>
      <c r="C1325" t="s">
        <v>1240</v>
      </c>
      <c r="D1325" t="s">
        <v>1238</v>
      </c>
      <c r="E1325" s="21">
        <v>1</v>
      </c>
    </row>
    <row r="1326" spans="1:5" x14ac:dyDescent="0.25">
      <c r="A1326" t="s">
        <v>62</v>
      </c>
      <c r="B1326" t="s">
        <v>444</v>
      </c>
      <c r="C1326" t="s">
        <v>1240</v>
      </c>
      <c r="D1326" t="s">
        <v>1232</v>
      </c>
      <c r="E1326" s="21">
        <v>1</v>
      </c>
    </row>
    <row r="1327" spans="1:5" x14ac:dyDescent="0.25">
      <c r="A1327" t="s">
        <v>62</v>
      </c>
      <c r="B1327" t="s">
        <v>444</v>
      </c>
      <c r="C1327" t="s">
        <v>1240</v>
      </c>
      <c r="D1327" t="s">
        <v>1234</v>
      </c>
      <c r="E1327" s="21">
        <v>1</v>
      </c>
    </row>
    <row r="1328" spans="1:5" x14ac:dyDescent="0.25">
      <c r="A1328" t="s">
        <v>62</v>
      </c>
      <c r="B1328" t="s">
        <v>444</v>
      </c>
      <c r="C1328" t="s">
        <v>1240</v>
      </c>
      <c r="D1328" t="s">
        <v>1236</v>
      </c>
      <c r="E1328" s="21">
        <v>1</v>
      </c>
    </row>
    <row r="1329" spans="1:5" x14ac:dyDescent="0.25">
      <c r="A1329" t="s">
        <v>62</v>
      </c>
      <c r="B1329" t="s">
        <v>444</v>
      </c>
      <c r="C1329" t="s">
        <v>446</v>
      </c>
      <c r="D1329" t="s">
        <v>445</v>
      </c>
      <c r="E1329" s="21">
        <v>1</v>
      </c>
    </row>
    <row r="1330" spans="1:5" x14ac:dyDescent="0.25">
      <c r="A1330" t="s">
        <v>859</v>
      </c>
      <c r="B1330" t="s">
        <v>860</v>
      </c>
      <c r="C1330" t="s">
        <v>861</v>
      </c>
      <c r="D1330" t="s">
        <v>862</v>
      </c>
      <c r="E1330" s="21">
        <v>1</v>
      </c>
    </row>
    <row r="1331" spans="1:5" x14ac:dyDescent="0.25">
      <c r="A1331" t="s">
        <v>859</v>
      </c>
      <c r="B1331" t="s">
        <v>860</v>
      </c>
      <c r="C1331" t="s">
        <v>861</v>
      </c>
      <c r="D1331" t="s">
        <v>899</v>
      </c>
      <c r="E1331" s="21">
        <v>1</v>
      </c>
    </row>
    <row r="1332" spans="1:5" x14ac:dyDescent="0.25">
      <c r="A1332" t="s">
        <v>859</v>
      </c>
      <c r="B1332" t="s">
        <v>860</v>
      </c>
      <c r="C1332" t="s">
        <v>861</v>
      </c>
      <c r="D1332" t="s">
        <v>917</v>
      </c>
      <c r="E1332" s="21">
        <v>1</v>
      </c>
    </row>
    <row r="1333" spans="1:5" x14ac:dyDescent="0.25">
      <c r="A1333" t="s">
        <v>859</v>
      </c>
      <c r="B1333" t="s">
        <v>860</v>
      </c>
      <c r="C1333" t="s">
        <v>866</v>
      </c>
      <c r="D1333" t="s">
        <v>862</v>
      </c>
      <c r="E1333" s="21">
        <v>1</v>
      </c>
    </row>
    <row r="1334" spans="1:5" x14ac:dyDescent="0.25">
      <c r="A1334" t="s">
        <v>859</v>
      </c>
      <c r="B1334" t="s">
        <v>860</v>
      </c>
      <c r="C1334" t="s">
        <v>866</v>
      </c>
      <c r="D1334" t="s">
        <v>899</v>
      </c>
      <c r="E1334" s="21">
        <v>1</v>
      </c>
    </row>
    <row r="1335" spans="1:5" x14ac:dyDescent="0.25">
      <c r="A1335" t="s">
        <v>859</v>
      </c>
      <c r="B1335" t="s">
        <v>860</v>
      </c>
      <c r="C1335" t="s">
        <v>866</v>
      </c>
      <c r="D1335" t="s">
        <v>917</v>
      </c>
      <c r="E1335" s="21">
        <v>1</v>
      </c>
    </row>
    <row r="1336" spans="1:5" x14ac:dyDescent="0.25">
      <c r="A1336" t="s">
        <v>859</v>
      </c>
      <c r="B1336" t="s">
        <v>860</v>
      </c>
      <c r="C1336" t="s">
        <v>868</v>
      </c>
      <c r="D1336" t="s">
        <v>862</v>
      </c>
      <c r="E1336" s="21">
        <v>1</v>
      </c>
    </row>
    <row r="1337" spans="1:5" x14ac:dyDescent="0.25">
      <c r="A1337" t="s">
        <v>859</v>
      </c>
      <c r="B1337" t="s">
        <v>860</v>
      </c>
      <c r="C1337" t="s">
        <v>868</v>
      </c>
      <c r="D1337" t="s">
        <v>899</v>
      </c>
      <c r="E1337" s="21">
        <v>1</v>
      </c>
    </row>
    <row r="1338" spans="1:5" x14ac:dyDescent="0.25">
      <c r="A1338" t="s">
        <v>859</v>
      </c>
      <c r="B1338" t="s">
        <v>860</v>
      </c>
      <c r="C1338" t="s">
        <v>868</v>
      </c>
      <c r="D1338" t="s">
        <v>917</v>
      </c>
      <c r="E1338" s="21">
        <v>1</v>
      </c>
    </row>
    <row r="1339" spans="1:5" x14ac:dyDescent="0.25">
      <c r="A1339" t="s">
        <v>859</v>
      </c>
      <c r="B1339" t="s">
        <v>860</v>
      </c>
      <c r="C1339" t="s">
        <v>870</v>
      </c>
      <c r="D1339" t="s">
        <v>862</v>
      </c>
      <c r="E1339" s="21">
        <v>1</v>
      </c>
    </row>
    <row r="1340" spans="1:5" x14ac:dyDescent="0.25">
      <c r="A1340" t="s">
        <v>859</v>
      </c>
      <c r="B1340" t="s">
        <v>860</v>
      </c>
      <c r="C1340" t="s">
        <v>870</v>
      </c>
      <c r="D1340" t="s">
        <v>899</v>
      </c>
      <c r="E1340" s="21">
        <v>1</v>
      </c>
    </row>
    <row r="1341" spans="1:5" x14ac:dyDescent="0.25">
      <c r="A1341" t="s">
        <v>859</v>
      </c>
      <c r="B1341" t="s">
        <v>860</v>
      </c>
      <c r="C1341" t="s">
        <v>870</v>
      </c>
      <c r="D1341" t="s">
        <v>917</v>
      </c>
      <c r="E1341" s="21">
        <v>1</v>
      </c>
    </row>
    <row r="1342" spans="1:5" x14ac:dyDescent="0.25">
      <c r="A1342" t="s">
        <v>859</v>
      </c>
      <c r="B1342" t="s">
        <v>860</v>
      </c>
      <c r="C1342" t="s">
        <v>872</v>
      </c>
      <c r="D1342" t="s">
        <v>862</v>
      </c>
      <c r="E1342" s="21">
        <v>1</v>
      </c>
    </row>
    <row r="1343" spans="1:5" x14ac:dyDescent="0.25">
      <c r="A1343" t="s">
        <v>859</v>
      </c>
      <c r="B1343" t="s">
        <v>860</v>
      </c>
      <c r="C1343" t="s">
        <v>872</v>
      </c>
      <c r="D1343" t="s">
        <v>899</v>
      </c>
      <c r="E1343" s="21">
        <v>1</v>
      </c>
    </row>
    <row r="1344" spans="1:5" x14ac:dyDescent="0.25">
      <c r="A1344" t="s">
        <v>859</v>
      </c>
      <c r="B1344" t="s">
        <v>860</v>
      </c>
      <c r="C1344" t="s">
        <v>872</v>
      </c>
      <c r="D1344" t="s">
        <v>917</v>
      </c>
      <c r="E1344" s="21">
        <v>1</v>
      </c>
    </row>
    <row r="1345" spans="1:5" x14ac:dyDescent="0.25">
      <c r="A1345" t="s">
        <v>859</v>
      </c>
      <c r="B1345" t="s">
        <v>860</v>
      </c>
      <c r="C1345" t="s">
        <v>874</v>
      </c>
      <c r="D1345" t="s">
        <v>862</v>
      </c>
      <c r="E1345" s="21">
        <v>1</v>
      </c>
    </row>
    <row r="1346" spans="1:5" x14ac:dyDescent="0.25">
      <c r="A1346" t="s">
        <v>859</v>
      </c>
      <c r="B1346" t="s">
        <v>860</v>
      </c>
      <c r="C1346" t="s">
        <v>874</v>
      </c>
      <c r="D1346" t="s">
        <v>899</v>
      </c>
      <c r="E1346" s="21">
        <v>1</v>
      </c>
    </row>
    <row r="1347" spans="1:5" x14ac:dyDescent="0.25">
      <c r="A1347" t="s">
        <v>859</v>
      </c>
      <c r="B1347" t="s">
        <v>860</v>
      </c>
      <c r="C1347" t="s">
        <v>874</v>
      </c>
      <c r="D1347" t="s">
        <v>917</v>
      </c>
      <c r="E1347" s="21">
        <v>1</v>
      </c>
    </row>
    <row r="1348" spans="1:5" x14ac:dyDescent="0.25">
      <c r="A1348" t="s">
        <v>859</v>
      </c>
      <c r="B1348" t="s">
        <v>860</v>
      </c>
      <c r="C1348" t="s">
        <v>876</v>
      </c>
      <c r="D1348" t="s">
        <v>862</v>
      </c>
      <c r="E1348" s="21">
        <v>1</v>
      </c>
    </row>
    <row r="1349" spans="1:5" x14ac:dyDescent="0.25">
      <c r="A1349" t="s">
        <v>859</v>
      </c>
      <c r="B1349" t="s">
        <v>860</v>
      </c>
      <c r="C1349" t="s">
        <v>876</v>
      </c>
      <c r="D1349" t="s">
        <v>899</v>
      </c>
      <c r="E1349" s="21">
        <v>1</v>
      </c>
    </row>
    <row r="1350" spans="1:5" x14ac:dyDescent="0.25">
      <c r="A1350" t="s">
        <v>859</v>
      </c>
      <c r="B1350" t="s">
        <v>860</v>
      </c>
      <c r="C1350" t="s">
        <v>876</v>
      </c>
      <c r="D1350" t="s">
        <v>917</v>
      </c>
      <c r="E1350" s="21">
        <v>1</v>
      </c>
    </row>
    <row r="1351" spans="1:5" x14ac:dyDescent="0.25">
      <c r="A1351" t="s">
        <v>859</v>
      </c>
      <c r="B1351" t="s">
        <v>860</v>
      </c>
      <c r="C1351" t="s">
        <v>878</v>
      </c>
      <c r="D1351" t="s">
        <v>862</v>
      </c>
      <c r="E1351" s="21">
        <v>1</v>
      </c>
    </row>
    <row r="1352" spans="1:5" x14ac:dyDescent="0.25">
      <c r="A1352" t="s">
        <v>859</v>
      </c>
      <c r="B1352" t="s">
        <v>860</v>
      </c>
      <c r="C1352" t="s">
        <v>878</v>
      </c>
      <c r="D1352" t="s">
        <v>899</v>
      </c>
      <c r="E1352" s="21">
        <v>1</v>
      </c>
    </row>
    <row r="1353" spans="1:5" x14ac:dyDescent="0.25">
      <c r="A1353" t="s">
        <v>859</v>
      </c>
      <c r="B1353" t="s">
        <v>860</v>
      </c>
      <c r="C1353" t="s">
        <v>878</v>
      </c>
      <c r="D1353" t="s">
        <v>917</v>
      </c>
      <c r="E1353" s="21">
        <v>1</v>
      </c>
    </row>
    <row r="1354" spans="1:5" x14ac:dyDescent="0.25">
      <c r="A1354" t="s">
        <v>859</v>
      </c>
      <c r="B1354" t="s">
        <v>860</v>
      </c>
      <c r="C1354" t="s">
        <v>880</v>
      </c>
      <c r="D1354" t="s">
        <v>862</v>
      </c>
      <c r="E1354" s="21">
        <v>1</v>
      </c>
    </row>
    <row r="1355" spans="1:5" x14ac:dyDescent="0.25">
      <c r="A1355" t="s">
        <v>859</v>
      </c>
      <c r="B1355" t="s">
        <v>860</v>
      </c>
      <c r="C1355" t="s">
        <v>880</v>
      </c>
      <c r="D1355" t="s">
        <v>899</v>
      </c>
      <c r="E1355" s="21">
        <v>1</v>
      </c>
    </row>
    <row r="1356" spans="1:5" x14ac:dyDescent="0.25">
      <c r="A1356" t="s">
        <v>859</v>
      </c>
      <c r="B1356" t="s">
        <v>860</v>
      </c>
      <c r="C1356" t="s">
        <v>880</v>
      </c>
      <c r="D1356" t="s">
        <v>917</v>
      </c>
      <c r="E1356" s="21">
        <v>1</v>
      </c>
    </row>
    <row r="1357" spans="1:5" x14ac:dyDescent="0.25">
      <c r="A1357" t="s">
        <v>859</v>
      </c>
      <c r="B1357" t="s">
        <v>860</v>
      </c>
      <c r="C1357" t="s">
        <v>882</v>
      </c>
      <c r="D1357" t="s">
        <v>862</v>
      </c>
      <c r="E1357" s="21">
        <v>1</v>
      </c>
    </row>
    <row r="1358" spans="1:5" x14ac:dyDescent="0.25">
      <c r="A1358" t="s">
        <v>859</v>
      </c>
      <c r="B1358" t="s">
        <v>860</v>
      </c>
      <c r="C1358" t="s">
        <v>882</v>
      </c>
      <c r="D1358" t="s">
        <v>899</v>
      </c>
      <c r="E1358" s="21">
        <v>1</v>
      </c>
    </row>
    <row r="1359" spans="1:5" x14ac:dyDescent="0.25">
      <c r="A1359" t="s">
        <v>859</v>
      </c>
      <c r="B1359" t="s">
        <v>860</v>
      </c>
      <c r="C1359" t="s">
        <v>882</v>
      </c>
      <c r="D1359" t="s">
        <v>917</v>
      </c>
      <c r="E1359" s="21">
        <v>1</v>
      </c>
    </row>
    <row r="1360" spans="1:5" x14ac:dyDescent="0.25">
      <c r="A1360" t="s">
        <v>859</v>
      </c>
      <c r="B1360" t="s">
        <v>860</v>
      </c>
      <c r="C1360" t="s">
        <v>884</v>
      </c>
      <c r="D1360" t="s">
        <v>862</v>
      </c>
      <c r="E1360" s="21">
        <v>1</v>
      </c>
    </row>
    <row r="1361" spans="1:5" x14ac:dyDescent="0.25">
      <c r="A1361" t="s">
        <v>859</v>
      </c>
      <c r="B1361" t="s">
        <v>860</v>
      </c>
      <c r="C1361" t="s">
        <v>884</v>
      </c>
      <c r="D1361" t="s">
        <v>899</v>
      </c>
      <c r="E1361" s="21">
        <v>1</v>
      </c>
    </row>
    <row r="1362" spans="1:5" x14ac:dyDescent="0.25">
      <c r="A1362" t="s">
        <v>859</v>
      </c>
      <c r="B1362" t="s">
        <v>860</v>
      </c>
      <c r="C1362" t="s">
        <v>884</v>
      </c>
      <c r="D1362" t="s">
        <v>917</v>
      </c>
      <c r="E1362" s="21">
        <v>1</v>
      </c>
    </row>
    <row r="1363" spans="1:5" x14ac:dyDescent="0.25">
      <c r="A1363" t="s">
        <v>859</v>
      </c>
      <c r="B1363" t="s">
        <v>860</v>
      </c>
      <c r="C1363" t="s">
        <v>886</v>
      </c>
      <c r="D1363" t="s">
        <v>862</v>
      </c>
      <c r="E1363" s="21">
        <v>1</v>
      </c>
    </row>
    <row r="1364" spans="1:5" x14ac:dyDescent="0.25">
      <c r="A1364" t="s">
        <v>859</v>
      </c>
      <c r="B1364" t="s">
        <v>860</v>
      </c>
      <c r="C1364" t="s">
        <v>886</v>
      </c>
      <c r="D1364" t="s">
        <v>899</v>
      </c>
      <c r="E1364" s="21">
        <v>1</v>
      </c>
    </row>
    <row r="1365" spans="1:5" x14ac:dyDescent="0.25">
      <c r="A1365" t="s">
        <v>859</v>
      </c>
      <c r="B1365" t="s">
        <v>860</v>
      </c>
      <c r="C1365" t="s">
        <v>886</v>
      </c>
      <c r="D1365" t="s">
        <v>917</v>
      </c>
      <c r="E1365" s="21">
        <v>1</v>
      </c>
    </row>
    <row r="1366" spans="1:5" x14ac:dyDescent="0.25">
      <c r="A1366" t="s">
        <v>859</v>
      </c>
      <c r="B1366" t="s">
        <v>860</v>
      </c>
      <c r="C1366" t="s">
        <v>888</v>
      </c>
      <c r="D1366" t="s">
        <v>862</v>
      </c>
      <c r="E1366" s="21">
        <v>1</v>
      </c>
    </row>
    <row r="1367" spans="1:5" x14ac:dyDescent="0.25">
      <c r="A1367" t="s">
        <v>859</v>
      </c>
      <c r="B1367" t="s">
        <v>860</v>
      </c>
      <c r="C1367" t="s">
        <v>888</v>
      </c>
      <c r="D1367" t="s">
        <v>899</v>
      </c>
      <c r="E1367" s="21">
        <v>1</v>
      </c>
    </row>
    <row r="1368" spans="1:5" x14ac:dyDescent="0.25">
      <c r="A1368" t="s">
        <v>859</v>
      </c>
      <c r="B1368" t="s">
        <v>860</v>
      </c>
      <c r="C1368" t="s">
        <v>888</v>
      </c>
      <c r="D1368" t="s">
        <v>917</v>
      </c>
      <c r="E1368" s="21">
        <v>1</v>
      </c>
    </row>
    <row r="1369" spans="1:5" x14ac:dyDescent="0.25">
      <c r="A1369" t="s">
        <v>859</v>
      </c>
      <c r="B1369" t="s">
        <v>890</v>
      </c>
      <c r="C1369" t="s">
        <v>891</v>
      </c>
      <c r="D1369" t="s">
        <v>862</v>
      </c>
      <c r="E1369" s="21">
        <v>1</v>
      </c>
    </row>
    <row r="1370" spans="1:5" x14ac:dyDescent="0.25">
      <c r="A1370" t="s">
        <v>859</v>
      </c>
      <c r="B1370" t="s">
        <v>890</v>
      </c>
      <c r="C1370" t="s">
        <v>891</v>
      </c>
      <c r="D1370" t="s">
        <v>899</v>
      </c>
      <c r="E1370" s="21">
        <v>1</v>
      </c>
    </row>
    <row r="1371" spans="1:5" x14ac:dyDescent="0.25">
      <c r="A1371" t="s">
        <v>859</v>
      </c>
      <c r="B1371" t="s">
        <v>890</v>
      </c>
      <c r="C1371" t="s">
        <v>891</v>
      </c>
      <c r="D1371" t="s">
        <v>917</v>
      </c>
      <c r="E1371" s="21">
        <v>1</v>
      </c>
    </row>
    <row r="1372" spans="1:5" x14ac:dyDescent="0.25">
      <c r="A1372" t="s">
        <v>859</v>
      </c>
      <c r="B1372" t="s">
        <v>890</v>
      </c>
      <c r="C1372" t="s">
        <v>893</v>
      </c>
      <c r="D1372" t="s">
        <v>862</v>
      </c>
      <c r="E1372" s="21">
        <v>1</v>
      </c>
    </row>
    <row r="1373" spans="1:5" x14ac:dyDescent="0.25">
      <c r="A1373" t="s">
        <v>859</v>
      </c>
      <c r="B1373" t="s">
        <v>890</v>
      </c>
      <c r="C1373" t="s">
        <v>893</v>
      </c>
      <c r="D1373" t="s">
        <v>899</v>
      </c>
      <c r="E1373" s="21">
        <v>1</v>
      </c>
    </row>
    <row r="1374" spans="1:5" x14ac:dyDescent="0.25">
      <c r="A1374" t="s">
        <v>859</v>
      </c>
      <c r="B1374" t="s">
        <v>890</v>
      </c>
      <c r="C1374" t="s">
        <v>893</v>
      </c>
      <c r="D1374" t="s">
        <v>917</v>
      </c>
      <c r="E1374" s="21">
        <v>1</v>
      </c>
    </row>
    <row r="1375" spans="1:5" x14ac:dyDescent="0.25">
      <c r="A1375" t="s">
        <v>859</v>
      </c>
      <c r="B1375" t="s">
        <v>890</v>
      </c>
      <c r="C1375" t="s">
        <v>895</v>
      </c>
      <c r="D1375" t="s">
        <v>862</v>
      </c>
      <c r="E1375" s="21">
        <v>1</v>
      </c>
    </row>
    <row r="1376" spans="1:5" x14ac:dyDescent="0.25">
      <c r="A1376" t="s">
        <v>859</v>
      </c>
      <c r="B1376" t="s">
        <v>890</v>
      </c>
      <c r="C1376" t="s">
        <v>895</v>
      </c>
      <c r="D1376" t="s">
        <v>899</v>
      </c>
      <c r="E1376" s="21">
        <v>1</v>
      </c>
    </row>
    <row r="1377" spans="1:5" x14ac:dyDescent="0.25">
      <c r="A1377" t="s">
        <v>859</v>
      </c>
      <c r="B1377" t="s">
        <v>890</v>
      </c>
      <c r="C1377" t="s">
        <v>895</v>
      </c>
      <c r="D1377" t="s">
        <v>917</v>
      </c>
      <c r="E1377" s="21">
        <v>1</v>
      </c>
    </row>
    <row r="1378" spans="1:5" x14ac:dyDescent="0.25">
      <c r="A1378" t="s">
        <v>859</v>
      </c>
      <c r="B1378" t="s">
        <v>890</v>
      </c>
      <c r="C1378" t="s">
        <v>897</v>
      </c>
      <c r="D1378" t="s">
        <v>862</v>
      </c>
      <c r="E1378" s="21">
        <v>1</v>
      </c>
    </row>
    <row r="1379" spans="1:5" x14ac:dyDescent="0.25">
      <c r="A1379" t="s">
        <v>859</v>
      </c>
      <c r="B1379" t="s">
        <v>890</v>
      </c>
      <c r="C1379" t="s">
        <v>897</v>
      </c>
      <c r="D1379" t="s">
        <v>899</v>
      </c>
      <c r="E1379" s="21">
        <v>1</v>
      </c>
    </row>
    <row r="1380" spans="1:5" x14ac:dyDescent="0.25">
      <c r="A1380" t="s">
        <v>859</v>
      </c>
      <c r="B1380" t="s">
        <v>890</v>
      </c>
      <c r="C1380" t="s">
        <v>897</v>
      </c>
      <c r="D1380" t="s">
        <v>917</v>
      </c>
      <c r="E1380" s="21">
        <v>1</v>
      </c>
    </row>
    <row r="1381" spans="1:5" x14ac:dyDescent="0.25">
      <c r="A1381" t="s">
        <v>859</v>
      </c>
      <c r="B1381" t="s">
        <v>890</v>
      </c>
      <c r="C1381" t="s">
        <v>888</v>
      </c>
      <c r="D1381" t="s">
        <v>862</v>
      </c>
      <c r="E1381" s="21">
        <v>1</v>
      </c>
    </row>
    <row r="1382" spans="1:5" x14ac:dyDescent="0.25">
      <c r="A1382" t="s">
        <v>859</v>
      </c>
      <c r="B1382" t="s">
        <v>890</v>
      </c>
      <c r="C1382" t="s">
        <v>888</v>
      </c>
      <c r="D1382" t="s">
        <v>899</v>
      </c>
      <c r="E1382" s="21">
        <v>1</v>
      </c>
    </row>
    <row r="1383" spans="1:5" x14ac:dyDescent="0.25">
      <c r="A1383" t="s">
        <v>859</v>
      </c>
      <c r="B1383" t="s">
        <v>890</v>
      </c>
      <c r="C1383" t="s">
        <v>888</v>
      </c>
      <c r="D1383" t="s">
        <v>917</v>
      </c>
      <c r="E1383" s="21">
        <v>1</v>
      </c>
    </row>
    <row r="1384" spans="1:5" x14ac:dyDescent="0.25">
      <c r="A1384" t="s">
        <v>859</v>
      </c>
      <c r="B1384" t="s">
        <v>935</v>
      </c>
      <c r="C1384" t="s">
        <v>936</v>
      </c>
      <c r="D1384" t="s">
        <v>937</v>
      </c>
      <c r="E1384" s="21">
        <v>1</v>
      </c>
    </row>
    <row r="1385" spans="1:5" x14ac:dyDescent="0.25">
      <c r="A1385" t="s">
        <v>859</v>
      </c>
      <c r="B1385" t="s">
        <v>935</v>
      </c>
      <c r="C1385" t="s">
        <v>936</v>
      </c>
      <c r="D1385" t="s">
        <v>954</v>
      </c>
      <c r="E1385" s="21">
        <v>1</v>
      </c>
    </row>
    <row r="1386" spans="1:5" x14ac:dyDescent="0.25">
      <c r="A1386" t="s">
        <v>859</v>
      </c>
      <c r="B1386" t="s">
        <v>935</v>
      </c>
      <c r="C1386" t="s">
        <v>940</v>
      </c>
      <c r="D1386" t="s">
        <v>937</v>
      </c>
      <c r="E1386" s="21">
        <v>1</v>
      </c>
    </row>
    <row r="1387" spans="1:5" x14ac:dyDescent="0.25">
      <c r="A1387" t="s">
        <v>859</v>
      </c>
      <c r="B1387" t="s">
        <v>935</v>
      </c>
      <c r="C1387" t="s">
        <v>940</v>
      </c>
      <c r="D1387" t="s">
        <v>954</v>
      </c>
      <c r="E1387" s="21">
        <v>1</v>
      </c>
    </row>
    <row r="1388" spans="1:5" x14ac:dyDescent="0.25">
      <c r="A1388" t="s">
        <v>859</v>
      </c>
      <c r="B1388" t="s">
        <v>935</v>
      </c>
      <c r="C1388" t="s">
        <v>942</v>
      </c>
      <c r="D1388" t="s">
        <v>937</v>
      </c>
      <c r="E1388" s="21">
        <v>1</v>
      </c>
    </row>
    <row r="1389" spans="1:5" x14ac:dyDescent="0.25">
      <c r="A1389" t="s">
        <v>859</v>
      </c>
      <c r="B1389" t="s">
        <v>935</v>
      </c>
      <c r="C1389" t="s">
        <v>942</v>
      </c>
      <c r="D1389" t="s">
        <v>954</v>
      </c>
      <c r="E1389" s="21">
        <v>1</v>
      </c>
    </row>
    <row r="1390" spans="1:5" x14ac:dyDescent="0.25">
      <c r="A1390" t="s">
        <v>859</v>
      </c>
      <c r="B1390" t="s">
        <v>935</v>
      </c>
      <c r="C1390" t="s">
        <v>944</v>
      </c>
      <c r="D1390" t="s">
        <v>937</v>
      </c>
      <c r="E1390" s="21">
        <v>1</v>
      </c>
    </row>
    <row r="1391" spans="1:5" x14ac:dyDescent="0.25">
      <c r="A1391" t="s">
        <v>859</v>
      </c>
      <c r="B1391" t="s">
        <v>935</v>
      </c>
      <c r="C1391" t="s">
        <v>944</v>
      </c>
      <c r="D1391" t="s">
        <v>954</v>
      </c>
      <c r="E1391" s="21">
        <v>1</v>
      </c>
    </row>
    <row r="1392" spans="1:5" x14ac:dyDescent="0.25">
      <c r="A1392" t="s">
        <v>859</v>
      </c>
      <c r="B1392" t="s">
        <v>935</v>
      </c>
      <c r="C1392" t="s">
        <v>946</v>
      </c>
      <c r="D1392" t="s">
        <v>937</v>
      </c>
      <c r="E1392" s="21">
        <v>1</v>
      </c>
    </row>
    <row r="1393" spans="1:5" x14ac:dyDescent="0.25">
      <c r="A1393" t="s">
        <v>859</v>
      </c>
      <c r="B1393" t="s">
        <v>935</v>
      </c>
      <c r="C1393" t="s">
        <v>946</v>
      </c>
      <c r="D1393" t="s">
        <v>954</v>
      </c>
      <c r="E1393" s="21">
        <v>1</v>
      </c>
    </row>
    <row r="1394" spans="1:5" x14ac:dyDescent="0.25">
      <c r="A1394" t="s">
        <v>859</v>
      </c>
      <c r="B1394" t="s">
        <v>935</v>
      </c>
      <c r="C1394" t="s">
        <v>948</v>
      </c>
      <c r="D1394" t="s">
        <v>937</v>
      </c>
      <c r="E1394" s="21">
        <v>1</v>
      </c>
    </row>
    <row r="1395" spans="1:5" x14ac:dyDescent="0.25">
      <c r="A1395" t="s">
        <v>859</v>
      </c>
      <c r="B1395" t="s">
        <v>935</v>
      </c>
      <c r="C1395" t="s">
        <v>948</v>
      </c>
      <c r="D1395" t="s">
        <v>954</v>
      </c>
      <c r="E1395" s="21">
        <v>1</v>
      </c>
    </row>
    <row r="1396" spans="1:5" x14ac:dyDescent="0.25">
      <c r="A1396" t="s">
        <v>859</v>
      </c>
      <c r="B1396" t="s">
        <v>935</v>
      </c>
      <c r="C1396" t="s">
        <v>950</v>
      </c>
      <c r="D1396" t="s">
        <v>937</v>
      </c>
      <c r="E1396" s="21">
        <v>1</v>
      </c>
    </row>
    <row r="1397" spans="1:5" x14ac:dyDescent="0.25">
      <c r="A1397" t="s">
        <v>859</v>
      </c>
      <c r="B1397" t="s">
        <v>935</v>
      </c>
      <c r="C1397" t="s">
        <v>950</v>
      </c>
      <c r="D1397" t="s">
        <v>954</v>
      </c>
      <c r="E1397" s="21">
        <v>1</v>
      </c>
    </row>
    <row r="1398" spans="1:5" x14ac:dyDescent="0.25">
      <c r="A1398" t="s">
        <v>859</v>
      </c>
      <c r="B1398" t="s">
        <v>935</v>
      </c>
      <c r="C1398" t="s">
        <v>952</v>
      </c>
      <c r="D1398" t="s">
        <v>937</v>
      </c>
      <c r="E1398" s="21">
        <v>1</v>
      </c>
    </row>
    <row r="1399" spans="1:5" x14ac:dyDescent="0.25">
      <c r="A1399" t="s">
        <v>859</v>
      </c>
      <c r="B1399" t="s">
        <v>935</v>
      </c>
      <c r="C1399" t="s">
        <v>952</v>
      </c>
      <c r="D1399" t="s">
        <v>954</v>
      </c>
      <c r="E1399" s="21">
        <v>1</v>
      </c>
    </row>
    <row r="1400" spans="1:5" x14ac:dyDescent="0.25">
      <c r="A1400" t="s">
        <v>79</v>
      </c>
      <c r="B1400" t="s">
        <v>261</v>
      </c>
      <c r="C1400" t="s">
        <v>262</v>
      </c>
      <c r="D1400" t="s">
        <v>78</v>
      </c>
      <c r="E1400" s="21">
        <v>2</v>
      </c>
    </row>
    <row r="1401" spans="1:5" x14ac:dyDescent="0.25">
      <c r="A1401" t="s">
        <v>79</v>
      </c>
      <c r="B1401" t="s">
        <v>261</v>
      </c>
      <c r="C1401" t="s">
        <v>262</v>
      </c>
      <c r="D1401" t="s">
        <v>263</v>
      </c>
      <c r="E1401" s="21">
        <v>1</v>
      </c>
    </row>
    <row r="1402" spans="1:5" x14ac:dyDescent="0.25">
      <c r="A1402" t="s">
        <v>79</v>
      </c>
      <c r="B1402" t="s">
        <v>261</v>
      </c>
      <c r="C1402" t="s">
        <v>262</v>
      </c>
      <c r="D1402" t="s">
        <v>264</v>
      </c>
      <c r="E1402" s="21">
        <v>1</v>
      </c>
    </row>
    <row r="1403" spans="1:5" x14ac:dyDescent="0.25">
      <c r="A1403" t="s">
        <v>79</v>
      </c>
      <c r="B1403" t="s">
        <v>261</v>
      </c>
      <c r="C1403" t="s">
        <v>262</v>
      </c>
      <c r="D1403" t="s">
        <v>265</v>
      </c>
      <c r="E1403" s="21">
        <v>1</v>
      </c>
    </row>
    <row r="1404" spans="1:5" x14ac:dyDescent="0.25">
      <c r="A1404" t="s">
        <v>79</v>
      </c>
      <c r="B1404" t="s">
        <v>261</v>
      </c>
      <c r="C1404" t="s">
        <v>262</v>
      </c>
      <c r="D1404" t="s">
        <v>269</v>
      </c>
      <c r="E1404" s="21">
        <v>1</v>
      </c>
    </row>
    <row r="1405" spans="1:5" x14ac:dyDescent="0.25">
      <c r="A1405" t="s">
        <v>79</v>
      </c>
      <c r="B1405" t="s">
        <v>261</v>
      </c>
      <c r="C1405" t="s">
        <v>262</v>
      </c>
      <c r="D1405" t="s">
        <v>267</v>
      </c>
      <c r="E1405" s="21">
        <v>1</v>
      </c>
    </row>
    <row r="1406" spans="1:5" x14ac:dyDescent="0.25">
      <c r="A1406" t="s">
        <v>79</v>
      </c>
      <c r="B1406" t="s">
        <v>261</v>
      </c>
      <c r="C1406" t="s">
        <v>275</v>
      </c>
      <c r="D1406" t="s">
        <v>270</v>
      </c>
      <c r="E1406" s="21">
        <v>1</v>
      </c>
    </row>
    <row r="1407" spans="1:5" x14ac:dyDescent="0.25">
      <c r="A1407" t="s">
        <v>79</v>
      </c>
      <c r="B1407" t="s">
        <v>261</v>
      </c>
      <c r="C1407" t="s">
        <v>275</v>
      </c>
      <c r="D1407" t="s">
        <v>271</v>
      </c>
      <c r="E1407" s="21">
        <v>1</v>
      </c>
    </row>
    <row r="1408" spans="1:5" x14ac:dyDescent="0.25">
      <c r="A1408" t="s">
        <v>79</v>
      </c>
      <c r="B1408" t="s">
        <v>261</v>
      </c>
      <c r="C1408" t="s">
        <v>275</v>
      </c>
      <c r="D1408" t="s">
        <v>272</v>
      </c>
      <c r="E1408" s="21">
        <v>1</v>
      </c>
    </row>
    <row r="1409" spans="1:5" x14ac:dyDescent="0.25">
      <c r="A1409" t="s">
        <v>79</v>
      </c>
      <c r="B1409" t="s">
        <v>261</v>
      </c>
      <c r="C1409" t="s">
        <v>275</v>
      </c>
      <c r="D1409" t="s">
        <v>273</v>
      </c>
      <c r="E1409" s="21">
        <v>1</v>
      </c>
    </row>
    <row r="1410" spans="1:5" x14ac:dyDescent="0.25">
      <c r="A1410" t="s">
        <v>79</v>
      </c>
      <c r="B1410" t="s">
        <v>261</v>
      </c>
      <c r="C1410" t="s">
        <v>275</v>
      </c>
      <c r="D1410" t="s">
        <v>274</v>
      </c>
      <c r="E1410" s="21">
        <v>1</v>
      </c>
    </row>
    <row r="1411" spans="1:5" x14ac:dyDescent="0.25">
      <c r="A1411" t="s">
        <v>79</v>
      </c>
      <c r="B1411" t="s">
        <v>261</v>
      </c>
      <c r="C1411" t="s">
        <v>451</v>
      </c>
      <c r="D1411" t="s">
        <v>452</v>
      </c>
      <c r="E1411" s="21">
        <v>1</v>
      </c>
    </row>
    <row r="1412" spans="1:5" x14ac:dyDescent="0.25">
      <c r="A1412" t="s">
        <v>94</v>
      </c>
      <c r="B1412" t="s">
        <v>461</v>
      </c>
      <c r="C1412" t="s">
        <v>93</v>
      </c>
      <c r="D1412" t="s">
        <v>93</v>
      </c>
      <c r="E1412" s="21">
        <v>1</v>
      </c>
    </row>
    <row r="1413" spans="1:5" x14ac:dyDescent="0.25">
      <c r="A1413" t="s">
        <v>94</v>
      </c>
      <c r="B1413" t="s">
        <v>461</v>
      </c>
      <c r="C1413" t="s">
        <v>464</v>
      </c>
      <c r="D1413" t="s">
        <v>95</v>
      </c>
      <c r="E1413" s="21">
        <v>1</v>
      </c>
    </row>
    <row r="1414" spans="1:5" x14ac:dyDescent="0.25">
      <c r="A1414" t="s">
        <v>82</v>
      </c>
      <c r="B1414" t="s">
        <v>281</v>
      </c>
      <c r="C1414" t="s">
        <v>284</v>
      </c>
      <c r="D1414" t="s">
        <v>287</v>
      </c>
      <c r="E1414" s="21">
        <v>1</v>
      </c>
    </row>
    <row r="1415" spans="1:5" x14ac:dyDescent="0.25">
      <c r="A1415" t="s">
        <v>82</v>
      </c>
      <c r="B1415" t="s">
        <v>83</v>
      </c>
      <c r="C1415" t="s">
        <v>1016</v>
      </c>
      <c r="D1415" t="s">
        <v>1017</v>
      </c>
      <c r="E1415" s="21">
        <v>3</v>
      </c>
    </row>
    <row r="1416" spans="1:5" x14ac:dyDescent="0.25">
      <c r="A1416" t="s">
        <v>82</v>
      </c>
      <c r="B1416" t="s">
        <v>83</v>
      </c>
      <c r="C1416" t="s">
        <v>1016</v>
      </c>
      <c r="D1416" t="s">
        <v>1021</v>
      </c>
      <c r="E1416" s="21">
        <v>3</v>
      </c>
    </row>
    <row r="1417" spans="1:5" x14ac:dyDescent="0.25">
      <c r="A1417" t="s">
        <v>82</v>
      </c>
      <c r="B1417" t="s">
        <v>83</v>
      </c>
      <c r="C1417" t="s">
        <v>1016</v>
      </c>
      <c r="D1417" t="s">
        <v>1023</v>
      </c>
      <c r="E1417" s="21">
        <v>3</v>
      </c>
    </row>
    <row r="1418" spans="1:5" x14ac:dyDescent="0.25">
      <c r="A1418" t="s">
        <v>82</v>
      </c>
      <c r="B1418" t="s">
        <v>83</v>
      </c>
      <c r="C1418" t="s">
        <v>1016</v>
      </c>
      <c r="D1418" t="s">
        <v>1025</v>
      </c>
      <c r="E1418" s="21">
        <v>3</v>
      </c>
    </row>
    <row r="1419" spans="1:5" x14ac:dyDescent="0.25">
      <c r="A1419" t="s">
        <v>82</v>
      </c>
      <c r="B1419" t="s">
        <v>83</v>
      </c>
      <c r="C1419" t="s">
        <v>1016</v>
      </c>
      <c r="D1419" t="s">
        <v>1027</v>
      </c>
      <c r="E1419" s="21">
        <v>3</v>
      </c>
    </row>
    <row r="1420" spans="1:5" x14ac:dyDescent="0.25">
      <c r="A1420" t="s">
        <v>82</v>
      </c>
      <c r="B1420" t="s">
        <v>83</v>
      </c>
      <c r="C1420" t="s">
        <v>1016</v>
      </c>
      <c r="D1420" t="s">
        <v>1029</v>
      </c>
      <c r="E1420" s="21">
        <v>3</v>
      </c>
    </row>
    <row r="1421" spans="1:5" x14ac:dyDescent="0.25">
      <c r="A1421" t="s">
        <v>82</v>
      </c>
      <c r="B1421" t="s">
        <v>83</v>
      </c>
      <c r="C1421" t="s">
        <v>1016</v>
      </c>
      <c r="D1421" t="s">
        <v>1031</v>
      </c>
      <c r="E1421" s="21">
        <v>3</v>
      </c>
    </row>
    <row r="1422" spans="1:5" x14ac:dyDescent="0.25">
      <c r="A1422" t="s">
        <v>82</v>
      </c>
      <c r="B1422" t="s">
        <v>83</v>
      </c>
      <c r="C1422" t="s">
        <v>1016</v>
      </c>
      <c r="D1422" t="s">
        <v>1033</v>
      </c>
      <c r="E1422" s="21">
        <v>3</v>
      </c>
    </row>
    <row r="1423" spans="1:5" x14ac:dyDescent="0.25">
      <c r="A1423" t="s">
        <v>82</v>
      </c>
      <c r="B1423" t="s">
        <v>83</v>
      </c>
      <c r="C1423" t="s">
        <v>1016</v>
      </c>
      <c r="D1423" t="s">
        <v>1035</v>
      </c>
      <c r="E1423" s="21">
        <v>3</v>
      </c>
    </row>
    <row r="1424" spans="1:5" x14ac:dyDescent="0.25">
      <c r="A1424" t="s">
        <v>82</v>
      </c>
      <c r="B1424" t="s">
        <v>83</v>
      </c>
      <c r="C1424" t="s">
        <v>1016</v>
      </c>
      <c r="D1424" t="s">
        <v>1037</v>
      </c>
      <c r="E1424" s="21">
        <v>3</v>
      </c>
    </row>
    <row r="1425" spans="1:5" x14ac:dyDescent="0.25">
      <c r="A1425" t="s">
        <v>82</v>
      </c>
      <c r="B1425" t="s">
        <v>83</v>
      </c>
      <c r="C1425" t="s">
        <v>1016</v>
      </c>
      <c r="D1425" t="s">
        <v>1039</v>
      </c>
      <c r="E1425" s="21">
        <v>3</v>
      </c>
    </row>
    <row r="1426" spans="1:5" x14ac:dyDescent="0.25">
      <c r="A1426" t="s">
        <v>82</v>
      </c>
      <c r="B1426" t="s">
        <v>83</v>
      </c>
      <c r="C1426" t="s">
        <v>1016</v>
      </c>
      <c r="D1426" t="s">
        <v>1041</v>
      </c>
      <c r="E1426" s="21">
        <v>3</v>
      </c>
    </row>
    <row r="1427" spans="1:5" x14ac:dyDescent="0.25">
      <c r="A1427" t="s">
        <v>82</v>
      </c>
      <c r="B1427" t="s">
        <v>83</v>
      </c>
      <c r="C1427" t="s">
        <v>1016</v>
      </c>
      <c r="D1427" t="s">
        <v>1043</v>
      </c>
      <c r="E1427" s="21">
        <v>3</v>
      </c>
    </row>
    <row r="1428" spans="1:5" x14ac:dyDescent="0.25">
      <c r="A1428" t="s">
        <v>82</v>
      </c>
      <c r="B1428" t="s">
        <v>83</v>
      </c>
      <c r="C1428" t="s">
        <v>276</v>
      </c>
      <c r="D1428" t="s">
        <v>278</v>
      </c>
      <c r="E1428" s="21">
        <v>1</v>
      </c>
    </row>
    <row r="1429" spans="1:5" x14ac:dyDescent="0.25">
      <c r="A1429" t="s">
        <v>82</v>
      </c>
      <c r="B1429" t="s">
        <v>83</v>
      </c>
      <c r="C1429" t="s">
        <v>84</v>
      </c>
      <c r="D1429" t="s">
        <v>277</v>
      </c>
      <c r="E1429" s="21">
        <v>1</v>
      </c>
    </row>
    <row r="1430" spans="1:5" x14ac:dyDescent="0.25">
      <c r="A1430" t="s">
        <v>82</v>
      </c>
      <c r="B1430" t="s">
        <v>1058</v>
      </c>
      <c r="C1430" t="s">
        <v>1016</v>
      </c>
      <c r="D1430" t="s">
        <v>1017</v>
      </c>
      <c r="E1430" s="21">
        <v>3</v>
      </c>
    </row>
    <row r="1431" spans="1:5" x14ac:dyDescent="0.25">
      <c r="A1431" t="s">
        <v>82</v>
      </c>
      <c r="B1431" t="s">
        <v>1058</v>
      </c>
      <c r="C1431" t="s">
        <v>1016</v>
      </c>
      <c r="D1431" t="s">
        <v>1021</v>
      </c>
      <c r="E1431" s="21">
        <v>3</v>
      </c>
    </row>
    <row r="1432" spans="1:5" x14ac:dyDescent="0.25">
      <c r="A1432" t="s">
        <v>82</v>
      </c>
      <c r="B1432" t="s">
        <v>1058</v>
      </c>
      <c r="C1432" t="s">
        <v>1016</v>
      </c>
      <c r="D1432" t="s">
        <v>1023</v>
      </c>
      <c r="E1432" s="21">
        <v>3</v>
      </c>
    </row>
    <row r="1433" spans="1:5" x14ac:dyDescent="0.25">
      <c r="A1433" t="s">
        <v>82</v>
      </c>
      <c r="B1433" t="s">
        <v>1058</v>
      </c>
      <c r="C1433" t="s">
        <v>1016</v>
      </c>
      <c r="D1433" t="s">
        <v>1025</v>
      </c>
      <c r="E1433" s="21">
        <v>3</v>
      </c>
    </row>
    <row r="1434" spans="1:5" x14ac:dyDescent="0.25">
      <c r="A1434" t="s">
        <v>82</v>
      </c>
      <c r="B1434" t="s">
        <v>1058</v>
      </c>
      <c r="C1434" t="s">
        <v>1016</v>
      </c>
      <c r="D1434" t="s">
        <v>1027</v>
      </c>
      <c r="E1434" s="21">
        <v>3</v>
      </c>
    </row>
    <row r="1435" spans="1:5" x14ac:dyDescent="0.25">
      <c r="A1435" t="s">
        <v>82</v>
      </c>
      <c r="B1435" t="s">
        <v>1058</v>
      </c>
      <c r="C1435" t="s">
        <v>1016</v>
      </c>
      <c r="D1435" t="s">
        <v>1029</v>
      </c>
      <c r="E1435" s="21">
        <v>3</v>
      </c>
    </row>
    <row r="1436" spans="1:5" x14ac:dyDescent="0.25">
      <c r="A1436" t="s">
        <v>82</v>
      </c>
      <c r="B1436" t="s">
        <v>1058</v>
      </c>
      <c r="C1436" t="s">
        <v>1016</v>
      </c>
      <c r="D1436" t="s">
        <v>1031</v>
      </c>
      <c r="E1436" s="21">
        <v>3</v>
      </c>
    </row>
    <row r="1437" spans="1:5" x14ac:dyDescent="0.25">
      <c r="A1437" t="s">
        <v>82</v>
      </c>
      <c r="B1437" t="s">
        <v>1058</v>
      </c>
      <c r="C1437" t="s">
        <v>1016</v>
      </c>
      <c r="D1437" t="s">
        <v>1033</v>
      </c>
      <c r="E1437" s="21">
        <v>3</v>
      </c>
    </row>
    <row r="1438" spans="1:5" x14ac:dyDescent="0.25">
      <c r="A1438" t="s">
        <v>82</v>
      </c>
      <c r="B1438" t="s">
        <v>1058</v>
      </c>
      <c r="C1438" t="s">
        <v>1016</v>
      </c>
      <c r="D1438" t="s">
        <v>1035</v>
      </c>
      <c r="E1438" s="21">
        <v>3</v>
      </c>
    </row>
    <row r="1439" spans="1:5" x14ac:dyDescent="0.25">
      <c r="A1439" t="s">
        <v>82</v>
      </c>
      <c r="B1439" t="s">
        <v>1058</v>
      </c>
      <c r="C1439" t="s">
        <v>1016</v>
      </c>
      <c r="D1439" t="s">
        <v>1037</v>
      </c>
      <c r="E1439" s="21">
        <v>3</v>
      </c>
    </row>
    <row r="1440" spans="1:5" x14ac:dyDescent="0.25">
      <c r="A1440" t="s">
        <v>82</v>
      </c>
      <c r="B1440" t="s">
        <v>1058</v>
      </c>
      <c r="C1440" t="s">
        <v>1016</v>
      </c>
      <c r="D1440" t="s">
        <v>1039</v>
      </c>
      <c r="E1440" s="21">
        <v>3</v>
      </c>
    </row>
    <row r="1441" spans="1:5" x14ac:dyDescent="0.25">
      <c r="A1441" t="s">
        <v>82</v>
      </c>
      <c r="B1441" t="s">
        <v>1058</v>
      </c>
      <c r="C1441" t="s">
        <v>1016</v>
      </c>
      <c r="D1441" t="s">
        <v>1041</v>
      </c>
      <c r="E1441" s="21">
        <v>3</v>
      </c>
    </row>
    <row r="1442" spans="1:5" x14ac:dyDescent="0.25">
      <c r="A1442" t="s">
        <v>82</v>
      </c>
      <c r="B1442" t="s">
        <v>1058</v>
      </c>
      <c r="C1442" t="s">
        <v>1016</v>
      </c>
      <c r="D1442" t="s">
        <v>1043</v>
      </c>
      <c r="E1442" s="21">
        <v>3</v>
      </c>
    </row>
    <row r="1443" spans="1:5" x14ac:dyDescent="0.25">
      <c r="A1443" t="s">
        <v>82</v>
      </c>
      <c r="B1443" t="s">
        <v>280</v>
      </c>
      <c r="C1443" t="s">
        <v>282</v>
      </c>
      <c r="D1443" t="s">
        <v>285</v>
      </c>
      <c r="E1443" s="21">
        <v>1</v>
      </c>
    </row>
    <row r="1444" spans="1:5" x14ac:dyDescent="0.25">
      <c r="A1444" t="s">
        <v>82</v>
      </c>
      <c r="B1444" t="s">
        <v>280</v>
      </c>
      <c r="C1444" t="s">
        <v>283</v>
      </c>
      <c r="D1444" t="s">
        <v>286</v>
      </c>
      <c r="E1444" s="21">
        <v>1</v>
      </c>
    </row>
    <row r="1445" spans="1:5" x14ac:dyDescent="0.25">
      <c r="A1445" t="s">
        <v>2612</v>
      </c>
      <c r="B1445" t="s">
        <v>2627</v>
      </c>
      <c r="C1445" t="s">
        <v>2613</v>
      </c>
      <c r="D1445" t="s">
        <v>2628</v>
      </c>
      <c r="E1445" s="21">
        <v>2</v>
      </c>
    </row>
    <row r="1446" spans="1:5" x14ac:dyDescent="0.25">
      <c r="A1446" t="s">
        <v>2612</v>
      </c>
      <c r="B1446" t="s">
        <v>2627</v>
      </c>
      <c r="C1446" t="s">
        <v>2613</v>
      </c>
      <c r="D1446" t="s">
        <v>2630</v>
      </c>
      <c r="E1446" s="21">
        <v>2</v>
      </c>
    </row>
    <row r="1447" spans="1:5" x14ac:dyDescent="0.25">
      <c r="A1447" t="s">
        <v>2612</v>
      </c>
      <c r="B1447" t="s">
        <v>2627</v>
      </c>
      <c r="C1447" t="s">
        <v>2613</v>
      </c>
      <c r="D1447" t="s">
        <v>2632</v>
      </c>
      <c r="E1447" s="21">
        <v>2</v>
      </c>
    </row>
    <row r="1448" spans="1:5" x14ac:dyDescent="0.25">
      <c r="A1448" t="s">
        <v>2612</v>
      </c>
      <c r="B1448" t="s">
        <v>2627</v>
      </c>
      <c r="C1448" t="s">
        <v>2613</v>
      </c>
      <c r="D1448" t="s">
        <v>2634</v>
      </c>
      <c r="E1448" s="21">
        <v>2</v>
      </c>
    </row>
    <row r="1449" spans="1:5" x14ac:dyDescent="0.25">
      <c r="A1449" t="s">
        <v>2612</v>
      </c>
      <c r="B1449" t="s">
        <v>2627</v>
      </c>
      <c r="C1449" t="s">
        <v>2613</v>
      </c>
      <c r="D1449" t="s">
        <v>2636</v>
      </c>
      <c r="E1449" s="21">
        <v>2</v>
      </c>
    </row>
    <row r="1450" spans="1:5" x14ac:dyDescent="0.25">
      <c r="A1450" t="s">
        <v>2612</v>
      </c>
      <c r="B1450" t="s">
        <v>2627</v>
      </c>
      <c r="C1450" t="s">
        <v>2613</v>
      </c>
      <c r="D1450" t="s">
        <v>2640</v>
      </c>
      <c r="E1450" s="21">
        <v>1</v>
      </c>
    </row>
    <row r="1451" spans="1:5" x14ac:dyDescent="0.25">
      <c r="A1451" t="s">
        <v>2612</v>
      </c>
      <c r="B1451" t="s">
        <v>2627</v>
      </c>
      <c r="C1451" t="s">
        <v>2613</v>
      </c>
      <c r="D1451" t="s">
        <v>2638</v>
      </c>
      <c r="E1451" s="21">
        <v>3</v>
      </c>
    </row>
    <row r="1452" spans="1:5" x14ac:dyDescent="0.25">
      <c r="A1452" t="s">
        <v>2612</v>
      </c>
      <c r="B1452" t="s">
        <v>57</v>
      </c>
      <c r="C1452" t="s">
        <v>2613</v>
      </c>
      <c r="D1452" t="s">
        <v>2614</v>
      </c>
      <c r="E1452" s="21">
        <v>1</v>
      </c>
    </row>
    <row r="1453" spans="1:5" x14ac:dyDescent="0.25">
      <c r="A1453" t="s">
        <v>2612</v>
      </c>
      <c r="B1453" t="s">
        <v>32</v>
      </c>
      <c r="C1453" t="s">
        <v>2616</v>
      </c>
      <c r="D1453" t="s">
        <v>2617</v>
      </c>
      <c r="E1453" s="21">
        <v>1</v>
      </c>
    </row>
    <row r="1454" spans="1:5" x14ac:dyDescent="0.25">
      <c r="A1454" t="s">
        <v>2612</v>
      </c>
      <c r="B1454" t="s">
        <v>32</v>
      </c>
      <c r="C1454" t="s">
        <v>2616</v>
      </c>
      <c r="D1454" t="s">
        <v>2619</v>
      </c>
      <c r="E1454" s="21">
        <v>1</v>
      </c>
    </row>
    <row r="1455" spans="1:5" x14ac:dyDescent="0.25">
      <c r="A1455" t="s">
        <v>2612</v>
      </c>
      <c r="B1455" t="s">
        <v>32</v>
      </c>
      <c r="C1455" t="s">
        <v>2616</v>
      </c>
      <c r="D1455" t="s">
        <v>2624</v>
      </c>
      <c r="E1455" s="21">
        <v>1</v>
      </c>
    </row>
    <row r="1456" spans="1:5" x14ac:dyDescent="0.25">
      <c r="A1456" t="s">
        <v>2612</v>
      </c>
      <c r="B1456" t="s">
        <v>32</v>
      </c>
      <c r="C1456" t="s">
        <v>2613</v>
      </c>
      <c r="D1456" t="s">
        <v>2620</v>
      </c>
      <c r="E1456" s="21">
        <v>1</v>
      </c>
    </row>
    <row r="1457" spans="1:5" x14ac:dyDescent="0.25">
      <c r="A1457" t="s">
        <v>2612</v>
      </c>
      <c r="B1457" t="s">
        <v>32</v>
      </c>
      <c r="C1457" t="s">
        <v>2613</v>
      </c>
      <c r="D1457" t="s">
        <v>2623</v>
      </c>
      <c r="E1457" s="21">
        <v>1</v>
      </c>
    </row>
    <row r="1458" spans="1:5" x14ac:dyDescent="0.25">
      <c r="A1458" t="s">
        <v>2612</v>
      </c>
      <c r="B1458" t="s">
        <v>32</v>
      </c>
      <c r="C1458" t="s">
        <v>2613</v>
      </c>
      <c r="D1458" t="s">
        <v>2625</v>
      </c>
      <c r="E1458" s="21">
        <v>1</v>
      </c>
    </row>
    <row r="1459" spans="1:5" x14ac:dyDescent="0.25">
      <c r="A1459" t="s">
        <v>2612</v>
      </c>
      <c r="B1459" t="s">
        <v>32</v>
      </c>
      <c r="C1459" t="s">
        <v>2621</v>
      </c>
      <c r="D1459" t="s">
        <v>2622</v>
      </c>
      <c r="E1459" s="21">
        <v>1</v>
      </c>
    </row>
    <row r="1460" spans="1:5" x14ac:dyDescent="0.25">
      <c r="A1460" t="s">
        <v>39</v>
      </c>
      <c r="B1460" t="s">
        <v>117</v>
      </c>
      <c r="C1460" t="s">
        <v>41</v>
      </c>
      <c r="D1460" t="s">
        <v>210</v>
      </c>
      <c r="E1460" s="21">
        <v>1</v>
      </c>
    </row>
    <row r="1461" spans="1:5" x14ac:dyDescent="0.25">
      <c r="A1461" t="s">
        <v>39</v>
      </c>
      <c r="B1461" t="s">
        <v>117</v>
      </c>
      <c r="C1461" t="s">
        <v>42</v>
      </c>
      <c r="D1461" t="s">
        <v>118</v>
      </c>
      <c r="E1461" s="21">
        <v>1</v>
      </c>
    </row>
    <row r="1462" spans="1:5" x14ac:dyDescent="0.25">
      <c r="A1462" t="s">
        <v>39</v>
      </c>
      <c r="B1462" t="s">
        <v>117</v>
      </c>
      <c r="C1462" t="s">
        <v>42</v>
      </c>
      <c r="D1462" t="s">
        <v>211</v>
      </c>
      <c r="E1462" s="21">
        <v>1</v>
      </c>
    </row>
    <row r="1463" spans="1:5" x14ac:dyDescent="0.25">
      <c r="A1463" t="s">
        <v>39</v>
      </c>
      <c r="B1463" t="s">
        <v>117</v>
      </c>
      <c r="C1463" t="s">
        <v>43</v>
      </c>
      <c r="D1463" t="s">
        <v>119</v>
      </c>
      <c r="E1463" s="21">
        <v>1</v>
      </c>
    </row>
    <row r="1464" spans="1:5" x14ac:dyDescent="0.25">
      <c r="A1464" t="s">
        <v>39</v>
      </c>
      <c r="B1464" t="s">
        <v>117</v>
      </c>
      <c r="C1464" t="s">
        <v>43</v>
      </c>
      <c r="D1464" t="s">
        <v>212</v>
      </c>
      <c r="E1464" s="21">
        <v>1</v>
      </c>
    </row>
    <row r="1465" spans="1:5" x14ac:dyDescent="0.25">
      <c r="A1465" t="s">
        <v>88</v>
      </c>
      <c r="B1465" t="s">
        <v>291</v>
      </c>
      <c r="C1465" t="s">
        <v>578</v>
      </c>
      <c r="D1465" t="s">
        <v>584</v>
      </c>
      <c r="E1465" s="21">
        <v>1</v>
      </c>
    </row>
    <row r="1466" spans="1:5" x14ac:dyDescent="0.25">
      <c r="A1466" t="s">
        <v>88</v>
      </c>
      <c r="B1466" t="s">
        <v>291</v>
      </c>
      <c r="C1466" t="s">
        <v>578</v>
      </c>
      <c r="D1466" t="s">
        <v>627</v>
      </c>
      <c r="E1466" s="21">
        <v>1</v>
      </c>
    </row>
    <row r="1467" spans="1:5" x14ac:dyDescent="0.25">
      <c r="A1467" t="s">
        <v>88</v>
      </c>
      <c r="B1467" t="s">
        <v>291</v>
      </c>
      <c r="C1467" t="s">
        <v>251</v>
      </c>
      <c r="D1467" t="s">
        <v>583</v>
      </c>
      <c r="E1467" s="21">
        <v>1</v>
      </c>
    </row>
    <row r="1468" spans="1:5" x14ac:dyDescent="0.25">
      <c r="A1468" t="s">
        <v>88</v>
      </c>
      <c r="B1468" t="s">
        <v>291</v>
      </c>
      <c r="C1468" t="s">
        <v>251</v>
      </c>
      <c r="D1468" t="s">
        <v>582</v>
      </c>
      <c r="E1468" s="21">
        <v>1</v>
      </c>
    </row>
    <row r="1469" spans="1:5" x14ac:dyDescent="0.25">
      <c r="A1469" t="s">
        <v>88</v>
      </c>
      <c r="B1469" t="s">
        <v>291</v>
      </c>
      <c r="C1469" t="s">
        <v>251</v>
      </c>
      <c r="D1469" t="s">
        <v>581</v>
      </c>
      <c r="E1469" s="21">
        <v>1</v>
      </c>
    </row>
    <row r="1470" spans="1:5" x14ac:dyDescent="0.25">
      <c r="A1470" t="s">
        <v>88</v>
      </c>
      <c r="B1470" t="s">
        <v>291</v>
      </c>
      <c r="C1470" t="s">
        <v>251</v>
      </c>
      <c r="D1470" t="s">
        <v>585</v>
      </c>
      <c r="E1470" s="21">
        <v>1</v>
      </c>
    </row>
    <row r="1471" spans="1:5" x14ac:dyDescent="0.25">
      <c r="A1471" t="s">
        <v>88</v>
      </c>
      <c r="B1471" t="s">
        <v>291</v>
      </c>
      <c r="C1471" t="s">
        <v>251</v>
      </c>
      <c r="D1471" t="s">
        <v>623</v>
      </c>
      <c r="E1471" s="21">
        <v>1</v>
      </c>
    </row>
    <row r="1472" spans="1:5" x14ac:dyDescent="0.25">
      <c r="A1472" t="s">
        <v>88</v>
      </c>
      <c r="B1472" t="s">
        <v>291</v>
      </c>
      <c r="C1472" t="s">
        <v>330</v>
      </c>
      <c r="D1472" t="s">
        <v>620</v>
      </c>
      <c r="E1472" s="21">
        <v>1</v>
      </c>
    </row>
    <row r="1473" spans="1:5" x14ac:dyDescent="0.25">
      <c r="A1473" t="s">
        <v>88</v>
      </c>
      <c r="B1473" t="s">
        <v>291</v>
      </c>
      <c r="C1473" t="s">
        <v>330</v>
      </c>
      <c r="D1473" t="s">
        <v>622</v>
      </c>
      <c r="E1473" s="21">
        <v>1</v>
      </c>
    </row>
    <row r="1474" spans="1:5" x14ac:dyDescent="0.25">
      <c r="A1474" t="s">
        <v>88</v>
      </c>
      <c r="B1474" t="s">
        <v>291</v>
      </c>
      <c r="C1474" t="s">
        <v>330</v>
      </c>
      <c r="D1474" t="s">
        <v>621</v>
      </c>
      <c r="E1474" s="21">
        <v>1</v>
      </c>
    </row>
    <row r="1475" spans="1:5" x14ac:dyDescent="0.25">
      <c r="A1475" t="s">
        <v>88</v>
      </c>
      <c r="B1475" t="s">
        <v>291</v>
      </c>
      <c r="C1475" t="s">
        <v>638</v>
      </c>
      <c r="D1475" t="s">
        <v>643</v>
      </c>
      <c r="E1475" s="21">
        <v>1</v>
      </c>
    </row>
    <row r="1476" spans="1:5" x14ac:dyDescent="0.25">
      <c r="A1476" t="s">
        <v>88</v>
      </c>
      <c r="B1476" t="s">
        <v>291</v>
      </c>
      <c r="C1476" t="s">
        <v>604</v>
      </c>
      <c r="D1476" t="s">
        <v>605</v>
      </c>
      <c r="E1476" s="21">
        <v>1</v>
      </c>
    </row>
    <row r="1477" spans="1:5" x14ac:dyDescent="0.25">
      <c r="A1477" t="s">
        <v>88</v>
      </c>
      <c r="B1477" t="s">
        <v>291</v>
      </c>
      <c r="C1477" t="s">
        <v>604</v>
      </c>
      <c r="D1477" t="s">
        <v>606</v>
      </c>
      <c r="E1477" s="21">
        <v>1</v>
      </c>
    </row>
    <row r="1478" spans="1:5" x14ac:dyDescent="0.25">
      <c r="A1478" t="s">
        <v>88</v>
      </c>
      <c r="B1478" t="s">
        <v>291</v>
      </c>
      <c r="C1478" t="s">
        <v>598</v>
      </c>
      <c r="D1478" t="s">
        <v>599</v>
      </c>
      <c r="E1478" s="21">
        <v>1</v>
      </c>
    </row>
    <row r="1479" spans="1:5" x14ac:dyDescent="0.25">
      <c r="A1479" t="s">
        <v>88</v>
      </c>
      <c r="B1479" t="s">
        <v>291</v>
      </c>
      <c r="C1479" t="s">
        <v>598</v>
      </c>
      <c r="D1479" t="s">
        <v>600</v>
      </c>
      <c r="E1479" s="21">
        <v>1</v>
      </c>
    </row>
    <row r="1480" spans="1:5" x14ac:dyDescent="0.25">
      <c r="A1480" t="s">
        <v>88</v>
      </c>
      <c r="B1480" t="s">
        <v>291</v>
      </c>
      <c r="C1480" t="s">
        <v>598</v>
      </c>
      <c r="D1480" t="s">
        <v>601</v>
      </c>
      <c r="E1480" s="21">
        <v>1</v>
      </c>
    </row>
    <row r="1481" spans="1:5" x14ac:dyDescent="0.25">
      <c r="A1481" t="s">
        <v>88</v>
      </c>
      <c r="B1481" t="s">
        <v>291</v>
      </c>
      <c r="C1481" t="s">
        <v>630</v>
      </c>
      <c r="D1481" t="s">
        <v>631</v>
      </c>
      <c r="E1481" s="21">
        <v>2</v>
      </c>
    </row>
    <row r="1482" spans="1:5" x14ac:dyDescent="0.25">
      <c r="A1482" t="s">
        <v>88</v>
      </c>
      <c r="B1482" t="s">
        <v>290</v>
      </c>
      <c r="C1482" t="s">
        <v>293</v>
      </c>
      <c r="D1482" t="s">
        <v>304</v>
      </c>
      <c r="E1482" s="21">
        <v>1</v>
      </c>
    </row>
    <row r="1483" spans="1:5" x14ac:dyDescent="0.25">
      <c r="A1483" t="s">
        <v>88</v>
      </c>
      <c r="B1483" t="s">
        <v>290</v>
      </c>
      <c r="C1483" t="s">
        <v>293</v>
      </c>
      <c r="D1483" t="s">
        <v>305</v>
      </c>
      <c r="E1483" s="21">
        <v>1</v>
      </c>
    </row>
    <row r="1484" spans="1:5" x14ac:dyDescent="0.25">
      <c r="A1484" t="s">
        <v>88</v>
      </c>
      <c r="B1484" t="s">
        <v>290</v>
      </c>
      <c r="C1484" t="s">
        <v>293</v>
      </c>
      <c r="D1484" t="s">
        <v>306</v>
      </c>
      <c r="E1484" s="21">
        <v>1</v>
      </c>
    </row>
    <row r="1485" spans="1:5" x14ac:dyDescent="0.25">
      <c r="A1485" t="s">
        <v>88</v>
      </c>
      <c r="B1485" t="s">
        <v>290</v>
      </c>
      <c r="C1485" t="s">
        <v>293</v>
      </c>
      <c r="D1485" t="s">
        <v>297</v>
      </c>
      <c r="E1485" s="21">
        <v>1</v>
      </c>
    </row>
    <row r="1486" spans="1:5" x14ac:dyDescent="0.25">
      <c r="A1486" t="s">
        <v>88</v>
      </c>
      <c r="B1486" t="s">
        <v>290</v>
      </c>
      <c r="C1486" t="s">
        <v>293</v>
      </c>
      <c r="D1486" t="s">
        <v>300</v>
      </c>
      <c r="E1486" s="21">
        <v>1</v>
      </c>
    </row>
    <row r="1487" spans="1:5" x14ac:dyDescent="0.25">
      <c r="A1487" t="s">
        <v>88</v>
      </c>
      <c r="B1487" t="s">
        <v>290</v>
      </c>
      <c r="C1487" t="s">
        <v>293</v>
      </c>
      <c r="D1487" t="s">
        <v>574</v>
      </c>
      <c r="E1487" s="21">
        <v>1</v>
      </c>
    </row>
    <row r="1488" spans="1:5" x14ac:dyDescent="0.25">
      <c r="A1488" t="s">
        <v>88</v>
      </c>
      <c r="B1488" t="s">
        <v>290</v>
      </c>
      <c r="C1488" t="s">
        <v>293</v>
      </c>
      <c r="D1488" t="s">
        <v>90</v>
      </c>
      <c r="E1488" s="21">
        <v>1</v>
      </c>
    </row>
    <row r="1489" spans="1:5" x14ac:dyDescent="0.25">
      <c r="A1489" t="s">
        <v>88</v>
      </c>
      <c r="B1489" t="s">
        <v>329</v>
      </c>
      <c r="C1489" t="s">
        <v>330</v>
      </c>
      <c r="D1489" t="s">
        <v>840</v>
      </c>
      <c r="E1489" s="21">
        <v>1</v>
      </c>
    </row>
    <row r="1490" spans="1:5" x14ac:dyDescent="0.25">
      <c r="A1490" t="s">
        <v>88</v>
      </c>
      <c r="B1490" t="s">
        <v>329</v>
      </c>
      <c r="C1490" t="s">
        <v>330</v>
      </c>
      <c r="D1490" t="s">
        <v>331</v>
      </c>
      <c r="E1490" s="21">
        <v>1</v>
      </c>
    </row>
    <row r="1491" spans="1:5" x14ac:dyDescent="0.25">
      <c r="A1491" t="s">
        <v>88</v>
      </c>
      <c r="B1491" t="s">
        <v>329</v>
      </c>
      <c r="C1491" t="s">
        <v>330</v>
      </c>
      <c r="D1491" t="s">
        <v>332</v>
      </c>
      <c r="E1491" s="21">
        <v>1</v>
      </c>
    </row>
    <row r="1492" spans="1:5" x14ac:dyDescent="0.25">
      <c r="A1492" t="s">
        <v>88</v>
      </c>
      <c r="B1492" t="s">
        <v>39</v>
      </c>
      <c r="C1492" t="s">
        <v>634</v>
      </c>
      <c r="D1492" t="s">
        <v>635</v>
      </c>
      <c r="E1492" s="21">
        <v>1</v>
      </c>
    </row>
    <row r="1493" spans="1:5" x14ac:dyDescent="0.25">
      <c r="A1493" t="s">
        <v>88</v>
      </c>
      <c r="B1493" t="s">
        <v>39</v>
      </c>
      <c r="C1493" t="s">
        <v>634</v>
      </c>
      <c r="D1493" t="s">
        <v>636</v>
      </c>
      <c r="E1493" s="21">
        <v>3</v>
      </c>
    </row>
    <row r="1494" spans="1:5" x14ac:dyDescent="0.25">
      <c r="A1494" t="s">
        <v>88</v>
      </c>
      <c r="B1494" t="s">
        <v>640</v>
      </c>
      <c r="C1494" t="s">
        <v>612</v>
      </c>
      <c r="D1494" t="s">
        <v>616</v>
      </c>
      <c r="E1494" s="21">
        <v>1</v>
      </c>
    </row>
    <row r="1495" spans="1:5" x14ac:dyDescent="0.25">
      <c r="A1495" t="s">
        <v>88</v>
      </c>
      <c r="B1495" t="s">
        <v>640</v>
      </c>
      <c r="C1495" t="s">
        <v>612</v>
      </c>
      <c r="D1495" t="s">
        <v>593</v>
      </c>
      <c r="E1495" s="21">
        <v>1</v>
      </c>
    </row>
    <row r="1496" spans="1:5" x14ac:dyDescent="0.25">
      <c r="A1496" t="s">
        <v>88</v>
      </c>
      <c r="B1496" t="s">
        <v>640</v>
      </c>
      <c r="C1496" t="s">
        <v>610</v>
      </c>
      <c r="D1496" t="s">
        <v>613</v>
      </c>
      <c r="E1496" s="21">
        <v>1</v>
      </c>
    </row>
    <row r="1497" spans="1:5" x14ac:dyDescent="0.25">
      <c r="A1497" t="s">
        <v>88</v>
      </c>
      <c r="B1497" t="s">
        <v>640</v>
      </c>
      <c r="C1497" t="s">
        <v>611</v>
      </c>
      <c r="D1497" t="s">
        <v>614</v>
      </c>
      <c r="E1497" s="21">
        <v>1</v>
      </c>
    </row>
    <row r="1498" spans="1:5" x14ac:dyDescent="0.25">
      <c r="A1498" t="s">
        <v>88</v>
      </c>
      <c r="B1498" t="s">
        <v>640</v>
      </c>
      <c r="C1498" t="s">
        <v>611</v>
      </c>
      <c r="D1498" t="s">
        <v>615</v>
      </c>
      <c r="E1498" s="21">
        <v>1</v>
      </c>
    </row>
    <row r="1499" spans="1:5" x14ac:dyDescent="0.25">
      <c r="A1499" t="s">
        <v>88</v>
      </c>
      <c r="B1499" t="s">
        <v>89</v>
      </c>
      <c r="C1499" t="s">
        <v>307</v>
      </c>
      <c r="D1499" t="s">
        <v>289</v>
      </c>
      <c r="E1499" s="21">
        <v>1</v>
      </c>
    </row>
    <row r="1500" spans="1:5" x14ac:dyDescent="0.25">
      <c r="A1500" t="s">
        <v>88</v>
      </c>
      <c r="B1500" t="s">
        <v>89</v>
      </c>
      <c r="C1500" t="s">
        <v>307</v>
      </c>
      <c r="D1500" t="s">
        <v>309</v>
      </c>
      <c r="E1500" s="21">
        <v>1</v>
      </c>
    </row>
    <row r="1501" spans="1:5" x14ac:dyDescent="0.25">
      <c r="A1501" t="s">
        <v>88</v>
      </c>
      <c r="B1501" t="s">
        <v>89</v>
      </c>
      <c r="C1501" t="s">
        <v>578</v>
      </c>
      <c r="D1501" t="s">
        <v>626</v>
      </c>
      <c r="E1501" s="21">
        <v>1</v>
      </c>
    </row>
    <row r="1502" spans="1:5" x14ac:dyDescent="0.25">
      <c r="A1502" t="s">
        <v>88</v>
      </c>
      <c r="B1502" t="s">
        <v>89</v>
      </c>
      <c r="C1502" t="s">
        <v>251</v>
      </c>
      <c r="D1502" t="s">
        <v>580</v>
      </c>
      <c r="E1502" s="21">
        <v>1</v>
      </c>
    </row>
    <row r="1503" spans="1:5" x14ac:dyDescent="0.25">
      <c r="A1503" t="s">
        <v>88</v>
      </c>
      <c r="B1503" t="s">
        <v>89</v>
      </c>
      <c r="C1503" t="s">
        <v>638</v>
      </c>
      <c r="D1503" t="s">
        <v>639</v>
      </c>
      <c r="E1503" s="21">
        <v>1</v>
      </c>
    </row>
    <row r="1504" spans="1:5" x14ac:dyDescent="0.25">
      <c r="A1504" t="s">
        <v>88</v>
      </c>
      <c r="B1504" t="s">
        <v>89</v>
      </c>
      <c r="C1504" t="s">
        <v>295</v>
      </c>
      <c r="D1504" t="s">
        <v>311</v>
      </c>
      <c r="E1504" s="21">
        <v>1</v>
      </c>
    </row>
    <row r="1505" spans="1:5" x14ac:dyDescent="0.25">
      <c r="A1505" t="s">
        <v>88</v>
      </c>
      <c r="B1505" t="s">
        <v>89</v>
      </c>
      <c r="C1505" t="s">
        <v>295</v>
      </c>
      <c r="D1505" t="s">
        <v>312</v>
      </c>
      <c r="E1505" s="21">
        <v>1</v>
      </c>
    </row>
    <row r="1506" spans="1:5" x14ac:dyDescent="0.25">
      <c r="A1506" t="s">
        <v>88</v>
      </c>
      <c r="B1506" t="s">
        <v>89</v>
      </c>
      <c r="C1506" t="s">
        <v>294</v>
      </c>
      <c r="D1506" t="s">
        <v>575</v>
      </c>
      <c r="E1506" s="21">
        <v>1</v>
      </c>
    </row>
    <row r="1507" spans="1:5" x14ac:dyDescent="0.25">
      <c r="A1507" t="s">
        <v>88</v>
      </c>
      <c r="B1507" t="s">
        <v>89</v>
      </c>
      <c r="C1507" t="s">
        <v>294</v>
      </c>
      <c r="D1507" t="s">
        <v>308</v>
      </c>
      <c r="E1507" s="21">
        <v>1</v>
      </c>
    </row>
    <row r="1508" spans="1:5" x14ac:dyDescent="0.25">
      <c r="A1508" t="s">
        <v>88</v>
      </c>
      <c r="B1508" t="s">
        <v>89</v>
      </c>
      <c r="C1508" t="s">
        <v>294</v>
      </c>
      <c r="D1508" t="s">
        <v>313</v>
      </c>
      <c r="E1508" s="21">
        <v>1</v>
      </c>
    </row>
    <row r="1509" spans="1:5" x14ac:dyDescent="0.25">
      <c r="A1509" t="s">
        <v>88</v>
      </c>
      <c r="B1509" t="s">
        <v>89</v>
      </c>
      <c r="C1509" t="s">
        <v>294</v>
      </c>
      <c r="D1509" t="s">
        <v>288</v>
      </c>
      <c r="E1509" s="21">
        <v>1</v>
      </c>
    </row>
    <row r="1510" spans="1:5" x14ac:dyDescent="0.25">
      <c r="A1510" t="s">
        <v>88</v>
      </c>
      <c r="B1510" t="s">
        <v>89</v>
      </c>
      <c r="C1510" t="s">
        <v>294</v>
      </c>
      <c r="D1510" t="s">
        <v>91</v>
      </c>
      <c r="E1510" s="21">
        <v>1</v>
      </c>
    </row>
    <row r="1511" spans="1:5" x14ac:dyDescent="0.25">
      <c r="A1511" t="s">
        <v>88</v>
      </c>
      <c r="B1511" t="s">
        <v>89</v>
      </c>
      <c r="C1511" t="s">
        <v>292</v>
      </c>
      <c r="D1511" t="s">
        <v>592</v>
      </c>
      <c r="E1511" s="21">
        <v>1</v>
      </c>
    </row>
    <row r="1512" spans="1:5" x14ac:dyDescent="0.25">
      <c r="A1512" t="s">
        <v>92</v>
      </c>
      <c r="B1512" t="s">
        <v>490</v>
      </c>
      <c r="C1512" t="s">
        <v>491</v>
      </c>
      <c r="D1512" t="s">
        <v>493</v>
      </c>
      <c r="E1512" s="21">
        <v>1</v>
      </c>
    </row>
    <row r="1513" spans="1:5" x14ac:dyDescent="0.25">
      <c r="A1513" t="s">
        <v>92</v>
      </c>
      <c r="B1513" t="s">
        <v>490</v>
      </c>
      <c r="C1513" t="s">
        <v>170</v>
      </c>
      <c r="D1513" t="s">
        <v>494</v>
      </c>
      <c r="E1513" s="21">
        <v>1</v>
      </c>
    </row>
    <row r="1514" spans="1:5" x14ac:dyDescent="0.25">
      <c r="A1514" t="s">
        <v>92</v>
      </c>
      <c r="B1514" t="s">
        <v>490</v>
      </c>
      <c r="C1514" t="s">
        <v>170</v>
      </c>
      <c r="D1514" t="s">
        <v>495</v>
      </c>
      <c r="E1514" s="21">
        <v>1</v>
      </c>
    </row>
    <row r="1515" spans="1:5" x14ac:dyDescent="0.25">
      <c r="A1515" t="s">
        <v>92</v>
      </c>
      <c r="B1515" t="s">
        <v>490</v>
      </c>
      <c r="C1515" t="s">
        <v>170</v>
      </c>
      <c r="D1515" t="s">
        <v>496</v>
      </c>
      <c r="E1515" s="21">
        <v>1</v>
      </c>
    </row>
    <row r="1516" spans="1:5" x14ac:dyDescent="0.25">
      <c r="A1516" t="s">
        <v>92</v>
      </c>
      <c r="B1516" t="s">
        <v>490</v>
      </c>
      <c r="C1516" t="s">
        <v>170</v>
      </c>
      <c r="D1516" t="s">
        <v>497</v>
      </c>
      <c r="E1516" s="21">
        <v>1</v>
      </c>
    </row>
    <row r="1517" spans="1:5" x14ac:dyDescent="0.25">
      <c r="A1517" t="s">
        <v>92</v>
      </c>
      <c r="B1517" t="s">
        <v>490</v>
      </c>
      <c r="C1517" t="s">
        <v>170</v>
      </c>
      <c r="D1517" t="s">
        <v>498</v>
      </c>
      <c r="E1517" s="21">
        <v>1</v>
      </c>
    </row>
    <row r="1518" spans="1:5" x14ac:dyDescent="0.25">
      <c r="A1518" t="s">
        <v>92</v>
      </c>
      <c r="B1518" t="s">
        <v>490</v>
      </c>
      <c r="C1518" t="s">
        <v>170</v>
      </c>
      <c r="D1518" t="s">
        <v>499</v>
      </c>
      <c r="E1518" s="21">
        <v>1</v>
      </c>
    </row>
    <row r="1519" spans="1:5" x14ac:dyDescent="0.25">
      <c r="A1519" t="s">
        <v>92</v>
      </c>
      <c r="B1519" t="s">
        <v>490</v>
      </c>
      <c r="C1519" t="s">
        <v>170</v>
      </c>
      <c r="D1519" t="s">
        <v>504</v>
      </c>
      <c r="E1519" s="21">
        <v>1</v>
      </c>
    </row>
    <row r="1520" spans="1:5" x14ac:dyDescent="0.25">
      <c r="A1520" t="s">
        <v>92</v>
      </c>
      <c r="B1520" t="s">
        <v>490</v>
      </c>
      <c r="C1520" t="s">
        <v>170</v>
      </c>
      <c r="D1520" t="s">
        <v>500</v>
      </c>
      <c r="E1520" s="21">
        <v>1</v>
      </c>
    </row>
    <row r="1521" spans="1:5" x14ac:dyDescent="0.25">
      <c r="A1521" t="s">
        <v>92</v>
      </c>
      <c r="B1521" t="s">
        <v>490</v>
      </c>
      <c r="C1521" t="s">
        <v>170</v>
      </c>
      <c r="D1521" t="s">
        <v>501</v>
      </c>
      <c r="E1521" s="21">
        <v>1</v>
      </c>
    </row>
    <row r="1522" spans="1:5" x14ac:dyDescent="0.25">
      <c r="A1522" t="s">
        <v>92</v>
      </c>
      <c r="B1522" t="s">
        <v>92</v>
      </c>
      <c r="C1522" t="s">
        <v>475</v>
      </c>
      <c r="D1522" t="s">
        <v>516</v>
      </c>
      <c r="E1522" s="21">
        <v>1</v>
      </c>
    </row>
    <row r="1523" spans="1:5" x14ac:dyDescent="0.25">
      <c r="A1523" t="s">
        <v>92</v>
      </c>
      <c r="B1523" t="s">
        <v>52</v>
      </c>
      <c r="C1523" t="s">
        <v>492</v>
      </c>
      <c r="D1523" t="s">
        <v>502</v>
      </c>
      <c r="E1523" s="21">
        <v>1</v>
      </c>
    </row>
    <row r="1524" spans="1:5" x14ac:dyDescent="0.25">
      <c r="A1524" t="s">
        <v>92</v>
      </c>
      <c r="B1524" t="s">
        <v>32</v>
      </c>
      <c r="C1524" t="s">
        <v>521</v>
      </c>
      <c r="D1524" t="s">
        <v>522</v>
      </c>
      <c r="E1524" s="21">
        <v>1</v>
      </c>
    </row>
    <row r="1525" spans="1:5" x14ac:dyDescent="0.25">
      <c r="A1525" t="s">
        <v>92</v>
      </c>
      <c r="B1525" t="s">
        <v>32</v>
      </c>
      <c r="C1525" t="s">
        <v>545</v>
      </c>
      <c r="D1525" t="s">
        <v>546</v>
      </c>
      <c r="E1525" s="21">
        <v>1</v>
      </c>
    </row>
    <row r="1526" spans="1:5" x14ac:dyDescent="0.25">
      <c r="A1526" t="s">
        <v>92</v>
      </c>
      <c r="B1526" t="s">
        <v>32</v>
      </c>
      <c r="C1526" t="s">
        <v>536</v>
      </c>
      <c r="D1526" t="s">
        <v>537</v>
      </c>
      <c r="E1526" s="21">
        <v>1</v>
      </c>
    </row>
    <row r="1527" spans="1:5" x14ac:dyDescent="0.25">
      <c r="A1527" t="s">
        <v>92</v>
      </c>
      <c r="B1527" t="s">
        <v>32</v>
      </c>
      <c r="C1527" t="s">
        <v>566</v>
      </c>
      <c r="D1527" t="s">
        <v>567</v>
      </c>
      <c r="E1527" s="21">
        <v>1</v>
      </c>
    </row>
    <row r="1528" spans="1:5" x14ac:dyDescent="0.25">
      <c r="A1528" t="s">
        <v>92</v>
      </c>
      <c r="B1528" t="s">
        <v>32</v>
      </c>
      <c r="C1528" t="s">
        <v>557</v>
      </c>
      <c r="D1528" t="s">
        <v>558</v>
      </c>
      <c r="E1528" s="21">
        <v>1</v>
      </c>
    </row>
    <row r="1529" spans="1:5" x14ac:dyDescent="0.25">
      <c r="A1529" t="s">
        <v>92</v>
      </c>
      <c r="B1529" t="s">
        <v>32</v>
      </c>
      <c r="C1529" t="s">
        <v>533</v>
      </c>
      <c r="D1529" t="s">
        <v>534</v>
      </c>
      <c r="E1529" s="21">
        <v>1</v>
      </c>
    </row>
    <row r="1530" spans="1:5" x14ac:dyDescent="0.25">
      <c r="A1530" t="s">
        <v>92</v>
      </c>
      <c r="B1530" t="s">
        <v>32</v>
      </c>
      <c r="C1530" t="s">
        <v>527</v>
      </c>
      <c r="D1530" t="s">
        <v>528</v>
      </c>
      <c r="E1530" s="21">
        <v>1</v>
      </c>
    </row>
    <row r="1531" spans="1:5" x14ac:dyDescent="0.25">
      <c r="A1531" t="s">
        <v>92</v>
      </c>
      <c r="B1531" t="s">
        <v>32</v>
      </c>
      <c r="C1531" t="s">
        <v>560</v>
      </c>
      <c r="D1531" t="s">
        <v>561</v>
      </c>
      <c r="E1531" s="21">
        <v>1</v>
      </c>
    </row>
    <row r="1532" spans="1:5" x14ac:dyDescent="0.25">
      <c r="A1532" t="s">
        <v>92</v>
      </c>
      <c r="B1532" t="s">
        <v>32</v>
      </c>
      <c r="C1532" t="s">
        <v>551</v>
      </c>
      <c r="D1532" t="s">
        <v>552</v>
      </c>
      <c r="E1532" s="21">
        <v>1</v>
      </c>
    </row>
    <row r="1533" spans="1:5" x14ac:dyDescent="0.25">
      <c r="A1533" t="s">
        <v>92</v>
      </c>
      <c r="B1533" t="s">
        <v>32</v>
      </c>
      <c r="C1533" t="s">
        <v>569</v>
      </c>
      <c r="D1533" t="s">
        <v>570</v>
      </c>
      <c r="E1533" s="21">
        <v>1</v>
      </c>
    </row>
    <row r="1534" spans="1:5" x14ac:dyDescent="0.25">
      <c r="A1534" t="s">
        <v>92</v>
      </c>
      <c r="B1534" t="s">
        <v>32</v>
      </c>
      <c r="C1534" t="s">
        <v>530</v>
      </c>
      <c r="D1534" t="s">
        <v>531</v>
      </c>
      <c r="E1534" s="21">
        <v>1</v>
      </c>
    </row>
    <row r="1535" spans="1:5" x14ac:dyDescent="0.25">
      <c r="A1535" t="s">
        <v>92</v>
      </c>
      <c r="B1535" t="s">
        <v>32</v>
      </c>
      <c r="C1535" t="s">
        <v>517</v>
      </c>
      <c r="D1535" t="s">
        <v>518</v>
      </c>
      <c r="E1535" s="21">
        <v>1</v>
      </c>
    </row>
    <row r="1536" spans="1:5" x14ac:dyDescent="0.25">
      <c r="A1536" t="s">
        <v>92</v>
      </c>
      <c r="B1536" t="s">
        <v>32</v>
      </c>
      <c r="C1536" t="s">
        <v>554</v>
      </c>
      <c r="D1536" t="s">
        <v>555</v>
      </c>
      <c r="E1536" s="21">
        <v>1</v>
      </c>
    </row>
    <row r="1537" spans="1:5" x14ac:dyDescent="0.25">
      <c r="A1537" t="s">
        <v>92</v>
      </c>
      <c r="B1537" t="s">
        <v>32</v>
      </c>
      <c r="C1537" t="s">
        <v>542</v>
      </c>
      <c r="D1537" t="s">
        <v>543</v>
      </c>
      <c r="E1537" s="21">
        <v>1</v>
      </c>
    </row>
    <row r="1538" spans="1:5" x14ac:dyDescent="0.25">
      <c r="A1538" t="s">
        <v>92</v>
      </c>
      <c r="B1538" t="s">
        <v>32</v>
      </c>
      <c r="C1538" t="s">
        <v>548</v>
      </c>
      <c r="D1538" t="s">
        <v>549</v>
      </c>
      <c r="E1538" s="21">
        <v>1</v>
      </c>
    </row>
    <row r="1539" spans="1:5" x14ac:dyDescent="0.25">
      <c r="A1539" t="s">
        <v>92</v>
      </c>
      <c r="B1539" t="s">
        <v>32</v>
      </c>
      <c r="C1539" t="s">
        <v>539</v>
      </c>
      <c r="D1539" t="s">
        <v>540</v>
      </c>
      <c r="E1539" s="21">
        <v>1</v>
      </c>
    </row>
    <row r="1540" spans="1:5" x14ac:dyDescent="0.25">
      <c r="A1540" t="s">
        <v>92</v>
      </c>
      <c r="B1540" t="s">
        <v>32</v>
      </c>
      <c r="C1540" t="s">
        <v>523</v>
      </c>
      <c r="D1540" t="s">
        <v>524</v>
      </c>
      <c r="E1540" s="21">
        <v>1</v>
      </c>
    </row>
    <row r="1541" spans="1:5" x14ac:dyDescent="0.25">
      <c r="A1541" t="s">
        <v>92</v>
      </c>
      <c r="B1541" t="s">
        <v>32</v>
      </c>
      <c r="C1541" t="s">
        <v>563</v>
      </c>
      <c r="D1541" t="s">
        <v>564</v>
      </c>
      <c r="E1541" s="21">
        <v>1</v>
      </c>
    </row>
    <row r="1542" spans="1:5" x14ac:dyDescent="0.25">
      <c r="A1542" t="s">
        <v>2472</v>
      </c>
      <c r="B1542" t="s">
        <v>2475</v>
      </c>
      <c r="C1542" t="s">
        <v>2478</v>
      </c>
      <c r="D1542" t="s">
        <v>2471</v>
      </c>
      <c r="E1542" s="21">
        <v>1</v>
      </c>
    </row>
    <row r="1543" spans="1:5" x14ac:dyDescent="0.25">
      <c r="A1543" t="s">
        <v>2472</v>
      </c>
      <c r="B1543" t="s">
        <v>2475</v>
      </c>
      <c r="C1543" t="s">
        <v>2477</v>
      </c>
      <c r="D1543" t="s">
        <v>2471</v>
      </c>
      <c r="E1543" s="21">
        <v>1</v>
      </c>
    </row>
    <row r="1544" spans="1:5" x14ac:dyDescent="0.25">
      <c r="A1544" t="s">
        <v>2472</v>
      </c>
      <c r="B1544" t="s">
        <v>2475</v>
      </c>
      <c r="C1544" t="s">
        <v>2476</v>
      </c>
      <c r="D1544" t="s">
        <v>2471</v>
      </c>
      <c r="E1544" s="21">
        <v>1</v>
      </c>
    </row>
    <row r="1545" spans="1:5" x14ac:dyDescent="0.25">
      <c r="A1545" t="s">
        <v>2472</v>
      </c>
      <c r="B1545" t="s">
        <v>2474</v>
      </c>
      <c r="C1545" t="s">
        <v>2478</v>
      </c>
      <c r="D1545" t="s">
        <v>2470</v>
      </c>
      <c r="E1545" s="21">
        <v>1</v>
      </c>
    </row>
    <row r="1546" spans="1:5" x14ac:dyDescent="0.25">
      <c r="A1546" t="s">
        <v>2472</v>
      </c>
      <c r="B1546" t="s">
        <v>2474</v>
      </c>
      <c r="C1546" t="s">
        <v>2477</v>
      </c>
      <c r="D1546" t="s">
        <v>2470</v>
      </c>
      <c r="E1546" s="21">
        <v>1</v>
      </c>
    </row>
    <row r="1547" spans="1:5" x14ac:dyDescent="0.25">
      <c r="A1547" t="s">
        <v>2472</v>
      </c>
      <c r="B1547" t="s">
        <v>2474</v>
      </c>
      <c r="C1547" t="s">
        <v>2476</v>
      </c>
      <c r="D1547" t="s">
        <v>2470</v>
      </c>
      <c r="E1547" s="21">
        <v>1</v>
      </c>
    </row>
    <row r="1548" spans="1:5" x14ac:dyDescent="0.25">
      <c r="A1548" t="s">
        <v>2472</v>
      </c>
      <c r="B1548" t="s">
        <v>2473</v>
      </c>
      <c r="C1548" t="s">
        <v>2851</v>
      </c>
      <c r="D1548" t="s">
        <v>2857</v>
      </c>
      <c r="E1548" s="21">
        <v>1</v>
      </c>
    </row>
    <row r="1549" spans="1:5" x14ac:dyDescent="0.25">
      <c r="A1549" t="s">
        <v>2472</v>
      </c>
      <c r="B1549" t="s">
        <v>2473</v>
      </c>
      <c r="C1549" t="s">
        <v>2851</v>
      </c>
      <c r="D1549" t="s">
        <v>2850</v>
      </c>
      <c r="E1549" s="21">
        <v>1</v>
      </c>
    </row>
    <row r="1550" spans="1:5" x14ac:dyDescent="0.25">
      <c r="A1550" t="s">
        <v>2472</v>
      </c>
      <c r="B1550" t="s">
        <v>2473</v>
      </c>
      <c r="C1550" t="s">
        <v>2851</v>
      </c>
      <c r="D1550" t="s">
        <v>2858</v>
      </c>
      <c r="E1550" s="21">
        <v>1</v>
      </c>
    </row>
    <row r="1551" spans="1:5" x14ac:dyDescent="0.25">
      <c r="A1551" t="s">
        <v>2472</v>
      </c>
      <c r="B1551" t="s">
        <v>2473</v>
      </c>
      <c r="C1551" t="s">
        <v>2852</v>
      </c>
      <c r="D1551" t="s">
        <v>2856</v>
      </c>
      <c r="E1551" s="21">
        <v>1</v>
      </c>
    </row>
    <row r="1552" spans="1:5" x14ac:dyDescent="0.25">
      <c r="A1552" t="s">
        <v>2472</v>
      </c>
      <c r="B1552" t="s">
        <v>2473</v>
      </c>
      <c r="C1552" t="s">
        <v>2852</v>
      </c>
      <c r="D1552" t="s">
        <v>2870</v>
      </c>
      <c r="E1552" s="21">
        <v>1</v>
      </c>
    </row>
    <row r="1553" spans="1:5" x14ac:dyDescent="0.25">
      <c r="A1553" t="s">
        <v>2472</v>
      </c>
      <c r="B1553" t="s">
        <v>2473</v>
      </c>
      <c r="C1553" t="s">
        <v>2854</v>
      </c>
      <c r="D1553" t="s">
        <v>2867</v>
      </c>
      <c r="E1553" s="21">
        <v>1</v>
      </c>
    </row>
    <row r="1554" spans="1:5" x14ac:dyDescent="0.25">
      <c r="A1554" t="s">
        <v>2472</v>
      </c>
      <c r="B1554" t="s">
        <v>2473</v>
      </c>
      <c r="C1554" t="s">
        <v>2854</v>
      </c>
      <c r="D1554" t="s">
        <v>2863</v>
      </c>
      <c r="E1554" s="21">
        <v>1</v>
      </c>
    </row>
    <row r="1555" spans="1:5" x14ac:dyDescent="0.25">
      <c r="A1555" t="s">
        <v>2472</v>
      </c>
      <c r="B1555" t="s">
        <v>2473</v>
      </c>
      <c r="C1555" t="s">
        <v>2854</v>
      </c>
      <c r="D1555" t="s">
        <v>2866</v>
      </c>
      <c r="E1555" s="21">
        <v>1</v>
      </c>
    </row>
    <row r="1556" spans="1:5" x14ac:dyDescent="0.25">
      <c r="A1556" t="s">
        <v>2472</v>
      </c>
      <c r="B1556" t="s">
        <v>2473</v>
      </c>
      <c r="C1556" t="s">
        <v>2854</v>
      </c>
      <c r="D1556" t="s">
        <v>2865</v>
      </c>
      <c r="E1556" s="21">
        <v>1</v>
      </c>
    </row>
    <row r="1557" spans="1:5" x14ac:dyDescent="0.25">
      <c r="A1557" t="s">
        <v>2472</v>
      </c>
      <c r="B1557" t="s">
        <v>2473</v>
      </c>
      <c r="C1557" t="s">
        <v>2854</v>
      </c>
      <c r="D1557" t="s">
        <v>2868</v>
      </c>
      <c r="E1557" s="21">
        <v>1</v>
      </c>
    </row>
    <row r="1558" spans="1:5" x14ac:dyDescent="0.25">
      <c r="A1558" t="s">
        <v>2472</v>
      </c>
      <c r="B1558" t="s">
        <v>2473</v>
      </c>
      <c r="C1558" t="s">
        <v>2854</v>
      </c>
      <c r="D1558" t="s">
        <v>2864</v>
      </c>
      <c r="E1558" s="21">
        <v>1</v>
      </c>
    </row>
    <row r="1559" spans="1:5" x14ac:dyDescent="0.25">
      <c r="A1559" t="s">
        <v>2472</v>
      </c>
      <c r="B1559" t="s">
        <v>2473</v>
      </c>
      <c r="C1559" t="s">
        <v>2854</v>
      </c>
      <c r="D1559" t="s">
        <v>2869</v>
      </c>
      <c r="E1559" s="21">
        <v>1</v>
      </c>
    </row>
    <row r="1560" spans="1:5" x14ac:dyDescent="0.25">
      <c r="A1560" t="s">
        <v>2472</v>
      </c>
      <c r="B1560" t="s">
        <v>2473</v>
      </c>
      <c r="C1560" t="s">
        <v>2853</v>
      </c>
      <c r="D1560" t="s">
        <v>2859</v>
      </c>
      <c r="E1560" s="21">
        <v>1</v>
      </c>
    </row>
    <row r="1561" spans="1:5" x14ac:dyDescent="0.25">
      <c r="A1561" t="s">
        <v>2472</v>
      </c>
      <c r="B1561" t="s">
        <v>2473</v>
      </c>
      <c r="C1561" t="s">
        <v>2853</v>
      </c>
      <c r="D1561" t="s">
        <v>2860</v>
      </c>
      <c r="E1561" s="21">
        <v>1</v>
      </c>
    </row>
    <row r="1562" spans="1:5" x14ac:dyDescent="0.25">
      <c r="A1562" t="s">
        <v>2472</v>
      </c>
      <c r="B1562" t="s">
        <v>2473</v>
      </c>
      <c r="C1562" t="s">
        <v>2853</v>
      </c>
      <c r="D1562" t="s">
        <v>2861</v>
      </c>
      <c r="E1562" s="21">
        <v>1</v>
      </c>
    </row>
    <row r="1563" spans="1:5" x14ac:dyDescent="0.25">
      <c r="A1563" t="s">
        <v>2472</v>
      </c>
      <c r="B1563" t="s">
        <v>2473</v>
      </c>
      <c r="C1563" t="s">
        <v>2853</v>
      </c>
      <c r="D1563" t="s">
        <v>2862</v>
      </c>
      <c r="E1563" s="21">
        <v>1</v>
      </c>
    </row>
    <row r="1564" spans="1:5" x14ac:dyDescent="0.25">
      <c r="A1564" t="s">
        <v>2472</v>
      </c>
      <c r="B1564" t="s">
        <v>2473</v>
      </c>
      <c r="C1564" t="s">
        <v>2478</v>
      </c>
      <c r="D1564" t="s">
        <v>2467</v>
      </c>
      <c r="E1564" s="21">
        <v>1</v>
      </c>
    </row>
    <row r="1565" spans="1:5" x14ac:dyDescent="0.25">
      <c r="A1565" t="s">
        <v>2472</v>
      </c>
      <c r="B1565" t="s">
        <v>2473</v>
      </c>
      <c r="C1565" t="s">
        <v>2478</v>
      </c>
      <c r="D1565" t="s">
        <v>2466</v>
      </c>
      <c r="E1565" s="21">
        <v>1</v>
      </c>
    </row>
    <row r="1566" spans="1:5" x14ac:dyDescent="0.25">
      <c r="A1566" t="s">
        <v>2472</v>
      </c>
      <c r="B1566" t="s">
        <v>2473</v>
      </c>
      <c r="C1566" t="s">
        <v>2478</v>
      </c>
      <c r="D1566" t="s">
        <v>2468</v>
      </c>
      <c r="E1566" s="21">
        <v>1</v>
      </c>
    </row>
    <row r="1567" spans="1:5" x14ac:dyDescent="0.25">
      <c r="A1567" t="s">
        <v>2472</v>
      </c>
      <c r="B1567" t="s">
        <v>2473</v>
      </c>
      <c r="C1567" t="s">
        <v>2478</v>
      </c>
      <c r="D1567" t="s">
        <v>2465</v>
      </c>
      <c r="E1567" s="21">
        <v>1</v>
      </c>
    </row>
    <row r="1568" spans="1:5" x14ac:dyDescent="0.25">
      <c r="A1568" t="s">
        <v>2472</v>
      </c>
      <c r="B1568" t="s">
        <v>2473</v>
      </c>
      <c r="C1568" t="s">
        <v>2478</v>
      </c>
      <c r="D1568" t="s">
        <v>2464</v>
      </c>
      <c r="E1568" s="21">
        <v>1</v>
      </c>
    </row>
    <row r="1569" spans="1:5" x14ac:dyDescent="0.25">
      <c r="A1569" t="s">
        <v>2472</v>
      </c>
      <c r="B1569" t="s">
        <v>2473</v>
      </c>
      <c r="C1569" t="s">
        <v>2478</v>
      </c>
      <c r="D1569" t="s">
        <v>2469</v>
      </c>
      <c r="E1569" s="21">
        <v>1</v>
      </c>
    </row>
    <row r="1570" spans="1:5" x14ac:dyDescent="0.25">
      <c r="A1570" t="s">
        <v>2472</v>
      </c>
      <c r="B1570" t="s">
        <v>2473</v>
      </c>
      <c r="C1570" t="s">
        <v>2477</v>
      </c>
      <c r="D1570" t="s">
        <v>2467</v>
      </c>
      <c r="E1570" s="21">
        <v>1</v>
      </c>
    </row>
    <row r="1571" spans="1:5" x14ac:dyDescent="0.25">
      <c r="A1571" t="s">
        <v>2472</v>
      </c>
      <c r="B1571" t="s">
        <v>2473</v>
      </c>
      <c r="C1571" t="s">
        <v>2477</v>
      </c>
      <c r="D1571" t="s">
        <v>2466</v>
      </c>
      <c r="E1571" s="21">
        <v>1</v>
      </c>
    </row>
    <row r="1572" spans="1:5" x14ac:dyDescent="0.25">
      <c r="A1572" t="s">
        <v>2472</v>
      </c>
      <c r="B1572" t="s">
        <v>2473</v>
      </c>
      <c r="C1572" t="s">
        <v>2477</v>
      </c>
      <c r="D1572" t="s">
        <v>2468</v>
      </c>
      <c r="E1572" s="21">
        <v>1</v>
      </c>
    </row>
    <row r="1573" spans="1:5" x14ac:dyDescent="0.25">
      <c r="A1573" t="s">
        <v>2472</v>
      </c>
      <c r="B1573" t="s">
        <v>2473</v>
      </c>
      <c r="C1573" t="s">
        <v>2477</v>
      </c>
      <c r="D1573" t="s">
        <v>2465</v>
      </c>
      <c r="E1573" s="21">
        <v>1</v>
      </c>
    </row>
    <row r="1574" spans="1:5" x14ac:dyDescent="0.25">
      <c r="A1574" t="s">
        <v>2472</v>
      </c>
      <c r="B1574" t="s">
        <v>2473</v>
      </c>
      <c r="C1574" t="s">
        <v>2477</v>
      </c>
      <c r="D1574" t="s">
        <v>2464</v>
      </c>
      <c r="E1574" s="21">
        <v>1</v>
      </c>
    </row>
    <row r="1575" spans="1:5" x14ac:dyDescent="0.25">
      <c r="A1575" t="s">
        <v>2472</v>
      </c>
      <c r="B1575" t="s">
        <v>2473</v>
      </c>
      <c r="C1575" t="s">
        <v>2477</v>
      </c>
      <c r="D1575" t="s">
        <v>2469</v>
      </c>
      <c r="E1575" s="21">
        <v>1</v>
      </c>
    </row>
    <row r="1576" spans="1:5" x14ac:dyDescent="0.25">
      <c r="A1576" t="s">
        <v>2472</v>
      </c>
      <c r="B1576" t="s">
        <v>2473</v>
      </c>
      <c r="C1576" t="s">
        <v>2476</v>
      </c>
      <c r="D1576" t="s">
        <v>2467</v>
      </c>
      <c r="E1576" s="21">
        <v>1</v>
      </c>
    </row>
    <row r="1577" spans="1:5" x14ac:dyDescent="0.25">
      <c r="A1577" t="s">
        <v>2472</v>
      </c>
      <c r="B1577" t="s">
        <v>2473</v>
      </c>
      <c r="C1577" t="s">
        <v>2476</v>
      </c>
      <c r="D1577" t="s">
        <v>2466</v>
      </c>
      <c r="E1577" s="21">
        <v>1</v>
      </c>
    </row>
    <row r="1578" spans="1:5" x14ac:dyDescent="0.25">
      <c r="A1578" t="s">
        <v>2472</v>
      </c>
      <c r="B1578" t="s">
        <v>2473</v>
      </c>
      <c r="C1578" t="s">
        <v>2476</v>
      </c>
      <c r="D1578" t="s">
        <v>2468</v>
      </c>
      <c r="E1578" s="21">
        <v>1</v>
      </c>
    </row>
    <row r="1579" spans="1:5" x14ac:dyDescent="0.25">
      <c r="A1579" t="s">
        <v>2472</v>
      </c>
      <c r="B1579" t="s">
        <v>2473</v>
      </c>
      <c r="C1579" t="s">
        <v>2476</v>
      </c>
      <c r="D1579" t="s">
        <v>2465</v>
      </c>
      <c r="E1579" s="21">
        <v>1</v>
      </c>
    </row>
    <row r="1580" spans="1:5" x14ac:dyDescent="0.25">
      <c r="A1580" t="s">
        <v>2472</v>
      </c>
      <c r="B1580" t="s">
        <v>2473</v>
      </c>
      <c r="C1580" t="s">
        <v>2476</v>
      </c>
      <c r="D1580" t="s">
        <v>2464</v>
      </c>
      <c r="E1580" s="21">
        <v>1</v>
      </c>
    </row>
    <row r="1581" spans="1:5" x14ac:dyDescent="0.25">
      <c r="A1581" t="s">
        <v>2472</v>
      </c>
      <c r="B1581" t="s">
        <v>2473</v>
      </c>
      <c r="C1581" t="s">
        <v>2476</v>
      </c>
      <c r="D1581" t="s">
        <v>2469</v>
      </c>
      <c r="E1581" s="21">
        <v>1</v>
      </c>
    </row>
    <row r="1582" spans="1:5" x14ac:dyDescent="0.25">
      <c r="A1582" t="s">
        <v>37</v>
      </c>
      <c r="B1582" t="s">
        <v>1084</v>
      </c>
      <c r="C1582" t="s">
        <v>1085</v>
      </c>
      <c r="D1582" t="s">
        <v>1086</v>
      </c>
      <c r="E1582" s="21">
        <v>1</v>
      </c>
    </row>
    <row r="1583" spans="1:5" x14ac:dyDescent="0.25">
      <c r="A1583" t="s">
        <v>37</v>
      </c>
      <c r="B1583" t="s">
        <v>1084</v>
      </c>
      <c r="C1583" t="s">
        <v>1085</v>
      </c>
      <c r="D1583" t="s">
        <v>1088</v>
      </c>
      <c r="E1583" s="21">
        <v>1</v>
      </c>
    </row>
    <row r="1584" spans="1:5" x14ac:dyDescent="0.25">
      <c r="A1584" t="s">
        <v>37</v>
      </c>
      <c r="B1584" t="s">
        <v>1084</v>
      </c>
      <c r="C1584" t="s">
        <v>1093</v>
      </c>
      <c r="D1584" t="s">
        <v>1086</v>
      </c>
      <c r="E1584" s="21">
        <v>1</v>
      </c>
    </row>
    <row r="1585" spans="1:5" x14ac:dyDescent="0.25">
      <c r="A1585" t="s">
        <v>37</v>
      </c>
      <c r="B1585" t="s">
        <v>1084</v>
      </c>
      <c r="C1585" t="s">
        <v>1093</v>
      </c>
      <c r="D1585" t="s">
        <v>1088</v>
      </c>
      <c r="E1585" s="21">
        <v>1</v>
      </c>
    </row>
    <row r="1586" spans="1:5" x14ac:dyDescent="0.25">
      <c r="A1586" t="s">
        <v>37</v>
      </c>
      <c r="B1586" t="s">
        <v>1084</v>
      </c>
      <c r="C1586" t="s">
        <v>1090</v>
      </c>
      <c r="D1586" t="s">
        <v>1086</v>
      </c>
      <c r="E1586" s="21">
        <v>1</v>
      </c>
    </row>
    <row r="1587" spans="1:5" x14ac:dyDescent="0.25">
      <c r="A1587" t="s">
        <v>37</v>
      </c>
      <c r="B1587" t="s">
        <v>1084</v>
      </c>
      <c r="C1587" t="s">
        <v>1090</v>
      </c>
      <c r="D1587" t="s">
        <v>1088</v>
      </c>
      <c r="E1587" s="21">
        <v>1</v>
      </c>
    </row>
    <row r="1588" spans="1:5" x14ac:dyDescent="0.25">
      <c r="A1588" t="s">
        <v>37</v>
      </c>
      <c r="B1588" t="s">
        <v>1084</v>
      </c>
      <c r="C1588" t="s">
        <v>1091</v>
      </c>
      <c r="D1588" t="s">
        <v>1086</v>
      </c>
      <c r="E1588" s="21">
        <v>1</v>
      </c>
    </row>
    <row r="1589" spans="1:5" x14ac:dyDescent="0.25">
      <c r="A1589" t="s">
        <v>37</v>
      </c>
      <c r="B1589" t="s">
        <v>1084</v>
      </c>
      <c r="C1589" t="s">
        <v>1091</v>
      </c>
      <c r="D1589" t="s">
        <v>1088</v>
      </c>
      <c r="E1589" s="21">
        <v>1</v>
      </c>
    </row>
    <row r="1590" spans="1:5" x14ac:dyDescent="0.25">
      <c r="A1590" t="s">
        <v>37</v>
      </c>
      <c r="B1590" t="s">
        <v>1084</v>
      </c>
      <c r="C1590" t="s">
        <v>1092</v>
      </c>
      <c r="D1590" t="s">
        <v>1086</v>
      </c>
      <c r="E1590" s="21">
        <v>1</v>
      </c>
    </row>
    <row r="1591" spans="1:5" x14ac:dyDescent="0.25">
      <c r="A1591" t="s">
        <v>37</v>
      </c>
      <c r="B1591" t="s">
        <v>1084</v>
      </c>
      <c r="C1591" t="s">
        <v>1092</v>
      </c>
      <c r="D1591" t="s">
        <v>1088</v>
      </c>
      <c r="E1591" s="21">
        <v>1</v>
      </c>
    </row>
    <row r="1592" spans="1:5" x14ac:dyDescent="0.25">
      <c r="A1592" t="s">
        <v>37</v>
      </c>
      <c r="B1592" t="s">
        <v>38</v>
      </c>
      <c r="C1592" t="s">
        <v>98</v>
      </c>
      <c r="D1592" t="s">
        <v>978</v>
      </c>
      <c r="E1592" s="21">
        <v>1</v>
      </c>
    </row>
    <row r="1593" spans="1:5" x14ac:dyDescent="0.25">
      <c r="A1593" t="s">
        <v>37</v>
      </c>
      <c r="B1593" t="s">
        <v>38</v>
      </c>
      <c r="C1593" t="s">
        <v>970</v>
      </c>
      <c r="D1593" t="s">
        <v>971</v>
      </c>
      <c r="E1593" s="21">
        <v>1</v>
      </c>
    </row>
    <row r="1594" spans="1:5" x14ac:dyDescent="0.25">
      <c r="A1594" t="s">
        <v>37</v>
      </c>
      <c r="B1594" t="s">
        <v>38</v>
      </c>
      <c r="C1594" t="s">
        <v>968</v>
      </c>
      <c r="D1594" t="s">
        <v>969</v>
      </c>
      <c r="E1594" s="21">
        <v>1</v>
      </c>
    </row>
    <row r="1595" spans="1:5" x14ac:dyDescent="0.25">
      <c r="A1595" t="s">
        <v>37</v>
      </c>
      <c r="B1595" t="s">
        <v>38</v>
      </c>
      <c r="C1595" t="s">
        <v>980</v>
      </c>
      <c r="D1595" t="s">
        <v>981</v>
      </c>
      <c r="E1595" s="21">
        <v>1</v>
      </c>
    </row>
    <row r="1596" spans="1:5" x14ac:dyDescent="0.25">
      <c r="A1596" t="s">
        <v>37</v>
      </c>
      <c r="B1596" t="s">
        <v>38</v>
      </c>
      <c r="C1596" t="s">
        <v>115</v>
      </c>
      <c r="D1596" t="s">
        <v>116</v>
      </c>
      <c r="E1596" s="21">
        <v>1</v>
      </c>
    </row>
    <row r="1597" spans="1:5" x14ac:dyDescent="0.25">
      <c r="A1597" t="s">
        <v>37</v>
      </c>
      <c r="B1597" t="s">
        <v>38</v>
      </c>
      <c r="C1597" t="s">
        <v>974</v>
      </c>
      <c r="D1597" t="s">
        <v>975</v>
      </c>
      <c r="E1597" s="21">
        <v>1</v>
      </c>
    </row>
    <row r="1598" spans="1:5" x14ac:dyDescent="0.25">
      <c r="A1598" t="s">
        <v>37</v>
      </c>
      <c r="B1598" t="s">
        <v>38</v>
      </c>
      <c r="C1598" t="s">
        <v>972</v>
      </c>
      <c r="D1598" t="s">
        <v>973</v>
      </c>
      <c r="E1598" s="21">
        <v>1</v>
      </c>
    </row>
    <row r="1599" spans="1:5" x14ac:dyDescent="0.25">
      <c r="A1599" t="s">
        <v>37</v>
      </c>
      <c r="B1599" t="s">
        <v>38</v>
      </c>
      <c r="C1599" t="s">
        <v>982</v>
      </c>
      <c r="D1599" t="s">
        <v>983</v>
      </c>
      <c r="E1599" s="21">
        <v>1</v>
      </c>
    </row>
    <row r="1600" spans="1:5" x14ac:dyDescent="0.25">
      <c r="A1600" t="s">
        <v>37</v>
      </c>
      <c r="B1600" t="s">
        <v>38</v>
      </c>
      <c r="C1600" t="s">
        <v>963</v>
      </c>
      <c r="D1600" t="s">
        <v>31</v>
      </c>
      <c r="E1600" s="21">
        <v>1</v>
      </c>
    </row>
    <row r="1601" spans="1:5" x14ac:dyDescent="0.25">
      <c r="A1601" t="s">
        <v>37</v>
      </c>
      <c r="B1601" t="s">
        <v>38</v>
      </c>
      <c r="C1601" t="s">
        <v>963</v>
      </c>
      <c r="D1601" t="s">
        <v>79</v>
      </c>
      <c r="E1601" s="21">
        <v>1</v>
      </c>
    </row>
    <row r="1602" spans="1:5" x14ac:dyDescent="0.25">
      <c r="A1602" t="s">
        <v>37</v>
      </c>
      <c r="B1602" t="s">
        <v>38</v>
      </c>
      <c r="C1602" t="s">
        <v>963</v>
      </c>
      <c r="D1602" t="s">
        <v>965</v>
      </c>
      <c r="E1602" s="21">
        <v>1</v>
      </c>
    </row>
    <row r="1603" spans="1:5" x14ac:dyDescent="0.25">
      <c r="A1603" t="s">
        <v>37</v>
      </c>
      <c r="B1603" t="s">
        <v>38</v>
      </c>
      <c r="C1603" t="s">
        <v>963</v>
      </c>
      <c r="D1603" t="s">
        <v>966</v>
      </c>
      <c r="E1603" s="21">
        <v>1</v>
      </c>
    </row>
    <row r="1604" spans="1:5" x14ac:dyDescent="0.25">
      <c r="A1604" t="s">
        <v>37</v>
      </c>
      <c r="B1604" t="s">
        <v>38</v>
      </c>
      <c r="C1604" t="s">
        <v>963</v>
      </c>
      <c r="D1604" t="s">
        <v>967</v>
      </c>
      <c r="E1604" s="21">
        <v>1</v>
      </c>
    </row>
    <row r="1605" spans="1:5" x14ac:dyDescent="0.25">
      <c r="A1605" t="s">
        <v>37</v>
      </c>
      <c r="B1605" t="s">
        <v>38</v>
      </c>
      <c r="C1605" t="s">
        <v>976</v>
      </c>
      <c r="D1605" t="s">
        <v>977</v>
      </c>
      <c r="E1605" s="21">
        <v>1</v>
      </c>
    </row>
    <row r="1606" spans="1:5" x14ac:dyDescent="0.25">
      <c r="A1606" t="s">
        <v>52</v>
      </c>
      <c r="B1606" t="s">
        <v>484</v>
      </c>
      <c r="C1606" t="s">
        <v>475</v>
      </c>
      <c r="D1606" t="s">
        <v>476</v>
      </c>
      <c r="E1606" s="21">
        <v>1</v>
      </c>
    </row>
    <row r="1607" spans="1:5" x14ac:dyDescent="0.25">
      <c r="A1607" t="s">
        <v>52</v>
      </c>
      <c r="B1607" t="s">
        <v>485</v>
      </c>
      <c r="C1607" t="s">
        <v>32</v>
      </c>
      <c r="D1607" t="s">
        <v>465</v>
      </c>
      <c r="E1607" s="21">
        <v>1</v>
      </c>
    </row>
    <row r="1608" spans="1:5" x14ac:dyDescent="0.25">
      <c r="A1608" t="s">
        <v>52</v>
      </c>
      <c r="B1608" t="s">
        <v>483</v>
      </c>
      <c r="C1608" t="s">
        <v>481</v>
      </c>
      <c r="D1608" t="s">
        <v>478</v>
      </c>
      <c r="E1608" s="21">
        <v>1</v>
      </c>
    </row>
    <row r="1609" spans="1:5" x14ac:dyDescent="0.25">
      <c r="A1609" t="s">
        <v>52</v>
      </c>
      <c r="B1609" t="s">
        <v>483</v>
      </c>
      <c r="C1609" t="s">
        <v>32</v>
      </c>
      <c r="D1609" t="s">
        <v>467</v>
      </c>
      <c r="E1609" s="21">
        <v>1</v>
      </c>
    </row>
    <row r="1610" spans="1:5" x14ac:dyDescent="0.25">
      <c r="A1610" t="s">
        <v>52</v>
      </c>
      <c r="B1610" t="s">
        <v>483</v>
      </c>
      <c r="C1610" t="s">
        <v>32</v>
      </c>
      <c r="D1610" t="s">
        <v>468</v>
      </c>
      <c r="E1610" s="21">
        <v>1</v>
      </c>
    </row>
    <row r="1611" spans="1:5" x14ac:dyDescent="0.25">
      <c r="A1611" t="s">
        <v>52</v>
      </c>
      <c r="B1611" t="s">
        <v>483</v>
      </c>
      <c r="C1611" t="s">
        <v>32</v>
      </c>
      <c r="D1611" t="s">
        <v>469</v>
      </c>
      <c r="E1611" s="21">
        <v>1</v>
      </c>
    </row>
    <row r="1612" spans="1:5" x14ac:dyDescent="0.25">
      <c r="A1612" t="s">
        <v>52</v>
      </c>
      <c r="B1612" t="s">
        <v>483</v>
      </c>
      <c r="C1612" t="s">
        <v>32</v>
      </c>
      <c r="D1612" t="s">
        <v>470</v>
      </c>
      <c r="E1612" s="21">
        <v>1</v>
      </c>
    </row>
    <row r="1613" spans="1:5" x14ac:dyDescent="0.25">
      <c r="A1613" t="s">
        <v>52</v>
      </c>
      <c r="B1613" t="s">
        <v>483</v>
      </c>
      <c r="C1613" t="s">
        <v>32</v>
      </c>
      <c r="D1613" t="s">
        <v>471</v>
      </c>
      <c r="E1613" s="21">
        <v>1</v>
      </c>
    </row>
    <row r="1614" spans="1:5" x14ac:dyDescent="0.25">
      <c r="A1614" t="s">
        <v>52</v>
      </c>
      <c r="B1614" t="s">
        <v>482</v>
      </c>
      <c r="C1614" t="s">
        <v>480</v>
      </c>
      <c r="D1614" t="s">
        <v>479</v>
      </c>
      <c r="E1614" s="21">
        <v>1</v>
      </c>
    </row>
    <row r="1615" spans="1:5" x14ac:dyDescent="0.25">
      <c r="A1615" t="s">
        <v>52</v>
      </c>
      <c r="B1615" t="s">
        <v>482</v>
      </c>
      <c r="C1615" t="s">
        <v>32</v>
      </c>
      <c r="D1615" t="s">
        <v>466</v>
      </c>
      <c r="E1615" s="21">
        <v>1</v>
      </c>
    </row>
    <row r="1616" spans="1:5" x14ac:dyDescent="0.25">
      <c r="A1616" t="s">
        <v>100</v>
      </c>
      <c r="B1616" t="s">
        <v>454</v>
      </c>
      <c r="C1616" t="s">
        <v>458</v>
      </c>
      <c r="D1616" t="s">
        <v>459</v>
      </c>
      <c r="E1616" s="21">
        <v>3</v>
      </c>
    </row>
    <row r="1617" spans="1:5" x14ac:dyDescent="0.25">
      <c r="A1617" t="s">
        <v>101</v>
      </c>
      <c r="B1617" t="s">
        <v>172</v>
      </c>
      <c r="C1617" t="s">
        <v>176</v>
      </c>
      <c r="D1617" t="s">
        <v>391</v>
      </c>
      <c r="E1617" s="21">
        <v>1</v>
      </c>
    </row>
    <row r="1618" spans="1:5" x14ac:dyDescent="0.25">
      <c r="A1618" t="s">
        <v>101</v>
      </c>
      <c r="B1618" t="s">
        <v>172</v>
      </c>
      <c r="C1618" t="s">
        <v>176</v>
      </c>
      <c r="D1618" t="s">
        <v>400</v>
      </c>
      <c r="E1618" s="21">
        <v>1</v>
      </c>
    </row>
    <row r="1619" spans="1:5" x14ac:dyDescent="0.25">
      <c r="A1619" t="s">
        <v>101</v>
      </c>
      <c r="B1619" t="s">
        <v>172</v>
      </c>
      <c r="C1619" t="s">
        <v>176</v>
      </c>
      <c r="D1619" t="s">
        <v>403</v>
      </c>
      <c r="E1619" s="21">
        <v>1</v>
      </c>
    </row>
    <row r="1620" spans="1:5" x14ac:dyDescent="0.25">
      <c r="A1620" t="s">
        <v>101</v>
      </c>
      <c r="B1620" t="s">
        <v>172</v>
      </c>
      <c r="C1620" t="s">
        <v>176</v>
      </c>
      <c r="D1620" t="s">
        <v>408</v>
      </c>
      <c r="E1620" s="21">
        <v>1</v>
      </c>
    </row>
    <row r="1621" spans="1:5" x14ac:dyDescent="0.25">
      <c r="A1621" t="s">
        <v>101</v>
      </c>
      <c r="B1621" t="s">
        <v>172</v>
      </c>
      <c r="C1621" t="s">
        <v>176</v>
      </c>
      <c r="D1621" t="s">
        <v>409</v>
      </c>
      <c r="E1621" s="21">
        <v>1</v>
      </c>
    </row>
    <row r="1622" spans="1:5" x14ac:dyDescent="0.25">
      <c r="A1622" t="s">
        <v>101</v>
      </c>
      <c r="B1622" t="s">
        <v>172</v>
      </c>
      <c r="C1622" t="s">
        <v>176</v>
      </c>
      <c r="D1622" t="s">
        <v>416</v>
      </c>
      <c r="E1622" s="21">
        <v>1</v>
      </c>
    </row>
    <row r="1623" spans="1:5" x14ac:dyDescent="0.25">
      <c r="A1623" t="s">
        <v>101</v>
      </c>
      <c r="B1623" t="s">
        <v>172</v>
      </c>
      <c r="C1623" t="s">
        <v>180</v>
      </c>
      <c r="D1623" t="s">
        <v>395</v>
      </c>
      <c r="E1623" s="21">
        <v>1</v>
      </c>
    </row>
    <row r="1624" spans="1:5" x14ac:dyDescent="0.25">
      <c r="A1624" t="s">
        <v>101</v>
      </c>
      <c r="B1624" t="s">
        <v>172</v>
      </c>
      <c r="C1624" t="s">
        <v>180</v>
      </c>
      <c r="D1624" t="s">
        <v>396</v>
      </c>
      <c r="E1624" s="21">
        <v>1</v>
      </c>
    </row>
    <row r="1625" spans="1:5" x14ac:dyDescent="0.25">
      <c r="A1625" t="s">
        <v>101</v>
      </c>
      <c r="B1625" t="s">
        <v>172</v>
      </c>
      <c r="C1625" t="s">
        <v>180</v>
      </c>
      <c r="D1625" t="s">
        <v>401</v>
      </c>
      <c r="E1625" s="21">
        <v>1</v>
      </c>
    </row>
    <row r="1626" spans="1:5" x14ac:dyDescent="0.25">
      <c r="A1626" t="s">
        <v>101</v>
      </c>
      <c r="B1626" t="s">
        <v>172</v>
      </c>
      <c r="C1626" t="s">
        <v>180</v>
      </c>
      <c r="D1626" t="s">
        <v>404</v>
      </c>
      <c r="E1626" s="21">
        <v>1</v>
      </c>
    </row>
    <row r="1627" spans="1:5" x14ac:dyDescent="0.25">
      <c r="A1627" t="s">
        <v>101</v>
      </c>
      <c r="B1627" t="s">
        <v>172</v>
      </c>
      <c r="C1627" t="s">
        <v>182</v>
      </c>
      <c r="D1627" t="s">
        <v>402</v>
      </c>
      <c r="E1627" s="21">
        <v>1</v>
      </c>
    </row>
    <row r="1628" spans="1:5" x14ac:dyDescent="0.25">
      <c r="A1628" t="s">
        <v>101</v>
      </c>
      <c r="B1628" t="s">
        <v>172</v>
      </c>
      <c r="C1628" t="s">
        <v>177</v>
      </c>
      <c r="D1628" t="s">
        <v>392</v>
      </c>
      <c r="E1628" s="21">
        <v>1</v>
      </c>
    </row>
    <row r="1629" spans="1:5" x14ac:dyDescent="0.25">
      <c r="A1629" t="s">
        <v>101</v>
      </c>
      <c r="B1629" t="s">
        <v>172</v>
      </c>
      <c r="C1629" t="s">
        <v>177</v>
      </c>
      <c r="D1629" t="s">
        <v>397</v>
      </c>
      <c r="E1629" s="21">
        <v>1</v>
      </c>
    </row>
    <row r="1630" spans="1:5" x14ac:dyDescent="0.25">
      <c r="A1630" t="s">
        <v>101</v>
      </c>
      <c r="B1630" t="s">
        <v>172</v>
      </c>
      <c r="C1630" t="s">
        <v>177</v>
      </c>
      <c r="D1630" t="s">
        <v>398</v>
      </c>
      <c r="E1630" s="21">
        <v>1</v>
      </c>
    </row>
    <row r="1631" spans="1:5" x14ac:dyDescent="0.25">
      <c r="A1631" t="s">
        <v>101</v>
      </c>
      <c r="B1631" t="s">
        <v>172</v>
      </c>
      <c r="C1631" t="s">
        <v>177</v>
      </c>
      <c r="D1631" t="s">
        <v>399</v>
      </c>
      <c r="E1631" s="21">
        <v>1</v>
      </c>
    </row>
    <row r="1632" spans="1:5" x14ac:dyDescent="0.25">
      <c r="A1632" t="s">
        <v>101</v>
      </c>
      <c r="B1632" t="s">
        <v>172</v>
      </c>
      <c r="C1632" t="s">
        <v>177</v>
      </c>
      <c r="D1632" t="s">
        <v>405</v>
      </c>
      <c r="E1632" s="21">
        <v>1</v>
      </c>
    </row>
    <row r="1633" spans="1:5" x14ac:dyDescent="0.25">
      <c r="A1633" t="s">
        <v>101</v>
      </c>
      <c r="B1633" t="s">
        <v>172</v>
      </c>
      <c r="C1633" t="s">
        <v>177</v>
      </c>
      <c r="D1633" t="s">
        <v>406</v>
      </c>
      <c r="E1633" s="21">
        <v>1</v>
      </c>
    </row>
    <row r="1634" spans="1:5" x14ac:dyDescent="0.25">
      <c r="A1634" t="s">
        <v>101</v>
      </c>
      <c r="B1634" t="s">
        <v>172</v>
      </c>
      <c r="C1634" t="s">
        <v>177</v>
      </c>
      <c r="D1634" t="s">
        <v>412</v>
      </c>
      <c r="E1634" s="21">
        <v>1</v>
      </c>
    </row>
    <row r="1635" spans="1:5" x14ac:dyDescent="0.25">
      <c r="A1635" t="s">
        <v>101</v>
      </c>
      <c r="B1635" t="s">
        <v>172</v>
      </c>
      <c r="C1635" t="s">
        <v>181</v>
      </c>
      <c r="D1635" t="s">
        <v>413</v>
      </c>
      <c r="E1635" s="21">
        <v>1</v>
      </c>
    </row>
    <row r="1636" spans="1:5" x14ac:dyDescent="0.25">
      <c r="A1636" t="s">
        <v>101</v>
      </c>
      <c r="B1636" t="s">
        <v>172</v>
      </c>
      <c r="C1636" t="s">
        <v>178</v>
      </c>
      <c r="D1636" t="s">
        <v>393</v>
      </c>
      <c r="E1636" s="21">
        <v>1</v>
      </c>
    </row>
    <row r="1637" spans="1:5" x14ac:dyDescent="0.25">
      <c r="A1637" t="s">
        <v>101</v>
      </c>
      <c r="B1637" t="s">
        <v>172</v>
      </c>
      <c r="C1637" t="s">
        <v>178</v>
      </c>
      <c r="D1637" t="s">
        <v>394</v>
      </c>
      <c r="E1637" s="21">
        <v>1</v>
      </c>
    </row>
    <row r="1638" spans="1:5" x14ac:dyDescent="0.25">
      <c r="A1638" t="s">
        <v>101</v>
      </c>
      <c r="B1638" t="s">
        <v>172</v>
      </c>
      <c r="C1638" t="s">
        <v>178</v>
      </c>
      <c r="D1638" t="s">
        <v>407</v>
      </c>
      <c r="E1638" s="21">
        <v>1</v>
      </c>
    </row>
    <row r="1639" spans="1:5" x14ac:dyDescent="0.25">
      <c r="A1639" t="s">
        <v>101</v>
      </c>
      <c r="B1639" t="s">
        <v>172</v>
      </c>
      <c r="C1639" t="s">
        <v>178</v>
      </c>
      <c r="D1639" t="s">
        <v>410</v>
      </c>
      <c r="E1639" s="21">
        <v>1</v>
      </c>
    </row>
    <row r="1640" spans="1:5" x14ac:dyDescent="0.25">
      <c r="A1640" t="s">
        <v>101</v>
      </c>
      <c r="B1640" t="s">
        <v>172</v>
      </c>
      <c r="C1640" t="s">
        <v>178</v>
      </c>
      <c r="D1640" t="s">
        <v>411</v>
      </c>
      <c r="E1640" s="21">
        <v>1</v>
      </c>
    </row>
    <row r="1641" spans="1:5" x14ac:dyDescent="0.25">
      <c r="A1641" t="s">
        <v>101</v>
      </c>
      <c r="B1641" t="s">
        <v>172</v>
      </c>
      <c r="C1641" t="s">
        <v>178</v>
      </c>
      <c r="D1641" t="s">
        <v>414</v>
      </c>
      <c r="E1641" s="21">
        <v>1</v>
      </c>
    </row>
    <row r="1642" spans="1:5" x14ac:dyDescent="0.25">
      <c r="A1642" t="s">
        <v>101</v>
      </c>
      <c r="B1642" t="s">
        <v>172</v>
      </c>
      <c r="C1642" t="s">
        <v>178</v>
      </c>
      <c r="D1642" t="s">
        <v>415</v>
      </c>
      <c r="E1642" s="21">
        <v>1</v>
      </c>
    </row>
    <row r="1643" spans="1:5" x14ac:dyDescent="0.25">
      <c r="A1643" t="s">
        <v>101</v>
      </c>
      <c r="B1643" t="s">
        <v>172</v>
      </c>
      <c r="C1643" t="s">
        <v>178</v>
      </c>
      <c r="D1643" t="s">
        <v>417</v>
      </c>
      <c r="E1643" s="21">
        <v>1</v>
      </c>
    </row>
    <row r="1644" spans="1:5" x14ac:dyDescent="0.25">
      <c r="A1644" t="s">
        <v>101</v>
      </c>
      <c r="B1644" t="s">
        <v>172</v>
      </c>
      <c r="C1644" t="s">
        <v>178</v>
      </c>
      <c r="D1644" t="s">
        <v>419</v>
      </c>
      <c r="E1644" s="21">
        <v>1</v>
      </c>
    </row>
    <row r="1645" spans="1:5" x14ac:dyDescent="0.25">
      <c r="A1645" t="s">
        <v>101</v>
      </c>
      <c r="B1645" t="s">
        <v>172</v>
      </c>
      <c r="C1645" t="s">
        <v>178</v>
      </c>
      <c r="D1645" t="s">
        <v>420</v>
      </c>
      <c r="E1645" s="21">
        <v>1</v>
      </c>
    </row>
    <row r="1646" spans="1:5" x14ac:dyDescent="0.25">
      <c r="A1646" t="s">
        <v>101</v>
      </c>
      <c r="B1646" t="s">
        <v>172</v>
      </c>
      <c r="C1646" t="s">
        <v>178</v>
      </c>
      <c r="D1646" t="s">
        <v>421</v>
      </c>
      <c r="E1646" s="21">
        <v>1</v>
      </c>
    </row>
    <row r="1647" spans="1:5" x14ac:dyDescent="0.25">
      <c r="A1647" t="s">
        <v>101</v>
      </c>
      <c r="B1647" t="s">
        <v>172</v>
      </c>
      <c r="C1647" t="s">
        <v>179</v>
      </c>
      <c r="D1647" t="s">
        <v>418</v>
      </c>
      <c r="E1647" s="21">
        <v>1</v>
      </c>
    </row>
    <row r="1648" spans="1:5" x14ac:dyDescent="0.25">
      <c r="A1648" t="s">
        <v>101</v>
      </c>
      <c r="B1648" t="s">
        <v>172</v>
      </c>
      <c r="C1648" t="s">
        <v>124</v>
      </c>
      <c r="D1648" t="s">
        <v>422</v>
      </c>
      <c r="E1648" s="21">
        <v>1</v>
      </c>
    </row>
    <row r="1649" spans="1:5" x14ac:dyDescent="0.25">
      <c r="A1649" t="s">
        <v>101</v>
      </c>
      <c r="B1649" t="s">
        <v>173</v>
      </c>
      <c r="C1649" t="s">
        <v>180</v>
      </c>
      <c r="D1649" t="s">
        <v>401</v>
      </c>
      <c r="E1649" s="21">
        <v>1</v>
      </c>
    </row>
    <row r="1650" spans="1:5" x14ac:dyDescent="0.25">
      <c r="A1650" t="s">
        <v>101</v>
      </c>
      <c r="B1650" t="s">
        <v>173</v>
      </c>
      <c r="C1650" t="s">
        <v>177</v>
      </c>
      <c r="D1650" t="s">
        <v>405</v>
      </c>
      <c r="E1650" s="21">
        <v>1</v>
      </c>
    </row>
    <row r="1651" spans="1:5" x14ac:dyDescent="0.25">
      <c r="A1651" t="s">
        <v>101</v>
      </c>
      <c r="B1651" t="s">
        <v>173</v>
      </c>
      <c r="C1651" t="s">
        <v>177</v>
      </c>
      <c r="D1651" t="s">
        <v>412</v>
      </c>
      <c r="E1651" s="21">
        <v>1</v>
      </c>
    </row>
    <row r="1652" spans="1:5" x14ac:dyDescent="0.25">
      <c r="A1652" t="s">
        <v>101</v>
      </c>
      <c r="B1652" t="s">
        <v>173</v>
      </c>
      <c r="C1652" t="s">
        <v>181</v>
      </c>
      <c r="D1652" t="s">
        <v>413</v>
      </c>
      <c r="E1652" s="21">
        <v>1</v>
      </c>
    </row>
    <row r="1653" spans="1:5" x14ac:dyDescent="0.25">
      <c r="A1653" t="s">
        <v>101</v>
      </c>
      <c r="B1653" t="s">
        <v>173</v>
      </c>
      <c r="C1653" t="s">
        <v>178</v>
      </c>
      <c r="D1653" t="s">
        <v>393</v>
      </c>
      <c r="E1653" s="21">
        <v>1</v>
      </c>
    </row>
    <row r="1654" spans="1:5" x14ac:dyDescent="0.25">
      <c r="A1654" t="s">
        <v>101</v>
      </c>
      <c r="B1654" t="s">
        <v>173</v>
      </c>
      <c r="C1654" t="s">
        <v>178</v>
      </c>
      <c r="D1654" t="s">
        <v>394</v>
      </c>
      <c r="E1654" s="21">
        <v>1</v>
      </c>
    </row>
    <row r="1655" spans="1:5" x14ac:dyDescent="0.25">
      <c r="A1655" t="s">
        <v>101</v>
      </c>
      <c r="B1655" t="s">
        <v>173</v>
      </c>
      <c r="C1655" t="s">
        <v>178</v>
      </c>
      <c r="D1655" t="s">
        <v>424</v>
      </c>
      <c r="E1655" s="21">
        <v>1</v>
      </c>
    </row>
    <row r="1656" spans="1:5" x14ac:dyDescent="0.25">
      <c r="A1656" t="s">
        <v>101</v>
      </c>
      <c r="B1656" t="s">
        <v>173</v>
      </c>
      <c r="C1656" t="s">
        <v>178</v>
      </c>
      <c r="D1656" t="s">
        <v>407</v>
      </c>
      <c r="E1656" s="21">
        <v>1</v>
      </c>
    </row>
    <row r="1657" spans="1:5" x14ac:dyDescent="0.25">
      <c r="A1657" t="s">
        <v>101</v>
      </c>
      <c r="B1657" t="s">
        <v>173</v>
      </c>
      <c r="C1657" t="s">
        <v>178</v>
      </c>
      <c r="D1657" t="s">
        <v>411</v>
      </c>
      <c r="E1657" s="21">
        <v>1</v>
      </c>
    </row>
    <row r="1658" spans="1:5" x14ac:dyDescent="0.25">
      <c r="A1658" t="s">
        <v>101</v>
      </c>
      <c r="B1658" t="s">
        <v>173</v>
      </c>
      <c r="C1658" t="s">
        <v>178</v>
      </c>
      <c r="D1658" t="s">
        <v>425</v>
      </c>
      <c r="E1658" s="21">
        <v>1</v>
      </c>
    </row>
    <row r="1659" spans="1:5" x14ac:dyDescent="0.25">
      <c r="A1659" t="s">
        <v>101</v>
      </c>
      <c r="B1659" t="s">
        <v>173</v>
      </c>
      <c r="C1659" t="s">
        <v>178</v>
      </c>
      <c r="D1659" t="s">
        <v>426</v>
      </c>
      <c r="E1659" s="21">
        <v>1</v>
      </c>
    </row>
    <row r="1660" spans="1:5" x14ac:dyDescent="0.25">
      <c r="A1660" t="s">
        <v>101</v>
      </c>
      <c r="B1660" t="s">
        <v>173</v>
      </c>
      <c r="C1660" t="s">
        <v>178</v>
      </c>
      <c r="D1660" t="s">
        <v>415</v>
      </c>
      <c r="E1660" s="21">
        <v>1</v>
      </c>
    </row>
    <row r="1661" spans="1:5" x14ac:dyDescent="0.25">
      <c r="A1661" t="s">
        <v>101</v>
      </c>
      <c r="B1661" t="s">
        <v>173</v>
      </c>
      <c r="C1661" t="s">
        <v>178</v>
      </c>
      <c r="D1661" t="s">
        <v>417</v>
      </c>
      <c r="E1661" s="21">
        <v>1</v>
      </c>
    </row>
    <row r="1662" spans="1:5" x14ac:dyDescent="0.25">
      <c r="A1662" t="s">
        <v>101</v>
      </c>
      <c r="B1662" t="s">
        <v>173</v>
      </c>
      <c r="C1662" t="s">
        <v>178</v>
      </c>
      <c r="D1662" t="s">
        <v>420</v>
      </c>
      <c r="E1662" s="21">
        <v>1</v>
      </c>
    </row>
    <row r="1663" spans="1:5" x14ac:dyDescent="0.25">
      <c r="A1663" t="s">
        <v>101</v>
      </c>
      <c r="B1663" t="s">
        <v>173</v>
      </c>
      <c r="C1663" t="s">
        <v>179</v>
      </c>
      <c r="D1663" t="s">
        <v>418</v>
      </c>
      <c r="E1663" s="21">
        <v>1</v>
      </c>
    </row>
    <row r="1664" spans="1:5" x14ac:dyDescent="0.25">
      <c r="A1664" t="s">
        <v>101</v>
      </c>
      <c r="B1664" t="s">
        <v>173</v>
      </c>
      <c r="C1664" t="s">
        <v>124</v>
      </c>
      <c r="D1664" t="s">
        <v>423</v>
      </c>
      <c r="E1664" s="21">
        <v>1</v>
      </c>
    </row>
    <row r="1665" spans="1:5" x14ac:dyDescent="0.25">
      <c r="A1665" t="s">
        <v>1097</v>
      </c>
      <c r="B1665" t="s">
        <v>1098</v>
      </c>
      <c r="C1665" t="s">
        <v>1121</v>
      </c>
      <c r="D1665" t="s">
        <v>1100</v>
      </c>
      <c r="E1665" s="21">
        <v>1</v>
      </c>
    </row>
    <row r="1666" spans="1:5" x14ac:dyDescent="0.25">
      <c r="A1666" t="s">
        <v>1097</v>
      </c>
      <c r="B1666" t="s">
        <v>1098</v>
      </c>
      <c r="C1666" t="s">
        <v>1121</v>
      </c>
      <c r="D1666" t="s">
        <v>1105</v>
      </c>
      <c r="E1666" s="21">
        <v>1</v>
      </c>
    </row>
    <row r="1667" spans="1:5" x14ac:dyDescent="0.25">
      <c r="A1667" t="s">
        <v>1097</v>
      </c>
      <c r="B1667" t="s">
        <v>1098</v>
      </c>
      <c r="C1667" t="s">
        <v>1121</v>
      </c>
      <c r="D1667" t="s">
        <v>127</v>
      </c>
      <c r="E1667" s="21">
        <v>1</v>
      </c>
    </row>
    <row r="1668" spans="1:5" x14ac:dyDescent="0.25">
      <c r="A1668" t="s">
        <v>1097</v>
      </c>
      <c r="B1668" t="s">
        <v>1098</v>
      </c>
      <c r="C1668" t="s">
        <v>1121</v>
      </c>
      <c r="D1668" t="s">
        <v>1108</v>
      </c>
      <c r="E1668" s="21">
        <v>1</v>
      </c>
    </row>
    <row r="1669" spans="1:5" x14ac:dyDescent="0.25">
      <c r="A1669" t="s">
        <v>1097</v>
      </c>
      <c r="B1669" t="s">
        <v>1098</v>
      </c>
      <c r="C1669" t="s">
        <v>1121</v>
      </c>
      <c r="D1669" t="s">
        <v>1110</v>
      </c>
      <c r="E1669" s="21">
        <v>1</v>
      </c>
    </row>
    <row r="1670" spans="1:5" x14ac:dyDescent="0.25">
      <c r="A1670" t="s">
        <v>1097</v>
      </c>
      <c r="B1670" t="s">
        <v>1098</v>
      </c>
      <c r="C1670" t="s">
        <v>1127</v>
      </c>
      <c r="D1670" t="s">
        <v>1105</v>
      </c>
      <c r="E1670" s="21">
        <v>1</v>
      </c>
    </row>
    <row r="1671" spans="1:5" x14ac:dyDescent="0.25">
      <c r="A1671" t="s">
        <v>1097</v>
      </c>
      <c r="B1671" t="s">
        <v>1098</v>
      </c>
      <c r="C1671" t="s">
        <v>1127</v>
      </c>
      <c r="D1671" t="s">
        <v>127</v>
      </c>
      <c r="E1671" s="21">
        <v>1</v>
      </c>
    </row>
    <row r="1672" spans="1:5" x14ac:dyDescent="0.25">
      <c r="A1672" t="s">
        <v>1097</v>
      </c>
      <c r="B1672" t="s">
        <v>1098</v>
      </c>
      <c r="C1672" t="s">
        <v>1127</v>
      </c>
      <c r="D1672" t="s">
        <v>1108</v>
      </c>
      <c r="E1672" s="21">
        <v>1</v>
      </c>
    </row>
    <row r="1673" spans="1:5" x14ac:dyDescent="0.25">
      <c r="A1673" t="s">
        <v>1097</v>
      </c>
      <c r="B1673" t="s">
        <v>1098</v>
      </c>
      <c r="C1673" t="s">
        <v>1127</v>
      </c>
      <c r="D1673" t="s">
        <v>1110</v>
      </c>
      <c r="E1673" s="21">
        <v>1</v>
      </c>
    </row>
    <row r="1674" spans="1:5" x14ac:dyDescent="0.25">
      <c r="A1674" t="s">
        <v>1097</v>
      </c>
      <c r="B1674" t="s">
        <v>1098</v>
      </c>
      <c r="C1674" t="s">
        <v>1132</v>
      </c>
      <c r="D1674" t="s">
        <v>127</v>
      </c>
      <c r="E1674" s="21">
        <v>1</v>
      </c>
    </row>
    <row r="1675" spans="1:5" x14ac:dyDescent="0.25">
      <c r="A1675" t="s">
        <v>1097</v>
      </c>
      <c r="B1675" t="s">
        <v>1098</v>
      </c>
      <c r="C1675" t="s">
        <v>1132</v>
      </c>
      <c r="D1675" t="s">
        <v>1108</v>
      </c>
      <c r="E1675" s="21">
        <v>1</v>
      </c>
    </row>
    <row r="1676" spans="1:5" x14ac:dyDescent="0.25">
      <c r="A1676" t="s">
        <v>1097</v>
      </c>
      <c r="B1676" t="s">
        <v>1098</v>
      </c>
      <c r="C1676" t="s">
        <v>1132</v>
      </c>
      <c r="D1676" t="s">
        <v>1110</v>
      </c>
      <c r="E1676" s="21">
        <v>1</v>
      </c>
    </row>
    <row r="1677" spans="1:5" x14ac:dyDescent="0.25">
      <c r="A1677" t="s">
        <v>1097</v>
      </c>
      <c r="B1677" t="s">
        <v>1098</v>
      </c>
      <c r="C1677" t="s">
        <v>1136</v>
      </c>
      <c r="D1677" t="s">
        <v>1100</v>
      </c>
      <c r="E1677" s="21">
        <v>1</v>
      </c>
    </row>
    <row r="1678" spans="1:5" x14ac:dyDescent="0.25">
      <c r="A1678" t="s">
        <v>1097</v>
      </c>
      <c r="B1678" t="s">
        <v>1098</v>
      </c>
      <c r="C1678" t="s">
        <v>1136</v>
      </c>
      <c r="D1678" t="s">
        <v>1105</v>
      </c>
      <c r="E1678" s="21">
        <v>1</v>
      </c>
    </row>
    <row r="1679" spans="1:5" x14ac:dyDescent="0.25">
      <c r="A1679" t="s">
        <v>1097</v>
      </c>
      <c r="B1679" t="s">
        <v>1098</v>
      </c>
      <c r="C1679" t="s">
        <v>1136</v>
      </c>
      <c r="D1679" t="s">
        <v>127</v>
      </c>
      <c r="E1679" s="21">
        <v>1</v>
      </c>
    </row>
    <row r="1680" spans="1:5" x14ac:dyDescent="0.25">
      <c r="A1680" t="s">
        <v>1097</v>
      </c>
      <c r="B1680" t="s">
        <v>1098</v>
      </c>
      <c r="C1680" t="s">
        <v>1136</v>
      </c>
      <c r="D1680" t="s">
        <v>1108</v>
      </c>
      <c r="E1680" s="21">
        <v>1</v>
      </c>
    </row>
    <row r="1681" spans="1:5" x14ac:dyDescent="0.25">
      <c r="A1681" t="s">
        <v>1097</v>
      </c>
      <c r="B1681" t="s">
        <v>1098</v>
      </c>
      <c r="C1681" t="s">
        <v>1136</v>
      </c>
      <c r="D1681" t="s">
        <v>1110</v>
      </c>
      <c r="E1681" s="21">
        <v>1</v>
      </c>
    </row>
    <row r="1682" spans="1:5" x14ac:dyDescent="0.25">
      <c r="A1682" t="s">
        <v>1097</v>
      </c>
      <c r="B1682" t="s">
        <v>1098</v>
      </c>
      <c r="C1682" t="s">
        <v>1142</v>
      </c>
      <c r="D1682" t="s">
        <v>1100</v>
      </c>
      <c r="E1682" s="21">
        <v>1</v>
      </c>
    </row>
    <row r="1683" spans="1:5" x14ac:dyDescent="0.25">
      <c r="A1683" t="s">
        <v>1097</v>
      </c>
      <c r="B1683" t="s">
        <v>1098</v>
      </c>
      <c r="C1683" t="s">
        <v>1142</v>
      </c>
      <c r="D1683" t="s">
        <v>1105</v>
      </c>
      <c r="E1683" s="21">
        <v>1</v>
      </c>
    </row>
    <row r="1684" spans="1:5" x14ac:dyDescent="0.25">
      <c r="A1684" t="s">
        <v>1097</v>
      </c>
      <c r="B1684" t="s">
        <v>1098</v>
      </c>
      <c r="C1684" t="s">
        <v>1142</v>
      </c>
      <c r="D1684" t="s">
        <v>127</v>
      </c>
      <c r="E1684" s="21">
        <v>1</v>
      </c>
    </row>
    <row r="1685" spans="1:5" x14ac:dyDescent="0.25">
      <c r="A1685" t="s">
        <v>1097</v>
      </c>
      <c r="B1685" t="s">
        <v>1098</v>
      </c>
      <c r="C1685" t="s">
        <v>1142</v>
      </c>
      <c r="D1685" t="s">
        <v>1108</v>
      </c>
      <c r="E1685" s="21">
        <v>1</v>
      </c>
    </row>
    <row r="1686" spans="1:5" x14ac:dyDescent="0.25">
      <c r="A1686" t="s">
        <v>1097</v>
      </c>
      <c r="B1686" t="s">
        <v>1098</v>
      </c>
      <c r="C1686" t="s">
        <v>1142</v>
      </c>
      <c r="D1686" t="s">
        <v>1110</v>
      </c>
      <c r="E1686" s="21">
        <v>1</v>
      </c>
    </row>
    <row r="1687" spans="1:5" x14ac:dyDescent="0.25">
      <c r="A1687" t="s">
        <v>1097</v>
      </c>
      <c r="B1687" t="s">
        <v>1098</v>
      </c>
      <c r="C1687" t="s">
        <v>1148</v>
      </c>
      <c r="D1687" t="s">
        <v>1100</v>
      </c>
      <c r="E1687" s="21">
        <v>1</v>
      </c>
    </row>
    <row r="1688" spans="1:5" x14ac:dyDescent="0.25">
      <c r="A1688" t="s">
        <v>1097</v>
      </c>
      <c r="B1688" t="s">
        <v>1098</v>
      </c>
      <c r="C1688" t="s">
        <v>1148</v>
      </c>
      <c r="D1688" t="s">
        <v>1105</v>
      </c>
      <c r="E1688" s="21">
        <v>1</v>
      </c>
    </row>
    <row r="1689" spans="1:5" x14ac:dyDescent="0.25">
      <c r="A1689" t="s">
        <v>1097</v>
      </c>
      <c r="B1689" t="s">
        <v>1098</v>
      </c>
      <c r="C1689" t="s">
        <v>1148</v>
      </c>
      <c r="D1689" t="s">
        <v>127</v>
      </c>
      <c r="E1689" s="21">
        <v>1</v>
      </c>
    </row>
    <row r="1690" spans="1:5" x14ac:dyDescent="0.25">
      <c r="A1690" t="s">
        <v>1097</v>
      </c>
      <c r="B1690" t="s">
        <v>1098</v>
      </c>
      <c r="C1690" t="s">
        <v>1148</v>
      </c>
      <c r="D1690" t="s">
        <v>1108</v>
      </c>
      <c r="E1690" s="21">
        <v>1</v>
      </c>
    </row>
    <row r="1691" spans="1:5" x14ac:dyDescent="0.25">
      <c r="A1691" t="s">
        <v>1097</v>
      </c>
      <c r="B1691" t="s">
        <v>1098</v>
      </c>
      <c r="C1691" t="s">
        <v>1148</v>
      </c>
      <c r="D1691" t="s">
        <v>1110</v>
      </c>
      <c r="E1691" s="21">
        <v>1</v>
      </c>
    </row>
    <row r="1692" spans="1:5" x14ac:dyDescent="0.25">
      <c r="A1692" t="s">
        <v>1097</v>
      </c>
      <c r="B1692" t="s">
        <v>1098</v>
      </c>
      <c r="C1692" t="s">
        <v>1154</v>
      </c>
      <c r="D1692" t="s">
        <v>1100</v>
      </c>
      <c r="E1692" s="21">
        <v>1</v>
      </c>
    </row>
    <row r="1693" spans="1:5" x14ac:dyDescent="0.25">
      <c r="A1693" t="s">
        <v>1097</v>
      </c>
      <c r="B1693" t="s">
        <v>1098</v>
      </c>
      <c r="C1693" t="s">
        <v>1154</v>
      </c>
      <c r="D1693" t="s">
        <v>1105</v>
      </c>
      <c r="E1693" s="21">
        <v>1</v>
      </c>
    </row>
    <row r="1694" spans="1:5" x14ac:dyDescent="0.25">
      <c r="A1694" t="s">
        <v>1097</v>
      </c>
      <c r="B1694" t="s">
        <v>1098</v>
      </c>
      <c r="C1694" t="s">
        <v>1154</v>
      </c>
      <c r="D1694" t="s">
        <v>1110</v>
      </c>
      <c r="E1694" s="21">
        <v>1</v>
      </c>
    </row>
    <row r="1695" spans="1:5" x14ac:dyDescent="0.25">
      <c r="A1695" t="s">
        <v>1097</v>
      </c>
      <c r="B1695" t="s">
        <v>1098</v>
      </c>
      <c r="C1695" t="s">
        <v>1158</v>
      </c>
      <c r="D1695" t="s">
        <v>1100</v>
      </c>
      <c r="E1695" s="21">
        <v>1</v>
      </c>
    </row>
    <row r="1696" spans="1:5" x14ac:dyDescent="0.25">
      <c r="A1696" t="s">
        <v>1097</v>
      </c>
      <c r="B1696" t="s">
        <v>1098</v>
      </c>
      <c r="C1696" t="s">
        <v>1158</v>
      </c>
      <c r="D1696" t="s">
        <v>1105</v>
      </c>
      <c r="E1696" s="21">
        <v>1</v>
      </c>
    </row>
    <row r="1697" spans="1:5" x14ac:dyDescent="0.25">
      <c r="A1697" t="s">
        <v>1097</v>
      </c>
      <c r="B1697" t="s">
        <v>1098</v>
      </c>
      <c r="C1697" t="s">
        <v>1158</v>
      </c>
      <c r="D1697" t="s">
        <v>127</v>
      </c>
      <c r="E1697" s="21">
        <v>1</v>
      </c>
    </row>
    <row r="1698" spans="1:5" x14ac:dyDescent="0.25">
      <c r="A1698" t="s">
        <v>1097</v>
      </c>
      <c r="B1698" t="s">
        <v>1098</v>
      </c>
      <c r="C1698" t="s">
        <v>1158</v>
      </c>
      <c r="D1698" t="s">
        <v>1108</v>
      </c>
      <c r="E1698" s="21">
        <v>1</v>
      </c>
    </row>
    <row r="1699" spans="1:5" x14ac:dyDescent="0.25">
      <c r="A1699" t="s">
        <v>1097</v>
      </c>
      <c r="B1699" t="s">
        <v>1098</v>
      </c>
      <c r="C1699" t="s">
        <v>1158</v>
      </c>
      <c r="D1699" t="s">
        <v>1110</v>
      </c>
      <c r="E1699" s="21">
        <v>1</v>
      </c>
    </row>
    <row r="1700" spans="1:5" x14ac:dyDescent="0.25">
      <c r="A1700" t="s">
        <v>1097</v>
      </c>
      <c r="B1700" t="s">
        <v>1098</v>
      </c>
      <c r="C1700" t="s">
        <v>1164</v>
      </c>
      <c r="D1700" t="s">
        <v>1100</v>
      </c>
      <c r="E1700" s="21">
        <v>1</v>
      </c>
    </row>
    <row r="1701" spans="1:5" x14ac:dyDescent="0.25">
      <c r="A1701" t="s">
        <v>1097</v>
      </c>
      <c r="B1701" t="s">
        <v>1098</v>
      </c>
      <c r="C1701" t="s">
        <v>1164</v>
      </c>
      <c r="D1701" t="s">
        <v>1105</v>
      </c>
      <c r="E1701" s="21">
        <v>1</v>
      </c>
    </row>
    <row r="1702" spans="1:5" x14ac:dyDescent="0.25">
      <c r="A1702" t="s">
        <v>1097</v>
      </c>
      <c r="B1702" t="s">
        <v>1098</v>
      </c>
      <c r="C1702" t="s">
        <v>1164</v>
      </c>
      <c r="D1702" t="s">
        <v>127</v>
      </c>
      <c r="E1702" s="21">
        <v>1</v>
      </c>
    </row>
    <row r="1703" spans="1:5" x14ac:dyDescent="0.25">
      <c r="A1703" t="s">
        <v>1097</v>
      </c>
      <c r="B1703" t="s">
        <v>1098</v>
      </c>
      <c r="C1703" t="s">
        <v>1164</v>
      </c>
      <c r="D1703" t="s">
        <v>1108</v>
      </c>
      <c r="E1703" s="21">
        <v>1</v>
      </c>
    </row>
    <row r="1704" spans="1:5" x14ac:dyDescent="0.25">
      <c r="A1704" t="s">
        <v>1097</v>
      </c>
      <c r="B1704" t="s">
        <v>1098</v>
      </c>
      <c r="C1704" t="s">
        <v>1164</v>
      </c>
      <c r="D1704" t="s">
        <v>1110</v>
      </c>
      <c r="E1704" s="21">
        <v>1</v>
      </c>
    </row>
    <row r="1705" spans="1:5" x14ac:dyDescent="0.25">
      <c r="A1705" t="s">
        <v>1097</v>
      </c>
      <c r="B1705" t="s">
        <v>1098</v>
      </c>
      <c r="C1705" t="s">
        <v>1203</v>
      </c>
      <c r="D1705" t="s">
        <v>1105</v>
      </c>
      <c r="E1705" s="21">
        <v>1</v>
      </c>
    </row>
    <row r="1706" spans="1:5" x14ac:dyDescent="0.25">
      <c r="A1706" t="s">
        <v>1097</v>
      </c>
      <c r="B1706" t="s">
        <v>1098</v>
      </c>
      <c r="C1706" t="s">
        <v>1203</v>
      </c>
      <c r="D1706" t="s">
        <v>127</v>
      </c>
      <c r="E1706" s="21">
        <v>1</v>
      </c>
    </row>
    <row r="1707" spans="1:5" x14ac:dyDescent="0.25">
      <c r="A1707" t="s">
        <v>1097</v>
      </c>
      <c r="B1707" t="s">
        <v>1098</v>
      </c>
      <c r="C1707" t="s">
        <v>1203</v>
      </c>
      <c r="D1707" t="s">
        <v>1110</v>
      </c>
      <c r="E1707" s="21">
        <v>1</v>
      </c>
    </row>
    <row r="1708" spans="1:5" x14ac:dyDescent="0.25">
      <c r="A1708" t="s">
        <v>1097</v>
      </c>
      <c r="B1708" t="s">
        <v>1098</v>
      </c>
      <c r="C1708" t="s">
        <v>1207</v>
      </c>
      <c r="D1708" t="s">
        <v>127</v>
      </c>
      <c r="E1708" s="21">
        <v>1</v>
      </c>
    </row>
    <row r="1709" spans="1:5" x14ac:dyDescent="0.25">
      <c r="A1709" t="s">
        <v>1097</v>
      </c>
      <c r="B1709" t="s">
        <v>1098</v>
      </c>
      <c r="C1709" t="s">
        <v>1207</v>
      </c>
      <c r="D1709" t="s">
        <v>1110</v>
      </c>
      <c r="E1709" s="21">
        <v>1</v>
      </c>
    </row>
    <row r="1710" spans="1:5" x14ac:dyDescent="0.25">
      <c r="A1710" t="s">
        <v>1097</v>
      </c>
      <c r="B1710" t="s">
        <v>1098</v>
      </c>
      <c r="C1710" t="s">
        <v>1170</v>
      </c>
      <c r="D1710" t="s">
        <v>1105</v>
      </c>
      <c r="E1710" s="21">
        <v>1</v>
      </c>
    </row>
    <row r="1711" spans="1:5" x14ac:dyDescent="0.25">
      <c r="A1711" t="s">
        <v>1097</v>
      </c>
      <c r="B1711" t="s">
        <v>1098</v>
      </c>
      <c r="C1711" t="s">
        <v>1170</v>
      </c>
      <c r="D1711" t="s">
        <v>127</v>
      </c>
      <c r="E1711" s="21">
        <v>1</v>
      </c>
    </row>
    <row r="1712" spans="1:5" x14ac:dyDescent="0.25">
      <c r="A1712" t="s">
        <v>1097</v>
      </c>
      <c r="B1712" t="s">
        <v>1098</v>
      </c>
      <c r="C1712" t="s">
        <v>1170</v>
      </c>
      <c r="D1712" t="s">
        <v>1108</v>
      </c>
      <c r="E1712" s="21">
        <v>1</v>
      </c>
    </row>
    <row r="1713" spans="1:5" x14ac:dyDescent="0.25">
      <c r="A1713" t="s">
        <v>1097</v>
      </c>
      <c r="B1713" t="s">
        <v>1098</v>
      </c>
      <c r="C1713" t="s">
        <v>1170</v>
      </c>
      <c r="D1713" t="s">
        <v>1110</v>
      </c>
      <c r="E1713" s="21">
        <v>1</v>
      </c>
    </row>
    <row r="1714" spans="1:5" x14ac:dyDescent="0.25">
      <c r="A1714" t="s">
        <v>1097</v>
      </c>
      <c r="B1714" t="s">
        <v>1098</v>
      </c>
      <c r="C1714" t="s">
        <v>1175</v>
      </c>
      <c r="D1714" t="s">
        <v>1100</v>
      </c>
      <c r="E1714" s="21">
        <v>1</v>
      </c>
    </row>
    <row r="1715" spans="1:5" x14ac:dyDescent="0.25">
      <c r="A1715" t="s">
        <v>1097</v>
      </c>
      <c r="B1715" t="s">
        <v>1098</v>
      </c>
      <c r="C1715" t="s">
        <v>1175</v>
      </c>
      <c r="D1715" t="s">
        <v>1105</v>
      </c>
      <c r="E1715" s="21">
        <v>1</v>
      </c>
    </row>
    <row r="1716" spans="1:5" x14ac:dyDescent="0.25">
      <c r="A1716" t="s">
        <v>1097</v>
      </c>
      <c r="B1716" t="s">
        <v>1098</v>
      </c>
      <c r="C1716" t="s">
        <v>1175</v>
      </c>
      <c r="D1716" t="s">
        <v>127</v>
      </c>
      <c r="E1716" s="21">
        <v>1</v>
      </c>
    </row>
    <row r="1717" spans="1:5" x14ac:dyDescent="0.25">
      <c r="A1717" t="s">
        <v>1097</v>
      </c>
      <c r="B1717" t="s">
        <v>1098</v>
      </c>
      <c r="C1717" t="s">
        <v>1175</v>
      </c>
      <c r="D1717" t="s">
        <v>1108</v>
      </c>
      <c r="E1717" s="21">
        <v>1</v>
      </c>
    </row>
    <row r="1718" spans="1:5" x14ac:dyDescent="0.25">
      <c r="A1718" t="s">
        <v>1097</v>
      </c>
      <c r="B1718" t="s">
        <v>1098</v>
      </c>
      <c r="C1718" t="s">
        <v>1175</v>
      </c>
      <c r="D1718" t="s">
        <v>1110</v>
      </c>
      <c r="E1718" s="21">
        <v>1</v>
      </c>
    </row>
    <row r="1719" spans="1:5" x14ac:dyDescent="0.25">
      <c r="A1719" t="s">
        <v>1097</v>
      </c>
      <c r="B1719" t="s">
        <v>1098</v>
      </c>
      <c r="C1719" t="s">
        <v>1181</v>
      </c>
      <c r="D1719" t="s">
        <v>1100</v>
      </c>
      <c r="E1719" s="21">
        <v>1</v>
      </c>
    </row>
    <row r="1720" spans="1:5" x14ac:dyDescent="0.25">
      <c r="A1720" t="s">
        <v>1097</v>
      </c>
      <c r="B1720" t="s">
        <v>1098</v>
      </c>
      <c r="C1720" t="s">
        <v>1181</v>
      </c>
      <c r="D1720" t="s">
        <v>1105</v>
      </c>
      <c r="E1720" s="21">
        <v>1</v>
      </c>
    </row>
    <row r="1721" spans="1:5" x14ac:dyDescent="0.25">
      <c r="A1721" t="s">
        <v>1097</v>
      </c>
      <c r="B1721" t="s">
        <v>1098</v>
      </c>
      <c r="C1721" t="s">
        <v>1181</v>
      </c>
      <c r="D1721" t="s">
        <v>127</v>
      </c>
      <c r="E1721" s="21">
        <v>1</v>
      </c>
    </row>
    <row r="1722" spans="1:5" x14ac:dyDescent="0.25">
      <c r="A1722" t="s">
        <v>1097</v>
      </c>
      <c r="B1722" t="s">
        <v>1098</v>
      </c>
      <c r="C1722" t="s">
        <v>1181</v>
      </c>
      <c r="D1722" t="s">
        <v>1110</v>
      </c>
      <c r="E1722" s="21">
        <v>1</v>
      </c>
    </row>
    <row r="1723" spans="1:5" x14ac:dyDescent="0.25">
      <c r="A1723" t="s">
        <v>1097</v>
      </c>
      <c r="B1723" t="s">
        <v>1098</v>
      </c>
      <c r="C1723" t="s">
        <v>1186</v>
      </c>
      <c r="D1723" t="s">
        <v>1100</v>
      </c>
      <c r="E1723" s="21">
        <v>1</v>
      </c>
    </row>
    <row r="1724" spans="1:5" x14ac:dyDescent="0.25">
      <c r="A1724" t="s">
        <v>1097</v>
      </c>
      <c r="B1724" t="s">
        <v>1098</v>
      </c>
      <c r="C1724" t="s">
        <v>1186</v>
      </c>
      <c r="D1724" t="s">
        <v>1105</v>
      </c>
      <c r="E1724" s="21">
        <v>1</v>
      </c>
    </row>
    <row r="1725" spans="1:5" x14ac:dyDescent="0.25">
      <c r="A1725" t="s">
        <v>1097</v>
      </c>
      <c r="B1725" t="s">
        <v>1098</v>
      </c>
      <c r="C1725" t="s">
        <v>1186</v>
      </c>
      <c r="D1725" t="s">
        <v>127</v>
      </c>
      <c r="E1725" s="21">
        <v>1</v>
      </c>
    </row>
    <row r="1726" spans="1:5" x14ac:dyDescent="0.25">
      <c r="A1726" t="s">
        <v>1097</v>
      </c>
      <c r="B1726" t="s">
        <v>1098</v>
      </c>
      <c r="C1726" t="s">
        <v>1186</v>
      </c>
      <c r="D1726" t="s">
        <v>1108</v>
      </c>
      <c r="E1726" s="21">
        <v>1</v>
      </c>
    </row>
    <row r="1727" spans="1:5" x14ac:dyDescent="0.25">
      <c r="A1727" t="s">
        <v>1097</v>
      </c>
      <c r="B1727" t="s">
        <v>1098</v>
      </c>
      <c r="C1727" t="s">
        <v>1186</v>
      </c>
      <c r="D1727" t="s">
        <v>1110</v>
      </c>
      <c r="E1727" s="21">
        <v>1</v>
      </c>
    </row>
    <row r="1728" spans="1:5" x14ac:dyDescent="0.25">
      <c r="A1728" t="s">
        <v>1097</v>
      </c>
      <c r="B1728" t="s">
        <v>1098</v>
      </c>
      <c r="C1728" t="s">
        <v>1192</v>
      </c>
      <c r="D1728" t="s">
        <v>1100</v>
      </c>
      <c r="E1728" s="21">
        <v>1</v>
      </c>
    </row>
    <row r="1729" spans="1:5" x14ac:dyDescent="0.25">
      <c r="A1729" t="s">
        <v>1097</v>
      </c>
      <c r="B1729" t="s">
        <v>1098</v>
      </c>
      <c r="C1729" t="s">
        <v>1192</v>
      </c>
      <c r="D1729" t="s">
        <v>1105</v>
      </c>
      <c r="E1729" s="21">
        <v>1</v>
      </c>
    </row>
    <row r="1730" spans="1:5" x14ac:dyDescent="0.25">
      <c r="A1730" t="s">
        <v>1097</v>
      </c>
      <c r="B1730" t="s">
        <v>1098</v>
      </c>
      <c r="C1730" t="s">
        <v>1192</v>
      </c>
      <c r="D1730" t="s">
        <v>127</v>
      </c>
      <c r="E1730" s="21">
        <v>1</v>
      </c>
    </row>
    <row r="1731" spans="1:5" x14ac:dyDescent="0.25">
      <c r="A1731" t="s">
        <v>1097</v>
      </c>
      <c r="B1731" t="s">
        <v>1098</v>
      </c>
      <c r="C1731" t="s">
        <v>1192</v>
      </c>
      <c r="D1731" t="s">
        <v>1110</v>
      </c>
      <c r="E1731" s="21">
        <v>1</v>
      </c>
    </row>
    <row r="1732" spans="1:5" x14ac:dyDescent="0.25">
      <c r="A1732" t="s">
        <v>1097</v>
      </c>
      <c r="B1732" t="s">
        <v>1098</v>
      </c>
      <c r="C1732" t="s">
        <v>1197</v>
      </c>
      <c r="D1732" t="s">
        <v>1100</v>
      </c>
      <c r="E1732" s="21">
        <v>1</v>
      </c>
    </row>
    <row r="1733" spans="1:5" x14ac:dyDescent="0.25">
      <c r="A1733" t="s">
        <v>1097</v>
      </c>
      <c r="B1733" t="s">
        <v>1098</v>
      </c>
      <c r="C1733" t="s">
        <v>1197</v>
      </c>
      <c r="D1733" t="s">
        <v>1105</v>
      </c>
      <c r="E1733" s="21">
        <v>1</v>
      </c>
    </row>
    <row r="1734" spans="1:5" x14ac:dyDescent="0.25">
      <c r="A1734" t="s">
        <v>1097</v>
      </c>
      <c r="B1734" t="s">
        <v>1098</v>
      </c>
      <c r="C1734" t="s">
        <v>1197</v>
      </c>
      <c r="D1734" t="s">
        <v>127</v>
      </c>
      <c r="E1734" s="21">
        <v>1</v>
      </c>
    </row>
    <row r="1735" spans="1:5" x14ac:dyDescent="0.25">
      <c r="A1735" t="s">
        <v>1097</v>
      </c>
      <c r="B1735" t="s">
        <v>1098</v>
      </c>
      <c r="C1735" t="s">
        <v>1197</v>
      </c>
      <c r="D1735" t="s">
        <v>1108</v>
      </c>
      <c r="E1735" s="21">
        <v>1</v>
      </c>
    </row>
    <row r="1736" spans="1:5" x14ac:dyDescent="0.25">
      <c r="A1736" t="s">
        <v>1097</v>
      </c>
      <c r="B1736" t="s">
        <v>1098</v>
      </c>
      <c r="C1736" t="s">
        <v>1197</v>
      </c>
      <c r="D1736" t="s">
        <v>1110</v>
      </c>
      <c r="E1736" s="21">
        <v>1</v>
      </c>
    </row>
    <row r="1737" spans="1:5" x14ac:dyDescent="0.25">
      <c r="A1737" t="s">
        <v>1097</v>
      </c>
      <c r="B1737" t="s">
        <v>1098</v>
      </c>
      <c r="C1737" t="s">
        <v>1210</v>
      </c>
      <c r="D1737" t="s">
        <v>1105</v>
      </c>
      <c r="E1737" s="21">
        <v>1</v>
      </c>
    </row>
    <row r="1738" spans="1:5" x14ac:dyDescent="0.25">
      <c r="A1738" t="s">
        <v>1097</v>
      </c>
      <c r="B1738" t="s">
        <v>1098</v>
      </c>
      <c r="C1738" t="s">
        <v>1210</v>
      </c>
      <c r="D1738" t="s">
        <v>1110</v>
      </c>
      <c r="E1738" s="21">
        <v>1</v>
      </c>
    </row>
    <row r="1739" spans="1:5" x14ac:dyDescent="0.25">
      <c r="A1739" t="s">
        <v>1097</v>
      </c>
      <c r="B1739" t="s">
        <v>1098</v>
      </c>
      <c r="C1739" t="s">
        <v>1213</v>
      </c>
      <c r="D1739" t="s">
        <v>1100</v>
      </c>
      <c r="E1739" s="21">
        <v>1</v>
      </c>
    </row>
    <row r="1740" spans="1:5" x14ac:dyDescent="0.25">
      <c r="A1740" t="s">
        <v>1097</v>
      </c>
      <c r="B1740" t="s">
        <v>1098</v>
      </c>
      <c r="C1740" t="s">
        <v>1213</v>
      </c>
      <c r="D1740" t="s">
        <v>1105</v>
      </c>
      <c r="E1740" s="21">
        <v>1</v>
      </c>
    </row>
    <row r="1741" spans="1:5" x14ac:dyDescent="0.25">
      <c r="A1741" t="s">
        <v>1097</v>
      </c>
      <c r="B1741" t="s">
        <v>1098</v>
      </c>
      <c r="C1741" t="s">
        <v>1213</v>
      </c>
      <c r="D1741" t="s">
        <v>127</v>
      </c>
      <c r="E1741" s="21">
        <v>1</v>
      </c>
    </row>
    <row r="1742" spans="1:5" x14ac:dyDescent="0.25">
      <c r="A1742" t="s">
        <v>1097</v>
      </c>
      <c r="B1742" t="s">
        <v>1098</v>
      </c>
      <c r="C1742" t="s">
        <v>1213</v>
      </c>
      <c r="D1742" t="s">
        <v>1110</v>
      </c>
      <c r="E1742" s="21">
        <v>1</v>
      </c>
    </row>
    <row r="1743" spans="1:5" x14ac:dyDescent="0.25">
      <c r="A1743" t="s">
        <v>1097</v>
      </c>
      <c r="B1743" t="s">
        <v>1098</v>
      </c>
      <c r="C1743" t="s">
        <v>1218</v>
      </c>
      <c r="D1743" t="s">
        <v>1105</v>
      </c>
      <c r="E1743" s="21">
        <v>1</v>
      </c>
    </row>
    <row r="1744" spans="1:5" x14ac:dyDescent="0.25">
      <c r="A1744" t="s">
        <v>1097</v>
      </c>
      <c r="B1744" t="s">
        <v>1098</v>
      </c>
      <c r="C1744" t="s">
        <v>1218</v>
      </c>
      <c r="D1744" t="s">
        <v>1110</v>
      </c>
      <c r="E1744" s="21">
        <v>1</v>
      </c>
    </row>
    <row r="1745" spans="1:5" x14ac:dyDescent="0.25">
      <c r="A1745" t="s">
        <v>1097</v>
      </c>
      <c r="B1745" t="s">
        <v>1098</v>
      </c>
      <c r="C1745" t="s">
        <v>1221</v>
      </c>
      <c r="D1745" t="s">
        <v>1100</v>
      </c>
      <c r="E1745" s="21">
        <v>1</v>
      </c>
    </row>
    <row r="1746" spans="1:5" x14ac:dyDescent="0.25">
      <c r="A1746" t="s">
        <v>1097</v>
      </c>
      <c r="B1746" t="s">
        <v>1098</v>
      </c>
      <c r="C1746" t="s">
        <v>1221</v>
      </c>
      <c r="D1746" t="s">
        <v>1105</v>
      </c>
      <c r="E1746" s="21">
        <v>1</v>
      </c>
    </row>
    <row r="1747" spans="1:5" x14ac:dyDescent="0.25">
      <c r="A1747" t="s">
        <v>1097</v>
      </c>
      <c r="B1747" t="s">
        <v>1098</v>
      </c>
      <c r="C1747" t="s">
        <v>1221</v>
      </c>
      <c r="D1747" t="s">
        <v>127</v>
      </c>
      <c r="E1747" s="21">
        <v>1</v>
      </c>
    </row>
    <row r="1748" spans="1:5" x14ac:dyDescent="0.25">
      <c r="A1748" t="s">
        <v>1097</v>
      </c>
      <c r="B1748" t="s">
        <v>1098</v>
      </c>
      <c r="C1748" t="s">
        <v>1221</v>
      </c>
      <c r="D1748" t="s">
        <v>1108</v>
      </c>
      <c r="E1748" s="21">
        <v>1</v>
      </c>
    </row>
    <row r="1749" spans="1:5" x14ac:dyDescent="0.25">
      <c r="A1749" t="s">
        <v>1097</v>
      </c>
      <c r="B1749" t="s">
        <v>1098</v>
      </c>
      <c r="C1749" t="s">
        <v>1221</v>
      </c>
      <c r="D1749" t="s">
        <v>1110</v>
      </c>
      <c r="E1749" s="21">
        <v>1</v>
      </c>
    </row>
    <row r="1750" spans="1:5" x14ac:dyDescent="0.25">
      <c r="A1750" t="s">
        <v>1097</v>
      </c>
      <c r="B1750" t="s">
        <v>1098</v>
      </c>
      <c r="C1750" t="s">
        <v>1112</v>
      </c>
      <c r="D1750" t="s">
        <v>1100</v>
      </c>
      <c r="E1750" s="21">
        <v>1</v>
      </c>
    </row>
    <row r="1751" spans="1:5" x14ac:dyDescent="0.25">
      <c r="A1751" t="s">
        <v>1097</v>
      </c>
      <c r="B1751" t="s">
        <v>1098</v>
      </c>
      <c r="C1751" t="s">
        <v>1112</v>
      </c>
      <c r="D1751" t="s">
        <v>1105</v>
      </c>
      <c r="E1751" s="21">
        <v>1</v>
      </c>
    </row>
    <row r="1752" spans="1:5" x14ac:dyDescent="0.25">
      <c r="A1752" t="s">
        <v>1097</v>
      </c>
      <c r="B1752" t="s">
        <v>1098</v>
      </c>
      <c r="C1752" t="s">
        <v>1112</v>
      </c>
      <c r="D1752" t="s">
        <v>127</v>
      </c>
      <c r="E1752" s="21">
        <v>1</v>
      </c>
    </row>
    <row r="1753" spans="1:5" x14ac:dyDescent="0.25">
      <c r="A1753" t="s">
        <v>1097</v>
      </c>
      <c r="B1753" t="s">
        <v>1098</v>
      </c>
      <c r="C1753" t="s">
        <v>1112</v>
      </c>
      <c r="D1753" t="s">
        <v>1110</v>
      </c>
      <c r="E1753" s="21">
        <v>1</v>
      </c>
    </row>
    <row r="1754" spans="1:5" x14ac:dyDescent="0.25">
      <c r="A1754" t="s">
        <v>1097</v>
      </c>
      <c r="B1754" t="s">
        <v>1098</v>
      </c>
      <c r="C1754" t="s">
        <v>1117</v>
      </c>
      <c r="D1754" t="s">
        <v>1100</v>
      </c>
      <c r="E1754" s="21">
        <v>1</v>
      </c>
    </row>
    <row r="1755" spans="1:5" x14ac:dyDescent="0.25">
      <c r="A1755" t="s">
        <v>1097</v>
      </c>
      <c r="B1755" t="s">
        <v>1098</v>
      </c>
      <c r="C1755" t="s">
        <v>1117</v>
      </c>
      <c r="D1755" t="s">
        <v>1105</v>
      </c>
      <c r="E1755" s="21">
        <v>1</v>
      </c>
    </row>
    <row r="1756" spans="1:5" x14ac:dyDescent="0.25">
      <c r="A1756" t="s">
        <v>1097</v>
      </c>
      <c r="B1756" t="s">
        <v>1098</v>
      </c>
      <c r="C1756" t="s">
        <v>1117</v>
      </c>
      <c r="D1756" t="s">
        <v>1110</v>
      </c>
      <c r="E1756" s="21">
        <v>1</v>
      </c>
    </row>
    <row r="1757" spans="1:5" x14ac:dyDescent="0.25">
      <c r="A1757" t="s">
        <v>1097</v>
      </c>
      <c r="B1757" t="s">
        <v>1098</v>
      </c>
      <c r="C1757" t="s">
        <v>1099</v>
      </c>
      <c r="D1757" t="s">
        <v>1100</v>
      </c>
      <c r="E1757" s="21">
        <v>1</v>
      </c>
    </row>
    <row r="1758" spans="1:5" x14ac:dyDescent="0.25">
      <c r="A1758" t="s">
        <v>1097</v>
      </c>
      <c r="B1758" t="s">
        <v>1098</v>
      </c>
      <c r="C1758" t="s">
        <v>1099</v>
      </c>
      <c r="D1758" t="s">
        <v>1105</v>
      </c>
      <c r="E1758" s="21">
        <v>1</v>
      </c>
    </row>
    <row r="1759" spans="1:5" x14ac:dyDescent="0.25">
      <c r="A1759" t="s">
        <v>1097</v>
      </c>
      <c r="B1759" t="s">
        <v>1098</v>
      </c>
      <c r="C1759" t="s">
        <v>1099</v>
      </c>
      <c r="D1759" t="s">
        <v>127</v>
      </c>
      <c r="E1759" s="21">
        <v>1</v>
      </c>
    </row>
    <row r="1760" spans="1:5" x14ac:dyDescent="0.25">
      <c r="A1760" t="s">
        <v>1097</v>
      </c>
      <c r="B1760" t="s">
        <v>1098</v>
      </c>
      <c r="C1760" t="s">
        <v>1099</v>
      </c>
      <c r="D1760" t="s">
        <v>1108</v>
      </c>
      <c r="E1760" s="21">
        <v>1</v>
      </c>
    </row>
    <row r="1761" spans="1:5" x14ac:dyDescent="0.25">
      <c r="A1761" t="s">
        <v>1097</v>
      </c>
      <c r="B1761" t="s">
        <v>1098</v>
      </c>
      <c r="C1761" t="s">
        <v>1099</v>
      </c>
      <c r="D1761" t="s">
        <v>1110</v>
      </c>
      <c r="E1761" s="21">
        <v>1</v>
      </c>
    </row>
    <row r="1762" spans="1:5" x14ac:dyDescent="0.25">
      <c r="A1762" t="s">
        <v>89</v>
      </c>
      <c r="B1762" t="s">
        <v>144</v>
      </c>
      <c r="C1762" t="s">
        <v>142</v>
      </c>
      <c r="D1762" t="s">
        <v>141</v>
      </c>
      <c r="E1762" s="21">
        <v>1</v>
      </c>
    </row>
    <row r="1763" spans="1:5" x14ac:dyDescent="0.25">
      <c r="A1763" t="s">
        <v>89</v>
      </c>
      <c r="B1763" t="s">
        <v>144</v>
      </c>
      <c r="C1763" t="s">
        <v>154</v>
      </c>
      <c r="D1763" t="s">
        <v>154</v>
      </c>
      <c r="E1763" s="21">
        <v>1</v>
      </c>
    </row>
    <row r="1764" spans="1:5" x14ac:dyDescent="0.25">
      <c r="A1764" t="s">
        <v>89</v>
      </c>
      <c r="B1764" t="s">
        <v>128</v>
      </c>
      <c r="C1764" t="s">
        <v>145</v>
      </c>
      <c r="D1764" t="s">
        <v>102</v>
      </c>
      <c r="E1764" s="21">
        <v>1</v>
      </c>
    </row>
    <row r="1765" spans="1:5" x14ac:dyDescent="0.25">
      <c r="A1765" t="s">
        <v>89</v>
      </c>
      <c r="B1765" t="s">
        <v>128</v>
      </c>
      <c r="C1765" t="s">
        <v>145</v>
      </c>
      <c r="D1765" t="s">
        <v>149</v>
      </c>
      <c r="E1765" s="21">
        <v>1</v>
      </c>
    </row>
    <row r="1766" spans="1:5" x14ac:dyDescent="0.25">
      <c r="A1766" t="s">
        <v>89</v>
      </c>
      <c r="B1766" t="s">
        <v>128</v>
      </c>
      <c r="C1766" t="s">
        <v>145</v>
      </c>
      <c r="D1766" t="s">
        <v>150</v>
      </c>
      <c r="E1766" s="21">
        <v>1</v>
      </c>
    </row>
    <row r="1767" spans="1:5" x14ac:dyDescent="0.25">
      <c r="A1767" t="s">
        <v>89</v>
      </c>
      <c r="B1767" t="s">
        <v>128</v>
      </c>
      <c r="C1767" t="s">
        <v>145</v>
      </c>
      <c r="D1767" t="s">
        <v>139</v>
      </c>
      <c r="E1767" s="21">
        <v>1</v>
      </c>
    </row>
    <row r="1768" spans="1:5" x14ac:dyDescent="0.25">
      <c r="A1768" t="s">
        <v>89</v>
      </c>
      <c r="B1768" t="s">
        <v>128</v>
      </c>
      <c r="C1768" t="s">
        <v>145</v>
      </c>
      <c r="D1768" t="s">
        <v>103</v>
      </c>
      <c r="E1768" s="21">
        <v>1</v>
      </c>
    </row>
    <row r="1769" spans="1:5" x14ac:dyDescent="0.25">
      <c r="A1769" t="s">
        <v>89</v>
      </c>
      <c r="B1769" t="s">
        <v>128</v>
      </c>
      <c r="C1769" t="s">
        <v>146</v>
      </c>
      <c r="D1769" t="s">
        <v>147</v>
      </c>
      <c r="E1769" s="21">
        <v>1</v>
      </c>
    </row>
    <row r="1770" spans="1:5" x14ac:dyDescent="0.25">
      <c r="A1770" t="s">
        <v>89</v>
      </c>
      <c r="B1770" t="s">
        <v>128</v>
      </c>
      <c r="C1770" t="s">
        <v>146</v>
      </c>
      <c r="D1770" t="s">
        <v>148</v>
      </c>
      <c r="E1770" s="21">
        <v>1</v>
      </c>
    </row>
    <row r="1771" spans="1:5" x14ac:dyDescent="0.25">
      <c r="A1771" t="s">
        <v>89</v>
      </c>
      <c r="B1771" t="s">
        <v>128</v>
      </c>
      <c r="C1771" t="s">
        <v>152</v>
      </c>
      <c r="D1771" t="s">
        <v>153</v>
      </c>
      <c r="E1771" s="21">
        <v>1</v>
      </c>
    </row>
    <row r="1772" spans="1:5" x14ac:dyDescent="0.25">
      <c r="A1772" t="s">
        <v>89</v>
      </c>
      <c r="B1772" t="s">
        <v>128</v>
      </c>
      <c r="C1772" t="s">
        <v>151</v>
      </c>
      <c r="D1772" t="s">
        <v>104</v>
      </c>
      <c r="E1772" s="21">
        <v>1</v>
      </c>
    </row>
    <row r="1773" spans="1:5" x14ac:dyDescent="0.25">
      <c r="A1773" t="s">
        <v>89</v>
      </c>
      <c r="B1773" t="s">
        <v>158</v>
      </c>
      <c r="C1773" t="s">
        <v>159</v>
      </c>
      <c r="D1773" t="s">
        <v>160</v>
      </c>
      <c r="E1773" s="21">
        <v>1</v>
      </c>
    </row>
    <row r="1774" spans="1:5" x14ac:dyDescent="0.25">
      <c r="A1774" t="s">
        <v>89</v>
      </c>
      <c r="B1774" t="s">
        <v>156</v>
      </c>
      <c r="C1774" t="s">
        <v>143</v>
      </c>
      <c r="D1774" t="s">
        <v>161</v>
      </c>
      <c r="E1774" s="21">
        <v>1</v>
      </c>
    </row>
    <row r="1775" spans="1:5" x14ac:dyDescent="0.25">
      <c r="A1775" t="s">
        <v>89</v>
      </c>
      <c r="B1775" t="s">
        <v>174</v>
      </c>
      <c r="C1775" t="s">
        <v>336</v>
      </c>
      <c r="D1775" t="s">
        <v>140</v>
      </c>
      <c r="E1775" s="21">
        <v>1</v>
      </c>
    </row>
    <row r="1776" spans="1:5" x14ac:dyDescent="0.25">
      <c r="A1776" t="s">
        <v>89</v>
      </c>
      <c r="B1776" t="s">
        <v>174</v>
      </c>
      <c r="C1776" t="s">
        <v>200</v>
      </c>
      <c r="D1776" t="s">
        <v>175</v>
      </c>
      <c r="E1776" s="21">
        <v>1</v>
      </c>
    </row>
    <row r="1777" spans="1:5" x14ac:dyDescent="0.25">
      <c r="A1777" t="s">
        <v>81</v>
      </c>
      <c r="B1777" t="s">
        <v>335</v>
      </c>
      <c r="C1777" t="s">
        <v>334</v>
      </c>
      <c r="D1777" t="s">
        <v>80</v>
      </c>
      <c r="E1777" s="21">
        <v>1</v>
      </c>
    </row>
    <row r="1778" spans="1:5" x14ac:dyDescent="0.25">
      <c r="A1778" t="s">
        <v>81</v>
      </c>
      <c r="B1778" t="s">
        <v>335</v>
      </c>
      <c r="C1778" t="s">
        <v>334</v>
      </c>
      <c r="D1778" t="s">
        <v>105</v>
      </c>
      <c r="E1778" s="21">
        <v>1</v>
      </c>
    </row>
    <row r="1779" spans="1:5" x14ac:dyDescent="0.25">
      <c r="A1779" t="s">
        <v>107</v>
      </c>
      <c r="B1779" t="s">
        <v>74</v>
      </c>
      <c r="C1779" t="s">
        <v>1273</v>
      </c>
      <c r="D1779" t="s">
        <v>1274</v>
      </c>
      <c r="E1779" s="21">
        <v>1</v>
      </c>
    </row>
    <row r="1780" spans="1:5" x14ac:dyDescent="0.25">
      <c r="A1780" t="s">
        <v>107</v>
      </c>
      <c r="B1780" t="s">
        <v>74</v>
      </c>
      <c r="C1780" t="s">
        <v>1270</v>
      </c>
      <c r="D1780" t="s">
        <v>1271</v>
      </c>
      <c r="E1780" s="21">
        <v>1</v>
      </c>
    </row>
    <row r="1781" spans="1:5" x14ac:dyDescent="0.25">
      <c r="A1781" t="s">
        <v>107</v>
      </c>
      <c r="B1781" t="s">
        <v>74</v>
      </c>
      <c r="C1781" t="s">
        <v>1281</v>
      </c>
      <c r="D1781" t="s">
        <v>1282</v>
      </c>
      <c r="E1781" s="21">
        <v>1</v>
      </c>
    </row>
    <row r="1782" spans="1:5" x14ac:dyDescent="0.25">
      <c r="A1782" t="s">
        <v>107</v>
      </c>
      <c r="B1782" t="s">
        <v>74</v>
      </c>
      <c r="C1782" t="s">
        <v>1283</v>
      </c>
      <c r="D1782" t="s">
        <v>1284</v>
      </c>
      <c r="E1782" s="21">
        <v>1</v>
      </c>
    </row>
    <row r="1783" spans="1:5" x14ac:dyDescent="0.25">
      <c r="A1783" t="s">
        <v>107</v>
      </c>
      <c r="B1783" t="s">
        <v>74</v>
      </c>
      <c r="C1783" t="s">
        <v>1264</v>
      </c>
      <c r="D1783" t="s">
        <v>1265</v>
      </c>
      <c r="E1783" s="21">
        <v>1</v>
      </c>
    </row>
    <row r="1784" spans="1:5" x14ac:dyDescent="0.25">
      <c r="A1784" t="s">
        <v>107</v>
      </c>
      <c r="B1784" t="s">
        <v>74</v>
      </c>
      <c r="C1784" t="s">
        <v>1279</v>
      </c>
      <c r="D1784" t="s">
        <v>1280</v>
      </c>
      <c r="E1784" s="21">
        <v>1</v>
      </c>
    </row>
    <row r="1785" spans="1:5" x14ac:dyDescent="0.25">
      <c r="A1785" t="s">
        <v>107</v>
      </c>
      <c r="B1785" t="s">
        <v>74</v>
      </c>
      <c r="C1785" t="s">
        <v>442</v>
      </c>
      <c r="D1785" t="s">
        <v>442</v>
      </c>
      <c r="E1785" s="21">
        <v>1</v>
      </c>
    </row>
    <row r="1786" spans="1:5" x14ac:dyDescent="0.25">
      <c r="A1786" t="s">
        <v>107</v>
      </c>
      <c r="B1786" t="s">
        <v>74</v>
      </c>
      <c r="C1786" t="s">
        <v>442</v>
      </c>
      <c r="D1786" t="s">
        <v>1256</v>
      </c>
      <c r="E1786" s="21">
        <v>1</v>
      </c>
    </row>
    <row r="1787" spans="1:5" x14ac:dyDescent="0.25">
      <c r="A1787" t="s">
        <v>107</v>
      </c>
      <c r="B1787" t="s">
        <v>74</v>
      </c>
      <c r="C1787" t="s">
        <v>442</v>
      </c>
      <c r="D1787" t="s">
        <v>1259</v>
      </c>
      <c r="E1787" s="21">
        <v>1</v>
      </c>
    </row>
    <row r="1788" spans="1:5" x14ac:dyDescent="0.25">
      <c r="A1788" t="s">
        <v>107</v>
      </c>
      <c r="B1788" t="s">
        <v>74</v>
      </c>
      <c r="C1788" t="s">
        <v>1261</v>
      </c>
      <c r="D1788" t="s">
        <v>1262</v>
      </c>
      <c r="E1788" s="21">
        <v>1</v>
      </c>
    </row>
    <row r="1789" spans="1:5" x14ac:dyDescent="0.25">
      <c r="A1789" t="s">
        <v>107</v>
      </c>
      <c r="B1789" t="s">
        <v>74</v>
      </c>
      <c r="C1789" t="s">
        <v>1267</v>
      </c>
      <c r="D1789" t="s">
        <v>1268</v>
      </c>
      <c r="E1789" s="21">
        <v>1</v>
      </c>
    </row>
    <row r="1790" spans="1:5" x14ac:dyDescent="0.25">
      <c r="A1790" t="s">
        <v>107</v>
      </c>
      <c r="B1790" t="s">
        <v>74</v>
      </c>
      <c r="C1790" t="s">
        <v>132</v>
      </c>
      <c r="D1790" t="s">
        <v>1256</v>
      </c>
      <c r="E1790" s="21">
        <v>1</v>
      </c>
    </row>
    <row r="1791" spans="1:5" x14ac:dyDescent="0.25">
      <c r="A1791" t="s">
        <v>107</v>
      </c>
      <c r="B1791" t="s">
        <v>74</v>
      </c>
      <c r="C1791" t="s">
        <v>1276</v>
      </c>
      <c r="D1791" t="s">
        <v>1277</v>
      </c>
      <c r="E1791" s="21">
        <v>1</v>
      </c>
    </row>
    <row r="1792" spans="1:5" x14ac:dyDescent="0.25">
      <c r="A1792" t="s">
        <v>107</v>
      </c>
      <c r="B1792" t="s">
        <v>74</v>
      </c>
      <c r="C1792" t="s">
        <v>1258</v>
      </c>
      <c r="D1792" t="s">
        <v>1259</v>
      </c>
      <c r="E1792" s="21">
        <v>1</v>
      </c>
    </row>
    <row r="1793" spans="1:5" x14ac:dyDescent="0.25">
      <c r="A1793" t="s">
        <v>107</v>
      </c>
      <c r="B1793" t="s">
        <v>62</v>
      </c>
      <c r="C1793" t="s">
        <v>3022</v>
      </c>
      <c r="D1793" t="s">
        <v>3022</v>
      </c>
      <c r="E1793" s="21">
        <v>1</v>
      </c>
    </row>
    <row r="1794" spans="1:5" x14ac:dyDescent="0.25">
      <c r="A1794" t="s">
        <v>107</v>
      </c>
      <c r="B1794" t="s">
        <v>62</v>
      </c>
      <c r="C1794" t="s">
        <v>3022</v>
      </c>
      <c r="D1794" t="s">
        <v>3112</v>
      </c>
      <c r="E1794" s="21">
        <v>1</v>
      </c>
    </row>
    <row r="1795" spans="1:5" x14ac:dyDescent="0.25">
      <c r="A1795" t="s">
        <v>107</v>
      </c>
      <c r="B1795" t="s">
        <v>62</v>
      </c>
      <c r="C1795" t="s">
        <v>3021</v>
      </c>
      <c r="D1795" t="s">
        <v>3034</v>
      </c>
      <c r="E1795" s="21">
        <v>1</v>
      </c>
    </row>
    <row r="1796" spans="1:5" x14ac:dyDescent="0.25">
      <c r="A1796" t="s">
        <v>107</v>
      </c>
      <c r="B1796" t="s">
        <v>62</v>
      </c>
      <c r="C1796" t="s">
        <v>3021</v>
      </c>
      <c r="D1796" t="s">
        <v>3041</v>
      </c>
      <c r="E1796" s="21">
        <v>1</v>
      </c>
    </row>
    <row r="1797" spans="1:5" x14ac:dyDescent="0.25">
      <c r="A1797" t="s">
        <v>107</v>
      </c>
      <c r="B1797" t="s">
        <v>62</v>
      </c>
      <c r="C1797" t="s">
        <v>3021</v>
      </c>
      <c r="D1797" t="s">
        <v>3035</v>
      </c>
      <c r="E1797" s="21">
        <v>1</v>
      </c>
    </row>
    <row r="1798" spans="1:5" x14ac:dyDescent="0.25">
      <c r="A1798" t="s">
        <v>107</v>
      </c>
      <c r="B1798" t="s">
        <v>62</v>
      </c>
      <c r="C1798" t="s">
        <v>3021</v>
      </c>
      <c r="D1798" t="s">
        <v>3042</v>
      </c>
      <c r="E1798" s="21">
        <v>1</v>
      </c>
    </row>
    <row r="1799" spans="1:5" x14ac:dyDescent="0.25">
      <c r="A1799" t="s">
        <v>107</v>
      </c>
      <c r="B1799" t="s">
        <v>62</v>
      </c>
      <c r="C1799" t="s">
        <v>3021</v>
      </c>
      <c r="D1799" t="s">
        <v>3053</v>
      </c>
      <c r="E1799" s="21">
        <v>1</v>
      </c>
    </row>
    <row r="1800" spans="1:5" x14ac:dyDescent="0.25">
      <c r="A1800" t="s">
        <v>107</v>
      </c>
      <c r="B1800" t="s">
        <v>62</v>
      </c>
      <c r="C1800" t="s">
        <v>3021</v>
      </c>
      <c r="D1800" t="s">
        <v>3043</v>
      </c>
      <c r="E1800" s="21">
        <v>1</v>
      </c>
    </row>
    <row r="1801" spans="1:5" x14ac:dyDescent="0.25">
      <c r="A1801" t="s">
        <v>107</v>
      </c>
      <c r="B1801" t="s">
        <v>62</v>
      </c>
      <c r="C1801" t="s">
        <v>3021</v>
      </c>
      <c r="D1801" t="s">
        <v>3054</v>
      </c>
      <c r="E1801" s="21">
        <v>1</v>
      </c>
    </row>
    <row r="1802" spans="1:5" x14ac:dyDescent="0.25">
      <c r="A1802" t="s">
        <v>107</v>
      </c>
      <c r="B1802" t="s">
        <v>62</v>
      </c>
      <c r="C1802" t="s">
        <v>3021</v>
      </c>
      <c r="D1802" t="s">
        <v>3055</v>
      </c>
      <c r="E1802" s="21">
        <v>1</v>
      </c>
    </row>
    <row r="1803" spans="1:5" x14ac:dyDescent="0.25">
      <c r="A1803" t="s">
        <v>107</v>
      </c>
      <c r="B1803" t="s">
        <v>62</v>
      </c>
      <c r="C1803" t="s">
        <v>3021</v>
      </c>
      <c r="D1803" t="s">
        <v>3044</v>
      </c>
      <c r="E1803" s="21">
        <v>1</v>
      </c>
    </row>
    <row r="1804" spans="1:5" x14ac:dyDescent="0.25">
      <c r="A1804" t="s">
        <v>107</v>
      </c>
      <c r="B1804" t="s">
        <v>62</v>
      </c>
      <c r="C1804" t="s">
        <v>3021</v>
      </c>
      <c r="D1804" t="s">
        <v>3056</v>
      </c>
      <c r="E1804" s="21">
        <v>1</v>
      </c>
    </row>
    <row r="1805" spans="1:5" x14ac:dyDescent="0.25">
      <c r="A1805" t="s">
        <v>107</v>
      </c>
      <c r="B1805" t="s">
        <v>62</v>
      </c>
      <c r="C1805" t="s">
        <v>3021</v>
      </c>
      <c r="D1805" t="s">
        <v>3036</v>
      </c>
      <c r="E1805" s="21">
        <v>1</v>
      </c>
    </row>
    <row r="1806" spans="1:5" x14ac:dyDescent="0.25">
      <c r="A1806" t="s">
        <v>107</v>
      </c>
      <c r="B1806" t="s">
        <v>62</v>
      </c>
      <c r="C1806" t="s">
        <v>3021</v>
      </c>
      <c r="D1806" t="s">
        <v>3057</v>
      </c>
      <c r="E1806" s="21">
        <v>1</v>
      </c>
    </row>
    <row r="1807" spans="1:5" x14ac:dyDescent="0.25">
      <c r="A1807" t="s">
        <v>107</v>
      </c>
      <c r="B1807" t="s">
        <v>62</v>
      </c>
      <c r="C1807" t="s">
        <v>3021</v>
      </c>
      <c r="D1807" t="s">
        <v>3045</v>
      </c>
      <c r="E1807" s="21">
        <v>1</v>
      </c>
    </row>
    <row r="1808" spans="1:5" x14ac:dyDescent="0.25">
      <c r="A1808" t="s">
        <v>107</v>
      </c>
      <c r="B1808" t="s">
        <v>62</v>
      </c>
      <c r="C1808" t="s">
        <v>3021</v>
      </c>
      <c r="D1808" t="s">
        <v>3037</v>
      </c>
      <c r="E1808" s="21">
        <v>1</v>
      </c>
    </row>
    <row r="1809" spans="1:5" x14ac:dyDescent="0.25">
      <c r="A1809" t="s">
        <v>107</v>
      </c>
      <c r="B1809" t="s">
        <v>62</v>
      </c>
      <c r="C1809" t="s">
        <v>3021</v>
      </c>
      <c r="D1809" t="s">
        <v>3058</v>
      </c>
      <c r="E1809" s="21">
        <v>1</v>
      </c>
    </row>
    <row r="1810" spans="1:5" x14ac:dyDescent="0.25">
      <c r="A1810" t="s">
        <v>107</v>
      </c>
      <c r="B1810" t="s">
        <v>62</v>
      </c>
      <c r="C1810" t="s">
        <v>3021</v>
      </c>
      <c r="D1810" t="s">
        <v>3046</v>
      </c>
      <c r="E1810" s="21">
        <v>1</v>
      </c>
    </row>
    <row r="1811" spans="1:5" x14ac:dyDescent="0.25">
      <c r="A1811" t="s">
        <v>107</v>
      </c>
      <c r="B1811" t="s">
        <v>62</v>
      </c>
      <c r="C1811" t="s">
        <v>3021</v>
      </c>
      <c r="D1811" t="s">
        <v>3059</v>
      </c>
      <c r="E1811" s="21">
        <v>1</v>
      </c>
    </row>
    <row r="1812" spans="1:5" x14ac:dyDescent="0.25">
      <c r="A1812" t="s">
        <v>107</v>
      </c>
      <c r="B1812" t="s">
        <v>62</v>
      </c>
      <c r="C1812" t="s">
        <v>3021</v>
      </c>
      <c r="D1812" t="s">
        <v>3047</v>
      </c>
      <c r="E1812" s="21">
        <v>1</v>
      </c>
    </row>
    <row r="1813" spans="1:5" x14ac:dyDescent="0.25">
      <c r="A1813" t="s">
        <v>107</v>
      </c>
      <c r="B1813" t="s">
        <v>62</v>
      </c>
      <c r="C1813" t="s">
        <v>3021</v>
      </c>
      <c r="D1813" t="s">
        <v>3048</v>
      </c>
      <c r="E1813" s="21">
        <v>1</v>
      </c>
    </row>
    <row r="1814" spans="1:5" x14ac:dyDescent="0.25">
      <c r="A1814" t="s">
        <v>107</v>
      </c>
      <c r="B1814" t="s">
        <v>62</v>
      </c>
      <c r="C1814" t="s">
        <v>3021</v>
      </c>
      <c r="D1814" t="s">
        <v>3049</v>
      </c>
      <c r="E1814" s="21">
        <v>1</v>
      </c>
    </row>
    <row r="1815" spans="1:5" x14ac:dyDescent="0.25">
      <c r="A1815" t="s">
        <v>107</v>
      </c>
      <c r="B1815" t="s">
        <v>62</v>
      </c>
      <c r="C1815" t="s">
        <v>3021</v>
      </c>
      <c r="D1815" t="s">
        <v>3060</v>
      </c>
      <c r="E1815" s="21">
        <v>1</v>
      </c>
    </row>
    <row r="1816" spans="1:5" x14ac:dyDescent="0.25">
      <c r="A1816" t="s">
        <v>107</v>
      </c>
      <c r="B1816" t="s">
        <v>62</v>
      </c>
      <c r="C1816" t="s">
        <v>3021</v>
      </c>
      <c r="D1816" t="s">
        <v>3040</v>
      </c>
      <c r="E1816" s="21">
        <v>1</v>
      </c>
    </row>
    <row r="1817" spans="1:5" x14ac:dyDescent="0.25">
      <c r="A1817" t="s">
        <v>107</v>
      </c>
      <c r="B1817" t="s">
        <v>62</v>
      </c>
      <c r="C1817" t="s">
        <v>3021</v>
      </c>
      <c r="D1817" t="s">
        <v>3061</v>
      </c>
      <c r="E1817" s="21">
        <v>1</v>
      </c>
    </row>
    <row r="1818" spans="1:5" x14ac:dyDescent="0.25">
      <c r="A1818" t="s">
        <v>107</v>
      </c>
      <c r="B1818" t="s">
        <v>62</v>
      </c>
      <c r="C1818" t="s">
        <v>3021</v>
      </c>
      <c r="D1818" t="s">
        <v>3062</v>
      </c>
      <c r="E1818" s="21">
        <v>1</v>
      </c>
    </row>
    <row r="1819" spans="1:5" x14ac:dyDescent="0.25">
      <c r="A1819" t="s">
        <v>107</v>
      </c>
      <c r="B1819" t="s">
        <v>62</v>
      </c>
      <c r="C1819" t="s">
        <v>3021</v>
      </c>
      <c r="D1819" t="s">
        <v>3063</v>
      </c>
      <c r="E1819" s="21">
        <v>1</v>
      </c>
    </row>
    <row r="1820" spans="1:5" x14ac:dyDescent="0.25">
      <c r="A1820" t="s">
        <v>107</v>
      </c>
      <c r="B1820" t="s">
        <v>62</v>
      </c>
      <c r="C1820" t="s">
        <v>3021</v>
      </c>
      <c r="D1820" t="s">
        <v>3064</v>
      </c>
      <c r="E1820" s="21">
        <v>1</v>
      </c>
    </row>
    <row r="1821" spans="1:5" x14ac:dyDescent="0.25">
      <c r="A1821" t="s">
        <v>107</v>
      </c>
      <c r="B1821" t="s">
        <v>62</v>
      </c>
      <c r="C1821" t="s">
        <v>3021</v>
      </c>
      <c r="D1821" t="s">
        <v>3065</v>
      </c>
      <c r="E1821" s="21">
        <v>1</v>
      </c>
    </row>
    <row r="1822" spans="1:5" x14ac:dyDescent="0.25">
      <c r="A1822" t="s">
        <v>107</v>
      </c>
      <c r="B1822" t="s">
        <v>62</v>
      </c>
      <c r="C1822" t="s">
        <v>3021</v>
      </c>
      <c r="D1822" t="s">
        <v>3050</v>
      </c>
      <c r="E1822" s="21">
        <v>1</v>
      </c>
    </row>
    <row r="1823" spans="1:5" x14ac:dyDescent="0.25">
      <c r="A1823" t="s">
        <v>107</v>
      </c>
      <c r="B1823" t="s">
        <v>62</v>
      </c>
      <c r="C1823" t="s">
        <v>3021</v>
      </c>
      <c r="D1823" t="s">
        <v>3051</v>
      </c>
      <c r="E1823" s="21">
        <v>1</v>
      </c>
    </row>
    <row r="1824" spans="1:5" x14ac:dyDescent="0.25">
      <c r="A1824" t="s">
        <v>107</v>
      </c>
      <c r="B1824" t="s">
        <v>62</v>
      </c>
      <c r="C1824" t="s">
        <v>3021</v>
      </c>
      <c r="D1824" t="s">
        <v>3052</v>
      </c>
      <c r="E1824" s="21">
        <v>1</v>
      </c>
    </row>
    <row r="1825" spans="1:5" x14ac:dyDescent="0.25">
      <c r="A1825" t="s">
        <v>107</v>
      </c>
      <c r="B1825" t="s">
        <v>62</v>
      </c>
      <c r="C1825" t="s">
        <v>3021</v>
      </c>
      <c r="D1825" t="s">
        <v>3038</v>
      </c>
      <c r="E1825" s="21">
        <v>1</v>
      </c>
    </row>
    <row r="1826" spans="1:5" x14ac:dyDescent="0.25">
      <c r="A1826" t="s">
        <v>107</v>
      </c>
      <c r="B1826" t="s">
        <v>62</v>
      </c>
      <c r="C1826" t="s">
        <v>3021</v>
      </c>
      <c r="D1826" t="s">
        <v>3039</v>
      </c>
      <c r="E1826" s="21">
        <v>1</v>
      </c>
    </row>
    <row r="1827" spans="1:5" x14ac:dyDescent="0.25">
      <c r="A1827" t="s">
        <v>107</v>
      </c>
      <c r="B1827" t="s">
        <v>62</v>
      </c>
      <c r="C1827" t="s">
        <v>3033</v>
      </c>
      <c r="D1827" t="s">
        <v>3067</v>
      </c>
      <c r="E1827" s="21">
        <v>10</v>
      </c>
    </row>
    <row r="1828" spans="1:5" x14ac:dyDescent="0.25">
      <c r="A1828" t="s">
        <v>107</v>
      </c>
      <c r="B1828" t="s">
        <v>3110</v>
      </c>
      <c r="C1828" t="s">
        <v>3027</v>
      </c>
      <c r="D1828" t="s">
        <v>3088</v>
      </c>
      <c r="E1828" s="21">
        <v>2</v>
      </c>
    </row>
    <row r="1829" spans="1:5" x14ac:dyDescent="0.25">
      <c r="A1829" t="s">
        <v>107</v>
      </c>
      <c r="B1829" t="s">
        <v>3110</v>
      </c>
      <c r="C1829" t="s">
        <v>3027</v>
      </c>
      <c r="D1829" t="s">
        <v>3089</v>
      </c>
      <c r="E1829" s="21">
        <v>1</v>
      </c>
    </row>
    <row r="1830" spans="1:5" x14ac:dyDescent="0.25">
      <c r="A1830" t="s">
        <v>107</v>
      </c>
      <c r="B1830" t="s">
        <v>3024</v>
      </c>
      <c r="C1830" t="s">
        <v>3026</v>
      </c>
      <c r="D1830" t="s">
        <v>3171</v>
      </c>
      <c r="E1830" s="21">
        <v>1</v>
      </c>
    </row>
    <row r="1831" spans="1:5" x14ac:dyDescent="0.25">
      <c r="A1831" t="s">
        <v>107</v>
      </c>
      <c r="B1831" t="s">
        <v>3024</v>
      </c>
      <c r="C1831" t="s">
        <v>3026</v>
      </c>
      <c r="D1831" t="s">
        <v>3116</v>
      </c>
      <c r="E1831" s="21">
        <v>1</v>
      </c>
    </row>
    <row r="1832" spans="1:5" x14ac:dyDescent="0.25">
      <c r="A1832" t="s">
        <v>107</v>
      </c>
      <c r="B1832" t="s">
        <v>3024</v>
      </c>
      <c r="C1832" t="s">
        <v>3026</v>
      </c>
      <c r="D1832" t="s">
        <v>3185</v>
      </c>
      <c r="E1832" s="21">
        <v>1</v>
      </c>
    </row>
    <row r="1833" spans="1:5" x14ac:dyDescent="0.25">
      <c r="A1833" t="s">
        <v>107</v>
      </c>
      <c r="B1833" t="s">
        <v>3024</v>
      </c>
      <c r="C1833" t="s">
        <v>3026</v>
      </c>
      <c r="D1833" t="s">
        <v>3186</v>
      </c>
      <c r="E1833" s="21">
        <v>1</v>
      </c>
    </row>
    <row r="1834" spans="1:5" x14ac:dyDescent="0.25">
      <c r="A1834" t="s">
        <v>107</v>
      </c>
      <c r="B1834" t="s">
        <v>3024</v>
      </c>
      <c r="C1834" t="s">
        <v>3026</v>
      </c>
      <c r="D1834" t="s">
        <v>3117</v>
      </c>
      <c r="E1834" s="21">
        <v>1</v>
      </c>
    </row>
    <row r="1835" spans="1:5" x14ac:dyDescent="0.25">
      <c r="A1835" t="s">
        <v>107</v>
      </c>
      <c r="B1835" t="s">
        <v>3024</v>
      </c>
      <c r="C1835" t="s">
        <v>3026</v>
      </c>
      <c r="D1835" t="s">
        <v>3118</v>
      </c>
      <c r="E1835" s="21">
        <v>1</v>
      </c>
    </row>
    <row r="1836" spans="1:5" x14ac:dyDescent="0.25">
      <c r="A1836" t="s">
        <v>107</v>
      </c>
      <c r="B1836" t="s">
        <v>3024</v>
      </c>
      <c r="C1836" t="s">
        <v>3026</v>
      </c>
      <c r="D1836" t="s">
        <v>3119</v>
      </c>
      <c r="E1836" s="21">
        <v>1</v>
      </c>
    </row>
    <row r="1837" spans="1:5" x14ac:dyDescent="0.25">
      <c r="A1837" t="s">
        <v>107</v>
      </c>
      <c r="B1837" t="s">
        <v>3024</v>
      </c>
      <c r="C1837" t="s">
        <v>3026</v>
      </c>
      <c r="D1837" t="s">
        <v>3120</v>
      </c>
      <c r="E1837" s="21">
        <v>1</v>
      </c>
    </row>
    <row r="1838" spans="1:5" x14ac:dyDescent="0.25">
      <c r="A1838" t="s">
        <v>107</v>
      </c>
      <c r="B1838" t="s">
        <v>3024</v>
      </c>
      <c r="C1838" t="s">
        <v>3026</v>
      </c>
      <c r="D1838" t="s">
        <v>3121</v>
      </c>
      <c r="E1838" s="21">
        <v>1</v>
      </c>
    </row>
    <row r="1839" spans="1:5" x14ac:dyDescent="0.25">
      <c r="A1839" t="s">
        <v>107</v>
      </c>
      <c r="B1839" t="s">
        <v>3024</v>
      </c>
      <c r="C1839" t="s">
        <v>3026</v>
      </c>
      <c r="D1839" t="s">
        <v>3122</v>
      </c>
      <c r="E1839" s="21">
        <v>1</v>
      </c>
    </row>
    <row r="1840" spans="1:5" x14ac:dyDescent="0.25">
      <c r="A1840" t="s">
        <v>107</v>
      </c>
      <c r="B1840" t="s">
        <v>3024</v>
      </c>
      <c r="C1840" t="s">
        <v>3026</v>
      </c>
      <c r="D1840" t="s">
        <v>3123</v>
      </c>
      <c r="E1840" s="21">
        <v>1</v>
      </c>
    </row>
    <row r="1841" spans="1:5" x14ac:dyDescent="0.25">
      <c r="A1841" t="s">
        <v>107</v>
      </c>
      <c r="B1841" t="s">
        <v>3024</v>
      </c>
      <c r="C1841" t="s">
        <v>3026</v>
      </c>
      <c r="D1841" t="s">
        <v>3124</v>
      </c>
      <c r="E1841" s="21">
        <v>1</v>
      </c>
    </row>
    <row r="1842" spans="1:5" x14ac:dyDescent="0.25">
      <c r="A1842" t="s">
        <v>107</v>
      </c>
      <c r="B1842" t="s">
        <v>3024</v>
      </c>
      <c r="C1842" t="s">
        <v>3026</v>
      </c>
      <c r="D1842" t="s">
        <v>3125</v>
      </c>
      <c r="E1842" s="21">
        <v>1</v>
      </c>
    </row>
    <row r="1843" spans="1:5" x14ac:dyDescent="0.25">
      <c r="A1843" t="s">
        <v>107</v>
      </c>
      <c r="B1843" t="s">
        <v>3024</v>
      </c>
      <c r="C1843" t="s">
        <v>3026</v>
      </c>
      <c r="D1843" t="s">
        <v>3172</v>
      </c>
      <c r="E1843" s="21">
        <v>1</v>
      </c>
    </row>
    <row r="1844" spans="1:5" x14ac:dyDescent="0.25">
      <c r="A1844" t="s">
        <v>107</v>
      </c>
      <c r="B1844" t="s">
        <v>3024</v>
      </c>
      <c r="C1844" t="s">
        <v>3026</v>
      </c>
      <c r="D1844" t="s">
        <v>3126</v>
      </c>
      <c r="E1844" s="21">
        <v>1</v>
      </c>
    </row>
    <row r="1845" spans="1:5" x14ac:dyDescent="0.25">
      <c r="A1845" t="s">
        <v>107</v>
      </c>
      <c r="B1845" t="s">
        <v>3024</v>
      </c>
      <c r="C1845" t="s">
        <v>3026</v>
      </c>
      <c r="D1845" t="s">
        <v>3173</v>
      </c>
      <c r="E1845" s="21">
        <v>1</v>
      </c>
    </row>
    <row r="1846" spans="1:5" x14ac:dyDescent="0.25">
      <c r="A1846" t="s">
        <v>107</v>
      </c>
      <c r="B1846" t="s">
        <v>3024</v>
      </c>
      <c r="C1846" t="s">
        <v>3026</v>
      </c>
      <c r="D1846" t="s">
        <v>3127</v>
      </c>
      <c r="E1846" s="21">
        <v>1</v>
      </c>
    </row>
    <row r="1847" spans="1:5" x14ac:dyDescent="0.25">
      <c r="A1847" t="s">
        <v>107</v>
      </c>
      <c r="B1847" t="s">
        <v>3024</v>
      </c>
      <c r="C1847" t="s">
        <v>3026</v>
      </c>
      <c r="D1847" t="s">
        <v>3187</v>
      </c>
      <c r="E1847" s="21">
        <v>1</v>
      </c>
    </row>
    <row r="1848" spans="1:5" x14ac:dyDescent="0.25">
      <c r="A1848" t="s">
        <v>107</v>
      </c>
      <c r="B1848" t="s">
        <v>3024</v>
      </c>
      <c r="C1848" t="s">
        <v>3026</v>
      </c>
      <c r="D1848" t="s">
        <v>3091</v>
      </c>
      <c r="E1848" s="21">
        <v>1</v>
      </c>
    </row>
    <row r="1849" spans="1:5" x14ac:dyDescent="0.25">
      <c r="A1849" t="s">
        <v>107</v>
      </c>
      <c r="B1849" t="s">
        <v>3024</v>
      </c>
      <c r="C1849" t="s">
        <v>3026</v>
      </c>
      <c r="D1849" t="s">
        <v>3128</v>
      </c>
      <c r="E1849" s="21">
        <v>1</v>
      </c>
    </row>
    <row r="1850" spans="1:5" x14ac:dyDescent="0.25">
      <c r="A1850" t="s">
        <v>107</v>
      </c>
      <c r="B1850" t="s">
        <v>3024</v>
      </c>
      <c r="C1850" t="s">
        <v>3026</v>
      </c>
      <c r="D1850" t="s">
        <v>3188</v>
      </c>
      <c r="E1850" s="21">
        <v>1</v>
      </c>
    </row>
    <row r="1851" spans="1:5" x14ac:dyDescent="0.25">
      <c r="A1851" t="s">
        <v>107</v>
      </c>
      <c r="B1851" t="s">
        <v>3024</v>
      </c>
      <c r="C1851" t="s">
        <v>3026</v>
      </c>
      <c r="D1851" t="s">
        <v>3129</v>
      </c>
      <c r="E1851" s="21">
        <v>1</v>
      </c>
    </row>
    <row r="1852" spans="1:5" x14ac:dyDescent="0.25">
      <c r="A1852" t="s">
        <v>107</v>
      </c>
      <c r="B1852" t="s">
        <v>3024</v>
      </c>
      <c r="C1852" t="s">
        <v>3026</v>
      </c>
      <c r="D1852" t="s">
        <v>3189</v>
      </c>
      <c r="E1852" s="21">
        <v>1</v>
      </c>
    </row>
    <row r="1853" spans="1:5" x14ac:dyDescent="0.25">
      <c r="A1853" t="s">
        <v>107</v>
      </c>
      <c r="B1853" t="s">
        <v>3024</v>
      </c>
      <c r="C1853" t="s">
        <v>3026</v>
      </c>
      <c r="D1853" t="s">
        <v>3130</v>
      </c>
      <c r="E1853" s="21">
        <v>1</v>
      </c>
    </row>
    <row r="1854" spans="1:5" x14ac:dyDescent="0.25">
      <c r="A1854" t="s">
        <v>107</v>
      </c>
      <c r="B1854" t="s">
        <v>3024</v>
      </c>
      <c r="C1854" t="s">
        <v>3026</v>
      </c>
      <c r="D1854" t="s">
        <v>3131</v>
      </c>
      <c r="E1854" s="21">
        <v>1</v>
      </c>
    </row>
    <row r="1855" spans="1:5" x14ac:dyDescent="0.25">
      <c r="A1855" t="s">
        <v>107</v>
      </c>
      <c r="B1855" t="s">
        <v>3024</v>
      </c>
      <c r="C1855" t="s">
        <v>3026</v>
      </c>
      <c r="D1855" t="s">
        <v>3132</v>
      </c>
      <c r="E1855" s="21">
        <v>1</v>
      </c>
    </row>
    <row r="1856" spans="1:5" x14ac:dyDescent="0.25">
      <c r="A1856" t="s">
        <v>107</v>
      </c>
      <c r="B1856" t="s">
        <v>3024</v>
      </c>
      <c r="C1856" t="s">
        <v>3026</v>
      </c>
      <c r="D1856" t="s">
        <v>3190</v>
      </c>
      <c r="E1856" s="21">
        <v>1</v>
      </c>
    </row>
    <row r="1857" spans="1:5" x14ac:dyDescent="0.25">
      <c r="A1857" t="s">
        <v>107</v>
      </c>
      <c r="B1857" t="s">
        <v>3024</v>
      </c>
      <c r="C1857" t="s">
        <v>3026</v>
      </c>
      <c r="D1857" t="s">
        <v>3092</v>
      </c>
      <c r="E1857" s="21">
        <v>1</v>
      </c>
    </row>
    <row r="1858" spans="1:5" x14ac:dyDescent="0.25">
      <c r="A1858" t="s">
        <v>107</v>
      </c>
      <c r="B1858" t="s">
        <v>3024</v>
      </c>
      <c r="C1858" t="s">
        <v>3026</v>
      </c>
      <c r="D1858" t="s">
        <v>3133</v>
      </c>
      <c r="E1858" s="21">
        <v>1</v>
      </c>
    </row>
    <row r="1859" spans="1:5" x14ac:dyDescent="0.25">
      <c r="A1859" t="s">
        <v>107</v>
      </c>
      <c r="B1859" t="s">
        <v>3024</v>
      </c>
      <c r="C1859" t="s">
        <v>3026</v>
      </c>
      <c r="D1859" t="s">
        <v>3194</v>
      </c>
      <c r="E1859" s="21">
        <v>1</v>
      </c>
    </row>
    <row r="1860" spans="1:5" x14ac:dyDescent="0.25">
      <c r="A1860" t="s">
        <v>107</v>
      </c>
      <c r="B1860" t="s">
        <v>3024</v>
      </c>
      <c r="C1860" t="s">
        <v>3026</v>
      </c>
      <c r="D1860" t="s">
        <v>3134</v>
      </c>
      <c r="E1860" s="21">
        <v>1</v>
      </c>
    </row>
    <row r="1861" spans="1:5" x14ac:dyDescent="0.25">
      <c r="A1861" t="s">
        <v>107</v>
      </c>
      <c r="B1861" t="s">
        <v>3024</v>
      </c>
      <c r="C1861" t="s">
        <v>3026</v>
      </c>
      <c r="D1861" t="s">
        <v>3195</v>
      </c>
      <c r="E1861" s="21">
        <v>1</v>
      </c>
    </row>
    <row r="1862" spans="1:5" x14ac:dyDescent="0.25">
      <c r="A1862" t="s">
        <v>107</v>
      </c>
      <c r="B1862" t="s">
        <v>3024</v>
      </c>
      <c r="C1862" t="s">
        <v>3026</v>
      </c>
      <c r="D1862" t="s">
        <v>3135</v>
      </c>
      <c r="E1862" s="21">
        <v>1</v>
      </c>
    </row>
    <row r="1863" spans="1:5" x14ac:dyDescent="0.25">
      <c r="A1863" t="s">
        <v>107</v>
      </c>
      <c r="B1863" t="s">
        <v>3024</v>
      </c>
      <c r="C1863" t="s">
        <v>3026</v>
      </c>
      <c r="D1863" t="s">
        <v>3136</v>
      </c>
      <c r="E1863" s="21">
        <v>1</v>
      </c>
    </row>
    <row r="1864" spans="1:5" x14ac:dyDescent="0.25">
      <c r="A1864" t="s">
        <v>107</v>
      </c>
      <c r="B1864" t="s">
        <v>3024</v>
      </c>
      <c r="C1864" t="s">
        <v>3026</v>
      </c>
      <c r="D1864" t="s">
        <v>3137</v>
      </c>
      <c r="E1864" s="21">
        <v>1</v>
      </c>
    </row>
    <row r="1865" spans="1:5" x14ac:dyDescent="0.25">
      <c r="A1865" t="s">
        <v>107</v>
      </c>
      <c r="B1865" t="s">
        <v>3024</v>
      </c>
      <c r="C1865" t="s">
        <v>3026</v>
      </c>
      <c r="D1865" t="s">
        <v>3138</v>
      </c>
      <c r="E1865" s="21">
        <v>1</v>
      </c>
    </row>
    <row r="1866" spans="1:5" x14ac:dyDescent="0.25">
      <c r="A1866" t="s">
        <v>107</v>
      </c>
      <c r="B1866" t="s">
        <v>3024</v>
      </c>
      <c r="C1866" t="s">
        <v>3026</v>
      </c>
      <c r="D1866" t="s">
        <v>3139</v>
      </c>
      <c r="E1866" s="21">
        <v>1</v>
      </c>
    </row>
    <row r="1867" spans="1:5" x14ac:dyDescent="0.25">
      <c r="A1867" t="s">
        <v>107</v>
      </c>
      <c r="B1867" t="s">
        <v>3024</v>
      </c>
      <c r="C1867" t="s">
        <v>3026</v>
      </c>
      <c r="D1867" t="s">
        <v>3140</v>
      </c>
      <c r="E1867" s="21">
        <v>1</v>
      </c>
    </row>
    <row r="1868" spans="1:5" x14ac:dyDescent="0.25">
      <c r="A1868" t="s">
        <v>107</v>
      </c>
      <c r="B1868" t="s">
        <v>3024</v>
      </c>
      <c r="C1868" t="s">
        <v>3026</v>
      </c>
      <c r="D1868" t="s">
        <v>3141</v>
      </c>
      <c r="E1868" s="21">
        <v>1</v>
      </c>
    </row>
    <row r="1869" spans="1:5" x14ac:dyDescent="0.25">
      <c r="A1869" t="s">
        <v>107</v>
      </c>
      <c r="B1869" t="s">
        <v>3024</v>
      </c>
      <c r="C1869" t="s">
        <v>3026</v>
      </c>
      <c r="D1869" t="s">
        <v>3142</v>
      </c>
      <c r="E1869" s="21">
        <v>1</v>
      </c>
    </row>
    <row r="1870" spans="1:5" x14ac:dyDescent="0.25">
      <c r="A1870" t="s">
        <v>107</v>
      </c>
      <c r="B1870" t="s">
        <v>3024</v>
      </c>
      <c r="C1870" t="s">
        <v>3026</v>
      </c>
      <c r="D1870" t="s">
        <v>3143</v>
      </c>
      <c r="E1870" s="21">
        <v>1</v>
      </c>
    </row>
    <row r="1871" spans="1:5" x14ac:dyDescent="0.25">
      <c r="A1871" t="s">
        <v>107</v>
      </c>
      <c r="B1871" t="s">
        <v>3024</v>
      </c>
      <c r="C1871" t="s">
        <v>3026</v>
      </c>
      <c r="D1871" t="s">
        <v>3174</v>
      </c>
      <c r="E1871" s="21">
        <v>1</v>
      </c>
    </row>
    <row r="1872" spans="1:5" x14ac:dyDescent="0.25">
      <c r="A1872" t="s">
        <v>107</v>
      </c>
      <c r="B1872" t="s">
        <v>3024</v>
      </c>
      <c r="C1872" t="s">
        <v>3026</v>
      </c>
      <c r="D1872" t="s">
        <v>3144</v>
      </c>
      <c r="E1872" s="21">
        <v>1</v>
      </c>
    </row>
    <row r="1873" spans="1:5" x14ac:dyDescent="0.25">
      <c r="A1873" t="s">
        <v>107</v>
      </c>
      <c r="B1873" t="s">
        <v>3024</v>
      </c>
      <c r="C1873" t="s">
        <v>3026</v>
      </c>
      <c r="D1873" t="s">
        <v>3145</v>
      </c>
      <c r="E1873" s="21">
        <v>1</v>
      </c>
    </row>
    <row r="1874" spans="1:5" x14ac:dyDescent="0.25">
      <c r="A1874" t="s">
        <v>107</v>
      </c>
      <c r="B1874" t="s">
        <v>3024</v>
      </c>
      <c r="C1874" t="s">
        <v>3026</v>
      </c>
      <c r="D1874" t="s">
        <v>3175</v>
      </c>
      <c r="E1874" s="21">
        <v>1</v>
      </c>
    </row>
    <row r="1875" spans="1:5" x14ac:dyDescent="0.25">
      <c r="A1875" t="s">
        <v>107</v>
      </c>
      <c r="B1875" t="s">
        <v>3024</v>
      </c>
      <c r="C1875" t="s">
        <v>3026</v>
      </c>
      <c r="D1875" t="s">
        <v>3146</v>
      </c>
      <c r="E1875" s="21">
        <v>1</v>
      </c>
    </row>
    <row r="1876" spans="1:5" x14ac:dyDescent="0.25">
      <c r="A1876" t="s">
        <v>107</v>
      </c>
      <c r="B1876" t="s">
        <v>3024</v>
      </c>
      <c r="C1876" t="s">
        <v>3026</v>
      </c>
      <c r="D1876" t="s">
        <v>3176</v>
      </c>
      <c r="E1876" s="21">
        <v>1</v>
      </c>
    </row>
    <row r="1877" spans="1:5" x14ac:dyDescent="0.25">
      <c r="A1877" t="s">
        <v>107</v>
      </c>
      <c r="B1877" t="s">
        <v>3024</v>
      </c>
      <c r="C1877" t="s">
        <v>3026</v>
      </c>
      <c r="D1877" t="s">
        <v>3177</v>
      </c>
      <c r="E1877" s="21">
        <v>1</v>
      </c>
    </row>
    <row r="1878" spans="1:5" x14ac:dyDescent="0.25">
      <c r="A1878" t="s">
        <v>107</v>
      </c>
      <c r="B1878" t="s">
        <v>3024</v>
      </c>
      <c r="C1878" t="s">
        <v>3026</v>
      </c>
      <c r="D1878" t="s">
        <v>3147</v>
      </c>
      <c r="E1878" s="21">
        <v>1</v>
      </c>
    </row>
    <row r="1879" spans="1:5" x14ac:dyDescent="0.25">
      <c r="A1879" t="s">
        <v>107</v>
      </c>
      <c r="B1879" t="s">
        <v>3024</v>
      </c>
      <c r="C1879" t="s">
        <v>3026</v>
      </c>
      <c r="D1879" t="s">
        <v>3191</v>
      </c>
      <c r="E1879" s="21">
        <v>1</v>
      </c>
    </row>
    <row r="1880" spans="1:5" x14ac:dyDescent="0.25">
      <c r="A1880" t="s">
        <v>107</v>
      </c>
      <c r="B1880" t="s">
        <v>3024</v>
      </c>
      <c r="C1880" t="s">
        <v>3026</v>
      </c>
      <c r="D1880" t="s">
        <v>3148</v>
      </c>
      <c r="E1880" s="21">
        <v>1</v>
      </c>
    </row>
    <row r="1881" spans="1:5" x14ac:dyDescent="0.25">
      <c r="A1881" t="s">
        <v>107</v>
      </c>
      <c r="B1881" t="s">
        <v>3024</v>
      </c>
      <c r="C1881" t="s">
        <v>3026</v>
      </c>
      <c r="D1881" t="s">
        <v>3149</v>
      </c>
      <c r="E1881" s="21">
        <v>1</v>
      </c>
    </row>
    <row r="1882" spans="1:5" x14ac:dyDescent="0.25">
      <c r="A1882" t="s">
        <v>107</v>
      </c>
      <c r="B1882" t="s">
        <v>3024</v>
      </c>
      <c r="C1882" t="s">
        <v>3026</v>
      </c>
      <c r="D1882" t="s">
        <v>3090</v>
      </c>
      <c r="E1882" s="21">
        <v>1</v>
      </c>
    </row>
    <row r="1883" spans="1:5" x14ac:dyDescent="0.25">
      <c r="A1883" t="s">
        <v>107</v>
      </c>
      <c r="B1883" t="s">
        <v>3024</v>
      </c>
      <c r="C1883" t="s">
        <v>3026</v>
      </c>
      <c r="D1883" t="s">
        <v>3178</v>
      </c>
      <c r="E1883" s="21">
        <v>1</v>
      </c>
    </row>
    <row r="1884" spans="1:5" x14ac:dyDescent="0.25">
      <c r="A1884" t="s">
        <v>107</v>
      </c>
      <c r="B1884" t="s">
        <v>3024</v>
      </c>
      <c r="C1884" t="s">
        <v>3026</v>
      </c>
      <c r="D1884" t="s">
        <v>3196</v>
      </c>
      <c r="E1884" s="21">
        <v>1</v>
      </c>
    </row>
    <row r="1885" spans="1:5" x14ac:dyDescent="0.25">
      <c r="A1885" t="s">
        <v>107</v>
      </c>
      <c r="B1885" t="s">
        <v>3024</v>
      </c>
      <c r="C1885" t="s">
        <v>3026</v>
      </c>
      <c r="D1885" t="s">
        <v>3150</v>
      </c>
      <c r="E1885" s="21">
        <v>1</v>
      </c>
    </row>
    <row r="1886" spans="1:5" x14ac:dyDescent="0.25">
      <c r="A1886" t="s">
        <v>107</v>
      </c>
      <c r="B1886" t="s">
        <v>3024</v>
      </c>
      <c r="C1886" t="s">
        <v>3026</v>
      </c>
      <c r="D1886" t="s">
        <v>3151</v>
      </c>
      <c r="E1886" s="21">
        <v>1</v>
      </c>
    </row>
    <row r="1887" spans="1:5" x14ac:dyDescent="0.25">
      <c r="A1887" t="s">
        <v>107</v>
      </c>
      <c r="B1887" t="s">
        <v>3024</v>
      </c>
      <c r="C1887" t="s">
        <v>3026</v>
      </c>
      <c r="D1887" t="s">
        <v>3152</v>
      </c>
      <c r="E1887" s="21">
        <v>1</v>
      </c>
    </row>
    <row r="1888" spans="1:5" x14ac:dyDescent="0.25">
      <c r="A1888" t="s">
        <v>107</v>
      </c>
      <c r="B1888" t="s">
        <v>3024</v>
      </c>
      <c r="C1888" t="s">
        <v>3026</v>
      </c>
      <c r="D1888" t="s">
        <v>3179</v>
      </c>
      <c r="E1888" s="21">
        <v>1</v>
      </c>
    </row>
    <row r="1889" spans="1:5" x14ac:dyDescent="0.25">
      <c r="A1889" t="s">
        <v>107</v>
      </c>
      <c r="B1889" t="s">
        <v>3024</v>
      </c>
      <c r="C1889" t="s">
        <v>3026</v>
      </c>
      <c r="D1889" t="s">
        <v>3180</v>
      </c>
      <c r="E1889" s="21">
        <v>1</v>
      </c>
    </row>
    <row r="1890" spans="1:5" x14ac:dyDescent="0.25">
      <c r="A1890" t="s">
        <v>107</v>
      </c>
      <c r="B1890" t="s">
        <v>3024</v>
      </c>
      <c r="C1890" t="s">
        <v>3026</v>
      </c>
      <c r="D1890" t="s">
        <v>3153</v>
      </c>
      <c r="E1890" s="21">
        <v>1</v>
      </c>
    </row>
    <row r="1891" spans="1:5" x14ac:dyDescent="0.25">
      <c r="A1891" t="s">
        <v>107</v>
      </c>
      <c r="B1891" t="s">
        <v>3024</v>
      </c>
      <c r="C1891" t="s">
        <v>3026</v>
      </c>
      <c r="D1891" t="s">
        <v>3154</v>
      </c>
      <c r="E1891" s="21">
        <v>1</v>
      </c>
    </row>
    <row r="1892" spans="1:5" x14ac:dyDescent="0.25">
      <c r="A1892" t="s">
        <v>107</v>
      </c>
      <c r="B1892" t="s">
        <v>3024</v>
      </c>
      <c r="C1892" t="s">
        <v>3026</v>
      </c>
      <c r="D1892" t="s">
        <v>3155</v>
      </c>
      <c r="E1892" s="21">
        <v>1</v>
      </c>
    </row>
    <row r="1893" spans="1:5" x14ac:dyDescent="0.25">
      <c r="A1893" t="s">
        <v>107</v>
      </c>
      <c r="B1893" t="s">
        <v>3024</v>
      </c>
      <c r="C1893" t="s">
        <v>3026</v>
      </c>
      <c r="D1893" t="s">
        <v>3197</v>
      </c>
      <c r="E1893" s="21">
        <v>1</v>
      </c>
    </row>
    <row r="1894" spans="1:5" x14ac:dyDescent="0.25">
      <c r="A1894" t="s">
        <v>107</v>
      </c>
      <c r="B1894" t="s">
        <v>3024</v>
      </c>
      <c r="C1894" t="s">
        <v>3026</v>
      </c>
      <c r="D1894" t="s">
        <v>3156</v>
      </c>
      <c r="E1894" s="21">
        <v>1</v>
      </c>
    </row>
    <row r="1895" spans="1:5" x14ac:dyDescent="0.25">
      <c r="A1895" t="s">
        <v>107</v>
      </c>
      <c r="B1895" t="s">
        <v>3024</v>
      </c>
      <c r="C1895" t="s">
        <v>3026</v>
      </c>
      <c r="D1895" t="s">
        <v>3157</v>
      </c>
      <c r="E1895" s="21">
        <v>1</v>
      </c>
    </row>
    <row r="1896" spans="1:5" x14ac:dyDescent="0.25">
      <c r="A1896" t="s">
        <v>107</v>
      </c>
      <c r="B1896" t="s">
        <v>3024</v>
      </c>
      <c r="C1896" t="s">
        <v>3026</v>
      </c>
      <c r="D1896" t="s">
        <v>3158</v>
      </c>
      <c r="E1896" s="21">
        <v>1</v>
      </c>
    </row>
    <row r="1897" spans="1:5" x14ac:dyDescent="0.25">
      <c r="A1897" t="s">
        <v>107</v>
      </c>
      <c r="B1897" t="s">
        <v>3024</v>
      </c>
      <c r="C1897" t="s">
        <v>3026</v>
      </c>
      <c r="D1897" t="s">
        <v>3159</v>
      </c>
      <c r="E1897" s="21">
        <v>1</v>
      </c>
    </row>
    <row r="1898" spans="1:5" x14ac:dyDescent="0.25">
      <c r="A1898" t="s">
        <v>107</v>
      </c>
      <c r="B1898" t="s">
        <v>3024</v>
      </c>
      <c r="C1898" t="s">
        <v>3026</v>
      </c>
      <c r="D1898" t="s">
        <v>3160</v>
      </c>
      <c r="E1898" s="21">
        <v>1</v>
      </c>
    </row>
    <row r="1899" spans="1:5" x14ac:dyDescent="0.25">
      <c r="A1899" t="s">
        <v>107</v>
      </c>
      <c r="B1899" t="s">
        <v>3024</v>
      </c>
      <c r="C1899" t="s">
        <v>3026</v>
      </c>
      <c r="D1899" t="s">
        <v>3181</v>
      </c>
      <c r="E1899" s="21">
        <v>1</v>
      </c>
    </row>
    <row r="1900" spans="1:5" x14ac:dyDescent="0.25">
      <c r="A1900" t="s">
        <v>107</v>
      </c>
      <c r="B1900" t="s">
        <v>3024</v>
      </c>
      <c r="C1900" t="s">
        <v>3026</v>
      </c>
      <c r="D1900" t="s">
        <v>3192</v>
      </c>
      <c r="E1900" s="21">
        <v>1</v>
      </c>
    </row>
    <row r="1901" spans="1:5" x14ac:dyDescent="0.25">
      <c r="A1901" t="s">
        <v>107</v>
      </c>
      <c r="B1901" t="s">
        <v>3024</v>
      </c>
      <c r="C1901" t="s">
        <v>3026</v>
      </c>
      <c r="D1901" t="s">
        <v>3161</v>
      </c>
      <c r="E1901" s="21">
        <v>1</v>
      </c>
    </row>
    <row r="1902" spans="1:5" x14ac:dyDescent="0.25">
      <c r="A1902" t="s">
        <v>107</v>
      </c>
      <c r="B1902" t="s">
        <v>3024</v>
      </c>
      <c r="C1902" t="s">
        <v>3026</v>
      </c>
      <c r="D1902" t="s">
        <v>3193</v>
      </c>
      <c r="E1902" s="21">
        <v>1</v>
      </c>
    </row>
    <row r="1903" spans="1:5" x14ac:dyDescent="0.25">
      <c r="A1903" t="s">
        <v>107</v>
      </c>
      <c r="B1903" t="s">
        <v>3024</v>
      </c>
      <c r="C1903" t="s">
        <v>3026</v>
      </c>
      <c r="D1903" t="s">
        <v>3198</v>
      </c>
      <c r="E1903" s="21">
        <v>1</v>
      </c>
    </row>
    <row r="1904" spans="1:5" x14ac:dyDescent="0.25">
      <c r="A1904" t="s">
        <v>107</v>
      </c>
      <c r="B1904" t="s">
        <v>3024</v>
      </c>
      <c r="C1904" t="s">
        <v>3026</v>
      </c>
      <c r="D1904" t="s">
        <v>3162</v>
      </c>
      <c r="E1904" s="21">
        <v>1</v>
      </c>
    </row>
    <row r="1905" spans="1:5" x14ac:dyDescent="0.25">
      <c r="A1905" t="s">
        <v>107</v>
      </c>
      <c r="B1905" t="s">
        <v>3024</v>
      </c>
      <c r="C1905" t="s">
        <v>3026</v>
      </c>
      <c r="D1905" t="s">
        <v>3163</v>
      </c>
      <c r="E1905" s="21">
        <v>1</v>
      </c>
    </row>
    <row r="1906" spans="1:5" x14ac:dyDescent="0.25">
      <c r="A1906" t="s">
        <v>107</v>
      </c>
      <c r="B1906" t="s">
        <v>3024</v>
      </c>
      <c r="C1906" t="s">
        <v>3026</v>
      </c>
      <c r="D1906" t="s">
        <v>3164</v>
      </c>
      <c r="E1906" s="21">
        <v>1</v>
      </c>
    </row>
    <row r="1907" spans="1:5" x14ac:dyDescent="0.25">
      <c r="A1907" t="s">
        <v>107</v>
      </c>
      <c r="B1907" t="s">
        <v>3024</v>
      </c>
      <c r="C1907" t="s">
        <v>3026</v>
      </c>
      <c r="D1907" t="s">
        <v>3165</v>
      </c>
      <c r="E1907" s="21">
        <v>1</v>
      </c>
    </row>
    <row r="1908" spans="1:5" x14ac:dyDescent="0.25">
      <c r="A1908" t="s">
        <v>107</v>
      </c>
      <c r="B1908" t="s">
        <v>3024</v>
      </c>
      <c r="C1908" t="s">
        <v>3026</v>
      </c>
      <c r="D1908" t="s">
        <v>3166</v>
      </c>
      <c r="E1908" s="21">
        <v>1</v>
      </c>
    </row>
    <row r="1909" spans="1:5" x14ac:dyDescent="0.25">
      <c r="A1909" t="s">
        <v>107</v>
      </c>
      <c r="B1909" t="s">
        <v>3024</v>
      </c>
      <c r="C1909" t="s">
        <v>3026</v>
      </c>
      <c r="D1909" t="s">
        <v>3199</v>
      </c>
      <c r="E1909" s="21">
        <v>1</v>
      </c>
    </row>
    <row r="1910" spans="1:5" x14ac:dyDescent="0.25">
      <c r="A1910" t="s">
        <v>107</v>
      </c>
      <c r="B1910" t="s">
        <v>3024</v>
      </c>
      <c r="C1910" t="s">
        <v>3026</v>
      </c>
      <c r="D1910" t="s">
        <v>3200</v>
      </c>
      <c r="E1910" s="21">
        <v>1</v>
      </c>
    </row>
    <row r="1911" spans="1:5" x14ac:dyDescent="0.25">
      <c r="A1911" t="s">
        <v>107</v>
      </c>
      <c r="B1911" t="s">
        <v>3024</v>
      </c>
      <c r="C1911" t="s">
        <v>3026</v>
      </c>
      <c r="D1911" t="s">
        <v>3167</v>
      </c>
      <c r="E1911" s="21">
        <v>1</v>
      </c>
    </row>
    <row r="1912" spans="1:5" x14ac:dyDescent="0.25">
      <c r="A1912" t="s">
        <v>107</v>
      </c>
      <c r="B1912" t="s">
        <v>3024</v>
      </c>
      <c r="C1912" t="s">
        <v>3026</v>
      </c>
      <c r="D1912" t="s">
        <v>3168</v>
      </c>
      <c r="E1912" s="21">
        <v>1</v>
      </c>
    </row>
    <row r="1913" spans="1:5" x14ac:dyDescent="0.25">
      <c r="A1913" t="s">
        <v>107</v>
      </c>
      <c r="B1913" t="s">
        <v>3024</v>
      </c>
      <c r="C1913" t="s">
        <v>3026</v>
      </c>
      <c r="D1913" t="s">
        <v>3182</v>
      </c>
      <c r="E1913" s="21">
        <v>1</v>
      </c>
    </row>
    <row r="1914" spans="1:5" x14ac:dyDescent="0.25">
      <c r="A1914" t="s">
        <v>107</v>
      </c>
      <c r="B1914" t="s">
        <v>3024</v>
      </c>
      <c r="C1914" t="s">
        <v>3026</v>
      </c>
      <c r="D1914" t="s">
        <v>3183</v>
      </c>
      <c r="E1914" s="21">
        <v>1</v>
      </c>
    </row>
    <row r="1915" spans="1:5" x14ac:dyDescent="0.25">
      <c r="A1915" t="s">
        <v>107</v>
      </c>
      <c r="B1915" t="s">
        <v>3024</v>
      </c>
      <c r="C1915" t="s">
        <v>3026</v>
      </c>
      <c r="D1915" t="s">
        <v>3184</v>
      </c>
      <c r="E1915" s="21">
        <v>1</v>
      </c>
    </row>
    <row r="1916" spans="1:5" x14ac:dyDescent="0.25">
      <c r="A1916" t="s">
        <v>107</v>
      </c>
      <c r="B1916" t="s">
        <v>3024</v>
      </c>
      <c r="C1916" t="s">
        <v>3026</v>
      </c>
      <c r="D1916" t="s">
        <v>3169</v>
      </c>
      <c r="E1916" s="21">
        <v>1</v>
      </c>
    </row>
    <row r="1917" spans="1:5" x14ac:dyDescent="0.25">
      <c r="A1917" t="s">
        <v>107</v>
      </c>
      <c r="B1917" t="s">
        <v>3024</v>
      </c>
      <c r="C1917" t="s">
        <v>3026</v>
      </c>
      <c r="D1917" t="s">
        <v>3170</v>
      </c>
      <c r="E1917" s="21">
        <v>1</v>
      </c>
    </row>
    <row r="1918" spans="1:5" x14ac:dyDescent="0.25">
      <c r="A1918" t="s">
        <v>107</v>
      </c>
      <c r="B1918" t="s">
        <v>3024</v>
      </c>
      <c r="C1918" t="s">
        <v>3025</v>
      </c>
      <c r="D1918" t="s">
        <v>3093</v>
      </c>
      <c r="E1918" s="21">
        <v>1</v>
      </c>
    </row>
    <row r="1919" spans="1:5" x14ac:dyDescent="0.25">
      <c r="A1919" t="s">
        <v>107</v>
      </c>
      <c r="B1919" t="s">
        <v>3024</v>
      </c>
      <c r="C1919" t="s">
        <v>3025</v>
      </c>
      <c r="D1919" t="s">
        <v>3094</v>
      </c>
      <c r="E1919" s="21">
        <v>1</v>
      </c>
    </row>
    <row r="1920" spans="1:5" x14ac:dyDescent="0.25">
      <c r="A1920" t="s">
        <v>107</v>
      </c>
      <c r="B1920" t="s">
        <v>3024</v>
      </c>
      <c r="C1920" t="s">
        <v>3025</v>
      </c>
      <c r="D1920" t="s">
        <v>3095</v>
      </c>
      <c r="E1920" s="21">
        <v>1</v>
      </c>
    </row>
    <row r="1921" spans="1:5" x14ac:dyDescent="0.25">
      <c r="A1921" t="s">
        <v>107</v>
      </c>
      <c r="B1921" t="s">
        <v>3024</v>
      </c>
      <c r="C1921" t="s">
        <v>3025</v>
      </c>
      <c r="D1921" t="s">
        <v>3103</v>
      </c>
      <c r="E1921" s="21">
        <v>1</v>
      </c>
    </row>
    <row r="1922" spans="1:5" x14ac:dyDescent="0.25">
      <c r="A1922" t="s">
        <v>107</v>
      </c>
      <c r="B1922" t="s">
        <v>3024</v>
      </c>
      <c r="C1922" t="s">
        <v>3025</v>
      </c>
      <c r="D1922" t="s">
        <v>3096</v>
      </c>
      <c r="E1922" s="21">
        <v>1</v>
      </c>
    </row>
    <row r="1923" spans="1:5" x14ac:dyDescent="0.25">
      <c r="A1923" t="s">
        <v>107</v>
      </c>
      <c r="B1923" t="s">
        <v>3024</v>
      </c>
      <c r="C1923" t="s">
        <v>3025</v>
      </c>
      <c r="D1923" t="s">
        <v>3097</v>
      </c>
      <c r="E1923" s="21">
        <v>1</v>
      </c>
    </row>
    <row r="1924" spans="1:5" x14ac:dyDescent="0.25">
      <c r="A1924" t="s">
        <v>107</v>
      </c>
      <c r="B1924" t="s">
        <v>3024</v>
      </c>
      <c r="C1924" t="s">
        <v>3025</v>
      </c>
      <c r="D1924" t="s">
        <v>3104</v>
      </c>
      <c r="E1924" s="21">
        <v>1</v>
      </c>
    </row>
    <row r="1925" spans="1:5" x14ac:dyDescent="0.25">
      <c r="A1925" t="s">
        <v>107</v>
      </c>
      <c r="B1925" t="s">
        <v>3024</v>
      </c>
      <c r="C1925" t="s">
        <v>3025</v>
      </c>
      <c r="D1925" t="s">
        <v>3105</v>
      </c>
      <c r="E1925" s="21">
        <v>1</v>
      </c>
    </row>
    <row r="1926" spans="1:5" x14ac:dyDescent="0.25">
      <c r="A1926" t="s">
        <v>107</v>
      </c>
      <c r="B1926" t="s">
        <v>3024</v>
      </c>
      <c r="C1926" t="s">
        <v>3025</v>
      </c>
      <c r="D1926" t="s">
        <v>3106</v>
      </c>
      <c r="E1926" s="21">
        <v>1</v>
      </c>
    </row>
    <row r="1927" spans="1:5" x14ac:dyDescent="0.25">
      <c r="A1927" t="s">
        <v>107</v>
      </c>
      <c r="B1927" t="s">
        <v>3024</v>
      </c>
      <c r="C1927" t="s">
        <v>3025</v>
      </c>
      <c r="D1927" t="s">
        <v>3107</v>
      </c>
      <c r="E1927" s="21">
        <v>1</v>
      </c>
    </row>
    <row r="1928" spans="1:5" x14ac:dyDescent="0.25">
      <c r="A1928" t="s">
        <v>107</v>
      </c>
      <c r="B1928" t="s">
        <v>3024</v>
      </c>
      <c r="C1928" t="s">
        <v>3025</v>
      </c>
      <c r="D1928" t="s">
        <v>3108</v>
      </c>
      <c r="E1928" s="21">
        <v>1</v>
      </c>
    </row>
    <row r="1929" spans="1:5" x14ac:dyDescent="0.25">
      <c r="A1929" t="s">
        <v>107</v>
      </c>
      <c r="B1929" t="s">
        <v>3024</v>
      </c>
      <c r="C1929" t="s">
        <v>3025</v>
      </c>
      <c r="D1929" t="s">
        <v>3109</v>
      </c>
      <c r="E1929" s="21">
        <v>1</v>
      </c>
    </row>
    <row r="1930" spans="1:5" x14ac:dyDescent="0.25">
      <c r="A1930" t="s">
        <v>107</v>
      </c>
      <c r="B1930" t="s">
        <v>3024</v>
      </c>
      <c r="C1930" t="s">
        <v>3025</v>
      </c>
      <c r="D1930" t="s">
        <v>3098</v>
      </c>
      <c r="E1930" s="21">
        <v>1</v>
      </c>
    </row>
    <row r="1931" spans="1:5" x14ac:dyDescent="0.25">
      <c r="A1931" t="s">
        <v>107</v>
      </c>
      <c r="B1931" t="s">
        <v>3024</v>
      </c>
      <c r="C1931" t="s">
        <v>3025</v>
      </c>
      <c r="D1931" t="s">
        <v>3099</v>
      </c>
      <c r="E1931" s="21">
        <v>1</v>
      </c>
    </row>
    <row r="1932" spans="1:5" x14ac:dyDescent="0.25">
      <c r="A1932" t="s">
        <v>107</v>
      </c>
      <c r="B1932" t="s">
        <v>3024</v>
      </c>
      <c r="C1932" t="s">
        <v>3025</v>
      </c>
      <c r="D1932" t="s">
        <v>3100</v>
      </c>
      <c r="E1932" s="21">
        <v>1</v>
      </c>
    </row>
    <row r="1933" spans="1:5" x14ac:dyDescent="0.25">
      <c r="A1933" t="s">
        <v>107</v>
      </c>
      <c r="B1933" t="s">
        <v>3024</v>
      </c>
      <c r="C1933" t="s">
        <v>3025</v>
      </c>
      <c r="D1933" t="s">
        <v>3101</v>
      </c>
      <c r="E1933" s="21">
        <v>1</v>
      </c>
    </row>
    <row r="1934" spans="1:5" x14ac:dyDescent="0.25">
      <c r="A1934" t="s">
        <v>107</v>
      </c>
      <c r="B1934" t="s">
        <v>3024</v>
      </c>
      <c r="C1934" t="s">
        <v>3025</v>
      </c>
      <c r="D1934" t="s">
        <v>3102</v>
      </c>
      <c r="E1934" s="21">
        <v>1</v>
      </c>
    </row>
    <row r="1935" spans="1:5" x14ac:dyDescent="0.25">
      <c r="A1935" t="s">
        <v>107</v>
      </c>
      <c r="B1935" t="s">
        <v>3327</v>
      </c>
      <c r="C1935" t="s">
        <v>3329</v>
      </c>
      <c r="D1935" t="s">
        <v>3308</v>
      </c>
      <c r="E1935" s="21">
        <v>1</v>
      </c>
    </row>
    <row r="1936" spans="1:5" x14ac:dyDescent="0.25">
      <c r="A1936" t="s">
        <v>107</v>
      </c>
      <c r="B1936" t="s">
        <v>3327</v>
      </c>
      <c r="C1936" t="s">
        <v>3329</v>
      </c>
      <c r="D1936" t="s">
        <v>3309</v>
      </c>
      <c r="E1936" s="21">
        <v>1</v>
      </c>
    </row>
    <row r="1937" spans="1:5" x14ac:dyDescent="0.25">
      <c r="A1937" t="s">
        <v>107</v>
      </c>
      <c r="B1937" t="s">
        <v>3327</v>
      </c>
      <c r="C1937" t="s">
        <v>3329</v>
      </c>
      <c r="D1937" t="s">
        <v>3310</v>
      </c>
      <c r="E1937" s="21">
        <v>1</v>
      </c>
    </row>
    <row r="1938" spans="1:5" x14ac:dyDescent="0.25">
      <c r="A1938" t="s">
        <v>107</v>
      </c>
      <c r="B1938" t="s">
        <v>3327</v>
      </c>
      <c r="C1938" t="s">
        <v>3329</v>
      </c>
      <c r="D1938" t="s">
        <v>3311</v>
      </c>
      <c r="E1938" s="21">
        <v>1</v>
      </c>
    </row>
    <row r="1939" spans="1:5" x14ac:dyDescent="0.25">
      <c r="A1939" t="s">
        <v>107</v>
      </c>
      <c r="B1939" t="s">
        <v>3327</v>
      </c>
      <c r="C1939" t="s">
        <v>3329</v>
      </c>
      <c r="D1939" t="s">
        <v>3312</v>
      </c>
      <c r="E1939" s="21">
        <v>1</v>
      </c>
    </row>
    <row r="1940" spans="1:5" x14ac:dyDescent="0.25">
      <c r="A1940" t="s">
        <v>107</v>
      </c>
      <c r="B1940" t="s">
        <v>3327</v>
      </c>
      <c r="C1940" t="s">
        <v>3329</v>
      </c>
      <c r="D1940" t="s">
        <v>3313</v>
      </c>
      <c r="E1940" s="21">
        <v>1</v>
      </c>
    </row>
    <row r="1941" spans="1:5" x14ac:dyDescent="0.25">
      <c r="A1941" t="s">
        <v>107</v>
      </c>
      <c r="B1941" t="s">
        <v>3327</v>
      </c>
      <c r="C1941" t="s">
        <v>3329</v>
      </c>
      <c r="D1941" t="s">
        <v>3314</v>
      </c>
      <c r="E1941" s="21">
        <v>1</v>
      </c>
    </row>
    <row r="1942" spans="1:5" x14ac:dyDescent="0.25">
      <c r="A1942" t="s">
        <v>107</v>
      </c>
      <c r="B1942" t="s">
        <v>3327</v>
      </c>
      <c r="C1942" t="s">
        <v>3329</v>
      </c>
      <c r="D1942" t="s">
        <v>3315</v>
      </c>
      <c r="E1942" s="21">
        <v>1</v>
      </c>
    </row>
    <row r="1943" spans="1:5" x14ac:dyDescent="0.25">
      <c r="A1943" t="s">
        <v>107</v>
      </c>
      <c r="B1943" t="s">
        <v>3327</v>
      </c>
      <c r="C1943" t="s">
        <v>3329</v>
      </c>
      <c r="D1943" t="s">
        <v>3316</v>
      </c>
      <c r="E1943" s="21">
        <v>1</v>
      </c>
    </row>
    <row r="1944" spans="1:5" x14ac:dyDescent="0.25">
      <c r="A1944" t="s">
        <v>107</v>
      </c>
      <c r="B1944" t="s">
        <v>3327</v>
      </c>
      <c r="C1944" t="s">
        <v>3329</v>
      </c>
      <c r="D1944" t="s">
        <v>3317</v>
      </c>
      <c r="E1944" s="21">
        <v>1</v>
      </c>
    </row>
    <row r="1945" spans="1:5" x14ac:dyDescent="0.25">
      <c r="A1945" t="s">
        <v>107</v>
      </c>
      <c r="B1945" t="s">
        <v>3327</v>
      </c>
      <c r="C1945" t="s">
        <v>3328</v>
      </c>
      <c r="D1945" t="s">
        <v>3303</v>
      </c>
      <c r="E1945" s="21">
        <v>1</v>
      </c>
    </row>
    <row r="1946" spans="1:5" x14ac:dyDescent="0.25">
      <c r="A1946" t="s">
        <v>107</v>
      </c>
      <c r="B1946" t="s">
        <v>3327</v>
      </c>
      <c r="C1946" t="s">
        <v>3328</v>
      </c>
      <c r="D1946" t="s">
        <v>3304</v>
      </c>
      <c r="E1946" s="21">
        <v>1</v>
      </c>
    </row>
    <row r="1947" spans="1:5" x14ac:dyDescent="0.25">
      <c r="A1947" t="s">
        <v>107</v>
      </c>
      <c r="B1947" t="s">
        <v>3327</v>
      </c>
      <c r="C1947" t="s">
        <v>3328</v>
      </c>
      <c r="D1947" t="s">
        <v>3305</v>
      </c>
      <c r="E1947" s="21">
        <v>1</v>
      </c>
    </row>
    <row r="1948" spans="1:5" x14ac:dyDescent="0.25">
      <c r="A1948" t="s">
        <v>107</v>
      </c>
      <c r="B1948" t="s">
        <v>3327</v>
      </c>
      <c r="C1948" t="s">
        <v>3328</v>
      </c>
      <c r="D1948" t="s">
        <v>3306</v>
      </c>
      <c r="E1948" s="21">
        <v>1</v>
      </c>
    </row>
    <row r="1949" spans="1:5" x14ac:dyDescent="0.25">
      <c r="A1949" t="s">
        <v>107</v>
      </c>
      <c r="B1949" t="s">
        <v>3327</v>
      </c>
      <c r="C1949" t="s">
        <v>3328</v>
      </c>
      <c r="D1949" t="s">
        <v>3307</v>
      </c>
      <c r="E1949" s="21">
        <v>1</v>
      </c>
    </row>
    <row r="1950" spans="1:5" x14ac:dyDescent="0.25">
      <c r="A1950" t="s">
        <v>107</v>
      </c>
      <c r="B1950" t="s">
        <v>841</v>
      </c>
      <c r="C1950" t="s">
        <v>847</v>
      </c>
      <c r="D1950" t="s">
        <v>848</v>
      </c>
      <c r="E1950" s="21">
        <v>1</v>
      </c>
    </row>
    <row r="1951" spans="1:5" x14ac:dyDescent="0.25">
      <c r="A1951" t="s">
        <v>107</v>
      </c>
      <c r="B1951" t="s">
        <v>841</v>
      </c>
      <c r="C1951" t="s">
        <v>847</v>
      </c>
      <c r="D1951" t="s">
        <v>854</v>
      </c>
      <c r="E1951" s="21">
        <v>1</v>
      </c>
    </row>
    <row r="1952" spans="1:5" x14ac:dyDescent="0.25">
      <c r="A1952" t="s">
        <v>107</v>
      </c>
      <c r="B1952" t="s">
        <v>841</v>
      </c>
      <c r="C1952" t="s">
        <v>847</v>
      </c>
      <c r="D1952" t="s">
        <v>849</v>
      </c>
      <c r="E1952" s="21">
        <v>1</v>
      </c>
    </row>
    <row r="1953" spans="1:5" x14ac:dyDescent="0.25">
      <c r="A1953" t="s">
        <v>107</v>
      </c>
      <c r="B1953" t="s">
        <v>841</v>
      </c>
      <c r="C1953" t="s">
        <v>847</v>
      </c>
      <c r="D1953" t="s">
        <v>850</v>
      </c>
      <c r="E1953" s="21">
        <v>1</v>
      </c>
    </row>
    <row r="1954" spans="1:5" x14ac:dyDescent="0.25">
      <c r="A1954" t="s">
        <v>107</v>
      </c>
      <c r="B1954" t="s">
        <v>841</v>
      </c>
      <c r="C1954" t="s">
        <v>847</v>
      </c>
      <c r="D1954" t="s">
        <v>851</v>
      </c>
      <c r="E1954" s="21">
        <v>1</v>
      </c>
    </row>
    <row r="1955" spans="1:5" x14ac:dyDescent="0.25">
      <c r="A1955" t="s">
        <v>107</v>
      </c>
      <c r="B1955" t="s">
        <v>841</v>
      </c>
      <c r="C1955" t="s">
        <v>847</v>
      </c>
      <c r="D1955" t="s">
        <v>852</v>
      </c>
      <c r="E1955" s="21">
        <v>1</v>
      </c>
    </row>
    <row r="1956" spans="1:5" x14ac:dyDescent="0.25">
      <c r="A1956" t="s">
        <v>107</v>
      </c>
      <c r="B1956" t="s">
        <v>841</v>
      </c>
      <c r="C1956" t="s">
        <v>847</v>
      </c>
      <c r="D1956" t="s">
        <v>853</v>
      </c>
      <c r="E1956" s="21">
        <v>1</v>
      </c>
    </row>
    <row r="1957" spans="1:5" x14ac:dyDescent="0.25">
      <c r="A1957" t="s">
        <v>107</v>
      </c>
      <c r="B1957" t="s">
        <v>841</v>
      </c>
      <c r="C1957" t="s">
        <v>847</v>
      </c>
      <c r="D1957" t="s">
        <v>855</v>
      </c>
      <c r="E1957" s="21">
        <v>1</v>
      </c>
    </row>
    <row r="1958" spans="1:5" x14ac:dyDescent="0.25">
      <c r="A1958" t="s">
        <v>107</v>
      </c>
      <c r="B1958" t="s">
        <v>841</v>
      </c>
      <c r="C1958" t="s">
        <v>847</v>
      </c>
      <c r="D1958" t="s">
        <v>856</v>
      </c>
      <c r="E1958" s="21">
        <v>1</v>
      </c>
    </row>
    <row r="1959" spans="1:5" x14ac:dyDescent="0.25">
      <c r="A1959" t="s">
        <v>107</v>
      </c>
      <c r="B1959" t="s">
        <v>841</v>
      </c>
      <c r="C1959" t="s">
        <v>847</v>
      </c>
      <c r="D1959" t="s">
        <v>857</v>
      </c>
      <c r="E1959" s="21">
        <v>1</v>
      </c>
    </row>
    <row r="1960" spans="1:5" x14ac:dyDescent="0.25">
      <c r="A1960" t="s">
        <v>107</v>
      </c>
      <c r="B1960" t="s">
        <v>841</v>
      </c>
      <c r="C1960" t="s">
        <v>842</v>
      </c>
      <c r="D1960" t="s">
        <v>843</v>
      </c>
      <c r="E1960" s="21">
        <v>1</v>
      </c>
    </row>
    <row r="1961" spans="1:5" x14ac:dyDescent="0.25">
      <c r="A1961" t="s">
        <v>107</v>
      </c>
      <c r="B1961" t="s">
        <v>841</v>
      </c>
      <c r="C1961" t="s">
        <v>842</v>
      </c>
      <c r="D1961" t="s">
        <v>845</v>
      </c>
      <c r="E1961" s="21">
        <v>1</v>
      </c>
    </row>
    <row r="1962" spans="1:5" x14ac:dyDescent="0.25">
      <c r="A1962" t="s">
        <v>107</v>
      </c>
      <c r="B1962" t="s">
        <v>841</v>
      </c>
      <c r="C1962" t="s">
        <v>124</v>
      </c>
      <c r="D1962" t="s">
        <v>846</v>
      </c>
      <c r="E1962" s="21">
        <v>1</v>
      </c>
    </row>
    <row r="1963" spans="1:5" x14ac:dyDescent="0.25">
      <c r="A1963" t="s">
        <v>107</v>
      </c>
      <c r="B1963" t="s">
        <v>330</v>
      </c>
      <c r="C1963" t="s">
        <v>3029</v>
      </c>
      <c r="D1963" t="s">
        <v>3075</v>
      </c>
      <c r="E1963" s="21">
        <v>1</v>
      </c>
    </row>
    <row r="1964" spans="1:5" x14ac:dyDescent="0.25">
      <c r="A1964" t="s">
        <v>107</v>
      </c>
      <c r="B1964" t="s">
        <v>330</v>
      </c>
      <c r="C1964" t="s">
        <v>3029</v>
      </c>
      <c r="D1964" t="s">
        <v>3076</v>
      </c>
      <c r="E1964" s="21">
        <v>1</v>
      </c>
    </row>
    <row r="1965" spans="1:5" x14ac:dyDescent="0.25">
      <c r="A1965" t="s">
        <v>107</v>
      </c>
      <c r="B1965" t="s">
        <v>330</v>
      </c>
      <c r="C1965" t="s">
        <v>3029</v>
      </c>
      <c r="D1965" t="s">
        <v>3077</v>
      </c>
      <c r="E1965" s="21">
        <v>1</v>
      </c>
    </row>
    <row r="1966" spans="1:5" x14ac:dyDescent="0.25">
      <c r="A1966" t="s">
        <v>107</v>
      </c>
      <c r="B1966" t="s">
        <v>330</v>
      </c>
      <c r="C1966" t="s">
        <v>3029</v>
      </c>
      <c r="D1966" t="s">
        <v>3078</v>
      </c>
      <c r="E1966" s="21">
        <v>1</v>
      </c>
    </row>
    <row r="1967" spans="1:5" x14ac:dyDescent="0.25">
      <c r="A1967" t="s">
        <v>107</v>
      </c>
      <c r="B1967" t="s">
        <v>330</v>
      </c>
      <c r="C1967" t="s">
        <v>3029</v>
      </c>
      <c r="D1967" t="s">
        <v>3073</v>
      </c>
      <c r="E1967" s="21">
        <v>1</v>
      </c>
    </row>
    <row r="1968" spans="1:5" x14ac:dyDescent="0.25">
      <c r="A1968" t="s">
        <v>107</v>
      </c>
      <c r="B1968" t="s">
        <v>330</v>
      </c>
      <c r="C1968" t="s">
        <v>3029</v>
      </c>
      <c r="D1968" t="s">
        <v>3074</v>
      </c>
      <c r="E1968" s="21">
        <v>1</v>
      </c>
    </row>
    <row r="1969" spans="1:5" x14ac:dyDescent="0.25">
      <c r="A1969" t="s">
        <v>107</v>
      </c>
      <c r="B1969" t="s">
        <v>330</v>
      </c>
      <c r="C1969" t="s">
        <v>3029</v>
      </c>
      <c r="D1969" t="s">
        <v>3079</v>
      </c>
      <c r="E1969" s="21">
        <v>1</v>
      </c>
    </row>
    <row r="1970" spans="1:5" x14ac:dyDescent="0.25">
      <c r="A1970" t="s">
        <v>107</v>
      </c>
      <c r="B1970" t="s">
        <v>3319</v>
      </c>
      <c r="C1970" t="s">
        <v>3320</v>
      </c>
      <c r="D1970" t="s">
        <v>3330</v>
      </c>
      <c r="E1970" s="21">
        <v>5</v>
      </c>
    </row>
    <row r="1971" spans="1:5" x14ac:dyDescent="0.25">
      <c r="A1971" t="s">
        <v>107</v>
      </c>
      <c r="B1971" t="s">
        <v>3319</v>
      </c>
      <c r="C1971" t="s">
        <v>3320</v>
      </c>
      <c r="D1971" t="s">
        <v>3322</v>
      </c>
      <c r="E1971" s="21">
        <v>7</v>
      </c>
    </row>
    <row r="1972" spans="1:5" x14ac:dyDescent="0.25">
      <c r="A1972" t="s">
        <v>107</v>
      </c>
      <c r="B1972" t="s">
        <v>3319</v>
      </c>
      <c r="C1972" t="s">
        <v>3321</v>
      </c>
      <c r="D1972" t="s">
        <v>3323</v>
      </c>
      <c r="E1972" s="21">
        <v>13</v>
      </c>
    </row>
    <row r="1973" spans="1:5" x14ac:dyDescent="0.25">
      <c r="A1973" t="s">
        <v>107</v>
      </c>
      <c r="B1973" t="s">
        <v>3023</v>
      </c>
      <c r="C1973" t="s">
        <v>3031</v>
      </c>
      <c r="D1973" t="s">
        <v>3069</v>
      </c>
      <c r="E1973" s="21">
        <v>1</v>
      </c>
    </row>
    <row r="1974" spans="1:5" x14ac:dyDescent="0.25">
      <c r="A1974" t="s">
        <v>107</v>
      </c>
      <c r="B1974" t="s">
        <v>3023</v>
      </c>
      <c r="C1974" t="s">
        <v>3031</v>
      </c>
      <c r="D1974" t="s">
        <v>3114</v>
      </c>
      <c r="E1974" s="21">
        <v>1</v>
      </c>
    </row>
    <row r="1975" spans="1:5" x14ac:dyDescent="0.25">
      <c r="A1975" t="s">
        <v>107</v>
      </c>
      <c r="B1975" t="s">
        <v>3023</v>
      </c>
      <c r="C1975" t="s">
        <v>3031</v>
      </c>
      <c r="D1975" t="s">
        <v>3066</v>
      </c>
      <c r="E1975" s="21">
        <v>1</v>
      </c>
    </row>
    <row r="1976" spans="1:5" x14ac:dyDescent="0.25">
      <c r="A1976" t="s">
        <v>107</v>
      </c>
      <c r="B1976" t="s">
        <v>3023</v>
      </c>
      <c r="C1976" t="s">
        <v>3031</v>
      </c>
      <c r="D1976" t="s">
        <v>3113</v>
      </c>
      <c r="E1976" s="21">
        <v>1</v>
      </c>
    </row>
    <row r="1977" spans="1:5" x14ac:dyDescent="0.25">
      <c r="A1977" t="s">
        <v>107</v>
      </c>
      <c r="B1977" t="s">
        <v>3023</v>
      </c>
      <c r="C1977" t="s">
        <v>3324</v>
      </c>
      <c r="D1977" t="s">
        <v>3326</v>
      </c>
      <c r="E1977" s="21">
        <v>3</v>
      </c>
    </row>
    <row r="1978" spans="1:5" x14ac:dyDescent="0.25">
      <c r="A1978" t="s">
        <v>107</v>
      </c>
      <c r="B1978" t="s">
        <v>3023</v>
      </c>
      <c r="C1978" t="s">
        <v>3325</v>
      </c>
      <c r="D1978" t="s">
        <v>3023</v>
      </c>
      <c r="E1978" s="21">
        <v>2</v>
      </c>
    </row>
    <row r="1979" spans="1:5" x14ac:dyDescent="0.25">
      <c r="A1979" t="s">
        <v>107</v>
      </c>
      <c r="B1979" t="s">
        <v>3023</v>
      </c>
      <c r="C1979" t="s">
        <v>3030</v>
      </c>
      <c r="D1979" t="s">
        <v>3070</v>
      </c>
      <c r="E1979" s="21">
        <v>1</v>
      </c>
    </row>
    <row r="1980" spans="1:5" x14ac:dyDescent="0.25">
      <c r="A1980" t="s">
        <v>107</v>
      </c>
      <c r="B1980" t="s">
        <v>3023</v>
      </c>
      <c r="C1980" t="s">
        <v>3030</v>
      </c>
      <c r="D1980" t="s">
        <v>3071</v>
      </c>
      <c r="E1980" s="21">
        <v>1</v>
      </c>
    </row>
    <row r="1981" spans="1:5" x14ac:dyDescent="0.25">
      <c r="A1981" t="s">
        <v>107</v>
      </c>
      <c r="B1981" t="s">
        <v>3023</v>
      </c>
      <c r="C1981" t="s">
        <v>3030</v>
      </c>
      <c r="D1981" t="s">
        <v>3072</v>
      </c>
      <c r="E1981" s="21">
        <v>1</v>
      </c>
    </row>
    <row r="1982" spans="1:5" x14ac:dyDescent="0.25">
      <c r="A1982" t="s">
        <v>107</v>
      </c>
      <c r="B1982" t="s">
        <v>3023</v>
      </c>
      <c r="C1982" t="s">
        <v>3032</v>
      </c>
      <c r="D1982" t="s">
        <v>3068</v>
      </c>
      <c r="E1982" s="21">
        <v>17</v>
      </c>
    </row>
    <row r="1983" spans="1:5" x14ac:dyDescent="0.25">
      <c r="A1983" t="s">
        <v>107</v>
      </c>
      <c r="B1983" t="s">
        <v>3023</v>
      </c>
      <c r="C1983" t="s">
        <v>3028</v>
      </c>
      <c r="D1983" t="s">
        <v>3080</v>
      </c>
      <c r="E1983" s="21">
        <v>1</v>
      </c>
    </row>
    <row r="1984" spans="1:5" x14ac:dyDescent="0.25">
      <c r="A1984" t="s">
        <v>107</v>
      </c>
      <c r="B1984" t="s">
        <v>3023</v>
      </c>
      <c r="C1984" t="s">
        <v>3028</v>
      </c>
      <c r="D1984" t="s">
        <v>3081</v>
      </c>
      <c r="E1984" s="21">
        <v>1</v>
      </c>
    </row>
    <row r="1985" spans="1:5" x14ac:dyDescent="0.25">
      <c r="A1985" t="s">
        <v>107</v>
      </c>
      <c r="B1985" t="s">
        <v>3023</v>
      </c>
      <c r="C1985" t="s">
        <v>3028</v>
      </c>
      <c r="D1985" t="s">
        <v>3082</v>
      </c>
      <c r="E1985" s="21">
        <v>1</v>
      </c>
    </row>
    <row r="1986" spans="1:5" x14ac:dyDescent="0.25">
      <c r="A1986" t="s">
        <v>107</v>
      </c>
      <c r="B1986" t="s">
        <v>3023</v>
      </c>
      <c r="C1986" t="s">
        <v>3028</v>
      </c>
      <c r="D1986" t="s">
        <v>3115</v>
      </c>
      <c r="E1986" s="21">
        <v>1</v>
      </c>
    </row>
    <row r="1987" spans="1:5" x14ac:dyDescent="0.25">
      <c r="A1987" t="s">
        <v>107</v>
      </c>
      <c r="B1987" t="s">
        <v>3023</v>
      </c>
      <c r="C1987" t="s">
        <v>3028</v>
      </c>
      <c r="D1987" t="s">
        <v>3084</v>
      </c>
      <c r="E1987" s="21">
        <v>1</v>
      </c>
    </row>
    <row r="1988" spans="1:5" x14ac:dyDescent="0.25">
      <c r="A1988" t="s">
        <v>107</v>
      </c>
      <c r="B1988" t="s">
        <v>3023</v>
      </c>
      <c r="C1988" t="s">
        <v>3028</v>
      </c>
      <c r="D1988" t="s">
        <v>3085</v>
      </c>
      <c r="E1988" s="21">
        <v>1</v>
      </c>
    </row>
    <row r="1989" spans="1:5" x14ac:dyDescent="0.25">
      <c r="A1989" t="s">
        <v>107</v>
      </c>
      <c r="B1989" t="s">
        <v>3023</v>
      </c>
      <c r="C1989" t="s">
        <v>3028</v>
      </c>
      <c r="D1989" t="s">
        <v>3086</v>
      </c>
      <c r="E1989" s="21">
        <v>1</v>
      </c>
    </row>
    <row r="1990" spans="1:5" x14ac:dyDescent="0.25">
      <c r="A1990" t="s">
        <v>107</v>
      </c>
      <c r="B1990" t="s">
        <v>3023</v>
      </c>
      <c r="C1990" t="s">
        <v>3028</v>
      </c>
      <c r="D1990" t="s">
        <v>3083</v>
      </c>
      <c r="E1990" s="21">
        <v>1</v>
      </c>
    </row>
    <row r="1991" spans="1:5" x14ac:dyDescent="0.25">
      <c r="A1991" t="s">
        <v>107</v>
      </c>
      <c r="B1991" t="s">
        <v>3023</v>
      </c>
      <c r="C1991" t="s">
        <v>3028</v>
      </c>
      <c r="D1991" t="s">
        <v>3087</v>
      </c>
      <c r="E1991" s="21">
        <v>1</v>
      </c>
    </row>
    <row r="1992" spans="1:5" x14ac:dyDescent="0.25">
      <c r="A1992" t="s">
        <v>107</v>
      </c>
      <c r="B1992" t="s">
        <v>363</v>
      </c>
      <c r="C1992" t="s">
        <v>108</v>
      </c>
      <c r="D1992" t="s">
        <v>201</v>
      </c>
      <c r="E1992" s="21">
        <v>1</v>
      </c>
    </row>
    <row r="1993" spans="1:5" x14ac:dyDescent="0.25">
      <c r="A1993" t="s">
        <v>107</v>
      </c>
      <c r="B1993" t="s">
        <v>363</v>
      </c>
      <c r="C1993" t="s">
        <v>365</v>
      </c>
      <c r="D1993" t="s">
        <v>106</v>
      </c>
      <c r="E1993" s="21">
        <v>1</v>
      </c>
    </row>
    <row r="1994" spans="1:5" x14ac:dyDescent="0.25">
      <c r="A1994" t="s">
        <v>107</v>
      </c>
      <c r="B1994" t="s">
        <v>363</v>
      </c>
      <c r="C1994" t="s">
        <v>365</v>
      </c>
      <c r="D1994" t="s">
        <v>3111</v>
      </c>
      <c r="E1994" s="21">
        <v>1</v>
      </c>
    </row>
    <row r="1995" spans="1:5" x14ac:dyDescent="0.25">
      <c r="A1995" t="s">
        <v>107</v>
      </c>
      <c r="B1995" t="s">
        <v>363</v>
      </c>
      <c r="C1995" t="s">
        <v>109</v>
      </c>
      <c r="D1995" t="s">
        <v>202</v>
      </c>
      <c r="E1995" s="21">
        <v>1</v>
      </c>
    </row>
    <row r="1996" spans="1:5" x14ac:dyDescent="0.25">
      <c r="A1996" t="s">
        <v>107</v>
      </c>
      <c r="B1996" t="s">
        <v>363</v>
      </c>
      <c r="C1996" t="s">
        <v>364</v>
      </c>
      <c r="D1996" t="s">
        <v>360</v>
      </c>
      <c r="E1996" s="21">
        <v>1</v>
      </c>
    </row>
    <row r="1997" spans="1:5" x14ac:dyDescent="0.25">
      <c r="A1997" t="s">
        <v>107</v>
      </c>
      <c r="B1997" t="s">
        <v>363</v>
      </c>
      <c r="C1997" t="s">
        <v>364</v>
      </c>
      <c r="D1997" t="s">
        <v>362</v>
      </c>
      <c r="E1997" s="21">
        <v>1</v>
      </c>
    </row>
    <row r="1998" spans="1:5" x14ac:dyDescent="0.25">
      <c r="A1998" t="s">
        <v>110</v>
      </c>
      <c r="B1998" t="s">
        <v>162</v>
      </c>
      <c r="C1998" t="s">
        <v>155</v>
      </c>
      <c r="D1998" t="s">
        <v>164</v>
      </c>
      <c r="E1998" s="21">
        <v>1</v>
      </c>
    </row>
    <row r="1999" spans="1:5" x14ac:dyDescent="0.25">
      <c r="A1999" t="s">
        <v>110</v>
      </c>
      <c r="B1999" t="s">
        <v>163</v>
      </c>
      <c r="C1999" t="s">
        <v>166</v>
      </c>
      <c r="D1999" t="s">
        <v>165</v>
      </c>
      <c r="E1999" s="21">
        <v>1</v>
      </c>
    </row>
    <row r="2000" spans="1:5" x14ac:dyDescent="0.25">
      <c r="A2000" t="s">
        <v>3888</v>
      </c>
      <c r="B2000" t="s">
        <v>3889</v>
      </c>
      <c r="C2000" t="s">
        <v>4409</v>
      </c>
      <c r="D2000" t="s">
        <v>4380</v>
      </c>
      <c r="E2000" s="21">
        <v>1</v>
      </c>
    </row>
    <row r="2001" spans="1:5" x14ac:dyDescent="0.25">
      <c r="A2001" t="s">
        <v>3888</v>
      </c>
      <c r="B2001" t="s">
        <v>3889</v>
      </c>
      <c r="C2001" t="s">
        <v>4409</v>
      </c>
      <c r="D2001" t="s">
        <v>4382</v>
      </c>
      <c r="E2001" s="21">
        <v>1</v>
      </c>
    </row>
    <row r="2002" spans="1:5" x14ac:dyDescent="0.25">
      <c r="A2002" t="s">
        <v>3888</v>
      </c>
      <c r="B2002" t="s">
        <v>3889</v>
      </c>
      <c r="C2002" t="s">
        <v>4409</v>
      </c>
      <c r="D2002" t="s">
        <v>4383</v>
      </c>
      <c r="E2002" s="21">
        <v>1</v>
      </c>
    </row>
    <row r="2003" spans="1:5" x14ac:dyDescent="0.25">
      <c r="A2003" t="s">
        <v>3888</v>
      </c>
      <c r="B2003" t="s">
        <v>3889</v>
      </c>
      <c r="C2003" t="s">
        <v>4409</v>
      </c>
      <c r="D2003" t="s">
        <v>4384</v>
      </c>
      <c r="E2003" s="21">
        <v>1</v>
      </c>
    </row>
    <row r="2004" spans="1:5" x14ac:dyDescent="0.25">
      <c r="A2004" t="s">
        <v>3888</v>
      </c>
      <c r="B2004" t="s">
        <v>3889</v>
      </c>
      <c r="C2004" t="s">
        <v>4409</v>
      </c>
      <c r="D2004" t="s">
        <v>4385</v>
      </c>
      <c r="E2004" s="21">
        <v>1</v>
      </c>
    </row>
    <row r="2005" spans="1:5" x14ac:dyDescent="0.25">
      <c r="A2005" t="s">
        <v>3888</v>
      </c>
      <c r="B2005" t="s">
        <v>3889</v>
      </c>
      <c r="C2005" t="s">
        <v>4409</v>
      </c>
      <c r="D2005" t="s">
        <v>4386</v>
      </c>
      <c r="E2005" s="21">
        <v>1</v>
      </c>
    </row>
    <row r="2006" spans="1:5" x14ac:dyDescent="0.25">
      <c r="A2006" t="s">
        <v>3888</v>
      </c>
      <c r="B2006" t="s">
        <v>3889</v>
      </c>
      <c r="C2006" t="s">
        <v>4409</v>
      </c>
      <c r="D2006" t="s">
        <v>4387</v>
      </c>
      <c r="E2006" s="21">
        <v>1</v>
      </c>
    </row>
    <row r="2007" spans="1:5" x14ac:dyDescent="0.25">
      <c r="A2007" t="s">
        <v>3888</v>
      </c>
      <c r="B2007" t="s">
        <v>3889</v>
      </c>
      <c r="C2007" t="s">
        <v>4409</v>
      </c>
      <c r="D2007" t="s">
        <v>4388</v>
      </c>
      <c r="E2007" s="21">
        <v>1</v>
      </c>
    </row>
    <row r="2008" spans="1:5" x14ac:dyDescent="0.25">
      <c r="A2008" t="s">
        <v>3888</v>
      </c>
      <c r="B2008" t="s">
        <v>3889</v>
      </c>
      <c r="C2008" t="s">
        <v>4409</v>
      </c>
      <c r="D2008" t="s">
        <v>4389</v>
      </c>
      <c r="E2008" s="21">
        <v>1</v>
      </c>
    </row>
    <row r="2009" spans="1:5" x14ac:dyDescent="0.25">
      <c r="A2009" t="s">
        <v>3888</v>
      </c>
      <c r="B2009" t="s">
        <v>3889</v>
      </c>
      <c r="C2009" t="s">
        <v>4409</v>
      </c>
      <c r="D2009" t="s">
        <v>4390</v>
      </c>
      <c r="E2009" s="21">
        <v>1</v>
      </c>
    </row>
    <row r="2010" spans="1:5" x14ac:dyDescent="0.25">
      <c r="A2010" t="s">
        <v>3888</v>
      </c>
      <c r="B2010" t="s">
        <v>3889</v>
      </c>
      <c r="C2010" t="s">
        <v>4409</v>
      </c>
      <c r="D2010" t="s">
        <v>4391</v>
      </c>
      <c r="E2010" s="21">
        <v>1</v>
      </c>
    </row>
    <row r="2011" spans="1:5" x14ac:dyDescent="0.25">
      <c r="A2011" t="s">
        <v>3888</v>
      </c>
      <c r="B2011" t="s">
        <v>3889</v>
      </c>
      <c r="C2011" t="s">
        <v>4409</v>
      </c>
      <c r="D2011" t="s">
        <v>4392</v>
      </c>
      <c r="E2011" s="21">
        <v>1</v>
      </c>
    </row>
    <row r="2012" spans="1:5" x14ac:dyDescent="0.25">
      <c r="A2012" t="s">
        <v>3888</v>
      </c>
      <c r="B2012" t="s">
        <v>3889</v>
      </c>
      <c r="C2012" t="s">
        <v>4409</v>
      </c>
      <c r="D2012" t="s">
        <v>4393</v>
      </c>
      <c r="E2012" s="21">
        <v>1</v>
      </c>
    </row>
    <row r="2013" spans="1:5" x14ac:dyDescent="0.25">
      <c r="A2013" t="s">
        <v>3888</v>
      </c>
      <c r="B2013" t="s">
        <v>3889</v>
      </c>
      <c r="C2013" t="s">
        <v>4409</v>
      </c>
      <c r="D2013" t="s">
        <v>4394</v>
      </c>
      <c r="E2013" s="21">
        <v>1</v>
      </c>
    </row>
    <row r="2014" spans="1:5" x14ac:dyDescent="0.25">
      <c r="A2014" t="s">
        <v>3888</v>
      </c>
      <c r="B2014" t="s">
        <v>3889</v>
      </c>
      <c r="C2014" t="s">
        <v>4409</v>
      </c>
      <c r="D2014" t="s">
        <v>4410</v>
      </c>
      <c r="E2014" s="21">
        <v>1</v>
      </c>
    </row>
    <row r="2015" spans="1:5" x14ac:dyDescent="0.25">
      <c r="A2015" t="s">
        <v>3888</v>
      </c>
      <c r="B2015" t="s">
        <v>3889</v>
      </c>
      <c r="C2015" t="s">
        <v>4409</v>
      </c>
      <c r="D2015" t="s">
        <v>4395</v>
      </c>
      <c r="E2015" s="21">
        <v>1</v>
      </c>
    </row>
    <row r="2016" spans="1:5" x14ac:dyDescent="0.25">
      <c r="A2016" t="s">
        <v>3888</v>
      </c>
      <c r="B2016" t="s">
        <v>3889</v>
      </c>
      <c r="C2016" t="s">
        <v>4409</v>
      </c>
      <c r="D2016" t="s">
        <v>4397</v>
      </c>
      <c r="E2016" s="21">
        <v>1</v>
      </c>
    </row>
    <row r="2017" spans="1:5" x14ac:dyDescent="0.25">
      <c r="A2017" t="s">
        <v>3888</v>
      </c>
      <c r="B2017" t="s">
        <v>3889</v>
      </c>
      <c r="C2017" t="s">
        <v>4409</v>
      </c>
      <c r="D2017" t="s">
        <v>4398</v>
      </c>
      <c r="E2017" s="21">
        <v>1</v>
      </c>
    </row>
    <row r="2018" spans="1:5" x14ac:dyDescent="0.25">
      <c r="A2018" t="s">
        <v>3888</v>
      </c>
      <c r="B2018" t="s">
        <v>3889</v>
      </c>
      <c r="C2018" t="s">
        <v>4409</v>
      </c>
      <c r="D2018" t="s">
        <v>4399</v>
      </c>
      <c r="E2018" s="21">
        <v>1</v>
      </c>
    </row>
    <row r="2019" spans="1:5" x14ac:dyDescent="0.25">
      <c r="A2019" t="s">
        <v>3888</v>
      </c>
      <c r="B2019" t="s">
        <v>3889</v>
      </c>
      <c r="C2019" t="s">
        <v>4409</v>
      </c>
      <c r="D2019" t="s">
        <v>4400</v>
      </c>
      <c r="E2019" s="21">
        <v>1</v>
      </c>
    </row>
    <row r="2020" spans="1:5" x14ac:dyDescent="0.25">
      <c r="A2020" t="s">
        <v>3888</v>
      </c>
      <c r="B2020" t="s">
        <v>3889</v>
      </c>
      <c r="C2020" t="s">
        <v>4409</v>
      </c>
      <c r="D2020" t="s">
        <v>4401</v>
      </c>
      <c r="E2020" s="21">
        <v>1</v>
      </c>
    </row>
    <row r="2021" spans="1:5" x14ac:dyDescent="0.25">
      <c r="A2021" t="s">
        <v>3888</v>
      </c>
      <c r="B2021" t="s">
        <v>3889</v>
      </c>
      <c r="C2021" t="s">
        <v>4409</v>
      </c>
      <c r="D2021" t="s">
        <v>4402</v>
      </c>
      <c r="E2021" s="21">
        <v>1</v>
      </c>
    </row>
    <row r="2022" spans="1:5" x14ac:dyDescent="0.25">
      <c r="A2022" t="s">
        <v>3888</v>
      </c>
      <c r="B2022" t="s">
        <v>3889</v>
      </c>
      <c r="C2022" t="s">
        <v>4409</v>
      </c>
      <c r="D2022" t="s">
        <v>4403</v>
      </c>
      <c r="E2022" s="21">
        <v>1</v>
      </c>
    </row>
    <row r="2023" spans="1:5" x14ac:dyDescent="0.25">
      <c r="A2023" t="s">
        <v>3888</v>
      </c>
      <c r="B2023" t="s">
        <v>3889</v>
      </c>
      <c r="C2023" t="s">
        <v>4409</v>
      </c>
      <c r="D2023" t="s">
        <v>4404</v>
      </c>
      <c r="E2023" s="21">
        <v>1</v>
      </c>
    </row>
    <row r="2024" spans="1:5" x14ac:dyDescent="0.25">
      <c r="A2024" t="s">
        <v>3888</v>
      </c>
      <c r="B2024" t="s">
        <v>3889</v>
      </c>
      <c r="C2024" t="s">
        <v>4409</v>
      </c>
      <c r="D2024" t="s">
        <v>4405</v>
      </c>
      <c r="E2024" s="21">
        <v>1</v>
      </c>
    </row>
    <row r="2025" spans="1:5" x14ac:dyDescent="0.25">
      <c r="A2025" t="s">
        <v>3888</v>
      </c>
      <c r="B2025" t="s">
        <v>3889</v>
      </c>
      <c r="C2025" t="s">
        <v>4409</v>
      </c>
      <c r="D2025" t="s">
        <v>4406</v>
      </c>
      <c r="E2025" s="21">
        <v>1</v>
      </c>
    </row>
    <row r="2026" spans="1:5" x14ac:dyDescent="0.25">
      <c r="A2026" t="s">
        <v>3888</v>
      </c>
      <c r="B2026" t="s">
        <v>3889</v>
      </c>
      <c r="C2026" t="s">
        <v>4409</v>
      </c>
      <c r="D2026" t="s">
        <v>4407</v>
      </c>
      <c r="E2026" s="21">
        <v>1</v>
      </c>
    </row>
    <row r="2027" spans="1:5" x14ac:dyDescent="0.25">
      <c r="A2027" t="s">
        <v>3888</v>
      </c>
      <c r="B2027" t="s">
        <v>3889</v>
      </c>
      <c r="C2027" t="s">
        <v>4409</v>
      </c>
      <c r="D2027" t="s">
        <v>4408</v>
      </c>
      <c r="E2027" s="21">
        <v>1</v>
      </c>
    </row>
    <row r="2028" spans="1:5" x14ac:dyDescent="0.25">
      <c r="A2028" t="s">
        <v>3888</v>
      </c>
      <c r="B2028" t="s">
        <v>3889</v>
      </c>
      <c r="C2028" t="s">
        <v>4097</v>
      </c>
      <c r="D2028" t="s">
        <v>4098</v>
      </c>
      <c r="E2028" s="21">
        <v>1</v>
      </c>
    </row>
    <row r="2029" spans="1:5" x14ac:dyDescent="0.25">
      <c r="A2029" t="s">
        <v>3888</v>
      </c>
      <c r="B2029" t="s">
        <v>3889</v>
      </c>
      <c r="C2029" t="s">
        <v>4097</v>
      </c>
      <c r="D2029" t="s">
        <v>4100</v>
      </c>
      <c r="E2029" s="21">
        <v>1</v>
      </c>
    </row>
    <row r="2030" spans="1:5" x14ac:dyDescent="0.25">
      <c r="A2030" t="s">
        <v>3888</v>
      </c>
      <c r="B2030" t="s">
        <v>3889</v>
      </c>
      <c r="C2030" t="s">
        <v>4097</v>
      </c>
      <c r="D2030" t="s">
        <v>4102</v>
      </c>
      <c r="E2030" s="21">
        <v>1</v>
      </c>
    </row>
    <row r="2031" spans="1:5" x14ac:dyDescent="0.25">
      <c r="A2031" t="s">
        <v>3888</v>
      </c>
      <c r="B2031" t="s">
        <v>3889</v>
      </c>
      <c r="C2031" t="s">
        <v>4097</v>
      </c>
      <c r="D2031" t="s">
        <v>4104</v>
      </c>
      <c r="E2031" s="21">
        <v>1</v>
      </c>
    </row>
    <row r="2032" spans="1:5" x14ac:dyDescent="0.25">
      <c r="A2032" t="s">
        <v>3888</v>
      </c>
      <c r="B2032" t="s">
        <v>3889</v>
      </c>
      <c r="C2032" t="s">
        <v>4097</v>
      </c>
      <c r="D2032" t="s">
        <v>4106</v>
      </c>
      <c r="E2032" s="21">
        <v>1</v>
      </c>
    </row>
    <row r="2033" spans="1:5" x14ac:dyDescent="0.25">
      <c r="A2033" t="s">
        <v>3888</v>
      </c>
      <c r="B2033" t="s">
        <v>3889</v>
      </c>
      <c r="C2033" t="s">
        <v>4097</v>
      </c>
      <c r="D2033" t="s">
        <v>4108</v>
      </c>
      <c r="E2033" s="21">
        <v>1</v>
      </c>
    </row>
    <row r="2034" spans="1:5" x14ac:dyDescent="0.25">
      <c r="A2034" t="s">
        <v>3888</v>
      </c>
      <c r="B2034" t="s">
        <v>3889</v>
      </c>
      <c r="C2034" t="s">
        <v>4097</v>
      </c>
      <c r="D2034" t="s">
        <v>4110</v>
      </c>
      <c r="E2034" s="21">
        <v>1</v>
      </c>
    </row>
    <row r="2035" spans="1:5" x14ac:dyDescent="0.25">
      <c r="A2035" t="s">
        <v>3888</v>
      </c>
      <c r="B2035" t="s">
        <v>3889</v>
      </c>
      <c r="C2035" t="s">
        <v>4112</v>
      </c>
      <c r="D2035" t="s">
        <v>4098</v>
      </c>
      <c r="E2035" s="21">
        <v>1</v>
      </c>
    </row>
    <row r="2036" spans="1:5" x14ac:dyDescent="0.25">
      <c r="A2036" t="s">
        <v>3888</v>
      </c>
      <c r="B2036" t="s">
        <v>3889</v>
      </c>
      <c r="C2036" t="s">
        <v>4112</v>
      </c>
      <c r="D2036" t="s">
        <v>4100</v>
      </c>
      <c r="E2036" s="21">
        <v>1</v>
      </c>
    </row>
    <row r="2037" spans="1:5" x14ac:dyDescent="0.25">
      <c r="A2037" t="s">
        <v>3888</v>
      </c>
      <c r="B2037" t="s">
        <v>3889</v>
      </c>
      <c r="C2037" t="s">
        <v>4112</v>
      </c>
      <c r="D2037" t="s">
        <v>4102</v>
      </c>
      <c r="E2037" s="21">
        <v>1</v>
      </c>
    </row>
    <row r="2038" spans="1:5" x14ac:dyDescent="0.25">
      <c r="A2038" t="s">
        <v>3888</v>
      </c>
      <c r="B2038" t="s">
        <v>3889</v>
      </c>
      <c r="C2038" t="s">
        <v>4112</v>
      </c>
      <c r="D2038" t="s">
        <v>4104</v>
      </c>
      <c r="E2038" s="21">
        <v>1</v>
      </c>
    </row>
    <row r="2039" spans="1:5" x14ac:dyDescent="0.25">
      <c r="A2039" t="s">
        <v>3888</v>
      </c>
      <c r="B2039" t="s">
        <v>3889</v>
      </c>
      <c r="C2039" t="s">
        <v>4112</v>
      </c>
      <c r="D2039" t="s">
        <v>4106</v>
      </c>
      <c r="E2039" s="21">
        <v>1</v>
      </c>
    </row>
    <row r="2040" spans="1:5" x14ac:dyDescent="0.25">
      <c r="A2040" t="s">
        <v>3888</v>
      </c>
      <c r="B2040" t="s">
        <v>3889</v>
      </c>
      <c r="C2040" t="s">
        <v>4112</v>
      </c>
      <c r="D2040" t="s">
        <v>4108</v>
      </c>
      <c r="E2040" s="21">
        <v>1</v>
      </c>
    </row>
    <row r="2041" spans="1:5" x14ac:dyDescent="0.25">
      <c r="A2041" t="s">
        <v>3888</v>
      </c>
      <c r="B2041" t="s">
        <v>3889</v>
      </c>
      <c r="C2041" t="s">
        <v>4112</v>
      </c>
      <c r="D2041" t="s">
        <v>4119</v>
      </c>
      <c r="E2041" s="21">
        <v>1</v>
      </c>
    </row>
    <row r="2042" spans="1:5" x14ac:dyDescent="0.25">
      <c r="A2042" t="s">
        <v>3888</v>
      </c>
      <c r="B2042" t="s">
        <v>3889</v>
      </c>
      <c r="C2042" t="s">
        <v>4112</v>
      </c>
      <c r="D2042" t="s">
        <v>4110</v>
      </c>
      <c r="E2042" s="21">
        <v>1</v>
      </c>
    </row>
    <row r="2043" spans="1:5" x14ac:dyDescent="0.25">
      <c r="A2043" t="s">
        <v>3888</v>
      </c>
      <c r="B2043" t="s">
        <v>3889</v>
      </c>
      <c r="C2043" t="s">
        <v>4122</v>
      </c>
      <c r="D2043" t="s">
        <v>4098</v>
      </c>
      <c r="E2043" s="21">
        <v>1</v>
      </c>
    </row>
    <row r="2044" spans="1:5" x14ac:dyDescent="0.25">
      <c r="A2044" t="s">
        <v>3888</v>
      </c>
      <c r="B2044" t="s">
        <v>3889</v>
      </c>
      <c r="C2044" t="s">
        <v>4122</v>
      </c>
      <c r="D2044" t="s">
        <v>4100</v>
      </c>
      <c r="E2044" s="21">
        <v>1</v>
      </c>
    </row>
    <row r="2045" spans="1:5" x14ac:dyDescent="0.25">
      <c r="A2045" t="s">
        <v>3888</v>
      </c>
      <c r="B2045" t="s">
        <v>3889</v>
      </c>
      <c r="C2045" t="s">
        <v>4122</v>
      </c>
      <c r="D2045" t="s">
        <v>4102</v>
      </c>
      <c r="E2045" s="21">
        <v>1</v>
      </c>
    </row>
    <row r="2046" spans="1:5" x14ac:dyDescent="0.25">
      <c r="A2046" t="s">
        <v>3888</v>
      </c>
      <c r="B2046" t="s">
        <v>3889</v>
      </c>
      <c r="C2046" t="s">
        <v>4122</v>
      </c>
      <c r="D2046" t="s">
        <v>4104</v>
      </c>
      <c r="E2046" s="21">
        <v>1</v>
      </c>
    </row>
    <row r="2047" spans="1:5" x14ac:dyDescent="0.25">
      <c r="A2047" t="s">
        <v>3888</v>
      </c>
      <c r="B2047" t="s">
        <v>3889</v>
      </c>
      <c r="C2047" t="s">
        <v>4122</v>
      </c>
      <c r="D2047" t="s">
        <v>4106</v>
      </c>
      <c r="E2047" s="21">
        <v>1</v>
      </c>
    </row>
    <row r="2048" spans="1:5" x14ac:dyDescent="0.25">
      <c r="A2048" t="s">
        <v>3888</v>
      </c>
      <c r="B2048" t="s">
        <v>3889</v>
      </c>
      <c r="C2048" t="s">
        <v>4122</v>
      </c>
      <c r="D2048" t="s">
        <v>4108</v>
      </c>
      <c r="E2048" s="21">
        <v>1</v>
      </c>
    </row>
    <row r="2049" spans="1:5" x14ac:dyDescent="0.25">
      <c r="A2049" t="s">
        <v>3888</v>
      </c>
      <c r="B2049" t="s">
        <v>3889</v>
      </c>
      <c r="C2049" t="s">
        <v>4122</v>
      </c>
      <c r="D2049" t="s">
        <v>4110</v>
      </c>
      <c r="E2049" s="21">
        <v>1</v>
      </c>
    </row>
    <row r="2050" spans="1:5" x14ac:dyDescent="0.25">
      <c r="A2050" t="s">
        <v>3888</v>
      </c>
      <c r="B2050" t="s">
        <v>3889</v>
      </c>
      <c r="C2050" t="s">
        <v>4130</v>
      </c>
      <c r="D2050" t="s">
        <v>4098</v>
      </c>
      <c r="E2050" s="21">
        <v>1</v>
      </c>
    </row>
    <row r="2051" spans="1:5" x14ac:dyDescent="0.25">
      <c r="A2051" t="s">
        <v>3888</v>
      </c>
      <c r="B2051" t="s">
        <v>3889</v>
      </c>
      <c r="C2051" t="s">
        <v>4130</v>
      </c>
      <c r="D2051" t="s">
        <v>4100</v>
      </c>
      <c r="E2051" s="21">
        <v>1</v>
      </c>
    </row>
    <row r="2052" spans="1:5" x14ac:dyDescent="0.25">
      <c r="A2052" t="s">
        <v>3888</v>
      </c>
      <c r="B2052" t="s">
        <v>3889</v>
      </c>
      <c r="C2052" t="s">
        <v>4130</v>
      </c>
      <c r="D2052" t="s">
        <v>4102</v>
      </c>
      <c r="E2052" s="21">
        <v>1</v>
      </c>
    </row>
    <row r="2053" spans="1:5" x14ac:dyDescent="0.25">
      <c r="A2053" t="s">
        <v>3888</v>
      </c>
      <c r="B2053" t="s">
        <v>3889</v>
      </c>
      <c r="C2053" t="s">
        <v>4130</v>
      </c>
      <c r="D2053" t="s">
        <v>4104</v>
      </c>
      <c r="E2053" s="21">
        <v>1</v>
      </c>
    </row>
    <row r="2054" spans="1:5" x14ac:dyDescent="0.25">
      <c r="A2054" t="s">
        <v>3888</v>
      </c>
      <c r="B2054" t="s">
        <v>3889</v>
      </c>
      <c r="C2054" t="s">
        <v>4130</v>
      </c>
      <c r="D2054" t="s">
        <v>4106</v>
      </c>
      <c r="E2054" s="21">
        <v>1</v>
      </c>
    </row>
    <row r="2055" spans="1:5" x14ac:dyDescent="0.25">
      <c r="A2055" t="s">
        <v>3888</v>
      </c>
      <c r="B2055" t="s">
        <v>3889</v>
      </c>
      <c r="C2055" t="s">
        <v>4130</v>
      </c>
      <c r="D2055" t="s">
        <v>4108</v>
      </c>
      <c r="E2055" s="21">
        <v>1</v>
      </c>
    </row>
    <row r="2056" spans="1:5" x14ac:dyDescent="0.25">
      <c r="A2056" t="s">
        <v>3888</v>
      </c>
      <c r="B2056" t="s">
        <v>3889</v>
      </c>
      <c r="C2056" t="s">
        <v>4130</v>
      </c>
      <c r="D2056" t="s">
        <v>4110</v>
      </c>
      <c r="E2056" s="21">
        <v>1</v>
      </c>
    </row>
    <row r="2057" spans="1:5" x14ac:dyDescent="0.25">
      <c r="A2057" t="s">
        <v>3888</v>
      </c>
      <c r="B2057" t="s">
        <v>3889</v>
      </c>
      <c r="C2057" t="s">
        <v>4138</v>
      </c>
      <c r="D2057" t="s">
        <v>4098</v>
      </c>
      <c r="E2057" s="21">
        <v>1</v>
      </c>
    </row>
    <row r="2058" spans="1:5" x14ac:dyDescent="0.25">
      <c r="A2058" t="s">
        <v>3888</v>
      </c>
      <c r="B2058" t="s">
        <v>3889</v>
      </c>
      <c r="C2058" t="s">
        <v>4138</v>
      </c>
      <c r="D2058" t="s">
        <v>4100</v>
      </c>
      <c r="E2058" s="21">
        <v>1</v>
      </c>
    </row>
    <row r="2059" spans="1:5" x14ac:dyDescent="0.25">
      <c r="A2059" t="s">
        <v>3888</v>
      </c>
      <c r="B2059" t="s">
        <v>3889</v>
      </c>
      <c r="C2059" t="s">
        <v>4138</v>
      </c>
      <c r="D2059" t="s">
        <v>4102</v>
      </c>
      <c r="E2059" s="21">
        <v>1</v>
      </c>
    </row>
    <row r="2060" spans="1:5" x14ac:dyDescent="0.25">
      <c r="A2060" t="s">
        <v>3888</v>
      </c>
      <c r="B2060" t="s">
        <v>3889</v>
      </c>
      <c r="C2060" t="s">
        <v>4138</v>
      </c>
      <c r="D2060" t="s">
        <v>4104</v>
      </c>
      <c r="E2060" s="21">
        <v>1</v>
      </c>
    </row>
    <row r="2061" spans="1:5" x14ac:dyDescent="0.25">
      <c r="A2061" t="s">
        <v>3888</v>
      </c>
      <c r="B2061" t="s">
        <v>3889</v>
      </c>
      <c r="C2061" t="s">
        <v>4138</v>
      </c>
      <c r="D2061" t="s">
        <v>4106</v>
      </c>
      <c r="E2061" s="21">
        <v>1</v>
      </c>
    </row>
    <row r="2062" spans="1:5" x14ac:dyDescent="0.25">
      <c r="A2062" t="s">
        <v>3888</v>
      </c>
      <c r="B2062" t="s">
        <v>3889</v>
      </c>
      <c r="C2062" t="s">
        <v>4138</v>
      </c>
      <c r="D2062" t="s">
        <v>4108</v>
      </c>
      <c r="E2062" s="21">
        <v>1</v>
      </c>
    </row>
    <row r="2063" spans="1:5" x14ac:dyDescent="0.25">
      <c r="A2063" t="s">
        <v>3888</v>
      </c>
      <c r="B2063" t="s">
        <v>3889</v>
      </c>
      <c r="C2063" t="s">
        <v>4138</v>
      </c>
      <c r="D2063" t="s">
        <v>4119</v>
      </c>
      <c r="E2063" s="21">
        <v>1</v>
      </c>
    </row>
    <row r="2064" spans="1:5" x14ac:dyDescent="0.25">
      <c r="A2064" t="s">
        <v>3888</v>
      </c>
      <c r="B2064" t="s">
        <v>3889</v>
      </c>
      <c r="C2064" t="s">
        <v>4138</v>
      </c>
      <c r="D2064" t="s">
        <v>4110</v>
      </c>
      <c r="E2064" s="21">
        <v>1</v>
      </c>
    </row>
    <row r="2065" spans="1:5" x14ac:dyDescent="0.25">
      <c r="A2065" t="s">
        <v>3888</v>
      </c>
      <c r="B2065" t="s">
        <v>3889</v>
      </c>
      <c r="C2065" t="s">
        <v>4147</v>
      </c>
      <c r="D2065" t="s">
        <v>4098</v>
      </c>
      <c r="E2065" s="21">
        <v>1</v>
      </c>
    </row>
    <row r="2066" spans="1:5" x14ac:dyDescent="0.25">
      <c r="A2066" t="s">
        <v>3888</v>
      </c>
      <c r="B2066" t="s">
        <v>3889</v>
      </c>
      <c r="C2066" t="s">
        <v>4147</v>
      </c>
      <c r="D2066" t="s">
        <v>4100</v>
      </c>
      <c r="E2066" s="21">
        <v>1</v>
      </c>
    </row>
    <row r="2067" spans="1:5" x14ac:dyDescent="0.25">
      <c r="A2067" t="s">
        <v>3888</v>
      </c>
      <c r="B2067" t="s">
        <v>3889</v>
      </c>
      <c r="C2067" t="s">
        <v>4147</v>
      </c>
      <c r="D2067" t="s">
        <v>4102</v>
      </c>
      <c r="E2067" s="21">
        <v>1</v>
      </c>
    </row>
    <row r="2068" spans="1:5" x14ac:dyDescent="0.25">
      <c r="A2068" t="s">
        <v>3888</v>
      </c>
      <c r="B2068" t="s">
        <v>3889</v>
      </c>
      <c r="C2068" t="s">
        <v>4147</v>
      </c>
      <c r="D2068" t="s">
        <v>4104</v>
      </c>
      <c r="E2068" s="21">
        <v>1</v>
      </c>
    </row>
    <row r="2069" spans="1:5" x14ac:dyDescent="0.25">
      <c r="A2069" t="s">
        <v>3888</v>
      </c>
      <c r="B2069" t="s">
        <v>3889</v>
      </c>
      <c r="C2069" t="s">
        <v>4147</v>
      </c>
      <c r="D2069" t="s">
        <v>4106</v>
      </c>
      <c r="E2069" s="21">
        <v>1</v>
      </c>
    </row>
    <row r="2070" spans="1:5" x14ac:dyDescent="0.25">
      <c r="A2070" t="s">
        <v>3888</v>
      </c>
      <c r="B2070" t="s">
        <v>3889</v>
      </c>
      <c r="C2070" t="s">
        <v>4147</v>
      </c>
      <c r="D2070" t="s">
        <v>4108</v>
      </c>
      <c r="E2070" s="21">
        <v>1</v>
      </c>
    </row>
    <row r="2071" spans="1:5" x14ac:dyDescent="0.25">
      <c r="A2071" t="s">
        <v>3888</v>
      </c>
      <c r="B2071" t="s">
        <v>3889</v>
      </c>
      <c r="C2071" t="s">
        <v>4147</v>
      </c>
      <c r="D2071" t="s">
        <v>4110</v>
      </c>
      <c r="E2071" s="21">
        <v>1</v>
      </c>
    </row>
    <row r="2072" spans="1:5" x14ac:dyDescent="0.25">
      <c r="A2072" t="s">
        <v>3888</v>
      </c>
      <c r="B2072" t="s">
        <v>3889</v>
      </c>
      <c r="C2072" t="s">
        <v>4155</v>
      </c>
      <c r="D2072" t="s">
        <v>4098</v>
      </c>
      <c r="E2072" s="21">
        <v>1</v>
      </c>
    </row>
    <row r="2073" spans="1:5" x14ac:dyDescent="0.25">
      <c r="A2073" t="s">
        <v>3888</v>
      </c>
      <c r="B2073" t="s">
        <v>3889</v>
      </c>
      <c r="C2073" t="s">
        <v>4155</v>
      </c>
      <c r="D2073" t="s">
        <v>4100</v>
      </c>
      <c r="E2073" s="21">
        <v>1</v>
      </c>
    </row>
    <row r="2074" spans="1:5" x14ac:dyDescent="0.25">
      <c r="A2074" t="s">
        <v>3888</v>
      </c>
      <c r="B2074" t="s">
        <v>3889</v>
      </c>
      <c r="C2074" t="s">
        <v>4155</v>
      </c>
      <c r="D2074" t="s">
        <v>4102</v>
      </c>
      <c r="E2074" s="21">
        <v>1</v>
      </c>
    </row>
    <row r="2075" spans="1:5" x14ac:dyDescent="0.25">
      <c r="A2075" t="s">
        <v>3888</v>
      </c>
      <c r="B2075" t="s">
        <v>3889</v>
      </c>
      <c r="C2075" t="s">
        <v>4155</v>
      </c>
      <c r="D2075" t="s">
        <v>4104</v>
      </c>
      <c r="E2075" s="21">
        <v>1</v>
      </c>
    </row>
    <row r="2076" spans="1:5" x14ac:dyDescent="0.25">
      <c r="A2076" t="s">
        <v>3888</v>
      </c>
      <c r="B2076" t="s">
        <v>3889</v>
      </c>
      <c r="C2076" t="s">
        <v>4155</v>
      </c>
      <c r="D2076" t="s">
        <v>4106</v>
      </c>
      <c r="E2076" s="21">
        <v>1</v>
      </c>
    </row>
    <row r="2077" spans="1:5" x14ac:dyDescent="0.25">
      <c r="A2077" t="s">
        <v>3888</v>
      </c>
      <c r="B2077" t="s">
        <v>3889</v>
      </c>
      <c r="C2077" t="s">
        <v>4155</v>
      </c>
      <c r="D2077" t="s">
        <v>4108</v>
      </c>
      <c r="E2077" s="21">
        <v>1</v>
      </c>
    </row>
    <row r="2078" spans="1:5" x14ac:dyDescent="0.25">
      <c r="A2078" t="s">
        <v>3888</v>
      </c>
      <c r="B2078" t="s">
        <v>3889</v>
      </c>
      <c r="C2078" t="s">
        <v>4155</v>
      </c>
      <c r="D2078" t="s">
        <v>4110</v>
      </c>
      <c r="E2078" s="21">
        <v>1</v>
      </c>
    </row>
    <row r="2079" spans="1:5" x14ac:dyDescent="0.25">
      <c r="A2079" t="s">
        <v>3888</v>
      </c>
      <c r="B2079" t="s">
        <v>3889</v>
      </c>
      <c r="C2079" t="s">
        <v>4163</v>
      </c>
      <c r="D2079" t="s">
        <v>4098</v>
      </c>
      <c r="E2079" s="21">
        <v>1</v>
      </c>
    </row>
    <row r="2080" spans="1:5" x14ac:dyDescent="0.25">
      <c r="A2080" t="s">
        <v>3888</v>
      </c>
      <c r="B2080" t="s">
        <v>3889</v>
      </c>
      <c r="C2080" t="s">
        <v>4163</v>
      </c>
      <c r="D2080" t="s">
        <v>4100</v>
      </c>
      <c r="E2080" s="21">
        <v>1</v>
      </c>
    </row>
    <row r="2081" spans="1:5" x14ac:dyDescent="0.25">
      <c r="A2081" t="s">
        <v>3888</v>
      </c>
      <c r="B2081" t="s">
        <v>3889</v>
      </c>
      <c r="C2081" t="s">
        <v>4163</v>
      </c>
      <c r="D2081" t="s">
        <v>4102</v>
      </c>
      <c r="E2081" s="21">
        <v>1</v>
      </c>
    </row>
    <row r="2082" spans="1:5" x14ac:dyDescent="0.25">
      <c r="A2082" t="s">
        <v>3888</v>
      </c>
      <c r="B2082" t="s">
        <v>3889</v>
      </c>
      <c r="C2082" t="s">
        <v>4163</v>
      </c>
      <c r="D2082" t="s">
        <v>4104</v>
      </c>
      <c r="E2082" s="21">
        <v>1</v>
      </c>
    </row>
    <row r="2083" spans="1:5" x14ac:dyDescent="0.25">
      <c r="A2083" t="s">
        <v>3888</v>
      </c>
      <c r="B2083" t="s">
        <v>3889</v>
      </c>
      <c r="C2083" t="s">
        <v>4163</v>
      </c>
      <c r="D2083" t="s">
        <v>4106</v>
      </c>
      <c r="E2083" s="21">
        <v>1</v>
      </c>
    </row>
    <row r="2084" spans="1:5" x14ac:dyDescent="0.25">
      <c r="A2084" t="s">
        <v>3888</v>
      </c>
      <c r="B2084" t="s">
        <v>3889</v>
      </c>
      <c r="C2084" t="s">
        <v>4163</v>
      </c>
      <c r="D2084" t="s">
        <v>4108</v>
      </c>
      <c r="E2084" s="21">
        <v>1</v>
      </c>
    </row>
    <row r="2085" spans="1:5" x14ac:dyDescent="0.25">
      <c r="A2085" t="s">
        <v>3888</v>
      </c>
      <c r="B2085" t="s">
        <v>3889</v>
      </c>
      <c r="C2085" t="s">
        <v>4163</v>
      </c>
      <c r="D2085" t="s">
        <v>4110</v>
      </c>
      <c r="E2085" s="21">
        <v>1</v>
      </c>
    </row>
    <row r="2086" spans="1:5" x14ac:dyDescent="0.25">
      <c r="A2086" t="s">
        <v>3888</v>
      </c>
      <c r="B2086" t="s">
        <v>3889</v>
      </c>
      <c r="C2086" t="s">
        <v>4171</v>
      </c>
      <c r="D2086" t="s">
        <v>4098</v>
      </c>
      <c r="E2086" s="21">
        <v>1</v>
      </c>
    </row>
    <row r="2087" spans="1:5" x14ac:dyDescent="0.25">
      <c r="A2087" t="s">
        <v>3888</v>
      </c>
      <c r="B2087" t="s">
        <v>3889</v>
      </c>
      <c r="C2087" t="s">
        <v>4171</v>
      </c>
      <c r="D2087" t="s">
        <v>4100</v>
      </c>
      <c r="E2087" s="21">
        <v>1</v>
      </c>
    </row>
    <row r="2088" spans="1:5" x14ac:dyDescent="0.25">
      <c r="A2088" t="s">
        <v>3888</v>
      </c>
      <c r="B2088" t="s">
        <v>3889</v>
      </c>
      <c r="C2088" t="s">
        <v>4171</v>
      </c>
      <c r="D2088" t="s">
        <v>4102</v>
      </c>
      <c r="E2088" s="21">
        <v>1</v>
      </c>
    </row>
    <row r="2089" spans="1:5" x14ac:dyDescent="0.25">
      <c r="A2089" t="s">
        <v>3888</v>
      </c>
      <c r="B2089" t="s">
        <v>3889</v>
      </c>
      <c r="C2089" t="s">
        <v>4171</v>
      </c>
      <c r="D2089" t="s">
        <v>4104</v>
      </c>
      <c r="E2089" s="21">
        <v>1</v>
      </c>
    </row>
    <row r="2090" spans="1:5" x14ac:dyDescent="0.25">
      <c r="A2090" t="s">
        <v>3888</v>
      </c>
      <c r="B2090" t="s">
        <v>3889</v>
      </c>
      <c r="C2090" t="s">
        <v>4171</v>
      </c>
      <c r="D2090" t="s">
        <v>4106</v>
      </c>
      <c r="E2090" s="21">
        <v>1</v>
      </c>
    </row>
    <row r="2091" spans="1:5" x14ac:dyDescent="0.25">
      <c r="A2091" t="s">
        <v>3888</v>
      </c>
      <c r="B2091" t="s">
        <v>3889</v>
      </c>
      <c r="C2091" t="s">
        <v>4171</v>
      </c>
      <c r="D2091" t="s">
        <v>4108</v>
      </c>
      <c r="E2091" s="21">
        <v>1</v>
      </c>
    </row>
    <row r="2092" spans="1:5" x14ac:dyDescent="0.25">
      <c r="A2092" t="s">
        <v>3888</v>
      </c>
      <c r="B2092" t="s">
        <v>3889</v>
      </c>
      <c r="C2092" t="s">
        <v>4171</v>
      </c>
      <c r="D2092" t="s">
        <v>4178</v>
      </c>
      <c r="E2092" s="21">
        <v>1</v>
      </c>
    </row>
    <row r="2093" spans="1:5" x14ac:dyDescent="0.25">
      <c r="A2093" t="s">
        <v>3888</v>
      </c>
      <c r="B2093" t="s">
        <v>3889</v>
      </c>
      <c r="C2093" t="s">
        <v>4171</v>
      </c>
      <c r="D2093" t="s">
        <v>4110</v>
      </c>
      <c r="E2093" s="21">
        <v>1</v>
      </c>
    </row>
    <row r="2094" spans="1:5" x14ac:dyDescent="0.25">
      <c r="A2094" t="s">
        <v>3888</v>
      </c>
      <c r="B2094" t="s">
        <v>3889</v>
      </c>
      <c r="C2094" t="s">
        <v>4181</v>
      </c>
      <c r="D2094" t="s">
        <v>4098</v>
      </c>
      <c r="E2094" s="21">
        <v>1</v>
      </c>
    </row>
    <row r="2095" spans="1:5" x14ac:dyDescent="0.25">
      <c r="A2095" t="s">
        <v>3888</v>
      </c>
      <c r="B2095" t="s">
        <v>3889</v>
      </c>
      <c r="C2095" t="s">
        <v>4181</v>
      </c>
      <c r="D2095" t="s">
        <v>4100</v>
      </c>
      <c r="E2095" s="21">
        <v>1</v>
      </c>
    </row>
    <row r="2096" spans="1:5" x14ac:dyDescent="0.25">
      <c r="A2096" t="s">
        <v>3888</v>
      </c>
      <c r="B2096" t="s">
        <v>3889</v>
      </c>
      <c r="C2096" t="s">
        <v>4181</v>
      </c>
      <c r="D2096" t="s">
        <v>4102</v>
      </c>
      <c r="E2096" s="21">
        <v>1</v>
      </c>
    </row>
    <row r="2097" spans="1:5" x14ac:dyDescent="0.25">
      <c r="A2097" t="s">
        <v>3888</v>
      </c>
      <c r="B2097" t="s">
        <v>3889</v>
      </c>
      <c r="C2097" t="s">
        <v>4181</v>
      </c>
      <c r="D2097" t="s">
        <v>4104</v>
      </c>
      <c r="E2097" s="21">
        <v>1</v>
      </c>
    </row>
    <row r="2098" spans="1:5" x14ac:dyDescent="0.25">
      <c r="A2098" t="s">
        <v>3888</v>
      </c>
      <c r="B2098" t="s">
        <v>3889</v>
      </c>
      <c r="C2098" t="s">
        <v>4181</v>
      </c>
      <c r="D2098" t="s">
        <v>4106</v>
      </c>
      <c r="E2098" s="21">
        <v>1</v>
      </c>
    </row>
    <row r="2099" spans="1:5" x14ac:dyDescent="0.25">
      <c r="A2099" t="s">
        <v>3888</v>
      </c>
      <c r="B2099" t="s">
        <v>3889</v>
      </c>
      <c r="C2099" t="s">
        <v>4181</v>
      </c>
      <c r="D2099" t="s">
        <v>4108</v>
      </c>
      <c r="E2099" s="21">
        <v>1</v>
      </c>
    </row>
    <row r="2100" spans="1:5" x14ac:dyDescent="0.25">
      <c r="A2100" t="s">
        <v>3888</v>
      </c>
      <c r="B2100" t="s">
        <v>3889</v>
      </c>
      <c r="C2100" t="s">
        <v>4181</v>
      </c>
      <c r="D2100" t="s">
        <v>4110</v>
      </c>
      <c r="E2100" s="21">
        <v>1</v>
      </c>
    </row>
    <row r="2101" spans="1:5" x14ac:dyDescent="0.25">
      <c r="A2101" t="s">
        <v>3888</v>
      </c>
      <c r="B2101" t="s">
        <v>3889</v>
      </c>
      <c r="C2101" t="s">
        <v>4189</v>
      </c>
      <c r="D2101" t="s">
        <v>4098</v>
      </c>
      <c r="E2101" s="21">
        <v>1</v>
      </c>
    </row>
    <row r="2102" spans="1:5" x14ac:dyDescent="0.25">
      <c r="A2102" t="s">
        <v>3888</v>
      </c>
      <c r="B2102" t="s">
        <v>3889</v>
      </c>
      <c r="C2102" t="s">
        <v>4189</v>
      </c>
      <c r="D2102" t="s">
        <v>4100</v>
      </c>
      <c r="E2102" s="21">
        <v>1</v>
      </c>
    </row>
    <row r="2103" spans="1:5" x14ac:dyDescent="0.25">
      <c r="A2103" t="s">
        <v>3888</v>
      </c>
      <c r="B2103" t="s">
        <v>3889</v>
      </c>
      <c r="C2103" t="s">
        <v>4189</v>
      </c>
      <c r="D2103" t="s">
        <v>4102</v>
      </c>
      <c r="E2103" s="21">
        <v>1</v>
      </c>
    </row>
    <row r="2104" spans="1:5" x14ac:dyDescent="0.25">
      <c r="A2104" t="s">
        <v>3888</v>
      </c>
      <c r="B2104" t="s">
        <v>3889</v>
      </c>
      <c r="C2104" t="s">
        <v>4189</v>
      </c>
      <c r="D2104" t="s">
        <v>4104</v>
      </c>
      <c r="E2104" s="21">
        <v>1</v>
      </c>
    </row>
    <row r="2105" spans="1:5" x14ac:dyDescent="0.25">
      <c r="A2105" t="s">
        <v>3888</v>
      </c>
      <c r="B2105" t="s">
        <v>3889</v>
      </c>
      <c r="C2105" t="s">
        <v>4189</v>
      </c>
      <c r="D2105" t="s">
        <v>4106</v>
      </c>
      <c r="E2105" s="21">
        <v>1</v>
      </c>
    </row>
    <row r="2106" spans="1:5" x14ac:dyDescent="0.25">
      <c r="A2106" t="s">
        <v>3888</v>
      </c>
      <c r="B2106" t="s">
        <v>3889</v>
      </c>
      <c r="C2106" t="s">
        <v>4189</v>
      </c>
      <c r="D2106" t="s">
        <v>4108</v>
      </c>
      <c r="E2106" s="21">
        <v>1</v>
      </c>
    </row>
    <row r="2107" spans="1:5" x14ac:dyDescent="0.25">
      <c r="A2107" t="s">
        <v>3888</v>
      </c>
      <c r="B2107" t="s">
        <v>3889</v>
      </c>
      <c r="C2107" t="s">
        <v>4189</v>
      </c>
      <c r="D2107" t="s">
        <v>4110</v>
      </c>
      <c r="E2107" s="21">
        <v>1</v>
      </c>
    </row>
    <row r="2108" spans="1:5" x14ac:dyDescent="0.25">
      <c r="A2108" t="s">
        <v>3888</v>
      </c>
      <c r="B2108" t="s">
        <v>3889</v>
      </c>
      <c r="C2108" t="s">
        <v>4197</v>
      </c>
      <c r="D2108" t="s">
        <v>4098</v>
      </c>
      <c r="E2108" s="21">
        <v>1</v>
      </c>
    </row>
    <row r="2109" spans="1:5" x14ac:dyDescent="0.25">
      <c r="A2109" t="s">
        <v>3888</v>
      </c>
      <c r="B2109" t="s">
        <v>3889</v>
      </c>
      <c r="C2109" t="s">
        <v>4197</v>
      </c>
      <c r="D2109" t="s">
        <v>4100</v>
      </c>
      <c r="E2109" s="21">
        <v>1</v>
      </c>
    </row>
    <row r="2110" spans="1:5" x14ac:dyDescent="0.25">
      <c r="A2110" t="s">
        <v>3888</v>
      </c>
      <c r="B2110" t="s">
        <v>3889</v>
      </c>
      <c r="C2110" t="s">
        <v>4197</v>
      </c>
      <c r="D2110" t="s">
        <v>4102</v>
      </c>
      <c r="E2110" s="21">
        <v>1</v>
      </c>
    </row>
    <row r="2111" spans="1:5" x14ac:dyDescent="0.25">
      <c r="A2111" t="s">
        <v>3888</v>
      </c>
      <c r="B2111" t="s">
        <v>3889</v>
      </c>
      <c r="C2111" t="s">
        <v>4197</v>
      </c>
      <c r="D2111" t="s">
        <v>4104</v>
      </c>
      <c r="E2111" s="21">
        <v>1</v>
      </c>
    </row>
    <row r="2112" spans="1:5" x14ac:dyDescent="0.25">
      <c r="A2112" t="s">
        <v>3888</v>
      </c>
      <c r="B2112" t="s">
        <v>3889</v>
      </c>
      <c r="C2112" t="s">
        <v>4197</v>
      </c>
      <c r="D2112" t="s">
        <v>4202</v>
      </c>
      <c r="E2112" s="21">
        <v>1</v>
      </c>
    </row>
    <row r="2113" spans="1:5" x14ac:dyDescent="0.25">
      <c r="A2113" t="s">
        <v>3888</v>
      </c>
      <c r="B2113" t="s">
        <v>3889</v>
      </c>
      <c r="C2113" t="s">
        <v>4197</v>
      </c>
      <c r="D2113" t="s">
        <v>4106</v>
      </c>
      <c r="E2113" s="21">
        <v>1</v>
      </c>
    </row>
    <row r="2114" spans="1:5" x14ac:dyDescent="0.25">
      <c r="A2114" t="s">
        <v>3888</v>
      </c>
      <c r="B2114" t="s">
        <v>3889</v>
      </c>
      <c r="C2114" t="s">
        <v>4197</v>
      </c>
      <c r="D2114" t="s">
        <v>4108</v>
      </c>
      <c r="E2114" s="21">
        <v>1</v>
      </c>
    </row>
    <row r="2115" spans="1:5" x14ac:dyDescent="0.25">
      <c r="A2115" t="s">
        <v>3888</v>
      </c>
      <c r="B2115" t="s">
        <v>3889</v>
      </c>
      <c r="C2115" t="s">
        <v>4197</v>
      </c>
      <c r="D2115" t="s">
        <v>4110</v>
      </c>
      <c r="E2115" s="21">
        <v>1</v>
      </c>
    </row>
    <row r="2116" spans="1:5" x14ac:dyDescent="0.25">
      <c r="A2116" t="s">
        <v>3888</v>
      </c>
      <c r="B2116" t="s">
        <v>3889</v>
      </c>
      <c r="C2116" t="s">
        <v>4197</v>
      </c>
      <c r="D2116" t="s">
        <v>4207</v>
      </c>
      <c r="E2116" s="21">
        <v>1</v>
      </c>
    </row>
    <row r="2117" spans="1:5" x14ac:dyDescent="0.25">
      <c r="A2117" t="s">
        <v>3888</v>
      </c>
      <c r="B2117" t="s">
        <v>3889</v>
      </c>
      <c r="C2117" t="s">
        <v>4209</v>
      </c>
      <c r="D2117" t="s">
        <v>4098</v>
      </c>
      <c r="E2117" s="21">
        <v>1</v>
      </c>
    </row>
    <row r="2118" spans="1:5" x14ac:dyDescent="0.25">
      <c r="A2118" t="s">
        <v>3888</v>
      </c>
      <c r="B2118" t="s">
        <v>3889</v>
      </c>
      <c r="C2118" t="s">
        <v>4209</v>
      </c>
      <c r="D2118" t="s">
        <v>4100</v>
      </c>
      <c r="E2118" s="21">
        <v>1</v>
      </c>
    </row>
    <row r="2119" spans="1:5" x14ac:dyDescent="0.25">
      <c r="A2119" t="s">
        <v>3888</v>
      </c>
      <c r="B2119" t="s">
        <v>3889</v>
      </c>
      <c r="C2119" t="s">
        <v>4209</v>
      </c>
      <c r="D2119" t="s">
        <v>4102</v>
      </c>
      <c r="E2119" s="21">
        <v>1</v>
      </c>
    </row>
    <row r="2120" spans="1:5" x14ac:dyDescent="0.25">
      <c r="A2120" t="s">
        <v>3888</v>
      </c>
      <c r="B2120" t="s">
        <v>3889</v>
      </c>
      <c r="C2120" t="s">
        <v>4209</v>
      </c>
      <c r="D2120" t="s">
        <v>4104</v>
      </c>
      <c r="E2120" s="21">
        <v>1</v>
      </c>
    </row>
    <row r="2121" spans="1:5" x14ac:dyDescent="0.25">
      <c r="A2121" t="s">
        <v>3888</v>
      </c>
      <c r="B2121" t="s">
        <v>3889</v>
      </c>
      <c r="C2121" t="s">
        <v>4209</v>
      </c>
      <c r="D2121" t="s">
        <v>4106</v>
      </c>
      <c r="E2121" s="21">
        <v>1</v>
      </c>
    </row>
    <row r="2122" spans="1:5" x14ac:dyDescent="0.25">
      <c r="A2122" t="s">
        <v>3888</v>
      </c>
      <c r="B2122" t="s">
        <v>3889</v>
      </c>
      <c r="C2122" t="s">
        <v>4209</v>
      </c>
      <c r="D2122" t="s">
        <v>4108</v>
      </c>
      <c r="E2122" s="21">
        <v>1</v>
      </c>
    </row>
    <row r="2123" spans="1:5" x14ac:dyDescent="0.25">
      <c r="A2123" t="s">
        <v>3888</v>
      </c>
      <c r="B2123" t="s">
        <v>3889</v>
      </c>
      <c r="C2123" t="s">
        <v>4209</v>
      </c>
      <c r="D2123" t="s">
        <v>4110</v>
      </c>
      <c r="E2123" s="21">
        <v>1</v>
      </c>
    </row>
    <row r="2124" spans="1:5" x14ac:dyDescent="0.25">
      <c r="A2124" t="s">
        <v>3888</v>
      </c>
      <c r="B2124" t="s">
        <v>3889</v>
      </c>
      <c r="C2124" t="s">
        <v>4217</v>
      </c>
      <c r="D2124" t="s">
        <v>4098</v>
      </c>
      <c r="E2124" s="21">
        <v>1</v>
      </c>
    </row>
    <row r="2125" spans="1:5" x14ac:dyDescent="0.25">
      <c r="A2125" t="s">
        <v>3888</v>
      </c>
      <c r="B2125" t="s">
        <v>3889</v>
      </c>
      <c r="C2125" t="s">
        <v>4217</v>
      </c>
      <c r="D2125" t="s">
        <v>4100</v>
      </c>
      <c r="E2125" s="21">
        <v>1</v>
      </c>
    </row>
    <row r="2126" spans="1:5" x14ac:dyDescent="0.25">
      <c r="A2126" t="s">
        <v>3888</v>
      </c>
      <c r="B2126" t="s">
        <v>3889</v>
      </c>
      <c r="C2126" t="s">
        <v>4217</v>
      </c>
      <c r="D2126" t="s">
        <v>4102</v>
      </c>
      <c r="E2126" s="21">
        <v>1</v>
      </c>
    </row>
    <row r="2127" spans="1:5" x14ac:dyDescent="0.25">
      <c r="A2127" t="s">
        <v>3888</v>
      </c>
      <c r="B2127" t="s">
        <v>3889</v>
      </c>
      <c r="C2127" t="s">
        <v>4217</v>
      </c>
      <c r="D2127" t="s">
        <v>4104</v>
      </c>
      <c r="E2127" s="21">
        <v>1</v>
      </c>
    </row>
    <row r="2128" spans="1:5" x14ac:dyDescent="0.25">
      <c r="A2128" t="s">
        <v>3888</v>
      </c>
      <c r="B2128" t="s">
        <v>3889</v>
      </c>
      <c r="C2128" t="s">
        <v>4217</v>
      </c>
      <c r="D2128" t="s">
        <v>4106</v>
      </c>
      <c r="E2128" s="21">
        <v>1</v>
      </c>
    </row>
    <row r="2129" spans="1:5" x14ac:dyDescent="0.25">
      <c r="A2129" t="s">
        <v>3888</v>
      </c>
      <c r="B2129" t="s">
        <v>3889</v>
      </c>
      <c r="C2129" t="s">
        <v>4217</v>
      </c>
      <c r="D2129" t="s">
        <v>4108</v>
      </c>
      <c r="E2129" s="21">
        <v>1</v>
      </c>
    </row>
    <row r="2130" spans="1:5" x14ac:dyDescent="0.25">
      <c r="A2130" t="s">
        <v>3888</v>
      </c>
      <c r="B2130" t="s">
        <v>3889</v>
      </c>
      <c r="C2130" t="s">
        <v>4217</v>
      </c>
      <c r="D2130" t="s">
        <v>4110</v>
      </c>
      <c r="E2130" s="21">
        <v>1</v>
      </c>
    </row>
    <row r="2131" spans="1:5" x14ac:dyDescent="0.25">
      <c r="A2131" t="s">
        <v>3888</v>
      </c>
      <c r="B2131" t="s">
        <v>3889</v>
      </c>
      <c r="C2131" t="s">
        <v>4225</v>
      </c>
      <c r="D2131" t="s">
        <v>4098</v>
      </c>
      <c r="E2131" s="21">
        <v>1</v>
      </c>
    </row>
    <row r="2132" spans="1:5" x14ac:dyDescent="0.25">
      <c r="A2132" t="s">
        <v>3888</v>
      </c>
      <c r="B2132" t="s">
        <v>3889</v>
      </c>
      <c r="C2132" t="s">
        <v>4225</v>
      </c>
      <c r="D2132" t="s">
        <v>4100</v>
      </c>
      <c r="E2132" s="21">
        <v>1</v>
      </c>
    </row>
    <row r="2133" spans="1:5" x14ac:dyDescent="0.25">
      <c r="A2133" t="s">
        <v>3888</v>
      </c>
      <c r="B2133" t="s">
        <v>3889</v>
      </c>
      <c r="C2133" t="s">
        <v>4225</v>
      </c>
      <c r="D2133" t="s">
        <v>4102</v>
      </c>
      <c r="E2133" s="21">
        <v>1</v>
      </c>
    </row>
    <row r="2134" spans="1:5" x14ac:dyDescent="0.25">
      <c r="A2134" t="s">
        <v>3888</v>
      </c>
      <c r="B2134" t="s">
        <v>3889</v>
      </c>
      <c r="C2134" t="s">
        <v>4225</v>
      </c>
      <c r="D2134" t="s">
        <v>4104</v>
      </c>
      <c r="E2134" s="21">
        <v>1</v>
      </c>
    </row>
    <row r="2135" spans="1:5" x14ac:dyDescent="0.25">
      <c r="A2135" t="s">
        <v>3888</v>
      </c>
      <c r="B2135" t="s">
        <v>3889</v>
      </c>
      <c r="C2135" t="s">
        <v>4225</v>
      </c>
      <c r="D2135" t="s">
        <v>4106</v>
      </c>
      <c r="E2135" s="21">
        <v>1</v>
      </c>
    </row>
    <row r="2136" spans="1:5" x14ac:dyDescent="0.25">
      <c r="A2136" t="s">
        <v>3888</v>
      </c>
      <c r="B2136" t="s">
        <v>3889</v>
      </c>
      <c r="C2136" t="s">
        <v>4225</v>
      </c>
      <c r="D2136" t="s">
        <v>4108</v>
      </c>
      <c r="E2136" s="21">
        <v>1</v>
      </c>
    </row>
    <row r="2137" spans="1:5" x14ac:dyDescent="0.25">
      <c r="A2137" t="s">
        <v>3888</v>
      </c>
      <c r="B2137" t="s">
        <v>3889</v>
      </c>
      <c r="C2137" t="s">
        <v>4225</v>
      </c>
      <c r="D2137" t="s">
        <v>4110</v>
      </c>
      <c r="E2137" s="21">
        <v>1</v>
      </c>
    </row>
    <row r="2138" spans="1:5" x14ac:dyDescent="0.25">
      <c r="A2138" t="s">
        <v>3888</v>
      </c>
      <c r="B2138" t="s">
        <v>3889</v>
      </c>
      <c r="C2138" t="s">
        <v>4233</v>
      </c>
      <c r="D2138" t="s">
        <v>4098</v>
      </c>
      <c r="E2138" s="21">
        <v>1</v>
      </c>
    </row>
    <row r="2139" spans="1:5" x14ac:dyDescent="0.25">
      <c r="A2139" t="s">
        <v>3888</v>
      </c>
      <c r="B2139" t="s">
        <v>3889</v>
      </c>
      <c r="C2139" t="s">
        <v>4233</v>
      </c>
      <c r="D2139" t="s">
        <v>4100</v>
      </c>
      <c r="E2139" s="21">
        <v>1</v>
      </c>
    </row>
    <row r="2140" spans="1:5" x14ac:dyDescent="0.25">
      <c r="A2140" t="s">
        <v>3888</v>
      </c>
      <c r="B2140" t="s">
        <v>3889</v>
      </c>
      <c r="C2140" t="s">
        <v>4233</v>
      </c>
      <c r="D2140" t="s">
        <v>4102</v>
      </c>
      <c r="E2140" s="21">
        <v>1</v>
      </c>
    </row>
    <row r="2141" spans="1:5" x14ac:dyDescent="0.25">
      <c r="A2141" t="s">
        <v>3888</v>
      </c>
      <c r="B2141" t="s">
        <v>3889</v>
      </c>
      <c r="C2141" t="s">
        <v>4233</v>
      </c>
      <c r="D2141" t="s">
        <v>4104</v>
      </c>
      <c r="E2141" s="21">
        <v>1</v>
      </c>
    </row>
    <row r="2142" spans="1:5" x14ac:dyDescent="0.25">
      <c r="A2142" t="s">
        <v>3888</v>
      </c>
      <c r="B2142" t="s">
        <v>3889</v>
      </c>
      <c r="C2142" t="s">
        <v>4233</v>
      </c>
      <c r="D2142" t="s">
        <v>4106</v>
      </c>
      <c r="E2142" s="21">
        <v>1</v>
      </c>
    </row>
    <row r="2143" spans="1:5" x14ac:dyDescent="0.25">
      <c r="A2143" t="s">
        <v>3888</v>
      </c>
      <c r="B2143" t="s">
        <v>3889</v>
      </c>
      <c r="C2143" t="s">
        <v>4233</v>
      </c>
      <c r="D2143" t="s">
        <v>4108</v>
      </c>
      <c r="E2143" s="21">
        <v>1</v>
      </c>
    </row>
    <row r="2144" spans="1:5" x14ac:dyDescent="0.25">
      <c r="A2144" t="s">
        <v>3888</v>
      </c>
      <c r="B2144" t="s">
        <v>3889</v>
      </c>
      <c r="C2144" t="s">
        <v>4233</v>
      </c>
      <c r="D2144" t="s">
        <v>4110</v>
      </c>
      <c r="E2144" s="21">
        <v>1</v>
      </c>
    </row>
    <row r="2145" spans="1:5" x14ac:dyDescent="0.25">
      <c r="A2145" t="s">
        <v>3888</v>
      </c>
      <c r="B2145" t="s">
        <v>3889</v>
      </c>
      <c r="C2145" t="s">
        <v>4241</v>
      </c>
      <c r="D2145" t="s">
        <v>4098</v>
      </c>
      <c r="E2145" s="21">
        <v>1</v>
      </c>
    </row>
    <row r="2146" spans="1:5" x14ac:dyDescent="0.25">
      <c r="A2146" t="s">
        <v>3888</v>
      </c>
      <c r="B2146" t="s">
        <v>3889</v>
      </c>
      <c r="C2146" t="s">
        <v>4241</v>
      </c>
      <c r="D2146" t="s">
        <v>4100</v>
      </c>
      <c r="E2146" s="21">
        <v>1</v>
      </c>
    </row>
    <row r="2147" spans="1:5" x14ac:dyDescent="0.25">
      <c r="A2147" t="s">
        <v>3888</v>
      </c>
      <c r="B2147" t="s">
        <v>3889</v>
      </c>
      <c r="C2147" t="s">
        <v>4241</v>
      </c>
      <c r="D2147" t="s">
        <v>4102</v>
      </c>
      <c r="E2147" s="21">
        <v>1</v>
      </c>
    </row>
    <row r="2148" spans="1:5" x14ac:dyDescent="0.25">
      <c r="A2148" t="s">
        <v>3888</v>
      </c>
      <c r="B2148" t="s">
        <v>3889</v>
      </c>
      <c r="C2148" t="s">
        <v>4241</v>
      </c>
      <c r="D2148" t="s">
        <v>4104</v>
      </c>
      <c r="E2148" s="21">
        <v>1</v>
      </c>
    </row>
    <row r="2149" spans="1:5" x14ac:dyDescent="0.25">
      <c r="A2149" t="s">
        <v>3888</v>
      </c>
      <c r="B2149" t="s">
        <v>3889</v>
      </c>
      <c r="C2149" t="s">
        <v>4241</v>
      </c>
      <c r="D2149" t="s">
        <v>4106</v>
      </c>
      <c r="E2149" s="21">
        <v>1</v>
      </c>
    </row>
    <row r="2150" spans="1:5" x14ac:dyDescent="0.25">
      <c r="A2150" t="s">
        <v>3888</v>
      </c>
      <c r="B2150" t="s">
        <v>3889</v>
      </c>
      <c r="C2150" t="s">
        <v>4241</v>
      </c>
      <c r="D2150" t="s">
        <v>4108</v>
      </c>
      <c r="E2150" s="21">
        <v>1</v>
      </c>
    </row>
    <row r="2151" spans="1:5" x14ac:dyDescent="0.25">
      <c r="A2151" t="s">
        <v>3888</v>
      </c>
      <c r="B2151" t="s">
        <v>3889</v>
      </c>
      <c r="C2151" t="s">
        <v>4241</v>
      </c>
      <c r="D2151" t="s">
        <v>4119</v>
      </c>
      <c r="E2151" s="21">
        <v>1</v>
      </c>
    </row>
    <row r="2152" spans="1:5" x14ac:dyDescent="0.25">
      <c r="A2152" t="s">
        <v>3888</v>
      </c>
      <c r="B2152" t="s">
        <v>3889</v>
      </c>
      <c r="C2152" t="s">
        <v>4241</v>
      </c>
      <c r="D2152" t="s">
        <v>4110</v>
      </c>
      <c r="E2152" s="21">
        <v>1</v>
      </c>
    </row>
    <row r="2153" spans="1:5" x14ac:dyDescent="0.25">
      <c r="A2153" t="s">
        <v>3888</v>
      </c>
      <c r="B2153" t="s">
        <v>3889</v>
      </c>
      <c r="C2153" t="s">
        <v>4250</v>
      </c>
      <c r="D2153" t="s">
        <v>4098</v>
      </c>
      <c r="E2153" s="21">
        <v>1</v>
      </c>
    </row>
    <row r="2154" spans="1:5" x14ac:dyDescent="0.25">
      <c r="A2154" t="s">
        <v>3888</v>
      </c>
      <c r="B2154" t="s">
        <v>3889</v>
      </c>
      <c r="C2154" t="s">
        <v>4250</v>
      </c>
      <c r="D2154" t="s">
        <v>4100</v>
      </c>
      <c r="E2154" s="21">
        <v>1</v>
      </c>
    </row>
    <row r="2155" spans="1:5" x14ac:dyDescent="0.25">
      <c r="A2155" t="s">
        <v>3888</v>
      </c>
      <c r="B2155" t="s">
        <v>3889</v>
      </c>
      <c r="C2155" t="s">
        <v>4250</v>
      </c>
      <c r="D2155" t="s">
        <v>4102</v>
      </c>
      <c r="E2155" s="21">
        <v>1</v>
      </c>
    </row>
    <row r="2156" spans="1:5" x14ac:dyDescent="0.25">
      <c r="A2156" t="s">
        <v>3888</v>
      </c>
      <c r="B2156" t="s">
        <v>3889</v>
      </c>
      <c r="C2156" t="s">
        <v>4250</v>
      </c>
      <c r="D2156" t="s">
        <v>4104</v>
      </c>
      <c r="E2156" s="21">
        <v>1</v>
      </c>
    </row>
    <row r="2157" spans="1:5" x14ac:dyDescent="0.25">
      <c r="A2157" t="s">
        <v>3888</v>
      </c>
      <c r="B2157" t="s">
        <v>3889</v>
      </c>
      <c r="C2157" t="s">
        <v>4250</v>
      </c>
      <c r="D2157" t="s">
        <v>4106</v>
      </c>
      <c r="E2157" s="21">
        <v>1</v>
      </c>
    </row>
    <row r="2158" spans="1:5" x14ac:dyDescent="0.25">
      <c r="A2158" t="s">
        <v>3888</v>
      </c>
      <c r="B2158" t="s">
        <v>3889</v>
      </c>
      <c r="C2158" t="s">
        <v>4250</v>
      </c>
      <c r="D2158" t="s">
        <v>4108</v>
      </c>
      <c r="E2158" s="21">
        <v>1</v>
      </c>
    </row>
    <row r="2159" spans="1:5" x14ac:dyDescent="0.25">
      <c r="A2159" t="s">
        <v>3888</v>
      </c>
      <c r="B2159" t="s">
        <v>3889</v>
      </c>
      <c r="C2159" t="s">
        <v>4250</v>
      </c>
      <c r="D2159" t="s">
        <v>4110</v>
      </c>
      <c r="E2159" s="21">
        <v>1</v>
      </c>
    </row>
    <row r="2160" spans="1:5" x14ac:dyDescent="0.25">
      <c r="A2160" t="s">
        <v>3888</v>
      </c>
      <c r="B2160" t="s">
        <v>3889</v>
      </c>
      <c r="C2160" t="s">
        <v>4258</v>
      </c>
      <c r="D2160" t="s">
        <v>4098</v>
      </c>
      <c r="E2160" s="21">
        <v>1</v>
      </c>
    </row>
    <row r="2161" spans="1:5" x14ac:dyDescent="0.25">
      <c r="A2161" t="s">
        <v>3888</v>
      </c>
      <c r="B2161" t="s">
        <v>3889</v>
      </c>
      <c r="C2161" t="s">
        <v>4258</v>
      </c>
      <c r="D2161" t="s">
        <v>4100</v>
      </c>
      <c r="E2161" s="21">
        <v>1</v>
      </c>
    </row>
    <row r="2162" spans="1:5" x14ac:dyDescent="0.25">
      <c r="A2162" t="s">
        <v>3888</v>
      </c>
      <c r="B2162" t="s">
        <v>3889</v>
      </c>
      <c r="C2162" t="s">
        <v>4258</v>
      </c>
      <c r="D2162" t="s">
        <v>4102</v>
      </c>
      <c r="E2162" s="21">
        <v>1</v>
      </c>
    </row>
    <row r="2163" spans="1:5" x14ac:dyDescent="0.25">
      <c r="A2163" t="s">
        <v>3888</v>
      </c>
      <c r="B2163" t="s">
        <v>3889</v>
      </c>
      <c r="C2163" t="s">
        <v>4258</v>
      </c>
      <c r="D2163" t="s">
        <v>4104</v>
      </c>
      <c r="E2163" s="21">
        <v>1</v>
      </c>
    </row>
    <row r="2164" spans="1:5" x14ac:dyDescent="0.25">
      <c r="A2164" t="s">
        <v>3888</v>
      </c>
      <c r="B2164" t="s">
        <v>3889</v>
      </c>
      <c r="C2164" t="s">
        <v>4258</v>
      </c>
      <c r="D2164" t="s">
        <v>4106</v>
      </c>
      <c r="E2164" s="21">
        <v>1</v>
      </c>
    </row>
    <row r="2165" spans="1:5" x14ac:dyDescent="0.25">
      <c r="A2165" t="s">
        <v>3888</v>
      </c>
      <c r="B2165" t="s">
        <v>3889</v>
      </c>
      <c r="C2165" t="s">
        <v>4258</v>
      </c>
      <c r="D2165" t="s">
        <v>4108</v>
      </c>
      <c r="E2165" s="21">
        <v>1</v>
      </c>
    </row>
    <row r="2166" spans="1:5" x14ac:dyDescent="0.25">
      <c r="A2166" t="s">
        <v>3888</v>
      </c>
      <c r="B2166" t="s">
        <v>3889</v>
      </c>
      <c r="C2166" t="s">
        <v>4258</v>
      </c>
      <c r="D2166" t="s">
        <v>4110</v>
      </c>
      <c r="E2166" s="21">
        <v>1</v>
      </c>
    </row>
    <row r="2167" spans="1:5" x14ac:dyDescent="0.25">
      <c r="A2167" t="s">
        <v>3888</v>
      </c>
      <c r="B2167" t="s">
        <v>3889</v>
      </c>
      <c r="C2167" t="s">
        <v>4266</v>
      </c>
      <c r="D2167" t="s">
        <v>4098</v>
      </c>
      <c r="E2167" s="21">
        <v>1</v>
      </c>
    </row>
    <row r="2168" spans="1:5" x14ac:dyDescent="0.25">
      <c r="A2168" t="s">
        <v>3888</v>
      </c>
      <c r="B2168" t="s">
        <v>3889</v>
      </c>
      <c r="C2168" t="s">
        <v>4266</v>
      </c>
      <c r="D2168" t="s">
        <v>4100</v>
      </c>
      <c r="E2168" s="21">
        <v>1</v>
      </c>
    </row>
    <row r="2169" spans="1:5" x14ac:dyDescent="0.25">
      <c r="A2169" t="s">
        <v>3888</v>
      </c>
      <c r="B2169" t="s">
        <v>3889</v>
      </c>
      <c r="C2169" t="s">
        <v>4266</v>
      </c>
      <c r="D2169" t="s">
        <v>4102</v>
      </c>
      <c r="E2169" s="21">
        <v>1</v>
      </c>
    </row>
    <row r="2170" spans="1:5" x14ac:dyDescent="0.25">
      <c r="A2170" t="s">
        <v>3888</v>
      </c>
      <c r="B2170" t="s">
        <v>3889</v>
      </c>
      <c r="C2170" t="s">
        <v>4266</v>
      </c>
      <c r="D2170" t="s">
        <v>4104</v>
      </c>
      <c r="E2170" s="21">
        <v>1</v>
      </c>
    </row>
    <row r="2171" spans="1:5" x14ac:dyDescent="0.25">
      <c r="A2171" t="s">
        <v>3888</v>
      </c>
      <c r="B2171" t="s">
        <v>3889</v>
      </c>
      <c r="C2171" t="s">
        <v>4266</v>
      </c>
      <c r="D2171" t="s">
        <v>4106</v>
      </c>
      <c r="E2171" s="21">
        <v>1</v>
      </c>
    </row>
    <row r="2172" spans="1:5" x14ac:dyDescent="0.25">
      <c r="A2172" t="s">
        <v>3888</v>
      </c>
      <c r="B2172" t="s">
        <v>3889</v>
      </c>
      <c r="C2172" t="s">
        <v>4266</v>
      </c>
      <c r="D2172" t="s">
        <v>4272</v>
      </c>
      <c r="E2172" s="21">
        <v>1</v>
      </c>
    </row>
    <row r="2173" spans="1:5" x14ac:dyDescent="0.25">
      <c r="A2173" t="s">
        <v>3888</v>
      </c>
      <c r="B2173" t="s">
        <v>3889</v>
      </c>
      <c r="C2173" t="s">
        <v>4266</v>
      </c>
      <c r="D2173" t="s">
        <v>4108</v>
      </c>
      <c r="E2173" s="21">
        <v>1</v>
      </c>
    </row>
    <row r="2174" spans="1:5" x14ac:dyDescent="0.25">
      <c r="A2174" t="s">
        <v>3888</v>
      </c>
      <c r="B2174" t="s">
        <v>3889</v>
      </c>
      <c r="C2174" t="s">
        <v>4266</v>
      </c>
      <c r="D2174" t="s">
        <v>4110</v>
      </c>
      <c r="E2174" s="21">
        <v>1</v>
      </c>
    </row>
    <row r="2175" spans="1:5" x14ac:dyDescent="0.25">
      <c r="A2175" t="s">
        <v>3888</v>
      </c>
      <c r="B2175" t="s">
        <v>3889</v>
      </c>
      <c r="C2175" t="s">
        <v>4276</v>
      </c>
      <c r="D2175" t="s">
        <v>4098</v>
      </c>
      <c r="E2175" s="21">
        <v>1</v>
      </c>
    </row>
    <row r="2176" spans="1:5" x14ac:dyDescent="0.25">
      <c r="A2176" t="s">
        <v>3888</v>
      </c>
      <c r="B2176" t="s">
        <v>3889</v>
      </c>
      <c r="C2176" t="s">
        <v>4276</v>
      </c>
      <c r="D2176" t="s">
        <v>4100</v>
      </c>
      <c r="E2176" s="21">
        <v>1</v>
      </c>
    </row>
    <row r="2177" spans="1:5" x14ac:dyDescent="0.25">
      <c r="A2177" t="s">
        <v>3888</v>
      </c>
      <c r="B2177" t="s">
        <v>3889</v>
      </c>
      <c r="C2177" t="s">
        <v>4276</v>
      </c>
      <c r="D2177" t="s">
        <v>4102</v>
      </c>
      <c r="E2177" s="21">
        <v>1</v>
      </c>
    </row>
    <row r="2178" spans="1:5" x14ac:dyDescent="0.25">
      <c r="A2178" t="s">
        <v>3888</v>
      </c>
      <c r="B2178" t="s">
        <v>3889</v>
      </c>
      <c r="C2178" t="s">
        <v>4276</v>
      </c>
      <c r="D2178" t="s">
        <v>4104</v>
      </c>
      <c r="E2178" s="21">
        <v>1</v>
      </c>
    </row>
    <row r="2179" spans="1:5" x14ac:dyDescent="0.25">
      <c r="A2179" t="s">
        <v>3888</v>
      </c>
      <c r="B2179" t="s">
        <v>3889</v>
      </c>
      <c r="C2179" t="s">
        <v>4276</v>
      </c>
      <c r="D2179" t="s">
        <v>4106</v>
      </c>
      <c r="E2179" s="21">
        <v>1</v>
      </c>
    </row>
    <row r="2180" spans="1:5" x14ac:dyDescent="0.25">
      <c r="A2180" t="s">
        <v>3888</v>
      </c>
      <c r="B2180" t="s">
        <v>3889</v>
      </c>
      <c r="C2180" t="s">
        <v>4276</v>
      </c>
      <c r="D2180" t="s">
        <v>4108</v>
      </c>
      <c r="E2180" s="21">
        <v>1</v>
      </c>
    </row>
    <row r="2181" spans="1:5" x14ac:dyDescent="0.25">
      <c r="A2181" t="s">
        <v>3888</v>
      </c>
      <c r="B2181" t="s">
        <v>3889</v>
      </c>
      <c r="C2181" t="s">
        <v>4276</v>
      </c>
      <c r="D2181" t="s">
        <v>4110</v>
      </c>
      <c r="E2181" s="21">
        <v>1</v>
      </c>
    </row>
    <row r="2182" spans="1:5" x14ac:dyDescent="0.25">
      <c r="A2182" t="s">
        <v>3888</v>
      </c>
      <c r="B2182" t="s">
        <v>3889</v>
      </c>
      <c r="C2182" t="s">
        <v>4284</v>
      </c>
      <c r="D2182" t="s">
        <v>4098</v>
      </c>
      <c r="E2182" s="21">
        <v>1</v>
      </c>
    </row>
    <row r="2183" spans="1:5" x14ac:dyDescent="0.25">
      <c r="A2183" t="s">
        <v>3888</v>
      </c>
      <c r="B2183" t="s">
        <v>3889</v>
      </c>
      <c r="C2183" t="s">
        <v>4284</v>
      </c>
      <c r="D2183" t="s">
        <v>4100</v>
      </c>
      <c r="E2183" s="21">
        <v>1</v>
      </c>
    </row>
    <row r="2184" spans="1:5" x14ac:dyDescent="0.25">
      <c r="A2184" t="s">
        <v>3888</v>
      </c>
      <c r="B2184" t="s">
        <v>3889</v>
      </c>
      <c r="C2184" t="s">
        <v>4284</v>
      </c>
      <c r="D2184" t="s">
        <v>4102</v>
      </c>
      <c r="E2184" s="21">
        <v>1</v>
      </c>
    </row>
    <row r="2185" spans="1:5" x14ac:dyDescent="0.25">
      <c r="A2185" t="s">
        <v>3888</v>
      </c>
      <c r="B2185" t="s">
        <v>3889</v>
      </c>
      <c r="C2185" t="s">
        <v>4284</v>
      </c>
      <c r="D2185" t="s">
        <v>4104</v>
      </c>
      <c r="E2185" s="21">
        <v>1</v>
      </c>
    </row>
    <row r="2186" spans="1:5" x14ac:dyDescent="0.25">
      <c r="A2186" t="s">
        <v>3888</v>
      </c>
      <c r="B2186" t="s">
        <v>3889</v>
      </c>
      <c r="C2186" t="s">
        <v>4284</v>
      </c>
      <c r="D2186" t="s">
        <v>4106</v>
      </c>
      <c r="E2186" s="21">
        <v>1</v>
      </c>
    </row>
    <row r="2187" spans="1:5" x14ac:dyDescent="0.25">
      <c r="A2187" t="s">
        <v>3888</v>
      </c>
      <c r="B2187" t="s">
        <v>3889</v>
      </c>
      <c r="C2187" t="s">
        <v>4284</v>
      </c>
      <c r="D2187" t="s">
        <v>4108</v>
      </c>
      <c r="E2187" s="21">
        <v>1</v>
      </c>
    </row>
    <row r="2188" spans="1:5" x14ac:dyDescent="0.25">
      <c r="A2188" t="s">
        <v>3888</v>
      </c>
      <c r="B2188" t="s">
        <v>3889</v>
      </c>
      <c r="C2188" t="s">
        <v>4284</v>
      </c>
      <c r="D2188" t="s">
        <v>4110</v>
      </c>
      <c r="E2188" s="21">
        <v>1</v>
      </c>
    </row>
    <row r="2189" spans="1:5" x14ac:dyDescent="0.25">
      <c r="A2189" t="s">
        <v>3888</v>
      </c>
      <c r="B2189" t="s">
        <v>3889</v>
      </c>
      <c r="C2189" t="s">
        <v>4292</v>
      </c>
      <c r="D2189" t="s">
        <v>4098</v>
      </c>
      <c r="E2189" s="21">
        <v>1</v>
      </c>
    </row>
    <row r="2190" spans="1:5" x14ac:dyDescent="0.25">
      <c r="A2190" t="s">
        <v>3888</v>
      </c>
      <c r="B2190" t="s">
        <v>3889</v>
      </c>
      <c r="C2190" t="s">
        <v>4292</v>
      </c>
      <c r="D2190" t="s">
        <v>4100</v>
      </c>
      <c r="E2190" s="21">
        <v>1</v>
      </c>
    </row>
    <row r="2191" spans="1:5" x14ac:dyDescent="0.25">
      <c r="A2191" t="s">
        <v>3888</v>
      </c>
      <c r="B2191" t="s">
        <v>3889</v>
      </c>
      <c r="C2191" t="s">
        <v>4292</v>
      </c>
      <c r="D2191" t="s">
        <v>4102</v>
      </c>
      <c r="E2191" s="21">
        <v>1</v>
      </c>
    </row>
    <row r="2192" spans="1:5" x14ac:dyDescent="0.25">
      <c r="A2192" t="s">
        <v>3888</v>
      </c>
      <c r="B2192" t="s">
        <v>3889</v>
      </c>
      <c r="C2192" t="s">
        <v>4292</v>
      </c>
      <c r="D2192" t="s">
        <v>4104</v>
      </c>
      <c r="E2192" s="21">
        <v>1</v>
      </c>
    </row>
    <row r="2193" spans="1:5" x14ac:dyDescent="0.25">
      <c r="A2193" t="s">
        <v>3888</v>
      </c>
      <c r="B2193" t="s">
        <v>3889</v>
      </c>
      <c r="C2193" t="s">
        <v>4292</v>
      </c>
      <c r="D2193" t="s">
        <v>4106</v>
      </c>
      <c r="E2193" s="21">
        <v>1</v>
      </c>
    </row>
    <row r="2194" spans="1:5" x14ac:dyDescent="0.25">
      <c r="A2194" t="s">
        <v>3888</v>
      </c>
      <c r="B2194" t="s">
        <v>3889</v>
      </c>
      <c r="C2194" t="s">
        <v>4292</v>
      </c>
      <c r="D2194" t="s">
        <v>4108</v>
      </c>
      <c r="E2194" s="21">
        <v>1</v>
      </c>
    </row>
    <row r="2195" spans="1:5" x14ac:dyDescent="0.25">
      <c r="A2195" t="s">
        <v>3888</v>
      </c>
      <c r="B2195" t="s">
        <v>3889</v>
      </c>
      <c r="C2195" t="s">
        <v>4292</v>
      </c>
      <c r="D2195" t="s">
        <v>4110</v>
      </c>
      <c r="E2195" s="21">
        <v>1</v>
      </c>
    </row>
    <row r="2196" spans="1:5" x14ac:dyDescent="0.25">
      <c r="A2196" t="s">
        <v>3888</v>
      </c>
      <c r="B2196" t="s">
        <v>3889</v>
      </c>
      <c r="C2196" t="s">
        <v>4300</v>
      </c>
      <c r="D2196" t="s">
        <v>4098</v>
      </c>
      <c r="E2196" s="21">
        <v>1</v>
      </c>
    </row>
    <row r="2197" spans="1:5" x14ac:dyDescent="0.25">
      <c r="A2197" t="s">
        <v>3888</v>
      </c>
      <c r="B2197" t="s">
        <v>3889</v>
      </c>
      <c r="C2197" t="s">
        <v>4300</v>
      </c>
      <c r="D2197" t="s">
        <v>4100</v>
      </c>
      <c r="E2197" s="21">
        <v>1</v>
      </c>
    </row>
    <row r="2198" spans="1:5" x14ac:dyDescent="0.25">
      <c r="A2198" t="s">
        <v>3888</v>
      </c>
      <c r="B2198" t="s">
        <v>3889</v>
      </c>
      <c r="C2198" t="s">
        <v>4300</v>
      </c>
      <c r="D2198" t="s">
        <v>4102</v>
      </c>
      <c r="E2198" s="21">
        <v>1</v>
      </c>
    </row>
    <row r="2199" spans="1:5" x14ac:dyDescent="0.25">
      <c r="A2199" t="s">
        <v>3888</v>
      </c>
      <c r="B2199" t="s">
        <v>3889</v>
      </c>
      <c r="C2199" t="s">
        <v>4300</v>
      </c>
      <c r="D2199" t="s">
        <v>4104</v>
      </c>
      <c r="E2199" s="21">
        <v>1</v>
      </c>
    </row>
    <row r="2200" spans="1:5" x14ac:dyDescent="0.25">
      <c r="A2200" t="s">
        <v>3888</v>
      </c>
      <c r="B2200" t="s">
        <v>3889</v>
      </c>
      <c r="C2200" t="s">
        <v>4300</v>
      </c>
      <c r="D2200" t="s">
        <v>4106</v>
      </c>
      <c r="E2200" s="21">
        <v>1</v>
      </c>
    </row>
    <row r="2201" spans="1:5" x14ac:dyDescent="0.25">
      <c r="A2201" t="s">
        <v>3888</v>
      </c>
      <c r="B2201" t="s">
        <v>3889</v>
      </c>
      <c r="C2201" t="s">
        <v>4300</v>
      </c>
      <c r="D2201" t="s">
        <v>4108</v>
      </c>
      <c r="E2201" s="21">
        <v>1</v>
      </c>
    </row>
    <row r="2202" spans="1:5" x14ac:dyDescent="0.25">
      <c r="A2202" t="s">
        <v>3888</v>
      </c>
      <c r="B2202" t="s">
        <v>3889</v>
      </c>
      <c r="C2202" t="s">
        <v>4300</v>
      </c>
      <c r="D2202" t="s">
        <v>4119</v>
      </c>
      <c r="E2202" s="21">
        <v>1</v>
      </c>
    </row>
    <row r="2203" spans="1:5" x14ac:dyDescent="0.25">
      <c r="A2203" t="s">
        <v>3888</v>
      </c>
      <c r="B2203" t="s">
        <v>3889</v>
      </c>
      <c r="C2203" t="s">
        <v>4300</v>
      </c>
      <c r="D2203" t="s">
        <v>4110</v>
      </c>
      <c r="E2203" s="21">
        <v>1</v>
      </c>
    </row>
    <row r="2204" spans="1:5" x14ac:dyDescent="0.25">
      <c r="A2204" t="s">
        <v>3888</v>
      </c>
      <c r="B2204" t="s">
        <v>3889</v>
      </c>
      <c r="C2204" t="s">
        <v>4309</v>
      </c>
      <c r="D2204" t="s">
        <v>4098</v>
      </c>
      <c r="E2204" s="21">
        <v>1</v>
      </c>
    </row>
    <row r="2205" spans="1:5" x14ac:dyDescent="0.25">
      <c r="A2205" t="s">
        <v>3888</v>
      </c>
      <c r="B2205" t="s">
        <v>3889</v>
      </c>
      <c r="C2205" t="s">
        <v>4309</v>
      </c>
      <c r="D2205" t="s">
        <v>4100</v>
      </c>
      <c r="E2205" s="21">
        <v>1</v>
      </c>
    </row>
    <row r="2206" spans="1:5" x14ac:dyDescent="0.25">
      <c r="A2206" t="s">
        <v>3888</v>
      </c>
      <c r="B2206" t="s">
        <v>3889</v>
      </c>
      <c r="C2206" t="s">
        <v>4309</v>
      </c>
      <c r="D2206" t="s">
        <v>4102</v>
      </c>
      <c r="E2206" s="21">
        <v>1</v>
      </c>
    </row>
    <row r="2207" spans="1:5" x14ac:dyDescent="0.25">
      <c r="A2207" t="s">
        <v>3888</v>
      </c>
      <c r="B2207" t="s">
        <v>3889</v>
      </c>
      <c r="C2207" t="s">
        <v>4309</v>
      </c>
      <c r="D2207" t="s">
        <v>4104</v>
      </c>
      <c r="E2207" s="21">
        <v>1</v>
      </c>
    </row>
    <row r="2208" spans="1:5" x14ac:dyDescent="0.25">
      <c r="A2208" t="s">
        <v>3888</v>
      </c>
      <c r="B2208" t="s">
        <v>3889</v>
      </c>
      <c r="C2208" t="s">
        <v>4309</v>
      </c>
      <c r="D2208" t="s">
        <v>4314</v>
      </c>
      <c r="E2208" s="21">
        <v>1</v>
      </c>
    </row>
    <row r="2209" spans="1:5" x14ac:dyDescent="0.25">
      <c r="A2209" t="s">
        <v>3888</v>
      </c>
      <c r="B2209" t="s">
        <v>3889</v>
      </c>
      <c r="C2209" t="s">
        <v>4309</v>
      </c>
      <c r="D2209" t="s">
        <v>4106</v>
      </c>
      <c r="E2209" s="21">
        <v>1</v>
      </c>
    </row>
    <row r="2210" spans="1:5" x14ac:dyDescent="0.25">
      <c r="A2210" t="s">
        <v>3888</v>
      </c>
      <c r="B2210" t="s">
        <v>3889</v>
      </c>
      <c r="C2210" t="s">
        <v>4309</v>
      </c>
      <c r="D2210" t="s">
        <v>4108</v>
      </c>
      <c r="E2210" s="21">
        <v>1</v>
      </c>
    </row>
    <row r="2211" spans="1:5" x14ac:dyDescent="0.25">
      <c r="A2211" t="s">
        <v>3888</v>
      </c>
      <c r="B2211" t="s">
        <v>3889</v>
      </c>
      <c r="C2211" t="s">
        <v>4309</v>
      </c>
      <c r="D2211" t="s">
        <v>4110</v>
      </c>
      <c r="E2211" s="21">
        <v>1</v>
      </c>
    </row>
    <row r="2212" spans="1:5" x14ac:dyDescent="0.25">
      <c r="A2212" t="s">
        <v>3888</v>
      </c>
      <c r="B2212" t="s">
        <v>3889</v>
      </c>
      <c r="C2212" t="s">
        <v>4309</v>
      </c>
      <c r="D2212" t="s">
        <v>3897</v>
      </c>
      <c r="E2212" s="21">
        <v>1</v>
      </c>
    </row>
    <row r="2213" spans="1:5" x14ac:dyDescent="0.25">
      <c r="A2213" t="s">
        <v>3888</v>
      </c>
      <c r="B2213" t="s">
        <v>3889</v>
      </c>
      <c r="C2213" t="s">
        <v>4321</v>
      </c>
      <c r="D2213" t="s">
        <v>4098</v>
      </c>
      <c r="E2213" s="21">
        <v>1</v>
      </c>
    </row>
    <row r="2214" spans="1:5" x14ac:dyDescent="0.25">
      <c r="A2214" t="s">
        <v>3888</v>
      </c>
      <c r="B2214" t="s">
        <v>3889</v>
      </c>
      <c r="C2214" t="s">
        <v>4321</v>
      </c>
      <c r="D2214" t="s">
        <v>4100</v>
      </c>
      <c r="E2214" s="21">
        <v>1</v>
      </c>
    </row>
    <row r="2215" spans="1:5" x14ac:dyDescent="0.25">
      <c r="A2215" t="s">
        <v>3888</v>
      </c>
      <c r="B2215" t="s">
        <v>3889</v>
      </c>
      <c r="C2215" t="s">
        <v>4321</v>
      </c>
      <c r="D2215" t="s">
        <v>4102</v>
      </c>
      <c r="E2215" s="21">
        <v>1</v>
      </c>
    </row>
    <row r="2216" spans="1:5" x14ac:dyDescent="0.25">
      <c r="A2216" t="s">
        <v>3888</v>
      </c>
      <c r="B2216" t="s">
        <v>3889</v>
      </c>
      <c r="C2216" t="s">
        <v>4321</v>
      </c>
      <c r="D2216" t="s">
        <v>4104</v>
      </c>
      <c r="E2216" s="21">
        <v>1</v>
      </c>
    </row>
    <row r="2217" spans="1:5" x14ac:dyDescent="0.25">
      <c r="A2217" t="s">
        <v>3888</v>
      </c>
      <c r="B2217" t="s">
        <v>3889</v>
      </c>
      <c r="C2217" t="s">
        <v>4321</v>
      </c>
      <c r="D2217" t="s">
        <v>4106</v>
      </c>
      <c r="E2217" s="21">
        <v>1</v>
      </c>
    </row>
    <row r="2218" spans="1:5" x14ac:dyDescent="0.25">
      <c r="A2218" t="s">
        <v>3888</v>
      </c>
      <c r="B2218" t="s">
        <v>3889</v>
      </c>
      <c r="C2218" t="s">
        <v>4321</v>
      </c>
      <c r="D2218" t="s">
        <v>4108</v>
      </c>
      <c r="E2218" s="21">
        <v>1</v>
      </c>
    </row>
    <row r="2219" spans="1:5" x14ac:dyDescent="0.25">
      <c r="A2219" t="s">
        <v>3888</v>
      </c>
      <c r="B2219" t="s">
        <v>3889</v>
      </c>
      <c r="C2219" t="s">
        <v>4321</v>
      </c>
      <c r="D2219" t="s">
        <v>4110</v>
      </c>
      <c r="E2219" s="21">
        <v>1</v>
      </c>
    </row>
    <row r="2220" spans="1:5" x14ac:dyDescent="0.25">
      <c r="A2220" t="s">
        <v>3888</v>
      </c>
      <c r="B2220" t="s">
        <v>3889</v>
      </c>
      <c r="C2220" t="s">
        <v>4329</v>
      </c>
      <c r="D2220" t="s">
        <v>4098</v>
      </c>
      <c r="E2220" s="21">
        <v>1</v>
      </c>
    </row>
    <row r="2221" spans="1:5" x14ac:dyDescent="0.25">
      <c r="A2221" t="s">
        <v>3888</v>
      </c>
      <c r="B2221" t="s">
        <v>3889</v>
      </c>
      <c r="C2221" t="s">
        <v>4329</v>
      </c>
      <c r="D2221" t="s">
        <v>4100</v>
      </c>
      <c r="E2221" s="21">
        <v>1</v>
      </c>
    </row>
    <row r="2222" spans="1:5" x14ac:dyDescent="0.25">
      <c r="A2222" t="s">
        <v>3888</v>
      </c>
      <c r="B2222" t="s">
        <v>3889</v>
      </c>
      <c r="C2222" t="s">
        <v>4329</v>
      </c>
      <c r="D2222" t="s">
        <v>4102</v>
      </c>
      <c r="E2222" s="21">
        <v>1</v>
      </c>
    </row>
    <row r="2223" spans="1:5" x14ac:dyDescent="0.25">
      <c r="A2223" t="s">
        <v>3888</v>
      </c>
      <c r="B2223" t="s">
        <v>3889</v>
      </c>
      <c r="C2223" t="s">
        <v>4329</v>
      </c>
      <c r="D2223" t="s">
        <v>4104</v>
      </c>
      <c r="E2223" s="21">
        <v>1</v>
      </c>
    </row>
    <row r="2224" spans="1:5" x14ac:dyDescent="0.25">
      <c r="A2224" t="s">
        <v>3888</v>
      </c>
      <c r="B2224" t="s">
        <v>3889</v>
      </c>
      <c r="C2224" t="s">
        <v>4329</v>
      </c>
      <c r="D2224" t="s">
        <v>4106</v>
      </c>
      <c r="E2224" s="21">
        <v>1</v>
      </c>
    </row>
    <row r="2225" spans="1:5" x14ac:dyDescent="0.25">
      <c r="A2225" t="s">
        <v>3888</v>
      </c>
      <c r="B2225" t="s">
        <v>3889</v>
      </c>
      <c r="C2225" t="s">
        <v>4329</v>
      </c>
      <c r="D2225" t="s">
        <v>4335</v>
      </c>
      <c r="E2225" s="21">
        <v>1</v>
      </c>
    </row>
    <row r="2226" spans="1:5" x14ac:dyDescent="0.25">
      <c r="A2226" t="s">
        <v>3888</v>
      </c>
      <c r="B2226" t="s">
        <v>3889</v>
      </c>
      <c r="C2226" t="s">
        <v>4329</v>
      </c>
      <c r="D2226" t="s">
        <v>4108</v>
      </c>
      <c r="E2226" s="21">
        <v>1</v>
      </c>
    </row>
    <row r="2227" spans="1:5" x14ac:dyDescent="0.25">
      <c r="A2227" t="s">
        <v>3888</v>
      </c>
      <c r="B2227" t="s">
        <v>3889</v>
      </c>
      <c r="C2227" t="s">
        <v>4329</v>
      </c>
      <c r="D2227" t="s">
        <v>4110</v>
      </c>
      <c r="E2227" s="21">
        <v>1</v>
      </c>
    </row>
    <row r="2228" spans="1:5" x14ac:dyDescent="0.25">
      <c r="A2228" t="s">
        <v>3888</v>
      </c>
      <c r="B2228" t="s">
        <v>3889</v>
      </c>
      <c r="C2228" t="s">
        <v>4339</v>
      </c>
      <c r="D2228" t="s">
        <v>4098</v>
      </c>
      <c r="E2228" s="21">
        <v>1</v>
      </c>
    </row>
    <row r="2229" spans="1:5" x14ac:dyDescent="0.25">
      <c r="A2229" t="s">
        <v>3888</v>
      </c>
      <c r="B2229" t="s">
        <v>3889</v>
      </c>
      <c r="C2229" t="s">
        <v>4339</v>
      </c>
      <c r="D2229" t="s">
        <v>4100</v>
      </c>
      <c r="E2229" s="21">
        <v>1</v>
      </c>
    </row>
    <row r="2230" spans="1:5" x14ac:dyDescent="0.25">
      <c r="A2230" t="s">
        <v>3888</v>
      </c>
      <c r="B2230" t="s">
        <v>3889</v>
      </c>
      <c r="C2230" t="s">
        <v>4339</v>
      </c>
      <c r="D2230" t="s">
        <v>4102</v>
      </c>
      <c r="E2230" s="21">
        <v>1</v>
      </c>
    </row>
    <row r="2231" spans="1:5" x14ac:dyDescent="0.25">
      <c r="A2231" t="s">
        <v>3888</v>
      </c>
      <c r="B2231" t="s">
        <v>3889</v>
      </c>
      <c r="C2231" t="s">
        <v>4339</v>
      </c>
      <c r="D2231" t="s">
        <v>4104</v>
      </c>
      <c r="E2231" s="21">
        <v>1</v>
      </c>
    </row>
    <row r="2232" spans="1:5" x14ac:dyDescent="0.25">
      <c r="A2232" t="s">
        <v>3888</v>
      </c>
      <c r="B2232" t="s">
        <v>3889</v>
      </c>
      <c r="C2232" t="s">
        <v>4339</v>
      </c>
      <c r="D2232" t="s">
        <v>4106</v>
      </c>
      <c r="E2232" s="21">
        <v>1</v>
      </c>
    </row>
    <row r="2233" spans="1:5" x14ac:dyDescent="0.25">
      <c r="A2233" t="s">
        <v>3888</v>
      </c>
      <c r="B2233" t="s">
        <v>3889</v>
      </c>
      <c r="C2233" t="s">
        <v>4339</v>
      </c>
      <c r="D2233" t="s">
        <v>4108</v>
      </c>
      <c r="E2233" s="21">
        <v>1</v>
      </c>
    </row>
    <row r="2234" spans="1:5" x14ac:dyDescent="0.25">
      <c r="A2234" t="s">
        <v>3888</v>
      </c>
      <c r="B2234" t="s">
        <v>3889</v>
      </c>
      <c r="C2234" t="s">
        <v>4339</v>
      </c>
      <c r="D2234" t="s">
        <v>4110</v>
      </c>
      <c r="E2234" s="21">
        <v>1</v>
      </c>
    </row>
    <row r="2235" spans="1:5" x14ac:dyDescent="0.25">
      <c r="A2235" t="s">
        <v>3888</v>
      </c>
      <c r="B2235" t="s">
        <v>3889</v>
      </c>
      <c r="C2235" t="s">
        <v>4379</v>
      </c>
      <c r="D2235" t="s">
        <v>4380</v>
      </c>
      <c r="E2235" s="21">
        <v>1</v>
      </c>
    </row>
    <row r="2236" spans="1:5" x14ac:dyDescent="0.25">
      <c r="A2236" t="s">
        <v>3888</v>
      </c>
      <c r="B2236" t="s">
        <v>3889</v>
      </c>
      <c r="C2236" t="s">
        <v>4379</v>
      </c>
      <c r="D2236" t="s">
        <v>4381</v>
      </c>
      <c r="E2236" s="21">
        <v>1</v>
      </c>
    </row>
    <row r="2237" spans="1:5" x14ac:dyDescent="0.25">
      <c r="A2237" t="s">
        <v>3888</v>
      </c>
      <c r="B2237" t="s">
        <v>3889</v>
      </c>
      <c r="C2237" t="s">
        <v>4379</v>
      </c>
      <c r="D2237" t="s">
        <v>4382</v>
      </c>
      <c r="E2237" s="21">
        <v>1</v>
      </c>
    </row>
    <row r="2238" spans="1:5" x14ac:dyDescent="0.25">
      <c r="A2238" t="s">
        <v>3888</v>
      </c>
      <c r="B2238" t="s">
        <v>3889</v>
      </c>
      <c r="C2238" t="s">
        <v>4379</v>
      </c>
      <c r="D2238" t="s">
        <v>4383</v>
      </c>
      <c r="E2238" s="21">
        <v>1</v>
      </c>
    </row>
    <row r="2239" spans="1:5" x14ac:dyDescent="0.25">
      <c r="A2239" t="s">
        <v>3888</v>
      </c>
      <c r="B2239" t="s">
        <v>3889</v>
      </c>
      <c r="C2239" t="s">
        <v>4379</v>
      </c>
      <c r="D2239" t="s">
        <v>4384</v>
      </c>
      <c r="E2239" s="21">
        <v>1</v>
      </c>
    </row>
    <row r="2240" spans="1:5" x14ac:dyDescent="0.25">
      <c r="A2240" t="s">
        <v>3888</v>
      </c>
      <c r="B2240" t="s">
        <v>3889</v>
      </c>
      <c r="C2240" t="s">
        <v>4379</v>
      </c>
      <c r="D2240" t="s">
        <v>4385</v>
      </c>
      <c r="E2240" s="21">
        <v>1</v>
      </c>
    </row>
    <row r="2241" spans="1:5" x14ac:dyDescent="0.25">
      <c r="A2241" t="s">
        <v>3888</v>
      </c>
      <c r="B2241" t="s">
        <v>3889</v>
      </c>
      <c r="C2241" t="s">
        <v>4379</v>
      </c>
      <c r="D2241" t="s">
        <v>4386</v>
      </c>
      <c r="E2241" s="21">
        <v>1</v>
      </c>
    </row>
    <row r="2242" spans="1:5" x14ac:dyDescent="0.25">
      <c r="A2242" t="s">
        <v>3888</v>
      </c>
      <c r="B2242" t="s">
        <v>3889</v>
      </c>
      <c r="C2242" t="s">
        <v>4379</v>
      </c>
      <c r="D2242" t="s">
        <v>4387</v>
      </c>
      <c r="E2242" s="21">
        <v>1</v>
      </c>
    </row>
    <row r="2243" spans="1:5" x14ac:dyDescent="0.25">
      <c r="A2243" t="s">
        <v>3888</v>
      </c>
      <c r="B2243" t="s">
        <v>3889</v>
      </c>
      <c r="C2243" t="s">
        <v>4379</v>
      </c>
      <c r="D2243" t="s">
        <v>4388</v>
      </c>
      <c r="E2243" s="21">
        <v>1</v>
      </c>
    </row>
    <row r="2244" spans="1:5" x14ac:dyDescent="0.25">
      <c r="A2244" t="s">
        <v>3888</v>
      </c>
      <c r="B2244" t="s">
        <v>3889</v>
      </c>
      <c r="C2244" t="s">
        <v>4379</v>
      </c>
      <c r="D2244" t="s">
        <v>4389</v>
      </c>
      <c r="E2244" s="21">
        <v>1</v>
      </c>
    </row>
    <row r="2245" spans="1:5" x14ac:dyDescent="0.25">
      <c r="A2245" t="s">
        <v>3888</v>
      </c>
      <c r="B2245" t="s">
        <v>3889</v>
      </c>
      <c r="C2245" t="s">
        <v>4379</v>
      </c>
      <c r="D2245" t="s">
        <v>4390</v>
      </c>
      <c r="E2245" s="21">
        <v>1</v>
      </c>
    </row>
    <row r="2246" spans="1:5" x14ac:dyDescent="0.25">
      <c r="A2246" t="s">
        <v>3888</v>
      </c>
      <c r="B2246" t="s">
        <v>3889</v>
      </c>
      <c r="C2246" t="s">
        <v>4379</v>
      </c>
      <c r="D2246" t="s">
        <v>4391</v>
      </c>
      <c r="E2246" s="21">
        <v>1</v>
      </c>
    </row>
    <row r="2247" spans="1:5" x14ac:dyDescent="0.25">
      <c r="A2247" t="s">
        <v>3888</v>
      </c>
      <c r="B2247" t="s">
        <v>3889</v>
      </c>
      <c r="C2247" t="s">
        <v>4379</v>
      </c>
      <c r="D2247" t="s">
        <v>4392</v>
      </c>
      <c r="E2247" s="21">
        <v>1</v>
      </c>
    </row>
    <row r="2248" spans="1:5" x14ac:dyDescent="0.25">
      <c r="A2248" t="s">
        <v>3888</v>
      </c>
      <c r="B2248" t="s">
        <v>3889</v>
      </c>
      <c r="C2248" t="s">
        <v>4379</v>
      </c>
      <c r="D2248" t="s">
        <v>4393</v>
      </c>
      <c r="E2248" s="21">
        <v>1</v>
      </c>
    </row>
    <row r="2249" spans="1:5" x14ac:dyDescent="0.25">
      <c r="A2249" t="s">
        <v>3888</v>
      </c>
      <c r="B2249" t="s">
        <v>3889</v>
      </c>
      <c r="C2249" t="s">
        <v>4379</v>
      </c>
      <c r="D2249" t="s">
        <v>4394</v>
      </c>
      <c r="E2249" s="21">
        <v>1</v>
      </c>
    </row>
    <row r="2250" spans="1:5" x14ac:dyDescent="0.25">
      <c r="A2250" t="s">
        <v>3888</v>
      </c>
      <c r="B2250" t="s">
        <v>3889</v>
      </c>
      <c r="C2250" t="s">
        <v>4379</v>
      </c>
      <c r="D2250" t="s">
        <v>4395</v>
      </c>
      <c r="E2250" s="21">
        <v>1</v>
      </c>
    </row>
    <row r="2251" spans="1:5" x14ac:dyDescent="0.25">
      <c r="A2251" t="s">
        <v>3888</v>
      </c>
      <c r="B2251" t="s">
        <v>3889</v>
      </c>
      <c r="C2251" t="s">
        <v>4379</v>
      </c>
      <c r="D2251" t="s">
        <v>4396</v>
      </c>
      <c r="E2251" s="21">
        <v>1</v>
      </c>
    </row>
    <row r="2252" spans="1:5" x14ac:dyDescent="0.25">
      <c r="A2252" t="s">
        <v>3888</v>
      </c>
      <c r="B2252" t="s">
        <v>3889</v>
      </c>
      <c r="C2252" t="s">
        <v>4379</v>
      </c>
      <c r="D2252" t="s">
        <v>4397</v>
      </c>
      <c r="E2252" s="21">
        <v>1</v>
      </c>
    </row>
    <row r="2253" spans="1:5" x14ac:dyDescent="0.25">
      <c r="A2253" t="s">
        <v>3888</v>
      </c>
      <c r="B2253" t="s">
        <v>3889</v>
      </c>
      <c r="C2253" t="s">
        <v>4379</v>
      </c>
      <c r="D2253" t="s">
        <v>4398</v>
      </c>
      <c r="E2253" s="21">
        <v>1</v>
      </c>
    </row>
    <row r="2254" spans="1:5" x14ac:dyDescent="0.25">
      <c r="A2254" t="s">
        <v>3888</v>
      </c>
      <c r="B2254" t="s">
        <v>3889</v>
      </c>
      <c r="C2254" t="s">
        <v>4379</v>
      </c>
      <c r="D2254" t="s">
        <v>4399</v>
      </c>
      <c r="E2254" s="21">
        <v>1</v>
      </c>
    </row>
    <row r="2255" spans="1:5" x14ac:dyDescent="0.25">
      <c r="A2255" t="s">
        <v>3888</v>
      </c>
      <c r="B2255" t="s">
        <v>3889</v>
      </c>
      <c r="C2255" t="s">
        <v>4379</v>
      </c>
      <c r="D2255" t="s">
        <v>4400</v>
      </c>
      <c r="E2255" s="21">
        <v>1</v>
      </c>
    </row>
    <row r="2256" spans="1:5" x14ac:dyDescent="0.25">
      <c r="A2256" t="s">
        <v>3888</v>
      </c>
      <c r="B2256" t="s">
        <v>3889</v>
      </c>
      <c r="C2256" t="s">
        <v>4379</v>
      </c>
      <c r="D2256" t="s">
        <v>4401</v>
      </c>
      <c r="E2256" s="21">
        <v>1</v>
      </c>
    </row>
    <row r="2257" spans="1:5" x14ac:dyDescent="0.25">
      <c r="A2257" t="s">
        <v>3888</v>
      </c>
      <c r="B2257" t="s">
        <v>3889</v>
      </c>
      <c r="C2257" t="s">
        <v>4379</v>
      </c>
      <c r="D2257" t="s">
        <v>4402</v>
      </c>
      <c r="E2257" s="21">
        <v>1</v>
      </c>
    </row>
    <row r="2258" spans="1:5" x14ac:dyDescent="0.25">
      <c r="A2258" t="s">
        <v>3888</v>
      </c>
      <c r="B2258" t="s">
        <v>3889</v>
      </c>
      <c r="C2258" t="s">
        <v>4379</v>
      </c>
      <c r="D2258" t="s">
        <v>4403</v>
      </c>
      <c r="E2258" s="21">
        <v>1</v>
      </c>
    </row>
    <row r="2259" spans="1:5" x14ac:dyDescent="0.25">
      <c r="A2259" t="s">
        <v>3888</v>
      </c>
      <c r="B2259" t="s">
        <v>3889</v>
      </c>
      <c r="C2259" t="s">
        <v>4379</v>
      </c>
      <c r="D2259" t="s">
        <v>4404</v>
      </c>
      <c r="E2259" s="21">
        <v>1</v>
      </c>
    </row>
    <row r="2260" spans="1:5" x14ac:dyDescent="0.25">
      <c r="A2260" t="s">
        <v>3888</v>
      </c>
      <c r="B2260" t="s">
        <v>3889</v>
      </c>
      <c r="C2260" t="s">
        <v>4379</v>
      </c>
      <c r="D2260" t="s">
        <v>4405</v>
      </c>
      <c r="E2260" s="21">
        <v>1</v>
      </c>
    </row>
    <row r="2261" spans="1:5" x14ac:dyDescent="0.25">
      <c r="A2261" t="s">
        <v>3888</v>
      </c>
      <c r="B2261" t="s">
        <v>3889</v>
      </c>
      <c r="C2261" t="s">
        <v>4379</v>
      </c>
      <c r="D2261" t="s">
        <v>4406</v>
      </c>
      <c r="E2261" s="21">
        <v>1</v>
      </c>
    </row>
    <row r="2262" spans="1:5" x14ac:dyDescent="0.25">
      <c r="A2262" t="s">
        <v>3888</v>
      </c>
      <c r="B2262" t="s">
        <v>3889</v>
      </c>
      <c r="C2262" t="s">
        <v>4379</v>
      </c>
      <c r="D2262" t="s">
        <v>4407</v>
      </c>
      <c r="E2262" s="21">
        <v>1</v>
      </c>
    </row>
    <row r="2263" spans="1:5" x14ac:dyDescent="0.25">
      <c r="A2263" t="s">
        <v>3888</v>
      </c>
      <c r="B2263" t="s">
        <v>3889</v>
      </c>
      <c r="C2263" t="s">
        <v>4379</v>
      </c>
      <c r="D2263" t="s">
        <v>4408</v>
      </c>
      <c r="E2263" s="21">
        <v>1</v>
      </c>
    </row>
    <row r="2264" spans="1:5" x14ac:dyDescent="0.25">
      <c r="A2264" t="s">
        <v>3888</v>
      </c>
      <c r="B2264" t="s">
        <v>3889</v>
      </c>
      <c r="C2264" t="s">
        <v>3890</v>
      </c>
      <c r="D2264" t="s">
        <v>3891</v>
      </c>
      <c r="E2264" s="21">
        <v>1</v>
      </c>
    </row>
    <row r="2265" spans="1:5" x14ac:dyDescent="0.25">
      <c r="A2265" t="s">
        <v>3888</v>
      </c>
      <c r="B2265" t="s">
        <v>3889</v>
      </c>
      <c r="C2265" t="s">
        <v>3890</v>
      </c>
      <c r="D2265" t="s">
        <v>3893</v>
      </c>
      <c r="E2265" s="21">
        <v>1</v>
      </c>
    </row>
    <row r="2266" spans="1:5" x14ac:dyDescent="0.25">
      <c r="A2266" t="s">
        <v>3888</v>
      </c>
      <c r="B2266" t="s">
        <v>3889</v>
      </c>
      <c r="C2266" t="s">
        <v>3890</v>
      </c>
      <c r="D2266" t="s">
        <v>3895</v>
      </c>
      <c r="E2266" s="21">
        <v>1</v>
      </c>
    </row>
    <row r="2267" spans="1:5" x14ac:dyDescent="0.25">
      <c r="A2267" t="s">
        <v>3888</v>
      </c>
      <c r="B2267" t="s">
        <v>3889</v>
      </c>
      <c r="C2267" t="s">
        <v>3890</v>
      </c>
      <c r="D2267" t="s">
        <v>3897</v>
      </c>
      <c r="E2267" s="21">
        <v>1</v>
      </c>
    </row>
    <row r="2268" spans="1:5" x14ac:dyDescent="0.25">
      <c r="A2268" t="s">
        <v>3888</v>
      </c>
      <c r="B2268" t="s">
        <v>3889</v>
      </c>
      <c r="C2268" t="s">
        <v>3890</v>
      </c>
      <c r="D2268" t="s">
        <v>3899</v>
      </c>
      <c r="E2268" s="21">
        <v>1</v>
      </c>
    </row>
    <row r="2269" spans="1:5" x14ac:dyDescent="0.25">
      <c r="A2269" t="s">
        <v>3888</v>
      </c>
      <c r="B2269" t="s">
        <v>3889</v>
      </c>
      <c r="C2269" t="s">
        <v>3901</v>
      </c>
      <c r="D2269" t="s">
        <v>3891</v>
      </c>
      <c r="E2269" s="21">
        <v>1</v>
      </c>
    </row>
    <row r="2270" spans="1:5" x14ac:dyDescent="0.25">
      <c r="A2270" t="s">
        <v>3888</v>
      </c>
      <c r="B2270" t="s">
        <v>3889</v>
      </c>
      <c r="C2270" t="s">
        <v>3901</v>
      </c>
      <c r="D2270" t="s">
        <v>3897</v>
      </c>
      <c r="E2270" s="21">
        <v>1</v>
      </c>
    </row>
    <row r="2271" spans="1:5" x14ac:dyDescent="0.25">
      <c r="A2271" t="s">
        <v>3888</v>
      </c>
      <c r="B2271" t="s">
        <v>3889</v>
      </c>
      <c r="C2271" t="s">
        <v>3904</v>
      </c>
      <c r="D2271" t="s">
        <v>3891</v>
      </c>
      <c r="E2271" s="21">
        <v>1</v>
      </c>
    </row>
    <row r="2272" spans="1:5" x14ac:dyDescent="0.25">
      <c r="A2272" t="s">
        <v>3888</v>
      </c>
      <c r="B2272" t="s">
        <v>3889</v>
      </c>
      <c r="C2272" t="s">
        <v>3904</v>
      </c>
      <c r="D2272" t="s">
        <v>3893</v>
      </c>
      <c r="E2272" s="21">
        <v>1</v>
      </c>
    </row>
    <row r="2273" spans="1:5" x14ac:dyDescent="0.25">
      <c r="A2273" t="s">
        <v>3888</v>
      </c>
      <c r="B2273" t="s">
        <v>3889</v>
      </c>
      <c r="C2273" t="s">
        <v>3904</v>
      </c>
      <c r="D2273" t="s">
        <v>3895</v>
      </c>
      <c r="E2273" s="21">
        <v>1</v>
      </c>
    </row>
    <row r="2274" spans="1:5" x14ac:dyDescent="0.25">
      <c r="A2274" t="s">
        <v>3888</v>
      </c>
      <c r="B2274" t="s">
        <v>3889</v>
      </c>
      <c r="C2274" t="s">
        <v>3904</v>
      </c>
      <c r="D2274" t="s">
        <v>3897</v>
      </c>
      <c r="E2274" s="21">
        <v>1</v>
      </c>
    </row>
    <row r="2275" spans="1:5" x14ac:dyDescent="0.25">
      <c r="A2275" t="s">
        <v>3888</v>
      </c>
      <c r="B2275" t="s">
        <v>3889</v>
      </c>
      <c r="C2275" t="s">
        <v>3904</v>
      </c>
      <c r="D2275" t="s">
        <v>3899</v>
      </c>
      <c r="E2275" s="21">
        <v>1</v>
      </c>
    </row>
    <row r="2276" spans="1:5" x14ac:dyDescent="0.25">
      <c r="A2276" t="s">
        <v>3888</v>
      </c>
      <c r="B2276" t="s">
        <v>3889</v>
      </c>
      <c r="C2276" t="s">
        <v>3910</v>
      </c>
      <c r="D2276" t="s">
        <v>3891</v>
      </c>
      <c r="E2276" s="21">
        <v>1</v>
      </c>
    </row>
    <row r="2277" spans="1:5" x14ac:dyDescent="0.25">
      <c r="A2277" t="s">
        <v>3888</v>
      </c>
      <c r="B2277" t="s">
        <v>3889</v>
      </c>
      <c r="C2277" t="s">
        <v>3910</v>
      </c>
      <c r="D2277" t="s">
        <v>3912</v>
      </c>
      <c r="E2277" s="21">
        <v>1</v>
      </c>
    </row>
    <row r="2278" spans="1:5" x14ac:dyDescent="0.25">
      <c r="A2278" t="s">
        <v>3888</v>
      </c>
      <c r="B2278" t="s">
        <v>3889</v>
      </c>
      <c r="C2278" t="s">
        <v>3910</v>
      </c>
      <c r="D2278" t="s">
        <v>3914</v>
      </c>
      <c r="E2278" s="21">
        <v>1</v>
      </c>
    </row>
    <row r="2279" spans="1:5" x14ac:dyDescent="0.25">
      <c r="A2279" t="s">
        <v>3888</v>
      </c>
      <c r="B2279" t="s">
        <v>3889</v>
      </c>
      <c r="C2279" t="s">
        <v>3910</v>
      </c>
      <c r="D2279" t="s">
        <v>3916</v>
      </c>
      <c r="E2279" s="21">
        <v>1</v>
      </c>
    </row>
    <row r="2280" spans="1:5" x14ac:dyDescent="0.25">
      <c r="A2280" t="s">
        <v>3888</v>
      </c>
      <c r="B2280" t="s">
        <v>3889</v>
      </c>
      <c r="C2280" t="s">
        <v>3910</v>
      </c>
      <c r="D2280" t="s">
        <v>3918</v>
      </c>
      <c r="E2280" s="21">
        <v>1</v>
      </c>
    </row>
    <row r="2281" spans="1:5" x14ac:dyDescent="0.25">
      <c r="A2281" t="s">
        <v>3888</v>
      </c>
      <c r="B2281" t="s">
        <v>3889</v>
      </c>
      <c r="C2281" t="s">
        <v>3910</v>
      </c>
      <c r="D2281" t="s">
        <v>3899</v>
      </c>
      <c r="E2281" s="21">
        <v>1</v>
      </c>
    </row>
    <row r="2282" spans="1:5" x14ac:dyDescent="0.25">
      <c r="A2282" t="s">
        <v>3888</v>
      </c>
      <c r="B2282" t="s">
        <v>3889</v>
      </c>
      <c r="C2282" t="s">
        <v>3921</v>
      </c>
      <c r="D2282" t="s">
        <v>3891</v>
      </c>
      <c r="E2282" s="21">
        <v>1</v>
      </c>
    </row>
    <row r="2283" spans="1:5" x14ac:dyDescent="0.25">
      <c r="A2283" t="s">
        <v>3888</v>
      </c>
      <c r="B2283" t="s">
        <v>3889</v>
      </c>
      <c r="C2283" t="s">
        <v>3921</v>
      </c>
      <c r="D2283" t="s">
        <v>3893</v>
      </c>
      <c r="E2283" s="21">
        <v>1</v>
      </c>
    </row>
    <row r="2284" spans="1:5" x14ac:dyDescent="0.25">
      <c r="A2284" t="s">
        <v>3888</v>
      </c>
      <c r="B2284" t="s">
        <v>3889</v>
      </c>
      <c r="C2284" t="s">
        <v>3921</v>
      </c>
      <c r="D2284" t="s">
        <v>3895</v>
      </c>
      <c r="E2284" s="21">
        <v>1</v>
      </c>
    </row>
    <row r="2285" spans="1:5" x14ac:dyDescent="0.25">
      <c r="A2285" t="s">
        <v>3888</v>
      </c>
      <c r="B2285" t="s">
        <v>3889</v>
      </c>
      <c r="C2285" t="s">
        <v>3921</v>
      </c>
      <c r="D2285" t="s">
        <v>3897</v>
      </c>
      <c r="E2285" s="21">
        <v>1</v>
      </c>
    </row>
    <row r="2286" spans="1:5" x14ac:dyDescent="0.25">
      <c r="A2286" t="s">
        <v>3888</v>
      </c>
      <c r="B2286" t="s">
        <v>3889</v>
      </c>
      <c r="C2286" t="s">
        <v>3921</v>
      </c>
      <c r="D2286" t="s">
        <v>3899</v>
      </c>
      <c r="E2286" s="21">
        <v>1</v>
      </c>
    </row>
    <row r="2287" spans="1:5" x14ac:dyDescent="0.25">
      <c r="A2287" t="s">
        <v>3888</v>
      </c>
      <c r="B2287" t="s">
        <v>3889</v>
      </c>
      <c r="C2287" t="s">
        <v>3927</v>
      </c>
      <c r="D2287" t="s">
        <v>3891</v>
      </c>
      <c r="E2287" s="21">
        <v>1</v>
      </c>
    </row>
    <row r="2288" spans="1:5" x14ac:dyDescent="0.25">
      <c r="A2288" t="s">
        <v>3888</v>
      </c>
      <c r="B2288" t="s">
        <v>3889</v>
      </c>
      <c r="C2288" t="s">
        <v>3927</v>
      </c>
      <c r="D2288" t="s">
        <v>3893</v>
      </c>
      <c r="E2288" s="21">
        <v>1</v>
      </c>
    </row>
    <row r="2289" spans="1:5" x14ac:dyDescent="0.25">
      <c r="A2289" t="s">
        <v>3888</v>
      </c>
      <c r="B2289" t="s">
        <v>3889</v>
      </c>
      <c r="C2289" t="s">
        <v>3927</v>
      </c>
      <c r="D2289" t="s">
        <v>3895</v>
      </c>
      <c r="E2289" s="21">
        <v>1</v>
      </c>
    </row>
    <row r="2290" spans="1:5" x14ac:dyDescent="0.25">
      <c r="A2290" t="s">
        <v>3888</v>
      </c>
      <c r="B2290" t="s">
        <v>3889</v>
      </c>
      <c r="C2290" t="s">
        <v>3927</v>
      </c>
      <c r="D2290" t="s">
        <v>3897</v>
      </c>
      <c r="E2290" s="21">
        <v>1</v>
      </c>
    </row>
    <row r="2291" spans="1:5" x14ac:dyDescent="0.25">
      <c r="A2291" t="s">
        <v>3888</v>
      </c>
      <c r="B2291" t="s">
        <v>3889</v>
      </c>
      <c r="C2291" t="s">
        <v>3927</v>
      </c>
      <c r="D2291" t="s">
        <v>3899</v>
      </c>
      <c r="E2291" s="21">
        <v>1</v>
      </c>
    </row>
    <row r="2292" spans="1:5" x14ac:dyDescent="0.25">
      <c r="A2292" t="s">
        <v>3888</v>
      </c>
      <c r="B2292" t="s">
        <v>3889</v>
      </c>
      <c r="C2292" t="s">
        <v>3933</v>
      </c>
      <c r="D2292" t="s">
        <v>3891</v>
      </c>
      <c r="E2292" s="21">
        <v>1</v>
      </c>
    </row>
    <row r="2293" spans="1:5" x14ac:dyDescent="0.25">
      <c r="A2293" t="s">
        <v>3888</v>
      </c>
      <c r="B2293" t="s">
        <v>3889</v>
      </c>
      <c r="C2293" t="s">
        <v>3933</v>
      </c>
      <c r="D2293" t="s">
        <v>3893</v>
      </c>
      <c r="E2293" s="21">
        <v>1</v>
      </c>
    </row>
    <row r="2294" spans="1:5" x14ac:dyDescent="0.25">
      <c r="A2294" t="s">
        <v>3888</v>
      </c>
      <c r="B2294" t="s">
        <v>3889</v>
      </c>
      <c r="C2294" t="s">
        <v>3933</v>
      </c>
      <c r="D2294" t="s">
        <v>3895</v>
      </c>
      <c r="E2294" s="21">
        <v>1</v>
      </c>
    </row>
    <row r="2295" spans="1:5" x14ac:dyDescent="0.25">
      <c r="A2295" t="s">
        <v>3888</v>
      </c>
      <c r="B2295" t="s">
        <v>3889</v>
      </c>
      <c r="C2295" t="s">
        <v>3933</v>
      </c>
      <c r="D2295" t="s">
        <v>3897</v>
      </c>
      <c r="E2295" s="21">
        <v>1</v>
      </c>
    </row>
    <row r="2296" spans="1:5" x14ac:dyDescent="0.25">
      <c r="A2296" t="s">
        <v>3888</v>
      </c>
      <c r="B2296" t="s">
        <v>3889</v>
      </c>
      <c r="C2296" t="s">
        <v>3933</v>
      </c>
      <c r="D2296" t="s">
        <v>3899</v>
      </c>
      <c r="E2296" s="21">
        <v>1</v>
      </c>
    </row>
    <row r="2297" spans="1:5" x14ac:dyDescent="0.25">
      <c r="A2297" t="s">
        <v>3888</v>
      </c>
      <c r="B2297" t="s">
        <v>3889</v>
      </c>
      <c r="C2297" t="s">
        <v>3939</v>
      </c>
      <c r="D2297" t="s">
        <v>3891</v>
      </c>
      <c r="E2297" s="21">
        <v>1</v>
      </c>
    </row>
    <row r="2298" spans="1:5" x14ac:dyDescent="0.25">
      <c r="A2298" t="s">
        <v>3888</v>
      </c>
      <c r="B2298" t="s">
        <v>3889</v>
      </c>
      <c r="C2298" t="s">
        <v>3939</v>
      </c>
      <c r="D2298" t="s">
        <v>3893</v>
      </c>
      <c r="E2298" s="21">
        <v>1</v>
      </c>
    </row>
    <row r="2299" spans="1:5" x14ac:dyDescent="0.25">
      <c r="A2299" t="s">
        <v>3888</v>
      </c>
      <c r="B2299" t="s">
        <v>3889</v>
      </c>
      <c r="C2299" t="s">
        <v>3939</v>
      </c>
      <c r="D2299" t="s">
        <v>3895</v>
      </c>
      <c r="E2299" s="21">
        <v>1</v>
      </c>
    </row>
    <row r="2300" spans="1:5" x14ac:dyDescent="0.25">
      <c r="A2300" t="s">
        <v>3888</v>
      </c>
      <c r="B2300" t="s">
        <v>3889</v>
      </c>
      <c r="C2300" t="s">
        <v>3939</v>
      </c>
      <c r="D2300" t="s">
        <v>3897</v>
      </c>
      <c r="E2300" s="21">
        <v>1</v>
      </c>
    </row>
    <row r="2301" spans="1:5" x14ac:dyDescent="0.25">
      <c r="A2301" t="s">
        <v>3888</v>
      </c>
      <c r="B2301" t="s">
        <v>3889</v>
      </c>
      <c r="C2301" t="s">
        <v>3939</v>
      </c>
      <c r="D2301" t="s">
        <v>3899</v>
      </c>
      <c r="E2301" s="21">
        <v>1</v>
      </c>
    </row>
    <row r="2302" spans="1:5" x14ac:dyDescent="0.25">
      <c r="A2302" t="s">
        <v>3888</v>
      </c>
      <c r="B2302" t="s">
        <v>3889</v>
      </c>
      <c r="C2302" t="s">
        <v>3945</v>
      </c>
      <c r="D2302" t="s">
        <v>3891</v>
      </c>
      <c r="E2302" s="21">
        <v>1</v>
      </c>
    </row>
    <row r="2303" spans="1:5" x14ac:dyDescent="0.25">
      <c r="A2303" t="s">
        <v>3888</v>
      </c>
      <c r="B2303" t="s">
        <v>3889</v>
      </c>
      <c r="C2303" t="s">
        <v>3945</v>
      </c>
      <c r="D2303" t="s">
        <v>3912</v>
      </c>
      <c r="E2303" s="21">
        <v>1</v>
      </c>
    </row>
    <row r="2304" spans="1:5" x14ac:dyDescent="0.25">
      <c r="A2304" t="s">
        <v>3888</v>
      </c>
      <c r="B2304" t="s">
        <v>3889</v>
      </c>
      <c r="C2304" t="s">
        <v>3945</v>
      </c>
      <c r="D2304" t="s">
        <v>3893</v>
      </c>
      <c r="E2304" s="21">
        <v>1</v>
      </c>
    </row>
    <row r="2305" spans="1:5" x14ac:dyDescent="0.25">
      <c r="A2305" t="s">
        <v>3888</v>
      </c>
      <c r="B2305" t="s">
        <v>3889</v>
      </c>
      <c r="C2305" t="s">
        <v>3945</v>
      </c>
      <c r="D2305" t="s">
        <v>3914</v>
      </c>
      <c r="E2305" s="21">
        <v>1</v>
      </c>
    </row>
    <row r="2306" spans="1:5" x14ac:dyDescent="0.25">
      <c r="A2306" t="s">
        <v>3888</v>
      </c>
      <c r="B2306" t="s">
        <v>3889</v>
      </c>
      <c r="C2306" t="s">
        <v>3945</v>
      </c>
      <c r="D2306" t="s">
        <v>3895</v>
      </c>
      <c r="E2306" s="21">
        <v>1</v>
      </c>
    </row>
    <row r="2307" spans="1:5" x14ac:dyDescent="0.25">
      <c r="A2307" t="s">
        <v>3888</v>
      </c>
      <c r="B2307" t="s">
        <v>3889</v>
      </c>
      <c r="C2307" t="s">
        <v>3945</v>
      </c>
      <c r="D2307" t="s">
        <v>3916</v>
      </c>
      <c r="E2307" s="21">
        <v>1</v>
      </c>
    </row>
    <row r="2308" spans="1:5" x14ac:dyDescent="0.25">
      <c r="A2308" t="s">
        <v>3888</v>
      </c>
      <c r="B2308" t="s">
        <v>3889</v>
      </c>
      <c r="C2308" t="s">
        <v>3945</v>
      </c>
      <c r="D2308" t="s">
        <v>3918</v>
      </c>
      <c r="E2308" s="21">
        <v>1</v>
      </c>
    </row>
    <row r="2309" spans="1:5" x14ac:dyDescent="0.25">
      <c r="A2309" t="s">
        <v>3888</v>
      </c>
      <c r="B2309" t="s">
        <v>3889</v>
      </c>
      <c r="C2309" t="s">
        <v>3945</v>
      </c>
      <c r="D2309" t="s">
        <v>3897</v>
      </c>
      <c r="E2309" s="21">
        <v>1</v>
      </c>
    </row>
    <row r="2310" spans="1:5" x14ac:dyDescent="0.25">
      <c r="A2310" t="s">
        <v>3888</v>
      </c>
      <c r="B2310" t="s">
        <v>3889</v>
      </c>
      <c r="C2310" t="s">
        <v>3945</v>
      </c>
      <c r="D2310" t="s">
        <v>3899</v>
      </c>
      <c r="E2310" s="21">
        <v>1</v>
      </c>
    </row>
    <row r="2311" spans="1:5" x14ac:dyDescent="0.25">
      <c r="A2311" t="s">
        <v>3888</v>
      </c>
      <c r="B2311" t="s">
        <v>3889</v>
      </c>
      <c r="C2311" t="s">
        <v>3955</v>
      </c>
      <c r="D2311" t="s">
        <v>3891</v>
      </c>
      <c r="E2311" s="21">
        <v>1</v>
      </c>
    </row>
    <row r="2312" spans="1:5" x14ac:dyDescent="0.25">
      <c r="A2312" t="s">
        <v>3888</v>
      </c>
      <c r="B2312" t="s">
        <v>3889</v>
      </c>
      <c r="C2312" t="s">
        <v>3955</v>
      </c>
      <c r="D2312" t="s">
        <v>3912</v>
      </c>
      <c r="E2312" s="21">
        <v>1</v>
      </c>
    </row>
    <row r="2313" spans="1:5" x14ac:dyDescent="0.25">
      <c r="A2313" t="s">
        <v>3888</v>
      </c>
      <c r="B2313" t="s">
        <v>3889</v>
      </c>
      <c r="C2313" t="s">
        <v>3955</v>
      </c>
      <c r="D2313" t="s">
        <v>3893</v>
      </c>
      <c r="E2313" s="21">
        <v>1</v>
      </c>
    </row>
    <row r="2314" spans="1:5" x14ac:dyDescent="0.25">
      <c r="A2314" t="s">
        <v>3888</v>
      </c>
      <c r="B2314" t="s">
        <v>3889</v>
      </c>
      <c r="C2314" t="s">
        <v>3955</v>
      </c>
      <c r="D2314" t="s">
        <v>3914</v>
      </c>
      <c r="E2314" s="21">
        <v>1</v>
      </c>
    </row>
    <row r="2315" spans="1:5" x14ac:dyDescent="0.25">
      <c r="A2315" t="s">
        <v>3888</v>
      </c>
      <c r="B2315" t="s">
        <v>3889</v>
      </c>
      <c r="C2315" t="s">
        <v>3955</v>
      </c>
      <c r="D2315" t="s">
        <v>3960</v>
      </c>
      <c r="E2315" s="21">
        <v>1</v>
      </c>
    </row>
    <row r="2316" spans="1:5" x14ac:dyDescent="0.25">
      <c r="A2316" t="s">
        <v>3888</v>
      </c>
      <c r="B2316" t="s">
        <v>3889</v>
      </c>
      <c r="C2316" t="s">
        <v>3955</v>
      </c>
      <c r="D2316" t="s">
        <v>3962</v>
      </c>
      <c r="E2316" s="21">
        <v>1</v>
      </c>
    </row>
    <row r="2317" spans="1:5" x14ac:dyDescent="0.25">
      <c r="A2317" t="s">
        <v>3888</v>
      </c>
      <c r="B2317" t="s">
        <v>3889</v>
      </c>
      <c r="C2317" t="s">
        <v>3955</v>
      </c>
      <c r="D2317" t="s">
        <v>3964</v>
      </c>
      <c r="E2317" s="21">
        <v>1</v>
      </c>
    </row>
    <row r="2318" spans="1:5" x14ac:dyDescent="0.25">
      <c r="A2318" t="s">
        <v>3888</v>
      </c>
      <c r="B2318" t="s">
        <v>3889</v>
      </c>
      <c r="C2318" t="s">
        <v>3955</v>
      </c>
      <c r="D2318" t="s">
        <v>3895</v>
      </c>
      <c r="E2318" s="21">
        <v>1</v>
      </c>
    </row>
    <row r="2319" spans="1:5" x14ac:dyDescent="0.25">
      <c r="A2319" t="s">
        <v>3888</v>
      </c>
      <c r="B2319" t="s">
        <v>3889</v>
      </c>
      <c r="C2319" t="s">
        <v>3955</v>
      </c>
      <c r="D2319" t="s">
        <v>3918</v>
      </c>
      <c r="E2319" s="21">
        <v>1</v>
      </c>
    </row>
    <row r="2320" spans="1:5" x14ac:dyDescent="0.25">
      <c r="A2320" t="s">
        <v>3888</v>
      </c>
      <c r="B2320" t="s">
        <v>3889</v>
      </c>
      <c r="C2320" t="s">
        <v>3955</v>
      </c>
      <c r="D2320" t="s">
        <v>3897</v>
      </c>
      <c r="E2320" s="21">
        <v>1</v>
      </c>
    </row>
    <row r="2321" spans="1:5" x14ac:dyDescent="0.25">
      <c r="A2321" t="s">
        <v>3888</v>
      </c>
      <c r="B2321" t="s">
        <v>3889</v>
      </c>
      <c r="C2321" t="s">
        <v>3955</v>
      </c>
      <c r="D2321" t="s">
        <v>3899</v>
      </c>
      <c r="E2321" s="21">
        <v>1</v>
      </c>
    </row>
    <row r="2322" spans="1:5" x14ac:dyDescent="0.25">
      <c r="A2322" t="s">
        <v>3888</v>
      </c>
      <c r="B2322" t="s">
        <v>3889</v>
      </c>
      <c r="C2322" t="s">
        <v>3970</v>
      </c>
      <c r="D2322" t="s">
        <v>3891</v>
      </c>
      <c r="E2322" s="21">
        <v>1</v>
      </c>
    </row>
    <row r="2323" spans="1:5" x14ac:dyDescent="0.25">
      <c r="A2323" t="s">
        <v>3888</v>
      </c>
      <c r="B2323" t="s">
        <v>3889</v>
      </c>
      <c r="C2323" t="s">
        <v>3970</v>
      </c>
      <c r="D2323" t="s">
        <v>3893</v>
      </c>
      <c r="E2323" s="21">
        <v>1</v>
      </c>
    </row>
    <row r="2324" spans="1:5" x14ac:dyDescent="0.25">
      <c r="A2324" t="s">
        <v>3888</v>
      </c>
      <c r="B2324" t="s">
        <v>3889</v>
      </c>
      <c r="C2324" t="s">
        <v>3970</v>
      </c>
      <c r="D2324" t="s">
        <v>3895</v>
      </c>
      <c r="E2324" s="21">
        <v>1</v>
      </c>
    </row>
    <row r="2325" spans="1:5" x14ac:dyDescent="0.25">
      <c r="A2325" t="s">
        <v>3888</v>
      </c>
      <c r="B2325" t="s">
        <v>3889</v>
      </c>
      <c r="C2325" t="s">
        <v>3970</v>
      </c>
      <c r="D2325" t="s">
        <v>3897</v>
      </c>
      <c r="E2325" s="21">
        <v>1</v>
      </c>
    </row>
    <row r="2326" spans="1:5" x14ac:dyDescent="0.25">
      <c r="A2326" t="s">
        <v>3888</v>
      </c>
      <c r="B2326" t="s">
        <v>3889</v>
      </c>
      <c r="C2326" t="s">
        <v>3970</v>
      </c>
      <c r="D2326" t="s">
        <v>3899</v>
      </c>
      <c r="E2326" s="21">
        <v>1</v>
      </c>
    </row>
    <row r="2327" spans="1:5" x14ac:dyDescent="0.25">
      <c r="A2327" t="s">
        <v>3888</v>
      </c>
      <c r="B2327" t="s">
        <v>3889</v>
      </c>
      <c r="C2327" t="s">
        <v>3976</v>
      </c>
      <c r="D2327" t="s">
        <v>3891</v>
      </c>
      <c r="E2327" s="21">
        <v>1</v>
      </c>
    </row>
    <row r="2328" spans="1:5" x14ac:dyDescent="0.25">
      <c r="A2328" t="s">
        <v>3888</v>
      </c>
      <c r="B2328" t="s">
        <v>3889</v>
      </c>
      <c r="C2328" t="s">
        <v>3976</v>
      </c>
      <c r="D2328" t="s">
        <v>3893</v>
      </c>
      <c r="E2328" s="21">
        <v>1</v>
      </c>
    </row>
    <row r="2329" spans="1:5" x14ac:dyDescent="0.25">
      <c r="A2329" t="s">
        <v>3888</v>
      </c>
      <c r="B2329" t="s">
        <v>3889</v>
      </c>
      <c r="C2329" t="s">
        <v>3976</v>
      </c>
      <c r="D2329" t="s">
        <v>3895</v>
      </c>
      <c r="E2329" s="21">
        <v>1</v>
      </c>
    </row>
    <row r="2330" spans="1:5" x14ac:dyDescent="0.25">
      <c r="A2330" t="s">
        <v>3888</v>
      </c>
      <c r="B2330" t="s">
        <v>3889</v>
      </c>
      <c r="C2330" t="s">
        <v>3976</v>
      </c>
      <c r="D2330" t="s">
        <v>3897</v>
      </c>
      <c r="E2330" s="21">
        <v>1</v>
      </c>
    </row>
    <row r="2331" spans="1:5" x14ac:dyDescent="0.25">
      <c r="A2331" t="s">
        <v>3888</v>
      </c>
      <c r="B2331" t="s">
        <v>3889</v>
      </c>
      <c r="C2331" t="s">
        <v>3976</v>
      </c>
      <c r="D2331" t="s">
        <v>3899</v>
      </c>
      <c r="E2331" s="21">
        <v>1</v>
      </c>
    </row>
    <row r="2332" spans="1:5" x14ac:dyDescent="0.25">
      <c r="A2332" t="s">
        <v>3888</v>
      </c>
      <c r="B2332" t="s">
        <v>3889</v>
      </c>
      <c r="C2332" t="s">
        <v>3982</v>
      </c>
      <c r="D2332" t="s">
        <v>3891</v>
      </c>
      <c r="E2332" s="21">
        <v>1</v>
      </c>
    </row>
    <row r="2333" spans="1:5" x14ac:dyDescent="0.25">
      <c r="A2333" t="s">
        <v>3888</v>
      </c>
      <c r="B2333" t="s">
        <v>3889</v>
      </c>
      <c r="C2333" t="s">
        <v>3982</v>
      </c>
      <c r="D2333" t="s">
        <v>3893</v>
      </c>
      <c r="E2333" s="21">
        <v>1</v>
      </c>
    </row>
    <row r="2334" spans="1:5" x14ac:dyDescent="0.25">
      <c r="A2334" t="s">
        <v>3888</v>
      </c>
      <c r="B2334" t="s">
        <v>3889</v>
      </c>
      <c r="C2334" t="s">
        <v>3982</v>
      </c>
      <c r="D2334" t="s">
        <v>3895</v>
      </c>
      <c r="E2334" s="21">
        <v>1</v>
      </c>
    </row>
    <row r="2335" spans="1:5" x14ac:dyDescent="0.25">
      <c r="A2335" t="s">
        <v>3888</v>
      </c>
      <c r="B2335" t="s">
        <v>3889</v>
      </c>
      <c r="C2335" t="s">
        <v>3982</v>
      </c>
      <c r="D2335" t="s">
        <v>3897</v>
      </c>
      <c r="E2335" s="21">
        <v>1</v>
      </c>
    </row>
    <row r="2336" spans="1:5" x14ac:dyDescent="0.25">
      <c r="A2336" t="s">
        <v>3888</v>
      </c>
      <c r="B2336" t="s">
        <v>3889</v>
      </c>
      <c r="C2336" t="s">
        <v>3982</v>
      </c>
      <c r="D2336" t="s">
        <v>3987</v>
      </c>
      <c r="E2336" s="21">
        <v>1</v>
      </c>
    </row>
    <row r="2337" spans="1:5" x14ac:dyDescent="0.25">
      <c r="A2337" t="s">
        <v>3888</v>
      </c>
      <c r="B2337" t="s">
        <v>3889</v>
      </c>
      <c r="C2337" t="s">
        <v>3982</v>
      </c>
      <c r="D2337" t="s">
        <v>3899</v>
      </c>
      <c r="E2337" s="21">
        <v>1</v>
      </c>
    </row>
    <row r="2338" spans="1:5" x14ac:dyDescent="0.25">
      <c r="A2338" t="s">
        <v>3888</v>
      </c>
      <c r="B2338" t="s">
        <v>3889</v>
      </c>
      <c r="C2338" t="s">
        <v>3990</v>
      </c>
      <c r="D2338" t="s">
        <v>3891</v>
      </c>
      <c r="E2338" s="21">
        <v>1</v>
      </c>
    </row>
    <row r="2339" spans="1:5" x14ac:dyDescent="0.25">
      <c r="A2339" t="s">
        <v>3888</v>
      </c>
      <c r="B2339" t="s">
        <v>3889</v>
      </c>
      <c r="C2339" t="s">
        <v>3990</v>
      </c>
      <c r="D2339" t="s">
        <v>3893</v>
      </c>
      <c r="E2339" s="21">
        <v>1</v>
      </c>
    </row>
    <row r="2340" spans="1:5" x14ac:dyDescent="0.25">
      <c r="A2340" t="s">
        <v>3888</v>
      </c>
      <c r="B2340" t="s">
        <v>3889</v>
      </c>
      <c r="C2340" t="s">
        <v>3990</v>
      </c>
      <c r="D2340" t="s">
        <v>3895</v>
      </c>
      <c r="E2340" s="21">
        <v>1</v>
      </c>
    </row>
    <row r="2341" spans="1:5" x14ac:dyDescent="0.25">
      <c r="A2341" t="s">
        <v>3888</v>
      </c>
      <c r="B2341" t="s">
        <v>3889</v>
      </c>
      <c r="C2341" t="s">
        <v>3990</v>
      </c>
      <c r="D2341" t="s">
        <v>3897</v>
      </c>
      <c r="E2341" s="21">
        <v>1</v>
      </c>
    </row>
    <row r="2342" spans="1:5" x14ac:dyDescent="0.25">
      <c r="A2342" t="s">
        <v>3888</v>
      </c>
      <c r="B2342" t="s">
        <v>3889</v>
      </c>
      <c r="C2342" t="s">
        <v>3990</v>
      </c>
      <c r="D2342" t="s">
        <v>3899</v>
      </c>
      <c r="E2342" s="21">
        <v>1</v>
      </c>
    </row>
    <row r="2343" spans="1:5" x14ac:dyDescent="0.25">
      <c r="A2343" t="s">
        <v>3888</v>
      </c>
      <c r="B2343" t="s">
        <v>3889</v>
      </c>
      <c r="C2343" t="s">
        <v>3996</v>
      </c>
      <c r="D2343" t="s">
        <v>3891</v>
      </c>
      <c r="E2343" s="21">
        <v>1</v>
      </c>
    </row>
    <row r="2344" spans="1:5" x14ac:dyDescent="0.25">
      <c r="A2344" t="s">
        <v>3888</v>
      </c>
      <c r="B2344" t="s">
        <v>3889</v>
      </c>
      <c r="C2344" t="s">
        <v>3996</v>
      </c>
      <c r="D2344" t="s">
        <v>3893</v>
      </c>
      <c r="E2344" s="21">
        <v>1</v>
      </c>
    </row>
    <row r="2345" spans="1:5" x14ac:dyDescent="0.25">
      <c r="A2345" t="s">
        <v>3888</v>
      </c>
      <c r="B2345" t="s">
        <v>3889</v>
      </c>
      <c r="C2345" t="s">
        <v>3996</v>
      </c>
      <c r="D2345" t="s">
        <v>3895</v>
      </c>
      <c r="E2345" s="21">
        <v>1</v>
      </c>
    </row>
    <row r="2346" spans="1:5" x14ac:dyDescent="0.25">
      <c r="A2346" t="s">
        <v>3888</v>
      </c>
      <c r="B2346" t="s">
        <v>3889</v>
      </c>
      <c r="C2346" t="s">
        <v>3996</v>
      </c>
      <c r="D2346" t="s">
        <v>3897</v>
      </c>
      <c r="E2346" s="21">
        <v>1</v>
      </c>
    </row>
    <row r="2347" spans="1:5" x14ac:dyDescent="0.25">
      <c r="A2347" t="s">
        <v>3888</v>
      </c>
      <c r="B2347" t="s">
        <v>3889</v>
      </c>
      <c r="C2347" t="s">
        <v>3996</v>
      </c>
      <c r="D2347" t="s">
        <v>3899</v>
      </c>
      <c r="E2347" s="21">
        <v>1</v>
      </c>
    </row>
    <row r="2348" spans="1:5" x14ac:dyDescent="0.25">
      <c r="A2348" t="s">
        <v>3888</v>
      </c>
      <c r="B2348" t="s">
        <v>3889</v>
      </c>
      <c r="C2348" t="s">
        <v>4002</v>
      </c>
      <c r="D2348" t="s">
        <v>3891</v>
      </c>
      <c r="E2348" s="21">
        <v>1</v>
      </c>
    </row>
    <row r="2349" spans="1:5" x14ac:dyDescent="0.25">
      <c r="A2349" t="s">
        <v>3888</v>
      </c>
      <c r="B2349" t="s">
        <v>3889</v>
      </c>
      <c r="C2349" t="s">
        <v>4002</v>
      </c>
      <c r="D2349" t="s">
        <v>3893</v>
      </c>
      <c r="E2349" s="21">
        <v>1</v>
      </c>
    </row>
    <row r="2350" spans="1:5" x14ac:dyDescent="0.25">
      <c r="A2350" t="s">
        <v>3888</v>
      </c>
      <c r="B2350" t="s">
        <v>3889</v>
      </c>
      <c r="C2350" t="s">
        <v>4002</v>
      </c>
      <c r="D2350" t="s">
        <v>3895</v>
      </c>
      <c r="E2350" s="21">
        <v>1</v>
      </c>
    </row>
    <row r="2351" spans="1:5" x14ac:dyDescent="0.25">
      <c r="A2351" t="s">
        <v>3888</v>
      </c>
      <c r="B2351" t="s">
        <v>3889</v>
      </c>
      <c r="C2351" t="s">
        <v>4002</v>
      </c>
      <c r="D2351" t="s">
        <v>3897</v>
      </c>
      <c r="E2351" s="21">
        <v>1</v>
      </c>
    </row>
    <row r="2352" spans="1:5" x14ac:dyDescent="0.25">
      <c r="A2352" t="s">
        <v>3888</v>
      </c>
      <c r="B2352" t="s">
        <v>3889</v>
      </c>
      <c r="C2352" t="s">
        <v>4002</v>
      </c>
      <c r="D2352" t="s">
        <v>3899</v>
      </c>
      <c r="E2352" s="21">
        <v>1</v>
      </c>
    </row>
    <row r="2353" spans="1:5" x14ac:dyDescent="0.25">
      <c r="A2353" t="s">
        <v>3888</v>
      </c>
      <c r="B2353" t="s">
        <v>3889</v>
      </c>
      <c r="C2353" t="s">
        <v>4008</v>
      </c>
      <c r="D2353" t="s">
        <v>3895</v>
      </c>
      <c r="E2353" s="21">
        <v>1</v>
      </c>
    </row>
    <row r="2354" spans="1:5" x14ac:dyDescent="0.25">
      <c r="A2354" t="s">
        <v>3888</v>
      </c>
      <c r="B2354" t="s">
        <v>3889</v>
      </c>
      <c r="C2354" t="s">
        <v>4010</v>
      </c>
      <c r="D2354" t="s">
        <v>3891</v>
      </c>
      <c r="E2354" s="21">
        <v>1</v>
      </c>
    </row>
    <row r="2355" spans="1:5" x14ac:dyDescent="0.25">
      <c r="A2355" t="s">
        <v>3888</v>
      </c>
      <c r="B2355" t="s">
        <v>3889</v>
      </c>
      <c r="C2355" t="s">
        <v>4010</v>
      </c>
      <c r="D2355" t="s">
        <v>3893</v>
      </c>
      <c r="E2355" s="21">
        <v>1</v>
      </c>
    </row>
    <row r="2356" spans="1:5" x14ac:dyDescent="0.25">
      <c r="A2356" t="s">
        <v>3888</v>
      </c>
      <c r="B2356" t="s">
        <v>3889</v>
      </c>
      <c r="C2356" t="s">
        <v>4010</v>
      </c>
      <c r="D2356" t="s">
        <v>3895</v>
      </c>
      <c r="E2356" s="21">
        <v>1</v>
      </c>
    </row>
    <row r="2357" spans="1:5" x14ac:dyDescent="0.25">
      <c r="A2357" t="s">
        <v>3888</v>
      </c>
      <c r="B2357" t="s">
        <v>3889</v>
      </c>
      <c r="C2357" t="s">
        <v>4010</v>
      </c>
      <c r="D2357" t="s">
        <v>3897</v>
      </c>
      <c r="E2357" s="21">
        <v>1</v>
      </c>
    </row>
    <row r="2358" spans="1:5" x14ac:dyDescent="0.25">
      <c r="A2358" t="s">
        <v>3888</v>
      </c>
      <c r="B2358" t="s">
        <v>3889</v>
      </c>
      <c r="C2358" t="s">
        <v>4010</v>
      </c>
      <c r="D2358" t="s">
        <v>3899</v>
      </c>
      <c r="E2358" s="21">
        <v>1</v>
      </c>
    </row>
    <row r="2359" spans="1:5" x14ac:dyDescent="0.25">
      <c r="A2359" t="s">
        <v>3888</v>
      </c>
      <c r="B2359" t="s">
        <v>3889</v>
      </c>
      <c r="C2359" t="s">
        <v>4016</v>
      </c>
      <c r="D2359" t="s">
        <v>3891</v>
      </c>
      <c r="E2359" s="21">
        <v>1</v>
      </c>
    </row>
    <row r="2360" spans="1:5" x14ac:dyDescent="0.25">
      <c r="A2360" t="s">
        <v>3888</v>
      </c>
      <c r="B2360" t="s">
        <v>3889</v>
      </c>
      <c r="C2360" t="s">
        <v>4016</v>
      </c>
      <c r="D2360" t="s">
        <v>3893</v>
      </c>
      <c r="E2360" s="21">
        <v>1</v>
      </c>
    </row>
    <row r="2361" spans="1:5" x14ac:dyDescent="0.25">
      <c r="A2361" t="s">
        <v>3888</v>
      </c>
      <c r="B2361" t="s">
        <v>3889</v>
      </c>
      <c r="C2361" t="s">
        <v>4016</v>
      </c>
      <c r="D2361" t="s">
        <v>3895</v>
      </c>
      <c r="E2361" s="21">
        <v>1</v>
      </c>
    </row>
    <row r="2362" spans="1:5" x14ac:dyDescent="0.25">
      <c r="A2362" t="s">
        <v>3888</v>
      </c>
      <c r="B2362" t="s">
        <v>3889</v>
      </c>
      <c r="C2362" t="s">
        <v>4016</v>
      </c>
      <c r="D2362" t="s">
        <v>3897</v>
      </c>
      <c r="E2362" s="21">
        <v>1</v>
      </c>
    </row>
    <row r="2363" spans="1:5" x14ac:dyDescent="0.25">
      <c r="A2363" t="s">
        <v>3888</v>
      </c>
      <c r="B2363" t="s">
        <v>3889</v>
      </c>
      <c r="C2363" t="s">
        <v>4016</v>
      </c>
      <c r="D2363" t="s">
        <v>3899</v>
      </c>
      <c r="E2363" s="21">
        <v>1</v>
      </c>
    </row>
    <row r="2364" spans="1:5" x14ac:dyDescent="0.25">
      <c r="A2364" t="s">
        <v>3888</v>
      </c>
      <c r="B2364" t="s">
        <v>3889</v>
      </c>
      <c r="C2364" t="s">
        <v>4022</v>
      </c>
      <c r="D2364" t="s">
        <v>3891</v>
      </c>
      <c r="E2364" s="21">
        <v>1</v>
      </c>
    </row>
    <row r="2365" spans="1:5" x14ac:dyDescent="0.25">
      <c r="A2365" t="s">
        <v>3888</v>
      </c>
      <c r="B2365" t="s">
        <v>3889</v>
      </c>
      <c r="C2365" t="s">
        <v>4022</v>
      </c>
      <c r="D2365" t="s">
        <v>3893</v>
      </c>
      <c r="E2365" s="21">
        <v>1</v>
      </c>
    </row>
    <row r="2366" spans="1:5" x14ac:dyDescent="0.25">
      <c r="A2366" t="s">
        <v>3888</v>
      </c>
      <c r="B2366" t="s">
        <v>3889</v>
      </c>
      <c r="C2366" t="s">
        <v>4022</v>
      </c>
      <c r="D2366" t="s">
        <v>3895</v>
      </c>
      <c r="E2366" s="21">
        <v>1</v>
      </c>
    </row>
    <row r="2367" spans="1:5" x14ac:dyDescent="0.25">
      <c r="A2367" t="s">
        <v>3888</v>
      </c>
      <c r="B2367" t="s">
        <v>3889</v>
      </c>
      <c r="C2367" t="s">
        <v>4022</v>
      </c>
      <c r="D2367" t="s">
        <v>3897</v>
      </c>
      <c r="E2367" s="21">
        <v>1</v>
      </c>
    </row>
    <row r="2368" spans="1:5" x14ac:dyDescent="0.25">
      <c r="A2368" t="s">
        <v>3888</v>
      </c>
      <c r="B2368" t="s">
        <v>3889</v>
      </c>
      <c r="C2368" t="s">
        <v>4022</v>
      </c>
      <c r="D2368" t="s">
        <v>3899</v>
      </c>
      <c r="E2368" s="21">
        <v>1</v>
      </c>
    </row>
    <row r="2369" spans="1:5" x14ac:dyDescent="0.25">
      <c r="A2369" t="s">
        <v>3888</v>
      </c>
      <c r="B2369" t="s">
        <v>3889</v>
      </c>
      <c r="C2369" t="s">
        <v>4028</v>
      </c>
      <c r="D2369" t="s">
        <v>3891</v>
      </c>
      <c r="E2369" s="21">
        <v>1</v>
      </c>
    </row>
    <row r="2370" spans="1:5" x14ac:dyDescent="0.25">
      <c r="A2370" t="s">
        <v>3888</v>
      </c>
      <c r="B2370" t="s">
        <v>3889</v>
      </c>
      <c r="C2370" t="s">
        <v>4028</v>
      </c>
      <c r="D2370" t="s">
        <v>3893</v>
      </c>
      <c r="E2370" s="21">
        <v>1</v>
      </c>
    </row>
    <row r="2371" spans="1:5" x14ac:dyDescent="0.25">
      <c r="A2371" t="s">
        <v>3888</v>
      </c>
      <c r="B2371" t="s">
        <v>3889</v>
      </c>
      <c r="C2371" t="s">
        <v>4028</v>
      </c>
      <c r="D2371" t="s">
        <v>3895</v>
      </c>
      <c r="E2371" s="21">
        <v>1</v>
      </c>
    </row>
    <row r="2372" spans="1:5" x14ac:dyDescent="0.25">
      <c r="A2372" t="s">
        <v>3888</v>
      </c>
      <c r="B2372" t="s">
        <v>3889</v>
      </c>
      <c r="C2372" t="s">
        <v>4028</v>
      </c>
      <c r="D2372" t="s">
        <v>4032</v>
      </c>
      <c r="E2372" s="21">
        <v>1</v>
      </c>
    </row>
    <row r="2373" spans="1:5" x14ac:dyDescent="0.25">
      <c r="A2373" t="s">
        <v>3888</v>
      </c>
      <c r="B2373" t="s">
        <v>3889</v>
      </c>
      <c r="C2373" t="s">
        <v>4028</v>
      </c>
      <c r="D2373" t="s">
        <v>4034</v>
      </c>
      <c r="E2373" s="21">
        <v>1</v>
      </c>
    </row>
    <row r="2374" spans="1:5" x14ac:dyDescent="0.25">
      <c r="A2374" t="s">
        <v>3888</v>
      </c>
      <c r="B2374" t="s">
        <v>3889</v>
      </c>
      <c r="C2374" t="s">
        <v>4028</v>
      </c>
      <c r="D2374" t="s">
        <v>3897</v>
      </c>
      <c r="E2374" s="21">
        <v>1</v>
      </c>
    </row>
    <row r="2375" spans="1:5" x14ac:dyDescent="0.25">
      <c r="A2375" t="s">
        <v>3888</v>
      </c>
      <c r="B2375" t="s">
        <v>3889</v>
      </c>
      <c r="C2375" t="s">
        <v>4028</v>
      </c>
      <c r="D2375" t="s">
        <v>3899</v>
      </c>
      <c r="E2375" s="21">
        <v>1</v>
      </c>
    </row>
    <row r="2376" spans="1:5" x14ac:dyDescent="0.25">
      <c r="A2376" t="s">
        <v>3888</v>
      </c>
      <c r="B2376" t="s">
        <v>3889</v>
      </c>
      <c r="C2376" t="s">
        <v>4038</v>
      </c>
      <c r="D2376" t="s">
        <v>3891</v>
      </c>
      <c r="E2376" s="21">
        <v>1</v>
      </c>
    </row>
    <row r="2377" spans="1:5" x14ac:dyDescent="0.25">
      <c r="A2377" t="s">
        <v>3888</v>
      </c>
      <c r="B2377" t="s">
        <v>3889</v>
      </c>
      <c r="C2377" t="s">
        <v>4038</v>
      </c>
      <c r="D2377" t="s">
        <v>3893</v>
      </c>
      <c r="E2377" s="21">
        <v>1</v>
      </c>
    </row>
    <row r="2378" spans="1:5" x14ac:dyDescent="0.25">
      <c r="A2378" t="s">
        <v>3888</v>
      </c>
      <c r="B2378" t="s">
        <v>3889</v>
      </c>
      <c r="C2378" t="s">
        <v>4038</v>
      </c>
      <c r="D2378" t="s">
        <v>3895</v>
      </c>
      <c r="E2378" s="21">
        <v>1</v>
      </c>
    </row>
    <row r="2379" spans="1:5" x14ac:dyDescent="0.25">
      <c r="A2379" t="s">
        <v>3888</v>
      </c>
      <c r="B2379" t="s">
        <v>3889</v>
      </c>
      <c r="C2379" t="s">
        <v>4038</v>
      </c>
      <c r="D2379" t="s">
        <v>4042</v>
      </c>
      <c r="E2379" s="21">
        <v>1</v>
      </c>
    </row>
    <row r="2380" spans="1:5" x14ac:dyDescent="0.25">
      <c r="A2380" t="s">
        <v>3888</v>
      </c>
      <c r="B2380" t="s">
        <v>3889</v>
      </c>
      <c r="C2380" t="s">
        <v>4038</v>
      </c>
      <c r="D2380" t="s">
        <v>3897</v>
      </c>
      <c r="E2380" s="21">
        <v>1</v>
      </c>
    </row>
    <row r="2381" spans="1:5" x14ac:dyDescent="0.25">
      <c r="A2381" t="s">
        <v>3888</v>
      </c>
      <c r="B2381" t="s">
        <v>3889</v>
      </c>
      <c r="C2381" t="s">
        <v>4038</v>
      </c>
      <c r="D2381" t="s">
        <v>3899</v>
      </c>
      <c r="E2381" s="21">
        <v>1</v>
      </c>
    </row>
    <row r="2382" spans="1:5" x14ac:dyDescent="0.25">
      <c r="A2382" t="s">
        <v>3888</v>
      </c>
      <c r="B2382" t="s">
        <v>3889</v>
      </c>
      <c r="C2382" t="s">
        <v>4046</v>
      </c>
      <c r="D2382" t="s">
        <v>3891</v>
      </c>
      <c r="E2382" s="21">
        <v>1</v>
      </c>
    </row>
    <row r="2383" spans="1:5" x14ac:dyDescent="0.25">
      <c r="A2383" t="s">
        <v>3888</v>
      </c>
      <c r="B2383" t="s">
        <v>3889</v>
      </c>
      <c r="C2383" t="s">
        <v>4046</v>
      </c>
      <c r="D2383" t="s">
        <v>3893</v>
      </c>
      <c r="E2383" s="21">
        <v>1</v>
      </c>
    </row>
    <row r="2384" spans="1:5" x14ac:dyDescent="0.25">
      <c r="A2384" t="s">
        <v>3888</v>
      </c>
      <c r="B2384" t="s">
        <v>3889</v>
      </c>
      <c r="C2384" t="s">
        <v>4046</v>
      </c>
      <c r="D2384" t="s">
        <v>4049</v>
      </c>
      <c r="E2384" s="21">
        <v>1</v>
      </c>
    </row>
    <row r="2385" spans="1:5" x14ac:dyDescent="0.25">
      <c r="A2385" t="s">
        <v>3888</v>
      </c>
      <c r="B2385" t="s">
        <v>3889</v>
      </c>
      <c r="C2385" t="s">
        <v>4046</v>
      </c>
      <c r="D2385" t="s">
        <v>3895</v>
      </c>
      <c r="E2385" s="21">
        <v>1</v>
      </c>
    </row>
    <row r="2386" spans="1:5" x14ac:dyDescent="0.25">
      <c r="A2386" t="s">
        <v>3888</v>
      </c>
      <c r="B2386" t="s">
        <v>3889</v>
      </c>
      <c r="C2386" t="s">
        <v>4046</v>
      </c>
      <c r="D2386" t="s">
        <v>4052</v>
      </c>
      <c r="E2386" s="21">
        <v>1</v>
      </c>
    </row>
    <row r="2387" spans="1:5" x14ac:dyDescent="0.25">
      <c r="A2387" t="s">
        <v>3888</v>
      </c>
      <c r="B2387" t="s">
        <v>3889</v>
      </c>
      <c r="C2387" t="s">
        <v>4046</v>
      </c>
      <c r="D2387" t="s">
        <v>3897</v>
      </c>
      <c r="E2387" s="21">
        <v>1</v>
      </c>
    </row>
    <row r="2388" spans="1:5" x14ac:dyDescent="0.25">
      <c r="A2388" t="s">
        <v>3888</v>
      </c>
      <c r="B2388" t="s">
        <v>3889</v>
      </c>
      <c r="C2388" t="s">
        <v>4046</v>
      </c>
      <c r="D2388" t="s">
        <v>3899</v>
      </c>
      <c r="E2388" s="21">
        <v>1</v>
      </c>
    </row>
    <row r="2389" spans="1:5" x14ac:dyDescent="0.25">
      <c r="A2389" t="s">
        <v>3888</v>
      </c>
      <c r="B2389" t="s">
        <v>3889</v>
      </c>
      <c r="C2389" t="s">
        <v>4056</v>
      </c>
      <c r="D2389" t="s">
        <v>3891</v>
      </c>
      <c r="E2389" s="21">
        <v>1</v>
      </c>
    </row>
    <row r="2390" spans="1:5" x14ac:dyDescent="0.25">
      <c r="A2390" t="s">
        <v>3888</v>
      </c>
      <c r="B2390" t="s">
        <v>3889</v>
      </c>
      <c r="C2390" t="s">
        <v>4056</v>
      </c>
      <c r="D2390" t="s">
        <v>3893</v>
      </c>
      <c r="E2390" s="21">
        <v>1</v>
      </c>
    </row>
    <row r="2391" spans="1:5" x14ac:dyDescent="0.25">
      <c r="A2391" t="s">
        <v>3888</v>
      </c>
      <c r="B2391" t="s">
        <v>3889</v>
      </c>
      <c r="C2391" t="s">
        <v>4056</v>
      </c>
      <c r="D2391" t="s">
        <v>4059</v>
      </c>
      <c r="E2391" s="21">
        <v>1</v>
      </c>
    </row>
    <row r="2392" spans="1:5" x14ac:dyDescent="0.25">
      <c r="A2392" t="s">
        <v>3888</v>
      </c>
      <c r="B2392" t="s">
        <v>3889</v>
      </c>
      <c r="C2392" t="s">
        <v>4056</v>
      </c>
      <c r="D2392" t="s">
        <v>3895</v>
      </c>
      <c r="E2392" s="21">
        <v>1</v>
      </c>
    </row>
    <row r="2393" spans="1:5" x14ac:dyDescent="0.25">
      <c r="A2393" t="s">
        <v>3888</v>
      </c>
      <c r="B2393" t="s">
        <v>3889</v>
      </c>
      <c r="C2393" t="s">
        <v>4056</v>
      </c>
      <c r="D2393" t="s">
        <v>4062</v>
      </c>
      <c r="E2393" s="21">
        <v>1</v>
      </c>
    </row>
    <row r="2394" spans="1:5" x14ac:dyDescent="0.25">
      <c r="A2394" t="s">
        <v>3888</v>
      </c>
      <c r="B2394" t="s">
        <v>3889</v>
      </c>
      <c r="C2394" t="s">
        <v>4056</v>
      </c>
      <c r="D2394" t="s">
        <v>3897</v>
      </c>
      <c r="E2394" s="21">
        <v>1</v>
      </c>
    </row>
    <row r="2395" spans="1:5" x14ac:dyDescent="0.25">
      <c r="A2395" t="s">
        <v>3888</v>
      </c>
      <c r="B2395" t="s">
        <v>3889</v>
      </c>
      <c r="C2395" t="s">
        <v>4056</v>
      </c>
      <c r="D2395" t="s">
        <v>3899</v>
      </c>
      <c r="E2395" s="21">
        <v>1</v>
      </c>
    </row>
    <row r="2396" spans="1:5" x14ac:dyDescent="0.25">
      <c r="A2396" t="s">
        <v>3888</v>
      </c>
      <c r="B2396" t="s">
        <v>3889</v>
      </c>
      <c r="C2396" t="s">
        <v>4066</v>
      </c>
      <c r="D2396" t="s">
        <v>3891</v>
      </c>
      <c r="E2396" s="21">
        <v>1</v>
      </c>
    </row>
    <row r="2397" spans="1:5" x14ac:dyDescent="0.25">
      <c r="A2397" t="s">
        <v>3888</v>
      </c>
      <c r="B2397" t="s">
        <v>3889</v>
      </c>
      <c r="C2397" t="s">
        <v>4066</v>
      </c>
      <c r="D2397" t="s">
        <v>3893</v>
      </c>
      <c r="E2397" s="21">
        <v>1</v>
      </c>
    </row>
    <row r="2398" spans="1:5" x14ac:dyDescent="0.25">
      <c r="A2398" t="s">
        <v>3888</v>
      </c>
      <c r="B2398" t="s">
        <v>3889</v>
      </c>
      <c r="C2398" t="s">
        <v>4066</v>
      </c>
      <c r="D2398" t="s">
        <v>3895</v>
      </c>
      <c r="E2398" s="21">
        <v>1</v>
      </c>
    </row>
    <row r="2399" spans="1:5" x14ac:dyDescent="0.25">
      <c r="A2399" t="s">
        <v>3888</v>
      </c>
      <c r="B2399" t="s">
        <v>3889</v>
      </c>
      <c r="C2399" t="s">
        <v>4066</v>
      </c>
      <c r="D2399" t="s">
        <v>3897</v>
      </c>
      <c r="E2399" s="21">
        <v>1</v>
      </c>
    </row>
    <row r="2400" spans="1:5" x14ac:dyDescent="0.25">
      <c r="A2400" t="s">
        <v>3888</v>
      </c>
      <c r="B2400" t="s">
        <v>3889</v>
      </c>
      <c r="C2400" t="s">
        <v>4066</v>
      </c>
      <c r="D2400" t="s">
        <v>3899</v>
      </c>
      <c r="E2400" s="21">
        <v>1</v>
      </c>
    </row>
    <row r="2401" spans="1:5" x14ac:dyDescent="0.25">
      <c r="A2401" t="s">
        <v>3888</v>
      </c>
      <c r="B2401" t="s">
        <v>3889</v>
      </c>
      <c r="C2401" t="s">
        <v>4072</v>
      </c>
      <c r="D2401" t="s">
        <v>3891</v>
      </c>
      <c r="E2401" s="21">
        <v>1</v>
      </c>
    </row>
    <row r="2402" spans="1:5" x14ac:dyDescent="0.25">
      <c r="A2402" t="s">
        <v>3888</v>
      </c>
      <c r="B2402" t="s">
        <v>3889</v>
      </c>
      <c r="C2402" t="s">
        <v>4072</v>
      </c>
      <c r="D2402" t="s">
        <v>3893</v>
      </c>
      <c r="E2402" s="21">
        <v>1</v>
      </c>
    </row>
    <row r="2403" spans="1:5" x14ac:dyDescent="0.25">
      <c r="A2403" t="s">
        <v>3888</v>
      </c>
      <c r="B2403" t="s">
        <v>3889</v>
      </c>
      <c r="C2403" t="s">
        <v>4072</v>
      </c>
      <c r="D2403" t="s">
        <v>3895</v>
      </c>
      <c r="E2403" s="21">
        <v>1</v>
      </c>
    </row>
    <row r="2404" spans="1:5" x14ac:dyDescent="0.25">
      <c r="A2404" t="s">
        <v>3888</v>
      </c>
      <c r="B2404" t="s">
        <v>3889</v>
      </c>
      <c r="C2404" t="s">
        <v>4072</v>
      </c>
      <c r="D2404" t="s">
        <v>3897</v>
      </c>
      <c r="E2404" s="21">
        <v>1</v>
      </c>
    </row>
    <row r="2405" spans="1:5" x14ac:dyDescent="0.25">
      <c r="A2405" t="s">
        <v>3888</v>
      </c>
      <c r="B2405" t="s">
        <v>3889</v>
      </c>
      <c r="C2405" t="s">
        <v>4072</v>
      </c>
      <c r="D2405" t="s">
        <v>3899</v>
      </c>
      <c r="E2405" s="21">
        <v>1</v>
      </c>
    </row>
    <row r="2406" spans="1:5" x14ac:dyDescent="0.25">
      <c r="A2406" t="s">
        <v>3888</v>
      </c>
      <c r="B2406" t="s">
        <v>3889</v>
      </c>
      <c r="C2406" t="s">
        <v>4078</v>
      </c>
      <c r="D2406" t="s">
        <v>3891</v>
      </c>
      <c r="E2406" s="21">
        <v>1</v>
      </c>
    </row>
    <row r="2407" spans="1:5" x14ac:dyDescent="0.25">
      <c r="A2407" t="s">
        <v>3888</v>
      </c>
      <c r="B2407" t="s">
        <v>3889</v>
      </c>
      <c r="C2407" t="s">
        <v>4078</v>
      </c>
      <c r="D2407" t="s">
        <v>3893</v>
      </c>
      <c r="E2407" s="21">
        <v>1</v>
      </c>
    </row>
    <row r="2408" spans="1:5" x14ac:dyDescent="0.25">
      <c r="A2408" t="s">
        <v>3888</v>
      </c>
      <c r="B2408" t="s">
        <v>3889</v>
      </c>
      <c r="C2408" t="s">
        <v>4078</v>
      </c>
      <c r="D2408" t="s">
        <v>3895</v>
      </c>
      <c r="E2408" s="21">
        <v>1</v>
      </c>
    </row>
    <row r="2409" spans="1:5" x14ac:dyDescent="0.25">
      <c r="A2409" t="s">
        <v>3888</v>
      </c>
      <c r="B2409" t="s">
        <v>3889</v>
      </c>
      <c r="C2409" t="s">
        <v>4078</v>
      </c>
      <c r="D2409" t="s">
        <v>3897</v>
      </c>
      <c r="E2409" s="21">
        <v>1</v>
      </c>
    </row>
    <row r="2410" spans="1:5" x14ac:dyDescent="0.25">
      <c r="A2410" t="s">
        <v>3888</v>
      </c>
      <c r="B2410" t="s">
        <v>3889</v>
      </c>
      <c r="C2410" t="s">
        <v>4078</v>
      </c>
      <c r="D2410" t="s">
        <v>3899</v>
      </c>
      <c r="E2410" s="21">
        <v>1</v>
      </c>
    </row>
    <row r="2411" spans="1:5" x14ac:dyDescent="0.25">
      <c r="A2411" t="s">
        <v>3888</v>
      </c>
      <c r="B2411" t="s">
        <v>3889</v>
      </c>
      <c r="C2411" t="s">
        <v>4084</v>
      </c>
      <c r="D2411" t="s">
        <v>3891</v>
      </c>
      <c r="E2411" s="21">
        <v>1</v>
      </c>
    </row>
    <row r="2412" spans="1:5" x14ac:dyDescent="0.25">
      <c r="A2412" t="s">
        <v>3888</v>
      </c>
      <c r="B2412" t="s">
        <v>3889</v>
      </c>
      <c r="C2412" t="s">
        <v>4084</v>
      </c>
      <c r="D2412" t="s">
        <v>3912</v>
      </c>
      <c r="E2412" s="21">
        <v>1</v>
      </c>
    </row>
    <row r="2413" spans="1:5" x14ac:dyDescent="0.25">
      <c r="A2413" t="s">
        <v>3888</v>
      </c>
      <c r="B2413" t="s">
        <v>3889</v>
      </c>
      <c r="C2413" t="s">
        <v>4084</v>
      </c>
      <c r="D2413" t="s">
        <v>3893</v>
      </c>
      <c r="E2413" s="21">
        <v>1</v>
      </c>
    </row>
    <row r="2414" spans="1:5" x14ac:dyDescent="0.25">
      <c r="A2414" t="s">
        <v>3888</v>
      </c>
      <c r="B2414" t="s">
        <v>3889</v>
      </c>
      <c r="C2414" t="s">
        <v>4084</v>
      </c>
      <c r="D2414" t="s">
        <v>3914</v>
      </c>
      <c r="E2414" s="21">
        <v>1</v>
      </c>
    </row>
    <row r="2415" spans="1:5" x14ac:dyDescent="0.25">
      <c r="A2415" t="s">
        <v>3888</v>
      </c>
      <c r="B2415" t="s">
        <v>3889</v>
      </c>
      <c r="C2415" t="s">
        <v>4084</v>
      </c>
      <c r="D2415" t="s">
        <v>3918</v>
      </c>
      <c r="E2415" s="21">
        <v>1</v>
      </c>
    </row>
    <row r="2416" spans="1:5" x14ac:dyDescent="0.25">
      <c r="A2416" t="s">
        <v>3888</v>
      </c>
      <c r="B2416" t="s">
        <v>3889</v>
      </c>
      <c r="C2416" t="s">
        <v>4084</v>
      </c>
      <c r="D2416" t="s">
        <v>3899</v>
      </c>
      <c r="E2416" s="21">
        <v>1</v>
      </c>
    </row>
    <row r="2417" spans="1:5" x14ac:dyDescent="0.25">
      <c r="A2417" t="s">
        <v>3888</v>
      </c>
      <c r="B2417" t="s">
        <v>3889</v>
      </c>
      <c r="C2417" t="s">
        <v>4091</v>
      </c>
      <c r="D2417" t="s">
        <v>3891</v>
      </c>
      <c r="E2417" s="21">
        <v>1</v>
      </c>
    </row>
    <row r="2418" spans="1:5" x14ac:dyDescent="0.25">
      <c r="A2418" t="s">
        <v>3888</v>
      </c>
      <c r="B2418" t="s">
        <v>3889</v>
      </c>
      <c r="C2418" t="s">
        <v>4091</v>
      </c>
      <c r="D2418" t="s">
        <v>3893</v>
      </c>
      <c r="E2418" s="21">
        <v>1</v>
      </c>
    </row>
    <row r="2419" spans="1:5" x14ac:dyDescent="0.25">
      <c r="A2419" t="s">
        <v>3888</v>
      </c>
      <c r="B2419" t="s">
        <v>3889</v>
      </c>
      <c r="C2419" t="s">
        <v>4091</v>
      </c>
      <c r="D2419" t="s">
        <v>3895</v>
      </c>
      <c r="E2419" s="21">
        <v>1</v>
      </c>
    </row>
    <row r="2420" spans="1:5" x14ac:dyDescent="0.25">
      <c r="A2420" t="s">
        <v>3888</v>
      </c>
      <c r="B2420" t="s">
        <v>3889</v>
      </c>
      <c r="C2420" t="s">
        <v>4091</v>
      </c>
      <c r="D2420" t="s">
        <v>3897</v>
      </c>
      <c r="E2420" s="21">
        <v>1</v>
      </c>
    </row>
    <row r="2421" spans="1:5" x14ac:dyDescent="0.25">
      <c r="A2421" t="s">
        <v>3888</v>
      </c>
      <c r="B2421" t="s">
        <v>3889</v>
      </c>
      <c r="C2421" t="s">
        <v>4091</v>
      </c>
      <c r="D2421" t="s">
        <v>3899</v>
      </c>
      <c r="E2421" s="21">
        <v>1</v>
      </c>
    </row>
    <row r="2422" spans="1:5" x14ac:dyDescent="0.25">
      <c r="A2422" t="s">
        <v>111</v>
      </c>
      <c r="B2422" t="s">
        <v>186</v>
      </c>
      <c r="C2422" t="s">
        <v>193</v>
      </c>
      <c r="D2422" t="s">
        <v>321</v>
      </c>
      <c r="E2422" s="21">
        <v>1</v>
      </c>
    </row>
    <row r="2423" spans="1:5" x14ac:dyDescent="0.25">
      <c r="A2423" t="s">
        <v>111</v>
      </c>
      <c r="B2423" t="s">
        <v>186</v>
      </c>
      <c r="C2423" t="s">
        <v>194</v>
      </c>
      <c r="D2423" t="s">
        <v>321</v>
      </c>
      <c r="E2423" s="21">
        <v>1</v>
      </c>
    </row>
    <row r="2424" spans="1:5" x14ac:dyDescent="0.25">
      <c r="A2424" t="s">
        <v>111</v>
      </c>
      <c r="B2424" t="s">
        <v>47</v>
      </c>
      <c r="C2424" t="s">
        <v>198</v>
      </c>
      <c r="D2424" t="s">
        <v>644</v>
      </c>
      <c r="E2424" s="21">
        <v>6</v>
      </c>
    </row>
    <row r="2425" spans="1:5" x14ac:dyDescent="0.25">
      <c r="A2425" t="s">
        <v>111</v>
      </c>
      <c r="B2425" t="s">
        <v>47</v>
      </c>
      <c r="C2425" t="s">
        <v>197</v>
      </c>
      <c r="D2425" t="s">
        <v>361</v>
      </c>
      <c r="E2425" s="21">
        <v>3</v>
      </c>
    </row>
    <row r="2426" spans="1:5" x14ac:dyDescent="0.25">
      <c r="A2426" t="s">
        <v>111</v>
      </c>
      <c r="B2426" t="s">
        <v>649</v>
      </c>
      <c r="C2426" t="s">
        <v>197</v>
      </c>
      <c r="D2426" t="s">
        <v>361</v>
      </c>
      <c r="E2426" s="21">
        <v>2</v>
      </c>
    </row>
    <row r="2427" spans="1:5" x14ac:dyDescent="0.25">
      <c r="A2427" t="s">
        <v>111</v>
      </c>
      <c r="B2427" t="s">
        <v>649</v>
      </c>
      <c r="C2427" t="s">
        <v>199</v>
      </c>
      <c r="D2427" t="s">
        <v>647</v>
      </c>
      <c r="E2427" s="21">
        <v>1</v>
      </c>
    </row>
    <row r="2428" spans="1:5" x14ac:dyDescent="0.25">
      <c r="A2428" t="s">
        <v>111</v>
      </c>
      <c r="B2428" t="s">
        <v>649</v>
      </c>
      <c r="C2428" t="s">
        <v>199</v>
      </c>
      <c r="D2428" t="s">
        <v>648</v>
      </c>
      <c r="E2428" s="21">
        <v>1</v>
      </c>
    </row>
    <row r="2429" spans="1:5" x14ac:dyDescent="0.25">
      <c r="A2429" t="s">
        <v>111</v>
      </c>
      <c r="B2429" t="s">
        <v>188</v>
      </c>
      <c r="C2429" t="s">
        <v>185</v>
      </c>
      <c r="D2429" t="s">
        <v>195</v>
      </c>
      <c r="E2429" s="21">
        <v>1</v>
      </c>
    </row>
    <row r="2430" spans="1:5" x14ac:dyDescent="0.25">
      <c r="A2430" t="s">
        <v>111</v>
      </c>
      <c r="B2430" t="s">
        <v>188</v>
      </c>
      <c r="C2430" t="s">
        <v>185</v>
      </c>
      <c r="D2430" t="s">
        <v>190</v>
      </c>
      <c r="E2430" s="21">
        <v>1</v>
      </c>
    </row>
    <row r="2431" spans="1:5" x14ac:dyDescent="0.25">
      <c r="A2431" t="s">
        <v>111</v>
      </c>
      <c r="B2431" t="s">
        <v>187</v>
      </c>
      <c r="C2431" t="s">
        <v>185</v>
      </c>
      <c r="D2431" t="s">
        <v>189</v>
      </c>
      <c r="E2431" s="21">
        <v>1</v>
      </c>
    </row>
    <row r="2432" spans="1:5" x14ac:dyDescent="0.25">
      <c r="A2432" t="s">
        <v>111</v>
      </c>
      <c r="B2432" t="s">
        <v>187</v>
      </c>
      <c r="C2432" t="s">
        <v>185</v>
      </c>
      <c r="D2432" t="s">
        <v>191</v>
      </c>
      <c r="E2432" s="21">
        <v>1</v>
      </c>
    </row>
    <row r="2433" spans="1:5" x14ac:dyDescent="0.25">
      <c r="A2433" t="s">
        <v>111</v>
      </c>
      <c r="B2433" t="s">
        <v>187</v>
      </c>
      <c r="C2433" t="s">
        <v>185</v>
      </c>
      <c r="D2433" t="s">
        <v>192</v>
      </c>
      <c r="E2433" s="21">
        <v>1</v>
      </c>
    </row>
    <row r="2434" spans="1:5" x14ac:dyDescent="0.25">
      <c r="A2434" t="s">
        <v>113</v>
      </c>
      <c r="B2434" t="s">
        <v>114</v>
      </c>
      <c r="C2434" t="s">
        <v>200</v>
      </c>
      <c r="D2434" t="s">
        <v>196</v>
      </c>
      <c r="E2434" s="21">
        <v>1</v>
      </c>
    </row>
    <row r="2435" spans="1:5" x14ac:dyDescent="0.25">
      <c r="A2435" t="s">
        <v>99</v>
      </c>
      <c r="B2435" t="s">
        <v>168</v>
      </c>
      <c r="C2435" t="s">
        <v>169</v>
      </c>
      <c r="D2435" t="s">
        <v>167</v>
      </c>
      <c r="E2435" s="21">
        <v>1</v>
      </c>
    </row>
    <row r="2436" spans="1:5" x14ac:dyDescent="0.25">
      <c r="A2436" t="s">
        <v>99</v>
      </c>
      <c r="B2436" t="s">
        <v>168</v>
      </c>
      <c r="C2436" t="s">
        <v>985</v>
      </c>
      <c r="D2436" t="s">
        <v>986</v>
      </c>
      <c r="E2436" s="21">
        <v>1</v>
      </c>
    </row>
    <row r="2437" spans="1:5" x14ac:dyDescent="0.25">
      <c r="A2437" t="s">
        <v>99</v>
      </c>
      <c r="B2437" t="s">
        <v>168</v>
      </c>
      <c r="C2437" t="s">
        <v>985</v>
      </c>
      <c r="D2437" t="s">
        <v>990</v>
      </c>
      <c r="E2437" s="21">
        <v>1</v>
      </c>
    </row>
    <row r="2438" spans="1:5" x14ac:dyDescent="0.25">
      <c r="A2438" t="s">
        <v>99</v>
      </c>
      <c r="B2438" t="s">
        <v>168</v>
      </c>
      <c r="C2438" t="s">
        <v>985</v>
      </c>
      <c r="D2438" t="s">
        <v>992</v>
      </c>
      <c r="E2438" s="21">
        <v>1</v>
      </c>
    </row>
    <row r="2439" spans="1:5" x14ac:dyDescent="0.25">
      <c r="A2439" t="s">
        <v>99</v>
      </c>
      <c r="B2439" t="s">
        <v>168</v>
      </c>
      <c r="C2439" t="s">
        <v>985</v>
      </c>
      <c r="D2439" t="s">
        <v>994</v>
      </c>
      <c r="E2439" s="21">
        <v>1</v>
      </c>
    </row>
    <row r="2440" spans="1:5" x14ac:dyDescent="0.25">
      <c r="A2440" t="s">
        <v>99</v>
      </c>
      <c r="B2440" t="s">
        <v>168</v>
      </c>
      <c r="C2440" t="s">
        <v>985</v>
      </c>
      <c r="D2440" t="s">
        <v>996</v>
      </c>
      <c r="E2440" s="21">
        <v>1</v>
      </c>
    </row>
    <row r="2441" spans="1:5" x14ac:dyDescent="0.25">
      <c r="A2441" t="s">
        <v>99</v>
      </c>
      <c r="B2441" t="s">
        <v>168</v>
      </c>
      <c r="C2441" t="s">
        <v>985</v>
      </c>
      <c r="D2441" t="s">
        <v>998</v>
      </c>
      <c r="E2441" s="21">
        <v>1</v>
      </c>
    </row>
    <row r="2442" spans="1:5" x14ac:dyDescent="0.25">
      <c r="A2442" t="s">
        <v>99</v>
      </c>
      <c r="B2442" t="s">
        <v>89</v>
      </c>
      <c r="C2442" t="s">
        <v>2907</v>
      </c>
      <c r="D2442" t="s">
        <v>2908</v>
      </c>
      <c r="E2442" s="21">
        <v>1</v>
      </c>
    </row>
    <row r="2443" spans="1:5" x14ac:dyDescent="0.25">
      <c r="A2443" t="s">
        <v>99</v>
      </c>
      <c r="B2443" t="s">
        <v>89</v>
      </c>
      <c r="C2443" t="s">
        <v>2907</v>
      </c>
      <c r="D2443" t="s">
        <v>2913</v>
      </c>
      <c r="E2443" s="21">
        <v>1</v>
      </c>
    </row>
    <row r="2444" spans="1:5" x14ac:dyDescent="0.25">
      <c r="A2444" t="s">
        <v>99</v>
      </c>
      <c r="B2444" t="s">
        <v>89</v>
      </c>
      <c r="C2444" t="s">
        <v>2907</v>
      </c>
      <c r="D2444" t="s">
        <v>2915</v>
      </c>
      <c r="E2444" s="21">
        <v>1</v>
      </c>
    </row>
    <row r="2445" spans="1:5" x14ac:dyDescent="0.25">
      <c r="A2445" t="s">
        <v>99</v>
      </c>
      <c r="B2445" t="s">
        <v>89</v>
      </c>
      <c r="C2445" t="s">
        <v>2907</v>
      </c>
      <c r="D2445" t="s">
        <v>1696</v>
      </c>
      <c r="E2445" s="21">
        <v>1</v>
      </c>
    </row>
    <row r="2446" spans="1:5" x14ac:dyDescent="0.25">
      <c r="A2446" t="s">
        <v>99</v>
      </c>
      <c r="B2446" t="s">
        <v>89</v>
      </c>
      <c r="C2446" t="s">
        <v>2907</v>
      </c>
      <c r="D2446" t="s">
        <v>2918</v>
      </c>
      <c r="E2446" s="21">
        <v>1</v>
      </c>
    </row>
    <row r="2447" spans="1:5" x14ac:dyDescent="0.25">
      <c r="A2447" t="s">
        <v>99</v>
      </c>
      <c r="B2447" t="s">
        <v>999</v>
      </c>
      <c r="C2447" t="s">
        <v>354</v>
      </c>
      <c r="D2447" t="s">
        <v>1006</v>
      </c>
      <c r="E2447" s="21">
        <v>1</v>
      </c>
    </row>
    <row r="2448" spans="1:5" x14ac:dyDescent="0.25">
      <c r="A2448" t="s">
        <v>99</v>
      </c>
      <c r="B2448" t="s">
        <v>999</v>
      </c>
      <c r="C2448" t="s">
        <v>68</v>
      </c>
      <c r="D2448" t="s">
        <v>1001</v>
      </c>
      <c r="E2448" s="21">
        <v>1</v>
      </c>
    </row>
    <row r="2449" spans="1:5" x14ac:dyDescent="0.25">
      <c r="A2449" t="s">
        <v>99</v>
      </c>
      <c r="B2449" t="s">
        <v>999</v>
      </c>
      <c r="C2449" t="s">
        <v>69</v>
      </c>
      <c r="D2449" t="s">
        <v>1002</v>
      </c>
      <c r="E2449" s="21">
        <v>1</v>
      </c>
    </row>
    <row r="2450" spans="1:5" x14ac:dyDescent="0.25">
      <c r="A2450" t="s">
        <v>99</v>
      </c>
      <c r="B2450" t="s">
        <v>999</v>
      </c>
      <c r="C2450" t="s">
        <v>70</v>
      </c>
      <c r="D2450" t="s">
        <v>1003</v>
      </c>
      <c r="E2450" s="21">
        <v>1</v>
      </c>
    </row>
    <row r="2451" spans="1:5" x14ac:dyDescent="0.25">
      <c r="A2451" t="s">
        <v>99</v>
      </c>
      <c r="B2451" t="s">
        <v>1005</v>
      </c>
      <c r="C2451" t="s">
        <v>354</v>
      </c>
      <c r="D2451" t="s">
        <v>1006</v>
      </c>
      <c r="E2451" s="21">
        <v>1</v>
      </c>
    </row>
    <row r="2452" spans="1:5" x14ac:dyDescent="0.25">
      <c r="A2452" t="s">
        <v>99</v>
      </c>
      <c r="B2452" t="s">
        <v>1005</v>
      </c>
      <c r="C2452" t="s">
        <v>354</v>
      </c>
      <c r="D2452" t="s">
        <v>1011</v>
      </c>
      <c r="E2452" s="21">
        <v>1</v>
      </c>
    </row>
    <row r="2453" spans="1:5" x14ac:dyDescent="0.25">
      <c r="A2453" t="s">
        <v>99</v>
      </c>
      <c r="B2453" t="s">
        <v>1005</v>
      </c>
      <c r="C2453" t="s">
        <v>68</v>
      </c>
      <c r="D2453" t="s">
        <v>1001</v>
      </c>
      <c r="E2453" s="21">
        <v>1</v>
      </c>
    </row>
    <row r="2454" spans="1:5" x14ac:dyDescent="0.25">
      <c r="A2454" t="s">
        <v>99</v>
      </c>
      <c r="B2454" t="s">
        <v>1005</v>
      </c>
      <c r="C2454" t="s">
        <v>68</v>
      </c>
      <c r="D2454" t="s">
        <v>71</v>
      </c>
      <c r="E2454" s="21">
        <v>1</v>
      </c>
    </row>
    <row r="2455" spans="1:5" x14ac:dyDescent="0.25">
      <c r="A2455" t="s">
        <v>99</v>
      </c>
      <c r="B2455" t="s">
        <v>1005</v>
      </c>
      <c r="C2455" t="s">
        <v>69</v>
      </c>
      <c r="D2455" t="s">
        <v>1008</v>
      </c>
      <c r="E2455" s="21">
        <v>1</v>
      </c>
    </row>
    <row r="2456" spans="1:5" x14ac:dyDescent="0.25">
      <c r="A2456" t="s">
        <v>99</v>
      </c>
      <c r="B2456" t="s">
        <v>1005</v>
      </c>
      <c r="C2456" t="s">
        <v>69</v>
      </c>
      <c r="D2456" t="s">
        <v>72</v>
      </c>
      <c r="E2456" s="21">
        <v>1</v>
      </c>
    </row>
    <row r="2457" spans="1:5" x14ac:dyDescent="0.25">
      <c r="A2457" t="s">
        <v>99</v>
      </c>
      <c r="B2457" t="s">
        <v>1005</v>
      </c>
      <c r="C2457" t="s">
        <v>70</v>
      </c>
      <c r="D2457" t="s">
        <v>1003</v>
      </c>
      <c r="E2457" s="21">
        <v>1</v>
      </c>
    </row>
    <row r="2458" spans="1:5" x14ac:dyDescent="0.25">
      <c r="A2458" t="s">
        <v>99</v>
      </c>
      <c r="B2458" t="s">
        <v>1005</v>
      </c>
      <c r="C2458" t="s">
        <v>70</v>
      </c>
      <c r="D2458" t="s">
        <v>73</v>
      </c>
      <c r="E2458" s="21">
        <v>1</v>
      </c>
    </row>
    <row r="2459" spans="1:5" x14ac:dyDescent="0.25">
      <c r="A2459" t="s">
        <v>97</v>
      </c>
      <c r="B2459" t="s">
        <v>2518</v>
      </c>
      <c r="C2459" t="s">
        <v>2523</v>
      </c>
      <c r="D2459" t="s">
        <v>2529</v>
      </c>
      <c r="E2459" s="21">
        <v>1</v>
      </c>
    </row>
    <row r="2460" spans="1:5" x14ac:dyDescent="0.25">
      <c r="A2460" t="s">
        <v>97</v>
      </c>
      <c r="B2460" t="s">
        <v>2518</v>
      </c>
      <c r="C2460" t="s">
        <v>2523</v>
      </c>
      <c r="D2460" t="s">
        <v>2524</v>
      </c>
      <c r="E2460" s="21">
        <v>1</v>
      </c>
    </row>
    <row r="2461" spans="1:5" x14ac:dyDescent="0.25">
      <c r="A2461" t="s">
        <v>97</v>
      </c>
      <c r="B2461" t="s">
        <v>2518</v>
      </c>
      <c r="C2461" t="s">
        <v>2523</v>
      </c>
      <c r="D2461" t="s">
        <v>2526</v>
      </c>
      <c r="E2461" s="21">
        <v>1</v>
      </c>
    </row>
    <row r="2462" spans="1:5" x14ac:dyDescent="0.25">
      <c r="A2462" t="s">
        <v>97</v>
      </c>
      <c r="B2462" t="s">
        <v>2518</v>
      </c>
      <c r="C2462" t="s">
        <v>2523</v>
      </c>
      <c r="D2462" t="s">
        <v>2531</v>
      </c>
      <c r="E2462" s="21">
        <v>1</v>
      </c>
    </row>
    <row r="2463" spans="1:5" x14ac:dyDescent="0.25">
      <c r="A2463" t="s">
        <v>97</v>
      </c>
      <c r="B2463" t="s">
        <v>2518</v>
      </c>
      <c r="C2463" t="s">
        <v>2523</v>
      </c>
      <c r="D2463" t="s">
        <v>2520</v>
      </c>
      <c r="E2463" s="21">
        <v>1</v>
      </c>
    </row>
    <row r="2464" spans="1:5" x14ac:dyDescent="0.25">
      <c r="A2464" t="s">
        <v>97</v>
      </c>
      <c r="B2464" t="s">
        <v>2518</v>
      </c>
      <c r="C2464" t="s">
        <v>2519</v>
      </c>
      <c r="D2464" t="s">
        <v>2520</v>
      </c>
      <c r="E2464" s="2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875C5-6867-4BB3-A0EF-1915B64B75BF}">
  <dimension ref="A1:O2128"/>
  <sheetViews>
    <sheetView showGridLines="0" topLeftCell="K1896" workbookViewId="0">
      <selection activeCell="N1905" sqref="N1905"/>
    </sheetView>
  </sheetViews>
  <sheetFormatPr baseColWidth="10" defaultRowHeight="15" x14ac:dyDescent="0.25"/>
  <cols>
    <col min="1" max="1" width="11.140625" bestFit="1" customWidth="1"/>
    <col min="2" max="2" width="28.7109375" bestFit="1" customWidth="1"/>
    <col min="3" max="3" width="31.28515625" bestFit="1" customWidth="1"/>
    <col min="5" max="5" width="14.28515625" bestFit="1" customWidth="1"/>
    <col min="6" max="6" width="42.28515625" bestFit="1" customWidth="1"/>
    <col min="7" max="7" width="47.42578125" bestFit="1" customWidth="1"/>
    <col min="9" max="9" width="10.42578125" bestFit="1" customWidth="1"/>
    <col min="10" max="10" width="55.7109375" bestFit="1" customWidth="1"/>
    <col min="11" max="11" width="63.5703125" bestFit="1" customWidth="1"/>
    <col min="13" max="13" width="13.28515625" bestFit="1" customWidth="1"/>
    <col min="14" max="14" width="45.5703125" customWidth="1"/>
    <col min="15" max="15" width="52.140625" customWidth="1"/>
  </cols>
  <sheetData>
    <row r="1" spans="1:15" x14ac:dyDescent="0.25">
      <c r="A1" t="s">
        <v>4513</v>
      </c>
      <c r="B1" t="s">
        <v>1</v>
      </c>
      <c r="C1" t="s">
        <v>4514</v>
      </c>
      <c r="E1" t="s">
        <v>4515</v>
      </c>
      <c r="F1" t="s">
        <v>2</v>
      </c>
      <c r="G1" t="s">
        <v>4514</v>
      </c>
      <c r="I1" t="s">
        <v>4516</v>
      </c>
      <c r="J1" t="s">
        <v>3</v>
      </c>
      <c r="K1" t="s">
        <v>4514</v>
      </c>
      <c r="M1" t="s">
        <v>4517</v>
      </c>
      <c r="N1" t="s">
        <v>4</v>
      </c>
      <c r="O1" t="s">
        <v>4514</v>
      </c>
    </row>
    <row r="2" spans="1:15" x14ac:dyDescent="0.25">
      <c r="A2" t="s">
        <v>4518</v>
      </c>
      <c r="B2" t="s">
        <v>171</v>
      </c>
      <c r="C2" t="str">
        <f>+Sectores[[#This Row],[id_Sector]]&amp;" "&amp;Sectores[[#This Row],[Sector]]</f>
        <v>01 Acuicultura</v>
      </c>
      <c r="E2" t="s">
        <v>4519</v>
      </c>
      <c r="F2" t="s">
        <v>320</v>
      </c>
      <c r="G2" t="str">
        <f>+Contenido[[#This Row],[id_contenido]]&amp;" "&amp;Contenido[[#This Row],[Contenido]]</f>
        <v>01.01 Especies Animales</v>
      </c>
      <c r="I2" s="14" t="s">
        <v>4520</v>
      </c>
      <c r="J2" t="s">
        <v>177</v>
      </c>
      <c r="K2" t="str">
        <f>+Temas[[#This Row],[id_Tema]]&amp;" "&amp;Temas[[#This Row],[Tema]]</f>
        <v>01.01.01 Moluscos</v>
      </c>
      <c r="M2" t="s">
        <v>4521</v>
      </c>
      <c r="N2" t="s">
        <v>381</v>
      </c>
      <c r="O2" t="s">
        <v>4522</v>
      </c>
    </row>
    <row r="3" spans="1:15" x14ac:dyDescent="0.25">
      <c r="A3" t="s">
        <v>4523</v>
      </c>
      <c r="B3" t="s">
        <v>31</v>
      </c>
      <c r="C3" t="str">
        <f>+Sectores[[#This Row],[id_Sector]]&amp;" "&amp;Sectores[[#This Row],[Sector]]</f>
        <v>02 Agricultura</v>
      </c>
      <c r="E3" t="s">
        <v>4524</v>
      </c>
      <c r="F3" t="s">
        <v>319</v>
      </c>
      <c r="G3" t="str">
        <f>+Contenido[[#This Row],[id_contenido]]&amp;" "&amp;Contenido[[#This Row],[Contenido]]</f>
        <v>01.02 Especies Vegetales</v>
      </c>
      <c r="I3" s="14" t="s">
        <v>4525</v>
      </c>
      <c r="J3" t="s">
        <v>178</v>
      </c>
      <c r="K3" t="str">
        <f>+Temas[[#This Row],[id_Tema]]&amp;" "&amp;Temas[[#This Row],[Tema]]</f>
        <v>01.01.02 Peces</v>
      </c>
      <c r="M3" t="s">
        <v>4526</v>
      </c>
      <c r="N3" t="s">
        <v>382</v>
      </c>
      <c r="O3" t="s">
        <v>4527</v>
      </c>
    </row>
    <row r="4" spans="1:15" x14ac:dyDescent="0.25">
      <c r="A4" t="s">
        <v>4528</v>
      </c>
      <c r="B4" t="s">
        <v>45</v>
      </c>
      <c r="C4" t="str">
        <f>+Sectores[[#This Row],[id_Sector]]&amp;" "&amp;Sectores[[#This Row],[Sector]]</f>
        <v>03 Arte y Cultura</v>
      </c>
      <c r="E4" t="s">
        <v>4529</v>
      </c>
      <c r="F4" t="s">
        <v>390</v>
      </c>
      <c r="G4" t="str">
        <f>+Contenido[[#This Row],[id_contenido]]&amp;" "&amp;Contenido[[#This Row],[Contenido]]</f>
        <v>01.03 Todas las especies</v>
      </c>
      <c r="I4" s="14" t="s">
        <v>4530</v>
      </c>
      <c r="J4" t="s">
        <v>179</v>
      </c>
      <c r="K4" t="str">
        <f>+Temas[[#This Row],[id_Tema]]&amp;" "&amp;Temas[[#This Row],[Tema]]</f>
        <v>01.01.03 Resto</v>
      </c>
      <c r="M4" t="s">
        <v>4531</v>
      </c>
      <c r="N4" t="s">
        <v>383</v>
      </c>
      <c r="O4" t="s">
        <v>4532</v>
      </c>
    </row>
    <row r="5" spans="1:15" x14ac:dyDescent="0.25">
      <c r="A5" t="s">
        <v>4533</v>
      </c>
      <c r="B5" t="s">
        <v>47</v>
      </c>
      <c r="C5" t="str">
        <f>+Sectores[[#This Row],[id_Sector]]&amp;" "&amp;Sectores[[#This Row],[Sector]]</f>
        <v>04 Comercio Exterior</v>
      </c>
      <c r="E5" t="s">
        <v>4534</v>
      </c>
      <c r="F5" t="s">
        <v>4535</v>
      </c>
      <c r="G5" t="str">
        <f>+Contenido[[#This Row],[id_contenido]]&amp;" "&amp;Contenido[[#This Row],[Contenido]]</f>
        <v>02.01 Exportaciones Agrícolas</v>
      </c>
      <c r="I5" s="14" t="s">
        <v>4536</v>
      </c>
      <c r="J5" t="s">
        <v>176</v>
      </c>
      <c r="K5" t="str">
        <f>+Temas[[#This Row],[id_Tema]]&amp;" "&amp;Temas[[#This Row],[Tema]]</f>
        <v>01.02.01 Algas</v>
      </c>
      <c r="M5" t="s">
        <v>4537</v>
      </c>
      <c r="N5" t="s">
        <v>384</v>
      </c>
      <c r="O5" t="s">
        <v>4538</v>
      </c>
    </row>
    <row r="6" spans="1:15" x14ac:dyDescent="0.25">
      <c r="A6" t="s">
        <v>4539</v>
      </c>
      <c r="B6" t="s">
        <v>63</v>
      </c>
      <c r="C6" t="str">
        <f>+Sectores[[#This Row],[id_Sector]]&amp;" "&amp;Sectores[[#This Row],[Sector]]</f>
        <v>05 Comercio, Restaurantes y Hoteles</v>
      </c>
      <c r="E6" t="s">
        <v>4540</v>
      </c>
      <c r="F6" t="s">
        <v>4541</v>
      </c>
      <c r="G6" t="str">
        <f>+Contenido[[#This Row],[id_contenido]]&amp;" "&amp;Contenido[[#This Row],[Contenido]]</f>
        <v>02.02 Importaciones Agrícolas</v>
      </c>
      <c r="I6" s="14" t="s">
        <v>4542</v>
      </c>
      <c r="J6" t="s">
        <v>389</v>
      </c>
      <c r="K6" t="str">
        <f>+Temas[[#This Row],[id_Tema]]&amp;" "&amp;Temas[[#This Row],[Tema]]</f>
        <v>01.03.01 Cosechas Acuícolas</v>
      </c>
      <c r="M6" t="s">
        <v>4543</v>
      </c>
      <c r="N6" t="s">
        <v>171</v>
      </c>
      <c r="O6" t="s">
        <v>4544</v>
      </c>
    </row>
    <row r="7" spans="1:15" x14ac:dyDescent="0.25">
      <c r="A7" t="s">
        <v>4545</v>
      </c>
      <c r="B7" t="s">
        <v>64</v>
      </c>
      <c r="C7" t="str">
        <f>+Sectores[[#This Row],[id_Sector]]&amp;" "&amp;Sectores[[#This Row],[Sector]]</f>
        <v>06 Construcción</v>
      </c>
      <c r="E7" t="s">
        <v>4546</v>
      </c>
      <c r="F7" t="s">
        <v>32</v>
      </c>
      <c r="G7" t="str">
        <f>+Contenido[[#This Row],[id_contenido]]&amp;" "&amp;Contenido[[#This Row],[Contenido]]</f>
        <v>02.03 Producción</v>
      </c>
      <c r="I7" s="14" t="s">
        <v>4547</v>
      </c>
      <c r="J7" t="s">
        <v>2496</v>
      </c>
      <c r="K7" t="str">
        <f>+Temas[[#This Row],[id_Tema]]&amp;" "&amp;Temas[[#This Row],[Tema]]</f>
        <v>02.01.01 Frutas</v>
      </c>
      <c r="M7" t="s">
        <v>4548</v>
      </c>
      <c r="N7" t="s">
        <v>385</v>
      </c>
      <c r="O7" t="s">
        <v>4549</v>
      </c>
    </row>
    <row r="8" spans="1:15" x14ac:dyDescent="0.25">
      <c r="A8" t="s">
        <v>4550</v>
      </c>
      <c r="B8" t="s">
        <v>66</v>
      </c>
      <c r="C8" t="str">
        <f>+Sectores[[#This Row],[id_Sector]]&amp;" "&amp;Sectores[[#This Row],[Sector]]</f>
        <v>07 Delincuencia</v>
      </c>
      <c r="E8" t="s">
        <v>4551</v>
      </c>
      <c r="F8" t="s">
        <v>2514</v>
      </c>
      <c r="G8" t="str">
        <f>+Contenido[[#This Row],[id_contenido]]&amp;" "&amp;Contenido[[#This Row],[Contenido]]</f>
        <v>02.04 Superficie cosechada</v>
      </c>
      <c r="I8" s="14" t="s">
        <v>4552</v>
      </c>
      <c r="J8" t="s">
        <v>2496</v>
      </c>
      <c r="K8" t="str">
        <f>+Temas[[#This Row],[id_Tema]]&amp;" "&amp;Temas[[#This Row],[Tema]]</f>
        <v>02.02.01 Frutas</v>
      </c>
      <c r="M8" t="s">
        <v>4553</v>
      </c>
      <c r="N8" t="s">
        <v>386</v>
      </c>
      <c r="O8" t="s">
        <v>4554</v>
      </c>
    </row>
    <row r="9" spans="1:15" x14ac:dyDescent="0.25">
      <c r="A9" t="s">
        <v>4555</v>
      </c>
      <c r="B9" t="s">
        <v>62</v>
      </c>
      <c r="C9" t="str">
        <f>+Sectores[[#This Row],[id_Sector]]&amp;" "&amp;Sectores[[#This Row],[Sector]]</f>
        <v>08 Educación</v>
      </c>
      <c r="E9" t="s">
        <v>4556</v>
      </c>
      <c r="F9" t="s">
        <v>2509</v>
      </c>
      <c r="G9" t="str">
        <f>+Contenido[[#This Row],[id_contenido]]&amp;" "&amp;Contenido[[#This Row],[Contenido]]</f>
        <v>02.05 Superficie plantada</v>
      </c>
      <c r="I9" s="14" t="s">
        <v>4557</v>
      </c>
      <c r="J9" t="s">
        <v>33</v>
      </c>
      <c r="K9" t="str">
        <f>+Temas[[#This Row],[id_Tema]]&amp;" "&amp;Temas[[#This Row],[Tema]]</f>
        <v>02.03.01 Fruta</v>
      </c>
      <c r="M9" t="s">
        <v>4558</v>
      </c>
      <c r="N9" t="s">
        <v>387</v>
      </c>
      <c r="O9" t="s">
        <v>4559</v>
      </c>
    </row>
    <row r="10" spans="1:15" x14ac:dyDescent="0.25">
      <c r="A10" t="s">
        <v>4560</v>
      </c>
      <c r="B10" t="s">
        <v>859</v>
      </c>
      <c r="C10" t="str">
        <f>+Sectores[[#This Row],[id_Sector]]&amp;" "&amp;Sectores[[#This Row],[Sector]]</f>
        <v>09 Empresa</v>
      </c>
      <c r="E10" t="s">
        <v>4561</v>
      </c>
      <c r="F10" t="s">
        <v>40</v>
      </c>
      <c r="G10" t="str">
        <f>+Contenido[[#This Row],[id_contenido]]&amp;" "&amp;Contenido[[#This Row],[Contenido]]</f>
        <v>03.01 Infraestructura</v>
      </c>
      <c r="I10" s="14" t="s">
        <v>4562</v>
      </c>
      <c r="J10" t="s">
        <v>2510</v>
      </c>
      <c r="K10" t="str">
        <f>+Temas[[#This Row],[id_Tema]]&amp;" "&amp;Temas[[#This Row],[Tema]]</f>
        <v>02.04.01 Cultivos</v>
      </c>
      <c r="M10" t="s">
        <v>4563</v>
      </c>
      <c r="N10" t="s">
        <v>171</v>
      </c>
      <c r="O10" t="s">
        <v>4564</v>
      </c>
    </row>
    <row r="11" spans="1:15" x14ac:dyDescent="0.25">
      <c r="A11" t="s">
        <v>4565</v>
      </c>
      <c r="B11" t="s">
        <v>79</v>
      </c>
      <c r="C11" t="str">
        <f>+Sectores[[#This Row],[id_Sector]]&amp;" "&amp;Sectores[[#This Row],[Sector]]</f>
        <v>10 Energía</v>
      </c>
      <c r="E11" t="s">
        <v>4566</v>
      </c>
      <c r="F11" t="s">
        <v>48</v>
      </c>
      <c r="G11" t="str">
        <f>+Contenido[[#This Row],[id_contenido]]&amp;" "&amp;Contenido[[#This Row],[Contenido]]</f>
        <v>04.01 Exportaciones</v>
      </c>
      <c r="I11" s="14" t="s">
        <v>4567</v>
      </c>
      <c r="J11" t="s">
        <v>2511</v>
      </c>
      <c r="K11" t="str">
        <f>+Temas[[#This Row],[id_Tema]]&amp;" "&amp;Temas[[#This Row],[Tema]]</f>
        <v>02.04.02 Hortalizas</v>
      </c>
      <c r="M11" t="s">
        <v>4568</v>
      </c>
      <c r="N11" t="s">
        <v>2497</v>
      </c>
      <c r="O11" t="s">
        <v>4569</v>
      </c>
    </row>
    <row r="12" spans="1:15" x14ac:dyDescent="0.25">
      <c r="A12" t="s">
        <v>4570</v>
      </c>
      <c r="B12" t="s">
        <v>94</v>
      </c>
      <c r="C12" t="str">
        <f>+Sectores[[#This Row],[id_Sector]]&amp;" "&amp;Sectores[[#This Row],[Sector]]</f>
        <v>11 Extranjería</v>
      </c>
      <c r="E12" t="s">
        <v>4571</v>
      </c>
      <c r="F12" t="s">
        <v>57</v>
      </c>
      <c r="G12" t="str">
        <f>+Contenido[[#This Row],[id_contenido]]&amp;" "&amp;Contenido[[#This Row],[Contenido]]</f>
        <v>04.02 Importaciones</v>
      </c>
      <c r="I12" s="14" t="s">
        <v>4572</v>
      </c>
      <c r="J12" t="s">
        <v>2510</v>
      </c>
      <c r="K12" t="str">
        <f>+Temas[[#This Row],[id_Tema]]&amp;" "&amp;Temas[[#This Row],[Tema]]</f>
        <v>02.05.01 Cultivos</v>
      </c>
      <c r="M12" t="s">
        <v>4573</v>
      </c>
      <c r="N12" t="s">
        <v>2499</v>
      </c>
      <c r="O12" t="s">
        <v>4574</v>
      </c>
    </row>
    <row r="13" spans="1:15" x14ac:dyDescent="0.25">
      <c r="A13" t="s">
        <v>4575</v>
      </c>
      <c r="B13" t="s">
        <v>82</v>
      </c>
      <c r="C13" t="str">
        <f>+Sectores[[#This Row],[id_Sector]]&amp;" "&amp;Sectores[[#This Row],[Sector]]</f>
        <v>12 Forestal</v>
      </c>
      <c r="E13" t="s">
        <v>4576</v>
      </c>
      <c r="F13" t="s">
        <v>130</v>
      </c>
      <c r="G13" t="str">
        <f>+Contenido[[#This Row],[id_contenido]]&amp;" "&amp;Contenido[[#This Row],[Contenido]]</f>
        <v>05.01 Comercio</v>
      </c>
      <c r="I13" s="14" t="s">
        <v>4577</v>
      </c>
      <c r="J13" t="s">
        <v>2511</v>
      </c>
      <c r="K13" t="str">
        <f>+Temas[[#This Row],[id_Tema]]&amp;" "&amp;Temas[[#This Row],[Tema]]</f>
        <v>02.05.02 Hortalizas</v>
      </c>
      <c r="M13" t="s">
        <v>4578</v>
      </c>
      <c r="N13" t="s">
        <v>2500</v>
      </c>
      <c r="O13" t="s">
        <v>4579</v>
      </c>
    </row>
    <row r="14" spans="1:15" x14ac:dyDescent="0.25">
      <c r="A14" t="s">
        <v>4580</v>
      </c>
      <c r="B14" t="s">
        <v>39</v>
      </c>
      <c r="C14" t="str">
        <f>+Sectores[[#This Row],[id_Sector]]&amp;" "&amp;Sectores[[#This Row],[Sector]]</f>
        <v>13 Gestión Territorial</v>
      </c>
      <c r="E14" t="s">
        <v>4581</v>
      </c>
      <c r="F14" t="s">
        <v>129</v>
      </c>
      <c r="G14" t="str">
        <f>+Contenido[[#This Row],[id_contenido]]&amp;" "&amp;Contenido[[#This Row],[Contenido]]</f>
        <v>05.02 Hoteles</v>
      </c>
      <c r="I14" s="14" t="s">
        <v>4582</v>
      </c>
      <c r="J14" t="s">
        <v>44</v>
      </c>
      <c r="K14" t="str">
        <f>+Temas[[#This Row],[id_Tema]]&amp;" "&amp;Temas[[#This Row],[Tema]]</f>
        <v>03.01.01 Centros Culturales</v>
      </c>
      <c r="M14" t="s">
        <v>4583</v>
      </c>
      <c r="N14" t="s">
        <v>2501</v>
      </c>
      <c r="O14" t="s">
        <v>4584</v>
      </c>
    </row>
    <row r="15" spans="1:15" x14ac:dyDescent="0.25">
      <c r="A15" t="s">
        <v>4585</v>
      </c>
      <c r="B15" t="s">
        <v>88</v>
      </c>
      <c r="C15" t="str">
        <f>+Sectores[[#This Row],[id_Sector]]&amp;" "&amp;Sectores[[#This Row],[Sector]]</f>
        <v>14 Gobiernos Locales</v>
      </c>
      <c r="E15" t="s">
        <v>4586</v>
      </c>
      <c r="F15" t="s">
        <v>434</v>
      </c>
      <c r="G15" t="str">
        <f>+Contenido[[#This Row],[id_contenido]]&amp;" "&amp;Contenido[[#This Row],[Contenido]]</f>
        <v>06.01 Edificación Habitacional</v>
      </c>
      <c r="I15" s="14" t="s">
        <v>4587</v>
      </c>
      <c r="J15" t="s">
        <v>49</v>
      </c>
      <c r="K15" t="str">
        <f>+Temas[[#This Row],[id_Tema]]&amp;" "&amp;Temas[[#This Row],[Tema]]</f>
        <v>04.01.01 Agrícola</v>
      </c>
      <c r="M15" t="s">
        <v>4588</v>
      </c>
      <c r="N15" t="s">
        <v>2502</v>
      </c>
      <c r="O15" t="s">
        <v>4589</v>
      </c>
    </row>
    <row r="16" spans="1:15" x14ac:dyDescent="0.25">
      <c r="A16" t="s">
        <v>4590</v>
      </c>
      <c r="B16" t="s">
        <v>92</v>
      </c>
      <c r="C16" t="str">
        <f>+Sectores[[#This Row],[id_Sector]]&amp;" "&amp;Sectores[[#This Row],[Sector]]</f>
        <v>15 Industria Manufacturera</v>
      </c>
      <c r="E16" t="s">
        <v>4591</v>
      </c>
      <c r="F16" t="s">
        <v>433</v>
      </c>
      <c r="G16" t="str">
        <f>+Contenido[[#This Row],[id_contenido]]&amp;" "&amp;Contenido[[#This Row],[Contenido]]</f>
        <v>06.02 Edificación No Habitacional</v>
      </c>
      <c r="I16" s="14" t="s">
        <v>4592</v>
      </c>
      <c r="J16" t="s">
        <v>121</v>
      </c>
      <c r="K16" t="str">
        <f>+Temas[[#This Row],[id_Tema]]&amp;" "&amp;Temas[[#This Row],[Tema]]</f>
        <v>04.01.02 Bienes</v>
      </c>
      <c r="M16" t="s">
        <v>4593</v>
      </c>
      <c r="N16" t="s">
        <v>2503</v>
      </c>
      <c r="O16" t="s">
        <v>4594</v>
      </c>
    </row>
    <row r="17" spans="1:15" x14ac:dyDescent="0.25">
      <c r="A17" t="s">
        <v>4595</v>
      </c>
      <c r="B17" t="s">
        <v>37</v>
      </c>
      <c r="C17" t="str">
        <f>+Sectores[[#This Row],[id_Sector]]&amp;" "&amp;Sectores[[#This Row],[Sector]]</f>
        <v>16 Medioambiente</v>
      </c>
      <c r="E17" t="s">
        <v>4596</v>
      </c>
      <c r="F17" t="s">
        <v>374</v>
      </c>
      <c r="G17" t="str">
        <f>+Contenido[[#This Row],[id_contenido]]&amp;" "&amp;Contenido[[#This Row],[Contenido]]</f>
        <v>06.03 Ejecución Presupuestaria</v>
      </c>
      <c r="I17" s="14" t="s">
        <v>4597</v>
      </c>
      <c r="J17" t="s">
        <v>125</v>
      </c>
      <c r="K17" t="str">
        <f>+Temas[[#This Row],[id_Tema]]&amp;" "&amp;Temas[[#This Row],[Tema]]</f>
        <v>04.01.03 Industria</v>
      </c>
      <c r="M17" t="s">
        <v>4598</v>
      </c>
      <c r="N17" t="s">
        <v>181</v>
      </c>
      <c r="O17" t="s">
        <v>4599</v>
      </c>
    </row>
    <row r="18" spans="1:15" x14ac:dyDescent="0.25">
      <c r="A18" t="s">
        <v>4600</v>
      </c>
      <c r="B18" t="s">
        <v>52</v>
      </c>
      <c r="C18" t="str">
        <f>+Sectores[[#This Row],[id_Sector]]&amp;" "&amp;Sectores[[#This Row],[Sector]]</f>
        <v>17 Minería</v>
      </c>
      <c r="E18" t="s">
        <v>4601</v>
      </c>
      <c r="F18" t="s">
        <v>137</v>
      </c>
      <c r="G18" t="str">
        <f>+Contenido[[#This Row],[id_contenido]]&amp;" "&amp;Contenido[[#This Row],[Contenido]]</f>
        <v>06.04 Industria, comercio y establecimientos financieros</v>
      </c>
      <c r="I18" s="14" t="s">
        <v>4602</v>
      </c>
      <c r="J18" t="s">
        <v>52</v>
      </c>
      <c r="K18" t="str">
        <f>+Temas[[#This Row],[id_Tema]]&amp;" "&amp;Temas[[#This Row],[Tema]]</f>
        <v>04.01.04 Minería</v>
      </c>
      <c r="M18" t="s">
        <v>4603</v>
      </c>
      <c r="N18" t="s">
        <v>2504</v>
      </c>
      <c r="O18" t="s">
        <v>4604</v>
      </c>
    </row>
    <row r="19" spans="1:15" x14ac:dyDescent="0.25">
      <c r="A19" t="s">
        <v>4605</v>
      </c>
      <c r="B19" t="s">
        <v>100</v>
      </c>
      <c r="C19" t="str">
        <f>+Sectores[[#This Row],[id_Sector]]&amp;" "&amp;Sectores[[#This Row],[Sector]]</f>
        <v>18 Pecuario</v>
      </c>
      <c r="E19" t="s">
        <v>4606</v>
      </c>
      <c r="F19" t="s">
        <v>81</v>
      </c>
      <c r="G19" t="str">
        <f>+Contenido[[#This Row],[id_contenido]]&amp;" "&amp;Contenido[[#This Row],[Contenido]]</f>
        <v>06.05 Servicios</v>
      </c>
      <c r="I19" s="14" t="s">
        <v>10039</v>
      </c>
      <c r="J19" t="s">
        <v>51</v>
      </c>
      <c r="K19" t="str">
        <f>+Temas[[#This Row],[id_Tema]]&amp;" "&amp;Temas[[#This Row],[Tema]]</f>
        <v>04.01.05 Global</v>
      </c>
      <c r="M19" t="s">
        <v>4608</v>
      </c>
      <c r="N19" t="s">
        <v>2505</v>
      </c>
      <c r="O19" t="s">
        <v>4609</v>
      </c>
    </row>
    <row r="20" spans="1:15" x14ac:dyDescent="0.25">
      <c r="A20" t="s">
        <v>4610</v>
      </c>
      <c r="B20" t="s">
        <v>101</v>
      </c>
      <c r="C20" t="str">
        <f>+Sectores[[#This Row],[id_Sector]]&amp;" "&amp;Sectores[[#This Row],[Sector]]</f>
        <v>19 Pesca</v>
      </c>
      <c r="E20" t="s">
        <v>4611</v>
      </c>
      <c r="F20" t="s">
        <v>97</v>
      </c>
      <c r="G20" t="str">
        <f>+Contenido[[#This Row],[id_contenido]]&amp;" "&amp;Contenido[[#This Row],[Contenido]]</f>
        <v>06.06 Vivienda</v>
      </c>
      <c r="I20" s="14" t="s">
        <v>4607</v>
      </c>
      <c r="J20" t="s">
        <v>121</v>
      </c>
      <c r="K20" t="str">
        <f>+Temas[[#This Row],[id_Tema]]&amp;" "&amp;Temas[[#This Row],[Tema]]</f>
        <v>04.02.01 Bienes</v>
      </c>
      <c r="M20" t="s">
        <v>4613</v>
      </c>
      <c r="N20" t="s">
        <v>2507</v>
      </c>
      <c r="O20" t="s">
        <v>4614</v>
      </c>
    </row>
    <row r="21" spans="1:15" x14ac:dyDescent="0.25">
      <c r="A21" t="s">
        <v>4615</v>
      </c>
      <c r="B21" t="s">
        <v>1097</v>
      </c>
      <c r="C21" t="str">
        <f>+Sectores[[#This Row],[id_Sector]]&amp;" "&amp;Sectores[[#This Row],[Sector]]</f>
        <v>20 Política y Gobierno</v>
      </c>
      <c r="E21" t="s">
        <v>4616</v>
      </c>
      <c r="F21" t="s">
        <v>184</v>
      </c>
      <c r="G21" t="str">
        <f>+Contenido[[#This Row],[id_contenido]]&amp;" "&amp;Contenido[[#This Row],[Contenido]]</f>
        <v>07.01 Delitos de Mayor Connotación Social</v>
      </c>
      <c r="I21" s="14" t="s">
        <v>4612</v>
      </c>
      <c r="J21" t="s">
        <v>123</v>
      </c>
      <c r="K21" t="str">
        <f>+Temas[[#This Row],[id_Tema]]&amp;" "&amp;Temas[[#This Row],[Tema]]</f>
        <v>04.02.02 Capital</v>
      </c>
      <c r="M21" t="s">
        <v>4618</v>
      </c>
      <c r="N21" t="s">
        <v>2497</v>
      </c>
      <c r="O21" t="s">
        <v>4619</v>
      </c>
    </row>
    <row r="22" spans="1:15" x14ac:dyDescent="0.25">
      <c r="A22" t="s">
        <v>4620</v>
      </c>
      <c r="B22" t="s">
        <v>89</v>
      </c>
      <c r="C22" t="str">
        <f>+Sectores[[#This Row],[id_Sector]]&amp;" "&amp;Sectores[[#This Row],[Sector]]</f>
        <v>21 Salud</v>
      </c>
      <c r="E22" t="s">
        <v>4621</v>
      </c>
      <c r="F22" t="s">
        <v>1340</v>
      </c>
      <c r="G22" t="str">
        <f>+Contenido[[#This Row],[id_contenido]]&amp;" "&amp;Contenido[[#This Row],[Contenido]]</f>
        <v>07.02 Sentencias Dictadas por Delito</v>
      </c>
      <c r="I22" s="14" t="s">
        <v>4617</v>
      </c>
      <c r="J22" t="s">
        <v>122</v>
      </c>
      <c r="K22" t="str">
        <f>+Temas[[#This Row],[id_Tema]]&amp;" "&amp;Temas[[#This Row],[Tema]]</f>
        <v>04.02.03 Combustibles</v>
      </c>
      <c r="M22" t="s">
        <v>4623</v>
      </c>
      <c r="N22" t="s">
        <v>2499</v>
      </c>
      <c r="O22" t="s">
        <v>4624</v>
      </c>
    </row>
    <row r="23" spans="1:15" x14ac:dyDescent="0.25">
      <c r="A23" t="s">
        <v>4625</v>
      </c>
      <c r="B23" t="s">
        <v>81</v>
      </c>
      <c r="C23" t="str">
        <f>+Sectores[[#This Row],[id_Sector]]&amp;" "&amp;Sectores[[#This Row],[Sector]]</f>
        <v>22 Servicios</v>
      </c>
      <c r="E23" t="s">
        <v>4626</v>
      </c>
      <c r="F23" t="s">
        <v>2284</v>
      </c>
      <c r="G23" t="str">
        <f>+Contenido[[#This Row],[id_contenido]]&amp;" "&amp;Contenido[[#This Row],[Contenido]]</f>
        <v>07.03 Sentencias Dictadas por Tipo de Delito</v>
      </c>
      <c r="I23" s="14" t="s">
        <v>4622</v>
      </c>
      <c r="J23" t="s">
        <v>96</v>
      </c>
      <c r="K23" t="str">
        <f>+Temas[[#This Row],[id_Tema]]&amp;" "&amp;Temas[[#This Row],[Tema]]</f>
        <v>04.02.04 Consumo</v>
      </c>
      <c r="M23" t="s">
        <v>4628</v>
      </c>
      <c r="N23" t="s">
        <v>2500</v>
      </c>
      <c r="O23" t="s">
        <v>4629</v>
      </c>
    </row>
    <row r="24" spans="1:15" x14ac:dyDescent="0.25">
      <c r="A24" s="15" t="s">
        <v>4630</v>
      </c>
      <c r="B24" s="15" t="s">
        <v>4631</v>
      </c>
      <c r="C24" s="15" t="str">
        <f>+Sectores[[#This Row],[id_Sector]]&amp;" "&amp;Sectores[[#This Row],[Sector]]</f>
        <v>23 en blanco</v>
      </c>
      <c r="E24" t="s">
        <v>4632</v>
      </c>
      <c r="F24" t="s">
        <v>448</v>
      </c>
      <c r="G24" t="str">
        <f>+Contenido[[#This Row],[id_contenido]]&amp;" "&amp;Contenido[[#This Row],[Contenido]]</f>
        <v>08.01 Apoyo Económico</v>
      </c>
      <c r="I24" s="14" t="s">
        <v>4627</v>
      </c>
      <c r="J24" t="s">
        <v>220</v>
      </c>
      <c r="K24" t="str">
        <f>+Temas[[#This Row],[id_Tema]]&amp;" "&amp;Temas[[#This Row],[Tema]]</f>
        <v>04.02.05 Importaciones Intermedias</v>
      </c>
      <c r="M24" t="s">
        <v>4634</v>
      </c>
      <c r="N24" t="s">
        <v>2501</v>
      </c>
      <c r="O24" t="s">
        <v>4635</v>
      </c>
    </row>
    <row r="25" spans="1:15" x14ac:dyDescent="0.25">
      <c r="A25" t="s">
        <v>4636</v>
      </c>
      <c r="B25" t="s">
        <v>107</v>
      </c>
      <c r="C25" t="str">
        <f>+Sectores[[#This Row],[id_Sector]]&amp;" "&amp;Sectores[[#This Row],[Sector]]</f>
        <v>24 Socioeconómico</v>
      </c>
      <c r="E25" t="s">
        <v>4637</v>
      </c>
      <c r="F25" t="s">
        <v>444</v>
      </c>
      <c r="G25" t="str">
        <f>+Contenido[[#This Row],[id_contenido]]&amp;" "&amp;Contenido[[#This Row],[Contenido]]</f>
        <v>08.02 Métricas de la Educación</v>
      </c>
      <c r="I25" s="14" t="s">
        <v>4633</v>
      </c>
      <c r="J25" t="s">
        <v>131</v>
      </c>
      <c r="K25" t="str">
        <f>+Temas[[#This Row],[id_Tema]]&amp;" "&amp;Temas[[#This Row],[Tema]]</f>
        <v>05.01.01 Supermercados</v>
      </c>
      <c r="M25" t="s">
        <v>4639</v>
      </c>
      <c r="N25" t="s">
        <v>2502</v>
      </c>
      <c r="O25" t="s">
        <v>4640</v>
      </c>
    </row>
    <row r="26" spans="1:15" x14ac:dyDescent="0.25">
      <c r="A26" t="s">
        <v>4641</v>
      </c>
      <c r="B26" t="s">
        <v>110</v>
      </c>
      <c r="C26" t="str">
        <f>+Sectores[[#This Row],[id_Sector]]&amp;" "&amp;Sectores[[#This Row],[Sector]]</f>
        <v>25 Telecomunicaciones</v>
      </c>
      <c r="E26" t="s">
        <v>4642</v>
      </c>
      <c r="F26" t="s">
        <v>3332</v>
      </c>
      <c r="G26" t="str">
        <f>+Contenido[[#This Row],[id_contenido]]&amp;" "&amp;Contenido[[#This Row],[Contenido]]</f>
        <v>08.03 Admisión Universitaria</v>
      </c>
      <c r="I26" s="14" t="s">
        <v>4638</v>
      </c>
      <c r="J26" t="s">
        <v>229</v>
      </c>
      <c r="K26" t="str">
        <f>+Temas[[#This Row],[id_Tema]]&amp;" "&amp;Temas[[#This Row],[Tema]]</f>
        <v>05.02.01 Alojamiento</v>
      </c>
      <c r="M26" t="s">
        <v>4644</v>
      </c>
      <c r="N26" t="s">
        <v>2503</v>
      </c>
      <c r="O26" t="s">
        <v>4645</v>
      </c>
    </row>
    <row r="27" spans="1:15" x14ac:dyDescent="0.25">
      <c r="A27" t="s">
        <v>4646</v>
      </c>
      <c r="B27" t="s">
        <v>111</v>
      </c>
      <c r="C27" t="str">
        <f>+Sectores[[#This Row],[id_Sector]]&amp;" "&amp;Sectores[[#This Row],[Sector]]</f>
        <v>26 Transporte</v>
      </c>
      <c r="E27" t="s">
        <v>4647</v>
      </c>
      <c r="F27" t="s">
        <v>860</v>
      </c>
      <c r="G27" t="str">
        <f>+Contenido[[#This Row],[id_contenido]]&amp;" "&amp;Contenido[[#This Row],[Contenido]]</f>
        <v>09.01 Empresas por Tramo (13)</v>
      </c>
      <c r="I27" s="14" t="s">
        <v>4643</v>
      </c>
      <c r="J27" t="s">
        <v>251</v>
      </c>
      <c r="K27" t="str">
        <f>+Temas[[#This Row],[id_Tema]]&amp;" "&amp;Temas[[#This Row],[Tema]]</f>
        <v>05.02.02 Ingresos</v>
      </c>
      <c r="M27" t="s">
        <v>4649</v>
      </c>
      <c r="N27" t="s">
        <v>181</v>
      </c>
      <c r="O27" t="s">
        <v>4650</v>
      </c>
    </row>
    <row r="28" spans="1:15" x14ac:dyDescent="0.25">
      <c r="A28" t="s">
        <v>4651</v>
      </c>
      <c r="B28" t="s">
        <v>113</v>
      </c>
      <c r="C28" t="str">
        <f>+Sectores[[#This Row],[id_Sector]]&amp;" "&amp;Sectores[[#This Row],[Sector]]</f>
        <v>27 Utilidad Pública</v>
      </c>
      <c r="E28" t="s">
        <v>4652</v>
      </c>
      <c r="F28" t="s">
        <v>890</v>
      </c>
      <c r="G28" t="str">
        <f>+Contenido[[#This Row],[id_contenido]]&amp;" "&amp;Contenido[[#This Row],[Contenido]]</f>
        <v>09.02 Empresas por Tramo (5)</v>
      </c>
      <c r="I28" s="14" t="s">
        <v>4648</v>
      </c>
      <c r="J28" t="s">
        <v>183</v>
      </c>
      <c r="K28" t="str">
        <f>+Temas[[#This Row],[id_Tema]]&amp;" "&amp;Temas[[#This Row],[Tema]]</f>
        <v>05.02.03 Precios</v>
      </c>
      <c r="M28" t="s">
        <v>4654</v>
      </c>
      <c r="N28" t="s">
        <v>2504</v>
      </c>
      <c r="O28" t="s">
        <v>4655</v>
      </c>
    </row>
    <row r="29" spans="1:15" x14ac:dyDescent="0.25">
      <c r="A29" t="s">
        <v>4656</v>
      </c>
      <c r="B29" t="s">
        <v>99</v>
      </c>
      <c r="C29" t="str">
        <f>+Sectores[[#This Row],[id_Sector]]&amp;" "&amp;Sectores[[#This Row],[Sector]]</f>
        <v>28 Violencia Contra la Mujer</v>
      </c>
      <c r="E29" t="s">
        <v>4657</v>
      </c>
      <c r="F29" t="s">
        <v>935</v>
      </c>
      <c r="G29" t="str">
        <f>+Contenido[[#This Row],[id_contenido]]&amp;" "&amp;Contenido[[#This Row],[Contenido]]</f>
        <v>09.03 Tipo Contribuyente</v>
      </c>
      <c r="I29" s="14" t="s">
        <v>4653</v>
      </c>
      <c r="J29" t="s">
        <v>133</v>
      </c>
      <c r="K29" t="str">
        <f>+Temas[[#This Row],[id_Tema]]&amp;" "&amp;Temas[[#This Row],[Tema]]</f>
        <v>06.01.01 Ampliaciones</v>
      </c>
      <c r="M29" t="s">
        <v>4659</v>
      </c>
      <c r="N29" t="s">
        <v>2505</v>
      </c>
      <c r="O29" t="s">
        <v>4660</v>
      </c>
    </row>
    <row r="30" spans="1:15" x14ac:dyDescent="0.25">
      <c r="A30" t="s">
        <v>4661</v>
      </c>
      <c r="B30" t="s">
        <v>97</v>
      </c>
      <c r="C30" t="str">
        <f>+Sectores[[#This Row],[id_Sector]]&amp;" "&amp;Sectores[[#This Row],[Sector]]</f>
        <v>29 Vivienda</v>
      </c>
      <c r="E30" t="s">
        <v>4662</v>
      </c>
      <c r="F30" t="s">
        <v>261</v>
      </c>
      <c r="G30" t="str">
        <f>+Contenido[[#This Row],[id_contenido]]&amp;" "&amp;Contenido[[#This Row],[Contenido]]</f>
        <v>10.01 Energía Eléctrica</v>
      </c>
      <c r="I30" s="14" t="s">
        <v>4658</v>
      </c>
      <c r="J30" t="s">
        <v>134</v>
      </c>
      <c r="K30" t="str">
        <f>+Temas[[#This Row],[id_Tema]]&amp;" "&amp;Temas[[#This Row],[Tema]]</f>
        <v>06.01.02 Obras Nuevas</v>
      </c>
      <c r="M30" t="s">
        <v>4664</v>
      </c>
      <c r="N30" t="s">
        <v>34</v>
      </c>
      <c r="O30" t="s">
        <v>4665</v>
      </c>
    </row>
    <row r="31" spans="1:15" x14ac:dyDescent="0.25">
      <c r="A31" t="s">
        <v>4666</v>
      </c>
      <c r="B31" t="s">
        <v>2472</v>
      </c>
      <c r="C31" t="str">
        <f>+Sectores[[#This Row],[id_Sector]]&amp;" "&amp;Sectores[[#This Row],[Sector]]</f>
        <v>30 Ingresos Tributarios</v>
      </c>
      <c r="E31" t="s">
        <v>4667</v>
      </c>
      <c r="F31" t="s">
        <v>461</v>
      </c>
      <c r="G31" t="str">
        <f>+Contenido[[#This Row],[id_contenido]]&amp;" "&amp;Contenido[[#This Row],[Contenido]]</f>
        <v>11.01 Refugio</v>
      </c>
      <c r="I31" s="14" t="s">
        <v>4663</v>
      </c>
      <c r="J31" t="s">
        <v>124</v>
      </c>
      <c r="K31" t="str">
        <f>+Temas[[#This Row],[id_Tema]]&amp;" "&amp;Temas[[#This Row],[Tema]]</f>
        <v>06.01.03 Total</v>
      </c>
      <c r="M31" t="s">
        <v>4669</v>
      </c>
      <c r="N31" t="s">
        <v>35</v>
      </c>
      <c r="O31" t="s">
        <v>4670</v>
      </c>
    </row>
    <row r="32" spans="1:15" x14ac:dyDescent="0.25">
      <c r="A32" t="s">
        <v>4671</v>
      </c>
      <c r="B32" t="s">
        <v>2612</v>
      </c>
      <c r="C32" t="str">
        <f>+Sectores[[#This Row],[id_Sector]]&amp;" "&amp;Sectores[[#This Row],[Sector]]</f>
        <v>31 Ganadería</v>
      </c>
      <c r="E32" t="s">
        <v>4672</v>
      </c>
      <c r="F32" t="s">
        <v>281</v>
      </c>
      <c r="G32" t="str">
        <f>+Contenido[[#This Row],[id_contenido]]&amp;" "&amp;Contenido[[#This Row],[Contenido]]</f>
        <v>12.01 Forestación</v>
      </c>
      <c r="I32" s="14" t="s">
        <v>4668</v>
      </c>
      <c r="J32" t="s">
        <v>124</v>
      </c>
      <c r="K32" t="str">
        <f>+Temas[[#This Row],[id_Tema]]&amp;" "&amp;Temas[[#This Row],[Tema]]</f>
        <v>06.02.01 Total</v>
      </c>
      <c r="M32" t="s">
        <v>4674</v>
      </c>
      <c r="N32" t="s">
        <v>36</v>
      </c>
      <c r="O32" t="s">
        <v>4675</v>
      </c>
    </row>
    <row r="33" spans="1:15" x14ac:dyDescent="0.25">
      <c r="A33" t="s">
        <v>4676</v>
      </c>
      <c r="B33" t="s">
        <v>2875</v>
      </c>
      <c r="C33" t="str">
        <f>+Sectores[[#This Row],[id_Sector]]&amp;" "&amp;Sectores[[#This Row],[Sector]]</f>
        <v>32 Aguas y Aguas Residuales</v>
      </c>
      <c r="E33" t="s">
        <v>4677</v>
      </c>
      <c r="F33" t="s">
        <v>83</v>
      </c>
      <c r="G33" t="str">
        <f>+Contenido[[#This Row],[id_contenido]]&amp;" "&amp;Contenido[[#This Row],[Contenido]]</f>
        <v>12.02 Incendios</v>
      </c>
      <c r="I33" s="14" t="s">
        <v>4673</v>
      </c>
      <c r="J33" t="s">
        <v>366</v>
      </c>
      <c r="K33" t="str">
        <f>+Temas[[#This Row],[id_Tema]]&amp;" "&amp;Temas[[#This Row],[Tema]]</f>
        <v>06.03.01 Inversión</v>
      </c>
      <c r="M33" t="s">
        <v>4679</v>
      </c>
      <c r="N33" t="s">
        <v>491</v>
      </c>
      <c r="O33" t="s">
        <v>4680</v>
      </c>
    </row>
    <row r="34" spans="1:15" x14ac:dyDescent="0.25">
      <c r="A34" s="16" t="s">
        <v>4681</v>
      </c>
      <c r="B34" t="s">
        <v>2919</v>
      </c>
      <c r="C34" t="str">
        <f>+Sectores[[#This Row],[id_Sector]]&amp;" "&amp;Sectores[[#This Row],[Sector]]</f>
        <v>33 Banco Central</v>
      </c>
      <c r="E34" t="s">
        <v>4682</v>
      </c>
      <c r="F34" t="s">
        <v>1058</v>
      </c>
      <c r="G34" t="str">
        <f>+Contenido[[#This Row],[id_contenido]]&amp;" "&amp;Contenido[[#This Row],[Contenido]]</f>
        <v>12.03 Incendios Plantaciones</v>
      </c>
      <c r="I34" s="14" t="s">
        <v>4678</v>
      </c>
      <c r="J34" t="s">
        <v>133</v>
      </c>
      <c r="K34" t="str">
        <f>+Temas[[#This Row],[id_Tema]]&amp;" "&amp;Temas[[#This Row],[Tema]]</f>
        <v>06.04.01 Ampliaciones</v>
      </c>
      <c r="M34" t="s">
        <v>4684</v>
      </c>
      <c r="N34" t="s">
        <v>2511</v>
      </c>
      <c r="O34" t="s">
        <v>4685</v>
      </c>
    </row>
    <row r="35" spans="1:15" x14ac:dyDescent="0.25">
      <c r="A35" s="14" t="s">
        <v>4686</v>
      </c>
      <c r="B35" t="s">
        <v>3888</v>
      </c>
      <c r="C35" t="str">
        <f>+Sectores[[#This Row],[id_Sector]]&amp;" "&amp;Sectores[[#This Row],[Sector]]</f>
        <v>34 Transparencia</v>
      </c>
      <c r="E35" t="s">
        <v>4687</v>
      </c>
      <c r="F35" t="s">
        <v>280</v>
      </c>
      <c r="G35" t="str">
        <f>+Contenido[[#This Row],[id_contenido]]&amp;" "&amp;Contenido[[#This Row],[Contenido]]</f>
        <v>12.04 Industria Maderera</v>
      </c>
      <c r="I35" s="14" t="s">
        <v>4683</v>
      </c>
      <c r="J35" t="s">
        <v>134</v>
      </c>
      <c r="K35" t="str">
        <f>+Temas[[#This Row],[id_Tema]]&amp;" "&amp;Temas[[#This Row],[Tema]]</f>
        <v>06.04.02 Obras Nuevas</v>
      </c>
      <c r="M35" t="s">
        <v>4689</v>
      </c>
      <c r="N35" t="s">
        <v>2515</v>
      </c>
      <c r="O35" t="s">
        <v>4690</v>
      </c>
    </row>
    <row r="36" spans="1:15" x14ac:dyDescent="0.25">
      <c r="E36" t="s">
        <v>4691</v>
      </c>
      <c r="F36" t="s">
        <v>117</v>
      </c>
      <c r="G36" t="str">
        <f>+Contenido[[#This Row],[id_contenido]]&amp;" "&amp;Contenido[[#This Row],[Contenido]]</f>
        <v>13.01 Infraestructura Verde</v>
      </c>
      <c r="I36" s="14" t="s">
        <v>4688</v>
      </c>
      <c r="J36" t="s">
        <v>133</v>
      </c>
      <c r="K36" t="str">
        <f>+Temas[[#This Row],[id_Tema]]&amp;" "&amp;Temas[[#This Row],[Tema]]</f>
        <v>06.05.01 Ampliaciones</v>
      </c>
      <c r="M36" t="s">
        <v>4693</v>
      </c>
      <c r="N36" t="s">
        <v>2516</v>
      </c>
      <c r="O36" t="s">
        <v>4694</v>
      </c>
    </row>
    <row r="37" spans="1:15" x14ac:dyDescent="0.25">
      <c r="E37" t="s">
        <v>4695</v>
      </c>
      <c r="F37" t="s">
        <v>291</v>
      </c>
      <c r="G37" t="str">
        <f>+Contenido[[#This Row],[id_contenido]]&amp;" "&amp;Contenido[[#This Row],[Contenido]]</f>
        <v>14.01 Administración</v>
      </c>
      <c r="I37" s="14" t="s">
        <v>4692</v>
      </c>
      <c r="J37" t="s">
        <v>134</v>
      </c>
      <c r="K37" t="str">
        <f>+Temas[[#This Row],[id_Tema]]&amp;" "&amp;Temas[[#This Row],[Tema]]</f>
        <v>06.05.02 Obras Nuevas</v>
      </c>
      <c r="M37" t="s">
        <v>4697</v>
      </c>
      <c r="N37" t="s">
        <v>2513</v>
      </c>
      <c r="O37" t="s">
        <v>4698</v>
      </c>
    </row>
    <row r="38" spans="1:15" x14ac:dyDescent="0.25">
      <c r="E38" t="s">
        <v>4699</v>
      </c>
      <c r="F38" t="s">
        <v>290</v>
      </c>
      <c r="G38" t="str">
        <f>+Contenido[[#This Row],[id_contenido]]&amp;" "&amp;Contenido[[#This Row],[Contenido]]</f>
        <v>14.02 Comunidad</v>
      </c>
      <c r="I38" s="14" t="s">
        <v>4696</v>
      </c>
      <c r="J38" t="s">
        <v>427</v>
      </c>
      <c r="K38" t="str">
        <f>+Temas[[#This Row],[id_Tema]]&amp;" "&amp;Temas[[#This Row],[Tema]]</f>
        <v>06.06.01 Obras Nuevas y Ampliaciones</v>
      </c>
      <c r="M38" t="s">
        <v>4701</v>
      </c>
      <c r="N38" t="s">
        <v>2562</v>
      </c>
      <c r="O38" t="s">
        <v>4702</v>
      </c>
    </row>
    <row r="39" spans="1:15" x14ac:dyDescent="0.25">
      <c r="E39" t="s">
        <v>4703</v>
      </c>
      <c r="F39" t="s">
        <v>329</v>
      </c>
      <c r="G39" t="str">
        <f>+Contenido[[#This Row],[id_contenido]]&amp;" "&amp;Contenido[[#This Row],[Contenido]]</f>
        <v>14.03 Egreso</v>
      </c>
      <c r="I39" s="14" t="s">
        <v>4700</v>
      </c>
      <c r="J39" t="s">
        <v>354</v>
      </c>
      <c r="K39" t="str">
        <f>+Temas[[#This Row],[id_Tema]]&amp;" "&amp;Temas[[#This Row],[Tema]]</f>
        <v>07.01.01 Aprehensiones</v>
      </c>
      <c r="M39" t="s">
        <v>4705</v>
      </c>
      <c r="N39" t="s">
        <v>2563</v>
      </c>
      <c r="O39" t="s">
        <v>4706</v>
      </c>
    </row>
    <row r="40" spans="1:15" x14ac:dyDescent="0.25">
      <c r="E40" t="s">
        <v>4707</v>
      </c>
      <c r="F40" t="s">
        <v>39</v>
      </c>
      <c r="G40" t="str">
        <f>+Contenido[[#This Row],[id_contenido]]&amp;" "&amp;Contenido[[#This Row],[Contenido]]</f>
        <v>14.04 Gestión Territorial</v>
      </c>
      <c r="I40" s="14" t="s">
        <v>4704</v>
      </c>
      <c r="J40" t="s">
        <v>68</v>
      </c>
      <c r="K40" t="str">
        <f>+Temas[[#This Row],[id_Tema]]&amp;" "&amp;Temas[[#This Row],[Tema]]</f>
        <v>07.01.02 Casos Policiales</v>
      </c>
      <c r="M40" t="s">
        <v>4709</v>
      </c>
      <c r="N40" t="s">
        <v>2564</v>
      </c>
      <c r="O40" t="s">
        <v>4710</v>
      </c>
    </row>
    <row r="41" spans="1:15" x14ac:dyDescent="0.25">
      <c r="E41" t="s">
        <v>4711</v>
      </c>
      <c r="F41" t="s">
        <v>640</v>
      </c>
      <c r="G41" t="str">
        <f>+Contenido[[#This Row],[id_contenido]]&amp;" "&amp;Contenido[[#This Row],[Contenido]]</f>
        <v>14.05 Intermediación Laboral</v>
      </c>
      <c r="I41" s="14" t="s">
        <v>4708</v>
      </c>
      <c r="J41" t="s">
        <v>69</v>
      </c>
      <c r="K41" t="str">
        <f>+Temas[[#This Row],[id_Tema]]&amp;" "&amp;Temas[[#This Row],[Tema]]</f>
        <v>07.01.03 Denuncias</v>
      </c>
      <c r="M41" t="s">
        <v>4713</v>
      </c>
      <c r="N41" t="s">
        <v>2565</v>
      </c>
      <c r="O41" t="s">
        <v>4714</v>
      </c>
    </row>
    <row r="42" spans="1:15" x14ac:dyDescent="0.25">
      <c r="E42" t="s">
        <v>4715</v>
      </c>
      <c r="F42" t="s">
        <v>89</v>
      </c>
      <c r="G42" t="str">
        <f>+Contenido[[#This Row],[id_contenido]]&amp;" "&amp;Contenido[[#This Row],[Contenido]]</f>
        <v>14.06 Salud</v>
      </c>
      <c r="I42" s="14" t="s">
        <v>4712</v>
      </c>
      <c r="J42" t="s">
        <v>70</v>
      </c>
      <c r="K42" t="str">
        <f>+Temas[[#This Row],[id_Tema]]&amp;" "&amp;Temas[[#This Row],[Tema]]</f>
        <v>07.01.04 Detenciones</v>
      </c>
      <c r="M42" t="s">
        <v>4717</v>
      </c>
      <c r="N42" t="s">
        <v>2566</v>
      </c>
      <c r="O42" t="s">
        <v>4718</v>
      </c>
    </row>
    <row r="43" spans="1:15" x14ac:dyDescent="0.25">
      <c r="E43" t="s">
        <v>4719</v>
      </c>
      <c r="F43" t="s">
        <v>490</v>
      </c>
      <c r="G43" t="str">
        <f>+Contenido[[#This Row],[id_contenido]]&amp;" "&amp;Contenido[[#This Row],[Contenido]]</f>
        <v>15.01 Alimentos</v>
      </c>
      <c r="I43" s="14" t="s">
        <v>4716</v>
      </c>
      <c r="J43" t="s">
        <v>1398</v>
      </c>
      <c r="K43" t="str">
        <f>+Temas[[#This Row],[id_Tema]]&amp;" "&amp;Temas[[#This Row],[Tema]]</f>
        <v>07.02.01 Corrupción</v>
      </c>
      <c r="M43" t="s">
        <v>4721</v>
      </c>
      <c r="N43" t="s">
        <v>2567</v>
      </c>
      <c r="O43" t="s">
        <v>4722</v>
      </c>
    </row>
    <row r="44" spans="1:15" x14ac:dyDescent="0.25">
      <c r="E44" t="s">
        <v>4723</v>
      </c>
      <c r="F44" t="s">
        <v>92</v>
      </c>
      <c r="G44" t="str">
        <f>+Contenido[[#This Row],[id_contenido]]&amp;" "&amp;Contenido[[#This Row],[Contenido]]</f>
        <v>15.02 Industria Manufacturera</v>
      </c>
      <c r="I44" s="14" t="s">
        <v>4720</v>
      </c>
      <c r="J44" t="s">
        <v>1462</v>
      </c>
      <c r="K44" t="str">
        <f>+Temas[[#This Row],[id_Tema]]&amp;" "&amp;Temas[[#This Row],[Tema]]</f>
        <v>07.02.02 Crimen Organizado y Lavado de Dinero</v>
      </c>
      <c r="M44" t="s">
        <v>4725</v>
      </c>
      <c r="N44" t="s">
        <v>2568</v>
      </c>
      <c r="O44" t="s">
        <v>4726</v>
      </c>
    </row>
    <row r="45" spans="1:15" x14ac:dyDescent="0.25">
      <c r="E45" t="s">
        <v>4727</v>
      </c>
      <c r="F45" t="s">
        <v>52</v>
      </c>
      <c r="G45" t="str">
        <f>+Contenido[[#This Row],[id_contenido]]&amp;" "&amp;Contenido[[#This Row],[Contenido]]</f>
        <v>15.03 Minería</v>
      </c>
      <c r="I45" s="14" t="s">
        <v>4724</v>
      </c>
      <c r="J45" t="s">
        <v>1385</v>
      </c>
      <c r="K45" t="str">
        <f>+Temas[[#This Row],[id_Tema]]&amp;" "&amp;Temas[[#This Row],[Tema]]</f>
        <v>07.02.03 Delitos Cometidos por Empleados y Funcionarios Públicos</v>
      </c>
      <c r="M45" t="s">
        <v>4729</v>
      </c>
      <c r="N45" t="s">
        <v>2569</v>
      </c>
      <c r="O45" t="s">
        <v>4730</v>
      </c>
    </row>
    <row r="46" spans="1:15" x14ac:dyDescent="0.25">
      <c r="E46" t="s">
        <v>4731</v>
      </c>
      <c r="F46" t="s">
        <v>32</v>
      </c>
      <c r="G46" t="str">
        <f>+Contenido[[#This Row],[id_contenido]]&amp;" "&amp;Contenido[[#This Row],[Contenido]]</f>
        <v>15.04 Producción</v>
      </c>
      <c r="I46" s="14" t="s">
        <v>4728</v>
      </c>
      <c r="J46" t="s">
        <v>1481</v>
      </c>
      <c r="K46" t="str">
        <f>+Temas[[#This Row],[id_Tema]]&amp;" "&amp;Temas[[#This Row],[Tema]]</f>
        <v>07.02.04 Delitos Contra el Estado Civil y la Familia</v>
      </c>
      <c r="M46" t="s">
        <v>4733</v>
      </c>
      <c r="N46" t="s">
        <v>2570</v>
      </c>
      <c r="O46" t="s">
        <v>4734</v>
      </c>
    </row>
    <row r="47" spans="1:15" x14ac:dyDescent="0.25">
      <c r="E47" t="s">
        <v>4735</v>
      </c>
      <c r="F47" t="s">
        <v>1084</v>
      </c>
      <c r="G47" t="str">
        <f>+Contenido[[#This Row],[id_contenido]]&amp;" "&amp;Contenido[[#This Row],[Contenido]]</f>
        <v>16.01 Dinámica de Glaciares</v>
      </c>
      <c r="I47" s="14" t="s">
        <v>4732</v>
      </c>
      <c r="J47" t="s">
        <v>1484</v>
      </c>
      <c r="K47" t="str">
        <f>+Temas[[#This Row],[id_Tema]]&amp;" "&amp;Temas[[#This Row],[Tema]]</f>
        <v>07.02.05 Delitos Contra el Honor</v>
      </c>
      <c r="M47" t="s">
        <v>4737</v>
      </c>
      <c r="N47" t="s">
        <v>2571</v>
      </c>
      <c r="O47" t="s">
        <v>4738</v>
      </c>
    </row>
    <row r="48" spans="1:15" x14ac:dyDescent="0.25">
      <c r="E48" t="s">
        <v>4739</v>
      </c>
      <c r="F48" t="s">
        <v>38</v>
      </c>
      <c r="G48" t="str">
        <f>+Contenido[[#This Row],[id_contenido]]&amp;" "&amp;Contenido[[#This Row],[Contenido]]</f>
        <v>16.02 Emisiones</v>
      </c>
      <c r="I48" s="14" t="s">
        <v>4736</v>
      </c>
      <c r="J48" t="s">
        <v>1352</v>
      </c>
      <c r="K48" t="str">
        <f>+Temas[[#This Row],[id_Tema]]&amp;" "&amp;Temas[[#This Row],[Tema]]</f>
        <v>07.02.06 Delitos Contra el Medioambientales y Seres Vivos</v>
      </c>
      <c r="M48" t="s">
        <v>4741</v>
      </c>
      <c r="N48" t="s">
        <v>2572</v>
      </c>
      <c r="O48" t="s">
        <v>4742</v>
      </c>
    </row>
    <row r="49" spans="5:15" x14ac:dyDescent="0.25">
      <c r="E49" t="s">
        <v>4743</v>
      </c>
      <c r="F49" t="s">
        <v>484</v>
      </c>
      <c r="G49" t="str">
        <f>+Contenido[[#This Row],[id_contenido]]&amp;" "&amp;Contenido[[#This Row],[Contenido]]</f>
        <v>17.01 Industria Minera</v>
      </c>
      <c r="I49" s="14" t="s">
        <v>4740</v>
      </c>
      <c r="J49" t="s">
        <v>1411</v>
      </c>
      <c r="K49" t="str">
        <f>+Temas[[#This Row],[id_Tema]]&amp;" "&amp;Temas[[#This Row],[Tema]]</f>
        <v>07.02.07 Delitos Contra el Orden Público, Funcionarios o Agentes del Estado</v>
      </c>
      <c r="M49" t="s">
        <v>4745</v>
      </c>
      <c r="N49" t="s">
        <v>2573</v>
      </c>
      <c r="O49" t="s">
        <v>4746</v>
      </c>
    </row>
    <row r="50" spans="5:15" x14ac:dyDescent="0.25">
      <c r="E50" t="s">
        <v>4747</v>
      </c>
      <c r="F50" t="s">
        <v>485</v>
      </c>
      <c r="G50" t="str">
        <f>+Contenido[[#This Row],[id_contenido]]&amp;" "&amp;Contenido[[#This Row],[Contenido]]</f>
        <v>17.02 Minería de Carbón</v>
      </c>
      <c r="I50" s="14" t="s">
        <v>4744</v>
      </c>
      <c r="J50" t="s">
        <v>1962</v>
      </c>
      <c r="K50" t="str">
        <f>+Temas[[#This Row],[id_Tema]]&amp;" "&amp;Temas[[#This Row],[Tema]]</f>
        <v>07.02.08 Delitos Contra la Administración de la Justicia</v>
      </c>
      <c r="M50" t="s">
        <v>4749</v>
      </c>
      <c r="N50" t="s">
        <v>2574</v>
      </c>
      <c r="O50" t="s">
        <v>4750</v>
      </c>
    </row>
    <row r="51" spans="5:15" x14ac:dyDescent="0.25">
      <c r="E51" t="s">
        <v>4751</v>
      </c>
      <c r="F51" t="s">
        <v>483</v>
      </c>
      <c r="G51" t="str">
        <f>+Contenido[[#This Row],[id_contenido]]&amp;" "&amp;Contenido[[#This Row],[Contenido]]</f>
        <v>17.03 Minería Metálica</v>
      </c>
      <c r="I51" s="14" t="s">
        <v>4748</v>
      </c>
      <c r="J51" t="s">
        <v>1721</v>
      </c>
      <c r="K51" t="str">
        <f>+Temas[[#This Row],[id_Tema]]&amp;" "&amp;Temas[[#This Row],[Tema]]</f>
        <v>07.02.09 Delitos Contra la Fé Pública</v>
      </c>
      <c r="M51" t="s">
        <v>4753</v>
      </c>
      <c r="N51" t="s">
        <v>2575</v>
      </c>
      <c r="O51" t="s">
        <v>4754</v>
      </c>
    </row>
    <row r="52" spans="5:15" x14ac:dyDescent="0.25">
      <c r="E52" t="s">
        <v>4755</v>
      </c>
      <c r="F52" t="s">
        <v>482</v>
      </c>
      <c r="G52" t="str">
        <f>+Contenido[[#This Row],[id_contenido]]&amp;" "&amp;Contenido[[#This Row],[Contenido]]</f>
        <v>17.04 Minería No Metálica</v>
      </c>
      <c r="I52" s="14" t="s">
        <v>4752</v>
      </c>
      <c r="J52" t="s">
        <v>1390</v>
      </c>
      <c r="K52" t="str">
        <f>+Temas[[#This Row],[id_Tema]]&amp;" "&amp;Temas[[#This Row],[Tema]]</f>
        <v>07.02.10 Delitos Contra la Intimidad y la Libertad</v>
      </c>
      <c r="M52" t="s">
        <v>4757</v>
      </c>
      <c r="N52" t="s">
        <v>2576</v>
      </c>
      <c r="O52" t="s">
        <v>4758</v>
      </c>
    </row>
    <row r="53" spans="5:15" x14ac:dyDescent="0.25">
      <c r="E53" t="s">
        <v>4759</v>
      </c>
      <c r="F53" t="s">
        <v>454</v>
      </c>
      <c r="G53" t="str">
        <f>+Contenido[[#This Row],[id_contenido]]&amp;" "&amp;Contenido[[#This Row],[Contenido]]</f>
        <v>18.01 Industria Láctea</v>
      </c>
      <c r="I53" s="14" t="s">
        <v>4756</v>
      </c>
      <c r="J53" t="s">
        <v>1355</v>
      </c>
      <c r="K53" t="str">
        <f>+Temas[[#This Row],[id_Tema]]&amp;" "&amp;Temas[[#This Row],[Tema]]</f>
        <v>07.02.11 Delitos Contra la Propiedad y el Patrimonio</v>
      </c>
      <c r="M53" t="s">
        <v>4761</v>
      </c>
      <c r="N53" t="s">
        <v>2577</v>
      </c>
      <c r="O53" t="s">
        <v>4762</v>
      </c>
    </row>
    <row r="54" spans="5:15" x14ac:dyDescent="0.25">
      <c r="E54" t="s">
        <v>4763</v>
      </c>
      <c r="F54" t="s">
        <v>172</v>
      </c>
      <c r="G54" t="str">
        <f>+Contenido[[#This Row],[id_contenido]]&amp;" "&amp;Contenido[[#This Row],[Contenido]]</f>
        <v>19.01 Pesca Artesanal</v>
      </c>
      <c r="I54" s="14" t="s">
        <v>4760</v>
      </c>
      <c r="J54" t="s">
        <v>1562</v>
      </c>
      <c r="K54" t="str">
        <f>+Temas[[#This Row],[id_Tema]]&amp;" "&amp;Temas[[#This Row],[Tema]]</f>
        <v>07.02.12 Delitos Contra la Salud Pública</v>
      </c>
      <c r="M54" t="s">
        <v>4765</v>
      </c>
      <c r="N54" t="s">
        <v>523</v>
      </c>
      <c r="O54" t="s">
        <v>4766</v>
      </c>
    </row>
    <row r="55" spans="5:15" x14ac:dyDescent="0.25">
      <c r="E55" t="s">
        <v>4767</v>
      </c>
      <c r="F55" t="s">
        <v>173</v>
      </c>
      <c r="G55" t="str">
        <f>+Contenido[[#This Row],[id_contenido]]&amp;" "&amp;Contenido[[#This Row],[Contenido]]</f>
        <v>19.02 Pesca Industrial</v>
      </c>
      <c r="I55" s="14" t="s">
        <v>4764</v>
      </c>
      <c r="J55" t="s">
        <v>1683</v>
      </c>
      <c r="K55" t="str">
        <f>+Temas[[#This Row],[id_Tema]]&amp;" "&amp;Temas[[#This Row],[Tema]]</f>
        <v>07.02.13 Delitos Contra la Seguridad</v>
      </c>
      <c r="M55" t="s">
        <v>4769</v>
      </c>
      <c r="N55" t="s">
        <v>2558</v>
      </c>
      <c r="O55" t="s">
        <v>4770</v>
      </c>
    </row>
    <row r="56" spans="5:15" x14ac:dyDescent="0.25">
      <c r="E56" t="s">
        <v>4771</v>
      </c>
      <c r="F56" t="s">
        <v>1098</v>
      </c>
      <c r="G56" t="str">
        <f>+Contenido[[#This Row],[id_contenido]]&amp;" "&amp;Contenido[[#This Row],[Contenido]]</f>
        <v>20.01 Programas Gubernamentales</v>
      </c>
      <c r="I56" s="14" t="s">
        <v>4768</v>
      </c>
      <c r="J56" t="s">
        <v>1358</v>
      </c>
      <c r="K56" t="str">
        <f>+Temas[[#This Row],[id_Tema]]&amp;" "&amp;Temas[[#This Row],[Tema]]</f>
        <v>07.02.14 Delitos Contra la Vida, Integridad o Dignidad Personal</v>
      </c>
      <c r="M56" t="s">
        <v>4773</v>
      </c>
      <c r="N56" t="s">
        <v>2578</v>
      </c>
      <c r="O56" t="s">
        <v>4774</v>
      </c>
    </row>
    <row r="57" spans="5:15" x14ac:dyDescent="0.25">
      <c r="E57" t="s">
        <v>4775</v>
      </c>
      <c r="F57" t="s">
        <v>144</v>
      </c>
      <c r="G57" t="str">
        <f>+Contenido[[#This Row],[id_contenido]]&amp;" "&amp;Contenido[[#This Row],[Contenido]]</f>
        <v>21.01 Enfermedades</v>
      </c>
      <c r="I57" s="14" t="s">
        <v>4772</v>
      </c>
      <c r="J57" t="s">
        <v>1345</v>
      </c>
      <c r="K57" t="str">
        <f>+Temas[[#This Row],[id_Tema]]&amp;" "&amp;Temas[[#This Row],[Tema]]</f>
        <v>07.02.15 Delitos Contra las Personas</v>
      </c>
      <c r="M57" t="s">
        <v>4777</v>
      </c>
      <c r="N57" t="s">
        <v>2579</v>
      </c>
      <c r="O57" t="s">
        <v>4778</v>
      </c>
    </row>
    <row r="58" spans="5:15" x14ac:dyDescent="0.25">
      <c r="E58" t="s">
        <v>4779</v>
      </c>
      <c r="F58" t="s">
        <v>128</v>
      </c>
      <c r="G58" t="str">
        <f>+Contenido[[#This Row],[id_contenido]]&amp;" "&amp;Contenido[[#This Row],[Contenido]]</f>
        <v>21.02 Establecimientos</v>
      </c>
      <c r="I58" s="14" t="s">
        <v>4776</v>
      </c>
      <c r="J58" t="s">
        <v>1341</v>
      </c>
      <c r="K58" t="str">
        <f>+Temas[[#This Row],[id_Tema]]&amp;" "&amp;Temas[[#This Row],[Tema]]</f>
        <v>07.02.16 Delitos de Tenecia y Porte de Armas</v>
      </c>
      <c r="M58" t="s">
        <v>4781</v>
      </c>
      <c r="N58" t="s">
        <v>2511</v>
      </c>
      <c r="O58" t="s">
        <v>4782</v>
      </c>
    </row>
    <row r="59" spans="5:15" x14ac:dyDescent="0.25">
      <c r="E59" t="s">
        <v>4783</v>
      </c>
      <c r="F59" t="s">
        <v>158</v>
      </c>
      <c r="G59" t="str">
        <f>+Contenido[[#This Row],[id_contenido]]&amp;" "&amp;Contenido[[#This Row],[Contenido]]</f>
        <v>21.03 Índices</v>
      </c>
      <c r="I59" s="14" t="s">
        <v>4780</v>
      </c>
      <c r="J59" t="s">
        <v>1507</v>
      </c>
      <c r="K59" t="str">
        <f>+Temas[[#This Row],[id_Tema]]&amp;" "&amp;Temas[[#This Row],[Tema]]</f>
        <v>07.02.17 Delitos e Infracciones de Tránsito</v>
      </c>
      <c r="M59" t="s">
        <v>4785</v>
      </c>
      <c r="N59" t="s">
        <v>2513</v>
      </c>
      <c r="O59" t="s">
        <v>4786</v>
      </c>
    </row>
    <row r="60" spans="5:15" x14ac:dyDescent="0.25">
      <c r="E60" t="s">
        <v>4787</v>
      </c>
      <c r="F60" t="s">
        <v>156</v>
      </c>
      <c r="G60" t="str">
        <f>+Contenido[[#This Row],[id_contenido]]&amp;" "&amp;Contenido[[#This Row],[Contenido]]</f>
        <v>21.04 Programas</v>
      </c>
      <c r="I60" s="14" t="s">
        <v>4784</v>
      </c>
      <c r="J60" t="s">
        <v>1365</v>
      </c>
      <c r="K60" t="str">
        <f>+Temas[[#This Row],[id_Tema]]&amp;" "&amp;Temas[[#This Row],[Tema]]</f>
        <v>07.02.18 Delitos Económicos</v>
      </c>
      <c r="M60" t="s">
        <v>4789</v>
      </c>
      <c r="N60" t="s">
        <v>2532</v>
      </c>
      <c r="O60" t="s">
        <v>4790</v>
      </c>
    </row>
    <row r="61" spans="5:15" x14ac:dyDescent="0.25">
      <c r="E61" t="s">
        <v>4791</v>
      </c>
      <c r="F61" t="s">
        <v>174</v>
      </c>
      <c r="G61" t="str">
        <f>+Contenido[[#This Row],[id_contenido]]&amp;" "&amp;Contenido[[#This Row],[Contenido]]</f>
        <v>21.05 Servicios de Salud</v>
      </c>
      <c r="I61" s="14" t="s">
        <v>4788</v>
      </c>
      <c r="J61" t="s">
        <v>1835</v>
      </c>
      <c r="K61" t="str">
        <f>+Temas[[#This Row],[id_Tema]]&amp;" "&amp;Temas[[#This Row],[Tema]]</f>
        <v>07.02.19 Delitos Electorales</v>
      </c>
      <c r="M61" t="s">
        <v>4793</v>
      </c>
      <c r="N61" t="s">
        <v>2533</v>
      </c>
      <c r="O61" t="s">
        <v>4794</v>
      </c>
    </row>
    <row r="62" spans="5:15" x14ac:dyDescent="0.25">
      <c r="E62" t="s">
        <v>4795</v>
      </c>
      <c r="F62" t="s">
        <v>335</v>
      </c>
      <c r="G62" t="str">
        <f>+Contenido[[#This Row],[id_contenido]]&amp;" "&amp;Contenido[[#This Row],[Contenido]]</f>
        <v>22.01 Servicios de Abastecimiento</v>
      </c>
      <c r="I62" s="14" t="s">
        <v>4792</v>
      </c>
      <c r="J62" t="s">
        <v>1634</v>
      </c>
      <c r="K62" t="str">
        <f>+Temas[[#This Row],[id_Tema]]&amp;" "&amp;Temas[[#This Row],[Tema]]</f>
        <v>07.02.20 Delitos Informáticos</v>
      </c>
      <c r="M62" t="s">
        <v>4797</v>
      </c>
      <c r="N62" t="s">
        <v>2534</v>
      </c>
      <c r="O62" t="s">
        <v>4798</v>
      </c>
    </row>
    <row r="63" spans="5:15" x14ac:dyDescent="0.25">
      <c r="E63" s="15" t="s">
        <v>4799</v>
      </c>
      <c r="F63" s="15" t="s">
        <v>4631</v>
      </c>
      <c r="G63" s="15" t="str">
        <f>+Contenido[[#This Row],[id_contenido]]&amp;" "&amp;Contenido[[#This Row],[Contenido]]</f>
        <v>23.01 en blanco</v>
      </c>
      <c r="I63" s="14" t="s">
        <v>4796</v>
      </c>
      <c r="J63" t="s">
        <v>1848</v>
      </c>
      <c r="K63" t="str">
        <f>+Temas[[#This Row],[id_Tema]]&amp;" "&amp;Temas[[#This Row],[Tema]]</f>
        <v>07.02.21 Delitos Laborales</v>
      </c>
      <c r="M63" t="s">
        <v>4801</v>
      </c>
      <c r="N63" t="s">
        <v>2535</v>
      </c>
      <c r="O63" t="s">
        <v>4802</v>
      </c>
    </row>
    <row r="64" spans="5:15" x14ac:dyDescent="0.25">
      <c r="E64" t="s">
        <v>4803</v>
      </c>
      <c r="F64" t="s">
        <v>74</v>
      </c>
      <c r="G64" t="str">
        <f>+Contenido[[#This Row],[id_contenido]]&amp;" "&amp;Contenido[[#This Row],[Contenido]]</f>
        <v>24.01 Demografía</v>
      </c>
      <c r="I64" s="14" t="s">
        <v>4800</v>
      </c>
      <c r="J64" t="s">
        <v>1611</v>
      </c>
      <c r="K64" t="str">
        <f>+Temas[[#This Row],[id_Tema]]&amp;" "&amp;Temas[[#This Row],[Tema]]</f>
        <v>07.02.22 Delitos Migratorios</v>
      </c>
      <c r="M64" t="s">
        <v>4805</v>
      </c>
      <c r="N64" t="s">
        <v>2536</v>
      </c>
      <c r="O64" t="s">
        <v>4806</v>
      </c>
    </row>
    <row r="65" spans="5:15" x14ac:dyDescent="0.25">
      <c r="E65" t="s">
        <v>4807</v>
      </c>
      <c r="F65" t="s">
        <v>841</v>
      </c>
      <c r="G65" t="str">
        <f>+Contenido[[#This Row],[id_contenido]]&amp;" "&amp;Contenido[[#This Row],[Contenido]]</f>
        <v>24.02 Ingreso Promedio por Persona</v>
      </c>
      <c r="I65" s="14" t="s">
        <v>4804</v>
      </c>
      <c r="J65" t="s">
        <v>1718</v>
      </c>
      <c r="K65" t="str">
        <f>+Temas[[#This Row],[id_Tema]]&amp;" "&amp;Temas[[#This Row],[Tema]]</f>
        <v>07.02.23 Delitos Militares</v>
      </c>
      <c r="M65" t="s">
        <v>4809</v>
      </c>
      <c r="N65" t="s">
        <v>2537</v>
      </c>
      <c r="O65" t="s">
        <v>4810</v>
      </c>
    </row>
    <row r="66" spans="5:15" x14ac:dyDescent="0.25">
      <c r="E66" t="s">
        <v>4811</v>
      </c>
      <c r="F66" t="s">
        <v>363</v>
      </c>
      <c r="G66" t="str">
        <f>+Contenido[[#This Row],[id_contenido]]&amp;" "&amp;Contenido[[#This Row],[Contenido]]</f>
        <v>24.03 Vulnerabilidad</v>
      </c>
      <c r="I66" s="14" t="s">
        <v>4808</v>
      </c>
      <c r="J66" t="s">
        <v>1368</v>
      </c>
      <c r="K66" t="str">
        <f>+Temas[[#This Row],[id_Tema]]&amp;" "&amp;Temas[[#This Row],[Tema]]</f>
        <v>07.02.24 Delitos Sexuales</v>
      </c>
      <c r="M66" t="s">
        <v>4813</v>
      </c>
      <c r="N66" t="s">
        <v>2538</v>
      </c>
      <c r="O66" t="s">
        <v>4814</v>
      </c>
    </row>
    <row r="67" spans="5:15" x14ac:dyDescent="0.25">
      <c r="E67" t="s">
        <v>4815</v>
      </c>
      <c r="F67" t="s">
        <v>62</v>
      </c>
      <c r="G67" t="str">
        <f>+Contenido[[#This Row],[id_contenido]]&amp;" "&amp;Contenido[[#This Row],[Contenido]]</f>
        <v>24.04 Educación</v>
      </c>
      <c r="I67" s="14" t="s">
        <v>4812</v>
      </c>
      <c r="J67" t="s">
        <v>1514</v>
      </c>
      <c r="K67" t="str">
        <f>+Temas[[#This Row],[id_Tema]]&amp;" "&amp;Temas[[#This Row],[Tema]]</f>
        <v>07.02.25 Delitos Tributarios</v>
      </c>
      <c r="M67" t="s">
        <v>4817</v>
      </c>
      <c r="N67" t="s">
        <v>2539</v>
      </c>
      <c r="O67" t="s">
        <v>4818</v>
      </c>
    </row>
    <row r="68" spans="5:15" x14ac:dyDescent="0.25">
      <c r="E68" t="s">
        <v>4819</v>
      </c>
      <c r="F68" t="s">
        <v>3024</v>
      </c>
      <c r="G68" t="str">
        <f>+Contenido[[#This Row],[id_contenido]]&amp;" "&amp;Contenido[[#This Row],[Contenido]]</f>
        <v>24.05 Identidad</v>
      </c>
      <c r="I68" s="14" t="s">
        <v>4816</v>
      </c>
      <c r="J68" t="s">
        <v>1919</v>
      </c>
      <c r="K68" t="str">
        <f>+Temas[[#This Row],[id_Tema]]&amp;" "&amp;Temas[[#This Row],[Tema]]</f>
        <v>07.02.26 Delitos Urbanísticos y de Servicios Públicos</v>
      </c>
      <c r="M68" t="s">
        <v>4821</v>
      </c>
      <c r="N68" t="s">
        <v>2540</v>
      </c>
      <c r="O68" t="s">
        <v>4822</v>
      </c>
    </row>
    <row r="69" spans="5:15" x14ac:dyDescent="0.25">
      <c r="E69" t="s">
        <v>4823</v>
      </c>
      <c r="F69" t="s">
        <v>3110</v>
      </c>
      <c r="G69" t="str">
        <f>+Contenido[[#This Row],[id_contenido]]&amp;" "&amp;Contenido[[#This Row],[Contenido]]</f>
        <v>24.06 Finanzas</v>
      </c>
      <c r="I69" s="14" t="s">
        <v>4820</v>
      </c>
      <c r="J69" t="s">
        <v>1393</v>
      </c>
      <c r="K69" t="str">
        <f>+Temas[[#This Row],[id_Tema]]&amp;" "&amp;Temas[[#This Row],[Tema]]</f>
        <v xml:space="preserve">07.02.27 Delitos Violentos </v>
      </c>
      <c r="M69" t="s">
        <v>4825</v>
      </c>
      <c r="N69" t="s">
        <v>2541</v>
      </c>
      <c r="O69" t="s">
        <v>4826</v>
      </c>
    </row>
    <row r="70" spans="5:15" x14ac:dyDescent="0.25">
      <c r="E70" t="s">
        <v>4827</v>
      </c>
      <c r="F70" t="s">
        <v>330</v>
      </c>
      <c r="G70" t="str">
        <f>+Contenido[[#This Row],[id_contenido]]&amp;" "&amp;Contenido[[#This Row],[Contenido]]</f>
        <v>24.07 Pensiones</v>
      </c>
      <c r="I70" s="14" t="s">
        <v>4824</v>
      </c>
      <c r="J70" t="s">
        <v>1551</v>
      </c>
      <c r="K70" t="str">
        <f>+Temas[[#This Row],[id_Tema]]&amp;" "&amp;Temas[[#This Row],[Tema]]</f>
        <v xml:space="preserve">07.02.28 Drogas </v>
      </c>
      <c r="M70" t="s">
        <v>4829</v>
      </c>
      <c r="N70" t="s">
        <v>2542</v>
      </c>
      <c r="O70" t="s">
        <v>4830</v>
      </c>
    </row>
    <row r="71" spans="5:15" x14ac:dyDescent="0.25">
      <c r="E71" t="s">
        <v>4831</v>
      </c>
      <c r="F71" t="s">
        <v>3023</v>
      </c>
      <c r="G71" t="str">
        <f>+Contenido[[#This Row],[id_contenido]]&amp;" "&amp;Contenido[[#This Row],[Contenido]]</f>
        <v>24.08 Trabajo</v>
      </c>
      <c r="I71" s="14" t="s">
        <v>4828</v>
      </c>
      <c r="J71" t="s">
        <v>181</v>
      </c>
      <c r="K71" t="str">
        <f>+Temas[[#This Row],[id_Tema]]&amp;" "&amp;Temas[[#This Row],[Tema]]</f>
        <v>07.02.29 Otros</v>
      </c>
      <c r="M71" t="s">
        <v>4833</v>
      </c>
      <c r="N71" t="s">
        <v>2543</v>
      </c>
      <c r="O71" t="s">
        <v>4834</v>
      </c>
    </row>
    <row r="72" spans="5:15" x14ac:dyDescent="0.25">
      <c r="E72" t="s">
        <v>4835</v>
      </c>
      <c r="F72" t="s">
        <v>3319</v>
      </c>
      <c r="G72" t="str">
        <f>+Contenido[[#This Row],[id_contenido]]&amp;" "&amp;Contenido[[#This Row],[Contenido]]</f>
        <v>24.09 Salud Reproductiva y Sexual</v>
      </c>
      <c r="I72" s="14" t="s">
        <v>4832</v>
      </c>
      <c r="J72" t="s">
        <v>2285</v>
      </c>
      <c r="K72" t="str">
        <f>+Temas[[#This Row],[id_Tema]]&amp;" "&amp;Temas[[#This Row],[Tema]]</f>
        <v>07.03.01 Tipo de Delito</v>
      </c>
      <c r="M72" t="s">
        <v>4837</v>
      </c>
      <c r="N72" t="s">
        <v>2544</v>
      </c>
      <c r="O72" t="s">
        <v>4838</v>
      </c>
    </row>
    <row r="73" spans="5:15" x14ac:dyDescent="0.25">
      <c r="E73" t="s">
        <v>4839</v>
      </c>
      <c r="F73" t="s">
        <v>3327</v>
      </c>
      <c r="G73" t="str">
        <f>+Contenido[[#This Row],[id_contenido]]&amp;" "&amp;Contenido[[#This Row],[Contenido]]</f>
        <v>24.10 Ingreso Autónomo Nacional</v>
      </c>
      <c r="I73" s="14" t="s">
        <v>4836</v>
      </c>
      <c r="J73" t="s">
        <v>447</v>
      </c>
      <c r="K73" t="str">
        <f>+Temas[[#This Row],[id_Tema]]&amp;" "&amp;Temas[[#This Row],[Tema]]</f>
        <v>08.01.01 Becas</v>
      </c>
      <c r="M73" t="s">
        <v>4841</v>
      </c>
      <c r="N73" t="s">
        <v>2545</v>
      </c>
      <c r="O73" t="s">
        <v>4842</v>
      </c>
    </row>
    <row r="74" spans="5:15" x14ac:dyDescent="0.25">
      <c r="E74" t="s">
        <v>4843</v>
      </c>
      <c r="F74" t="s">
        <v>162</v>
      </c>
      <c r="G74" t="str">
        <f>+Contenido[[#This Row],[id_contenido]]&amp;" "&amp;Contenido[[#This Row],[Contenido]]</f>
        <v>25.01 Internet</v>
      </c>
      <c r="I74" s="14" t="s">
        <v>4840</v>
      </c>
      <c r="J74" t="s">
        <v>446</v>
      </c>
      <c r="K74" t="str">
        <f>+Temas[[#This Row],[id_Tema]]&amp;" "&amp;Temas[[#This Row],[Tema]]</f>
        <v>08.02.01 Prueba de Selección Universitaria</v>
      </c>
      <c r="M74" t="s">
        <v>4845</v>
      </c>
      <c r="N74" t="s">
        <v>2546</v>
      </c>
      <c r="O74" t="s">
        <v>4846</v>
      </c>
    </row>
    <row r="75" spans="5:15" x14ac:dyDescent="0.25">
      <c r="E75" t="s">
        <v>4847</v>
      </c>
      <c r="F75" t="s">
        <v>163</v>
      </c>
      <c r="G75" t="str">
        <f>+Contenido[[#This Row],[id_contenido]]&amp;" "&amp;Contenido[[#This Row],[Contenido]]</f>
        <v>25.02 Televisión</v>
      </c>
      <c r="I75" s="14" t="s">
        <v>4844</v>
      </c>
      <c r="J75" t="s">
        <v>1246</v>
      </c>
      <c r="K75" t="str">
        <f>+Temas[[#This Row],[id_Tema]]&amp;" "&amp;Temas[[#This Row],[Tema]]</f>
        <v>08.02.02 Ciencias Naturales</v>
      </c>
      <c r="M75" t="s">
        <v>4849</v>
      </c>
      <c r="N75" t="s">
        <v>2547</v>
      </c>
      <c r="O75" t="s">
        <v>4850</v>
      </c>
    </row>
    <row r="76" spans="5:15" x14ac:dyDescent="0.25">
      <c r="E76" t="s">
        <v>4851</v>
      </c>
      <c r="F76" t="s">
        <v>186</v>
      </c>
      <c r="G76" t="str">
        <f>+Contenido[[#This Row],[id_contenido]]&amp;" "&amp;Contenido[[#This Row],[Contenido]]</f>
        <v>26.01 Autopistas</v>
      </c>
      <c r="I76" s="14" t="s">
        <v>4848</v>
      </c>
      <c r="J76" t="s">
        <v>1251</v>
      </c>
      <c r="K76" t="str">
        <f>+Temas[[#This Row],[id_Tema]]&amp;" "&amp;Temas[[#This Row],[Tema]]</f>
        <v>08.02.03 Ciencias Sociales</v>
      </c>
      <c r="M76" t="s">
        <v>4853</v>
      </c>
      <c r="N76" t="s">
        <v>2548</v>
      </c>
      <c r="O76" t="s">
        <v>4854</v>
      </c>
    </row>
    <row r="77" spans="5:15" x14ac:dyDescent="0.25">
      <c r="E77" t="s">
        <v>4855</v>
      </c>
      <c r="F77" t="s">
        <v>47</v>
      </c>
      <c r="G77" t="str">
        <f>+Contenido[[#This Row],[id_contenido]]&amp;" "&amp;Contenido[[#This Row],[Contenido]]</f>
        <v>26.02 Comercio Exterior</v>
      </c>
      <c r="I77" s="14" t="s">
        <v>4852</v>
      </c>
      <c r="J77" t="s">
        <v>1227</v>
      </c>
      <c r="K77" t="str">
        <f>+Temas[[#This Row],[id_Tema]]&amp;" "&amp;Temas[[#This Row],[Tema]]</f>
        <v>08.02.04 Lectura</v>
      </c>
      <c r="M77" t="s">
        <v>4857</v>
      </c>
      <c r="N77" t="s">
        <v>2549</v>
      </c>
      <c r="O77" t="s">
        <v>4858</v>
      </c>
    </row>
    <row r="78" spans="5:15" x14ac:dyDescent="0.25">
      <c r="E78" t="s">
        <v>4859</v>
      </c>
      <c r="F78" t="s">
        <v>649</v>
      </c>
      <c r="G78" t="str">
        <f>+Contenido[[#This Row],[id_contenido]]&amp;" "&amp;Contenido[[#This Row],[Contenido]]</f>
        <v>26.03 Comercio Nacional</v>
      </c>
      <c r="I78" s="14" t="s">
        <v>4856</v>
      </c>
      <c r="J78" t="s">
        <v>1240</v>
      </c>
      <c r="K78" t="str">
        <f>+Temas[[#This Row],[id_Tema]]&amp;" "&amp;Temas[[#This Row],[Tema]]</f>
        <v>08.02.05 Matemáticas</v>
      </c>
      <c r="M78" t="s">
        <v>4861</v>
      </c>
      <c r="N78" t="s">
        <v>2550</v>
      </c>
      <c r="O78" t="s">
        <v>4862</v>
      </c>
    </row>
    <row r="79" spans="5:15" x14ac:dyDescent="0.25">
      <c r="E79" t="s">
        <v>4863</v>
      </c>
      <c r="F79" t="s">
        <v>188</v>
      </c>
      <c r="G79" t="str">
        <f>+Contenido[[#This Row],[id_contenido]]&amp;" "&amp;Contenido[[#This Row],[Contenido]]</f>
        <v>26.04 Transporte Privado</v>
      </c>
      <c r="I79" s="14" t="s">
        <v>4860</v>
      </c>
      <c r="J79" t="s">
        <v>3339</v>
      </c>
      <c r="K79" t="str">
        <f>+Temas[[#This Row],[id_Tema]]&amp;" "&amp;Temas[[#This Row],[Tema]]</f>
        <v>08.03.01 Proceso de Admisión</v>
      </c>
      <c r="M79" t="s">
        <v>4865</v>
      </c>
      <c r="N79" t="s">
        <v>2551</v>
      </c>
      <c r="O79" t="s">
        <v>4866</v>
      </c>
    </row>
    <row r="80" spans="5:15" x14ac:dyDescent="0.25">
      <c r="E80" t="s">
        <v>4867</v>
      </c>
      <c r="F80" t="s">
        <v>187</v>
      </c>
      <c r="G80" t="str">
        <f>+Contenido[[#This Row],[id_contenido]]&amp;" "&amp;Contenido[[#This Row],[Contenido]]</f>
        <v>26.05 Transporte Público</v>
      </c>
      <c r="I80" s="14" t="s">
        <v>4864</v>
      </c>
      <c r="J80" t="s">
        <v>3026</v>
      </c>
      <c r="K80" t="str">
        <f>+Temas[[#This Row],[id_Tema]]&amp;" "&amp;Temas[[#This Row],[Tema]]</f>
        <v>08.03.02 Nacionalidad</v>
      </c>
      <c r="M80" t="s">
        <v>4869</v>
      </c>
      <c r="N80" t="s">
        <v>2552</v>
      </c>
      <c r="O80" t="s">
        <v>4870</v>
      </c>
    </row>
    <row r="81" spans="5:15" x14ac:dyDescent="0.25">
      <c r="E81" t="s">
        <v>4871</v>
      </c>
      <c r="F81" t="s">
        <v>114</v>
      </c>
      <c r="G81" t="str">
        <f>+Contenido[[#This Row],[id_contenido]]&amp;" "&amp;Contenido[[#This Row],[Contenido]]</f>
        <v>27.01 Seguridad</v>
      </c>
      <c r="I81" s="14" t="s">
        <v>4868</v>
      </c>
      <c r="J81" t="s">
        <v>842</v>
      </c>
      <c r="K81" t="str">
        <f>+Temas[[#This Row],[id_Tema]]&amp;" "&amp;Temas[[#This Row],[Tema]]</f>
        <v>08.03.03 Sexo</v>
      </c>
      <c r="M81" t="s">
        <v>4873</v>
      </c>
      <c r="N81" t="s">
        <v>2553</v>
      </c>
      <c r="O81" t="s">
        <v>4874</v>
      </c>
    </row>
    <row r="82" spans="5:15" x14ac:dyDescent="0.25">
      <c r="E82" t="s">
        <v>4875</v>
      </c>
      <c r="F82" t="s">
        <v>168</v>
      </c>
      <c r="G82" t="str">
        <f>+Contenido[[#This Row],[id_contenido]]&amp;" "&amp;Contenido[[#This Row],[Contenido]]</f>
        <v>28.01 Delitos</v>
      </c>
      <c r="I82" s="14" t="s">
        <v>4872</v>
      </c>
      <c r="J82" t="s">
        <v>3340</v>
      </c>
      <c r="K82" t="str">
        <f>+Temas[[#This Row],[id_Tema]]&amp;" "&amp;Temas[[#This Row],[Tema]]</f>
        <v>08.03.04 Estado Civil</v>
      </c>
      <c r="M82" t="s">
        <v>4877</v>
      </c>
      <c r="N82" t="s">
        <v>2554</v>
      </c>
      <c r="O82" t="s">
        <v>4878</v>
      </c>
    </row>
    <row r="83" spans="5:15" x14ac:dyDescent="0.25">
      <c r="E83" t="s">
        <v>4879</v>
      </c>
      <c r="F83" t="s">
        <v>999</v>
      </c>
      <c r="G83" t="str">
        <f>+Contenido[[#This Row],[id_contenido]]&amp;" "&amp;Contenido[[#This Row],[Contenido]]</f>
        <v>28.02 VIF</v>
      </c>
      <c r="I83" s="14" t="s">
        <v>4876</v>
      </c>
      <c r="J83" t="s">
        <v>3341</v>
      </c>
      <c r="K83" t="str">
        <f>+Temas[[#This Row],[id_Tema]]&amp;" "&amp;Temas[[#This Row],[Tema]]</f>
        <v>08.03.05 Región de Domicilio</v>
      </c>
      <c r="M83" t="s">
        <v>4881</v>
      </c>
      <c r="N83" t="s">
        <v>2555</v>
      </c>
      <c r="O83" t="s">
        <v>4882</v>
      </c>
    </row>
    <row r="84" spans="5:15" x14ac:dyDescent="0.25">
      <c r="E84" t="s">
        <v>4883</v>
      </c>
      <c r="F84" t="s">
        <v>1005</v>
      </c>
      <c r="G84" t="str">
        <f>+Contenido[[#This Row],[id_contenido]]&amp;" "&amp;Contenido[[#This Row],[Contenido]]</f>
        <v>28.03 Violación</v>
      </c>
      <c r="I84" s="14" t="s">
        <v>4880</v>
      </c>
      <c r="J84" t="s">
        <v>3368</v>
      </c>
      <c r="K84" t="str">
        <f>+Temas[[#This Row],[id_Tema]]&amp;" "&amp;Temas[[#This Row],[Tema]]</f>
        <v>08.03.06 Comuna de Domicilio</v>
      </c>
      <c r="M84" t="s">
        <v>4885</v>
      </c>
      <c r="N84" t="s">
        <v>2556</v>
      </c>
      <c r="O84" t="s">
        <v>4886</v>
      </c>
    </row>
    <row r="85" spans="5:15" x14ac:dyDescent="0.25">
      <c r="E85" t="s">
        <v>4887</v>
      </c>
      <c r="F85" t="s">
        <v>89</v>
      </c>
      <c r="G85" t="str">
        <f>+Contenido[[#This Row],[id_contenido]]&amp;" "&amp;Contenido[[#This Row],[Contenido]]</f>
        <v>28.04 Salud</v>
      </c>
      <c r="I85" s="14" t="s">
        <v>4884</v>
      </c>
      <c r="J85" t="s">
        <v>3706</v>
      </c>
      <c r="K85" t="str">
        <f>+Temas[[#This Row],[id_Tema]]&amp;" "&amp;Temas[[#This Row],[Tema]]</f>
        <v xml:space="preserve">08.03.07 Año de Egreso de la Educación Media </v>
      </c>
      <c r="M85" t="s">
        <v>4889</v>
      </c>
      <c r="N85" t="s">
        <v>2557</v>
      </c>
      <c r="O85" t="s">
        <v>4890</v>
      </c>
    </row>
    <row r="86" spans="5:15" x14ac:dyDescent="0.25">
      <c r="E86" t="s">
        <v>4891</v>
      </c>
      <c r="F86" t="s">
        <v>2518</v>
      </c>
      <c r="G86" t="str">
        <f>+Contenido[[#This Row],[id_contenido]]&amp;" "&amp;Contenido[[#This Row],[Contenido]]</f>
        <v>29.01 Subsidio habitacional</v>
      </c>
      <c r="I86" s="14" t="s">
        <v>4888</v>
      </c>
      <c r="J86" t="s">
        <v>847</v>
      </c>
      <c r="K86" t="str">
        <f>+Temas[[#This Row],[id_Tema]]&amp;" "&amp;Temas[[#This Row],[Tema]]</f>
        <v>08.03.08 Etnia</v>
      </c>
      <c r="M86" t="s">
        <v>4893</v>
      </c>
      <c r="N86" t="s">
        <v>2558</v>
      </c>
      <c r="O86" t="s">
        <v>4894</v>
      </c>
    </row>
    <row r="87" spans="5:15" x14ac:dyDescent="0.25">
      <c r="E87" t="s">
        <v>4895</v>
      </c>
      <c r="F87" t="s">
        <v>2475</v>
      </c>
      <c r="G87" t="str">
        <f>+Contenido[[#This Row],[id_contenido]]&amp;" "&amp;Contenido[[#This Row],[Contenido]]</f>
        <v>30.01 Cuentas no trobutarias</v>
      </c>
      <c r="I87" s="14" t="s">
        <v>4892</v>
      </c>
      <c r="J87" t="s">
        <v>3720</v>
      </c>
      <c r="K87" t="str">
        <f>+Temas[[#This Row],[id_Tema]]&amp;" "&amp;Temas[[#This Row],[Tema]]</f>
        <v>08.03.09 Región del Establecimiento de Egreso</v>
      </c>
      <c r="M87" t="s">
        <v>4897</v>
      </c>
      <c r="N87" t="s">
        <v>2559</v>
      </c>
      <c r="O87" t="s">
        <v>4898</v>
      </c>
    </row>
    <row r="88" spans="5:15" x14ac:dyDescent="0.25">
      <c r="E88" t="s">
        <v>4899</v>
      </c>
      <c r="F88" t="s">
        <v>2474</v>
      </c>
      <c r="G88" t="str">
        <f>+Contenido[[#This Row],[id_contenido]]&amp;" "&amp;Contenido[[#This Row],[Contenido]]</f>
        <v>30.02 Deudas</v>
      </c>
      <c r="I88" s="14" t="s">
        <v>4896</v>
      </c>
      <c r="J88" t="s">
        <v>3734</v>
      </c>
      <c r="K88" t="str">
        <f>+Temas[[#This Row],[id_Tema]]&amp;" "&amp;Temas[[#This Row],[Tema]]</f>
        <v>08.03.10 Rama Educacional del Establecimiento de Egreso</v>
      </c>
      <c r="M88" t="s">
        <v>4901</v>
      </c>
      <c r="N88" t="s">
        <v>2560</v>
      </c>
      <c r="O88" t="s">
        <v>4902</v>
      </c>
    </row>
    <row r="89" spans="5:15" x14ac:dyDescent="0.25">
      <c r="E89" t="s">
        <v>4903</v>
      </c>
      <c r="F89" t="s">
        <v>2473</v>
      </c>
      <c r="G89" t="str">
        <f>+Contenido[[#This Row],[id_contenido]]&amp;" "&amp;Contenido[[#This Row],[Contenido]]</f>
        <v>30.03 Impuestos</v>
      </c>
      <c r="I89" s="14" t="s">
        <v>4900</v>
      </c>
      <c r="J89" t="s">
        <v>3735</v>
      </c>
      <c r="K89" t="str">
        <f>+Temas[[#This Row],[id_Tema]]&amp;" "&amp;Temas[[#This Row],[Tema]]</f>
        <v>08.03.11 Dependencia del Establecimiento de Egreso</v>
      </c>
      <c r="M89" t="s">
        <v>4905</v>
      </c>
      <c r="N89" t="s">
        <v>2561</v>
      </c>
      <c r="O89" t="s">
        <v>4906</v>
      </c>
    </row>
    <row r="90" spans="5:15" x14ac:dyDescent="0.25">
      <c r="E90" t="s">
        <v>4907</v>
      </c>
      <c r="F90" t="s">
        <v>2627</v>
      </c>
      <c r="G90" t="str">
        <f>+Contenido[[#This Row],[id_contenido]]&amp;" "&amp;Contenido[[#This Row],[Contenido]]</f>
        <v>31.01 Faena</v>
      </c>
      <c r="I90" s="14" t="s">
        <v>4904</v>
      </c>
      <c r="J90" t="s">
        <v>3737</v>
      </c>
      <c r="K90" t="str">
        <f>+Temas[[#This Row],[id_Tema]]&amp;" "&amp;Temas[[#This Row],[Tema]]</f>
        <v>08.03.12 Ingreso Bruto Mensual</v>
      </c>
      <c r="M90" t="s">
        <v>4909</v>
      </c>
      <c r="N90" t="s">
        <v>120</v>
      </c>
      <c r="O90" t="s">
        <v>4910</v>
      </c>
    </row>
    <row r="91" spans="5:15" x14ac:dyDescent="0.25">
      <c r="E91" t="s">
        <v>4911</v>
      </c>
      <c r="F91" t="s">
        <v>57</v>
      </c>
      <c r="G91" t="str">
        <f>+Contenido[[#This Row],[id_contenido]]&amp;" "&amp;Contenido[[#This Row],[Contenido]]</f>
        <v>31.02 Importaciones</v>
      </c>
      <c r="I91" s="14" t="s">
        <v>4908</v>
      </c>
      <c r="J91" t="s">
        <v>3023</v>
      </c>
      <c r="K91" t="str">
        <f>+Temas[[#This Row],[id_Tema]]&amp;" "&amp;Temas[[#This Row],[Tema]]</f>
        <v>08.03.13 Trabajo</v>
      </c>
      <c r="M91" t="s">
        <v>4913</v>
      </c>
      <c r="N91" t="s">
        <v>46</v>
      </c>
      <c r="O91" t="s">
        <v>4914</v>
      </c>
    </row>
    <row r="92" spans="5:15" x14ac:dyDescent="0.25">
      <c r="E92" t="s">
        <v>4915</v>
      </c>
      <c r="F92" t="s">
        <v>32</v>
      </c>
      <c r="G92" t="str">
        <f>+Contenido[[#This Row],[id_contenido]]&amp;" "&amp;Contenido[[#This Row],[Contenido]]</f>
        <v>31.03 Producción</v>
      </c>
      <c r="I92" s="14" t="s">
        <v>4912</v>
      </c>
      <c r="J92" t="s">
        <v>3739</v>
      </c>
      <c r="K92" t="str">
        <f>+Temas[[#This Row],[id_Tema]]&amp;" "&amp;Temas[[#This Row],[Tema]]</f>
        <v>08.03.14 Promedio Educación Media</v>
      </c>
      <c r="M92" t="s">
        <v>4917</v>
      </c>
      <c r="N92" t="s">
        <v>54</v>
      </c>
      <c r="O92" t="s">
        <v>4918</v>
      </c>
    </row>
    <row r="93" spans="5:15" x14ac:dyDescent="0.25">
      <c r="E93" t="s">
        <v>4919</v>
      </c>
      <c r="F93" t="s">
        <v>2876</v>
      </c>
      <c r="G93" t="str">
        <f>+Contenido[[#This Row],[id_contenido]]&amp;" "&amp;Contenido[[#This Row],[Contenido]]</f>
        <v>32.01 Recursos hídricos</v>
      </c>
      <c r="I93" s="14" t="s">
        <v>4916</v>
      </c>
      <c r="J93" t="s">
        <v>3740</v>
      </c>
      <c r="K93" t="str">
        <f>+Temas[[#This Row],[id_Tema]]&amp;" "&amp;Temas[[#This Row],[Tema]]</f>
        <v>08.03.15 NEM</v>
      </c>
      <c r="M93" t="s">
        <v>4921</v>
      </c>
      <c r="N93" t="s">
        <v>55</v>
      </c>
      <c r="O93" t="s">
        <v>4922</v>
      </c>
    </row>
    <row r="94" spans="5:15" x14ac:dyDescent="0.25">
      <c r="E94" s="17" t="s">
        <v>4923</v>
      </c>
      <c r="F94" t="s">
        <v>3011</v>
      </c>
      <c r="G94" t="str">
        <f>+Contenido[[#This Row],[id_contenido]]&amp;" "&amp;Contenido[[#This Row],[Contenido]]</f>
        <v>33.01 Tasa de Interés y Estadísticas Monetarias</v>
      </c>
      <c r="I94" s="14" t="s">
        <v>4920</v>
      </c>
      <c r="J94" t="s">
        <v>3741</v>
      </c>
      <c r="K94" t="str">
        <f>+Temas[[#This Row],[id_Tema]]&amp;" "&amp;Temas[[#This Row],[Tema]]</f>
        <v>08.03.16 Ranking</v>
      </c>
      <c r="M94" t="s">
        <v>4925</v>
      </c>
      <c r="N94" t="s">
        <v>219</v>
      </c>
      <c r="O94" t="s">
        <v>4926</v>
      </c>
    </row>
    <row r="95" spans="5:15" x14ac:dyDescent="0.25">
      <c r="E95" s="17" t="s">
        <v>4927</v>
      </c>
      <c r="F95" t="s">
        <v>3005</v>
      </c>
      <c r="G95" t="str">
        <f>+Contenido[[#This Row],[id_contenido]]&amp;" "&amp;Contenido[[#This Row],[Contenido]]</f>
        <v>33.02 Balance Contable</v>
      </c>
      <c r="I95" s="14" t="s">
        <v>4924</v>
      </c>
      <c r="J95" t="s">
        <v>3333</v>
      </c>
      <c r="K95" t="str">
        <f>+Temas[[#This Row],[id_Tema]]&amp;" "&amp;Temas[[#This Row],[Tema]]</f>
        <v>08.03.17 Beca de Excelencia Académica</v>
      </c>
      <c r="M95" t="s">
        <v>4929</v>
      </c>
      <c r="N95" t="s">
        <v>56</v>
      </c>
      <c r="O95" t="s">
        <v>4930</v>
      </c>
    </row>
    <row r="96" spans="5:15" x14ac:dyDescent="0.25">
      <c r="E96" s="17" t="s">
        <v>4931</v>
      </c>
      <c r="F96" t="s">
        <v>2948</v>
      </c>
      <c r="G96" t="str">
        <f>+Contenido[[#This Row],[id_contenido]]&amp;" "&amp;Contenido[[#This Row],[Contenido]]</f>
        <v>33.03 Tipo de Cambio</v>
      </c>
      <c r="I96" s="14" t="s">
        <v>4928</v>
      </c>
      <c r="J96" t="s">
        <v>3334</v>
      </c>
      <c r="K96" t="str">
        <f>+Temas[[#This Row],[id_Tema]]&amp;" "&amp;Temas[[#This Row],[Tema]]</f>
        <v>08.03.18 Programa de Acceso a la Educación Superior</v>
      </c>
      <c r="M96" t="s">
        <v>10040</v>
      </c>
      <c r="N96" t="s">
        <v>48</v>
      </c>
      <c r="O96" t="str">
        <f>Muestra[[#This Row],[id_muestra]]&amp;" "&amp;Muestra[[#This Row],[Muestra]]</f>
        <v>04.01.05.01 Exportaciones</v>
      </c>
    </row>
    <row r="97" spans="5:15" x14ac:dyDescent="0.25">
      <c r="E97" s="17" t="s">
        <v>4935</v>
      </c>
      <c r="F97" t="s">
        <v>3010</v>
      </c>
      <c r="G97" t="str">
        <f>+Contenido[[#This Row],[id_contenido]]&amp;" "&amp;Contenido[[#This Row],[Contenido]]</f>
        <v>33.04 Actividad y Demanda</v>
      </c>
      <c r="I97" s="14" t="s">
        <v>4932</v>
      </c>
      <c r="J97" t="s">
        <v>2524</v>
      </c>
      <c r="K97" t="str">
        <f>+Temas[[#This Row],[id_Tema]]&amp;" "&amp;Temas[[#This Row],[Tema]]</f>
        <v>08.03.19 Postulaciones</v>
      </c>
      <c r="M97" t="s">
        <v>4933</v>
      </c>
      <c r="N97" t="s">
        <v>58</v>
      </c>
      <c r="O97" t="s">
        <v>4934</v>
      </c>
    </row>
    <row r="98" spans="5:15" x14ac:dyDescent="0.25">
      <c r="E98" s="17" t="s">
        <v>4939</v>
      </c>
      <c r="F98" t="s">
        <v>48</v>
      </c>
      <c r="G98" t="str">
        <f>+Contenido[[#This Row],[id_contenido]]&amp;" "&amp;Contenido[[#This Row],[Contenido]]</f>
        <v>33.05 Exportaciones</v>
      </c>
      <c r="I98" s="14" t="s">
        <v>4936</v>
      </c>
      <c r="J98" t="s">
        <v>3335</v>
      </c>
      <c r="K98" t="str">
        <f>+Temas[[#This Row],[id_Tema]]&amp;" "&amp;Temas[[#This Row],[Tema]]</f>
        <v>08.03.20 Matrículas</v>
      </c>
      <c r="M98" t="s">
        <v>4937</v>
      </c>
      <c r="N98" t="s">
        <v>59</v>
      </c>
      <c r="O98" t="s">
        <v>4938</v>
      </c>
    </row>
    <row r="99" spans="5:15" x14ac:dyDescent="0.25">
      <c r="E99" s="17" t="s">
        <v>4943</v>
      </c>
      <c r="F99" t="s">
        <v>57</v>
      </c>
      <c r="G99" t="str">
        <f>+Contenido[[#This Row],[id_contenido]]&amp;" "&amp;Contenido[[#This Row],[Contenido]]</f>
        <v>33.06 Importaciones</v>
      </c>
      <c r="I99" s="14" t="s">
        <v>4940</v>
      </c>
      <c r="J99" t="s">
        <v>861</v>
      </c>
      <c r="K99" t="str">
        <f>+Temas[[#This Row],[id_Tema]]&amp;" "&amp;Temas[[#This Row],[Tema]]</f>
        <v>09.01.01 Grande 1 (100000-200000 UF)</v>
      </c>
      <c r="M99" t="s">
        <v>4941</v>
      </c>
      <c r="N99" t="s">
        <v>216</v>
      </c>
      <c r="O99" t="s">
        <v>4942</v>
      </c>
    </row>
    <row r="100" spans="5:15" x14ac:dyDescent="0.25">
      <c r="E100" s="17" t="s">
        <v>4947</v>
      </c>
      <c r="F100" t="s">
        <v>2990</v>
      </c>
      <c r="G100" t="str">
        <f>+Contenido[[#This Row],[id_contenido]]&amp;" "&amp;Contenido[[#This Row],[Contenido]]</f>
        <v>33.07 Balanza de Pagos</v>
      </c>
      <c r="I100" s="14" t="s">
        <v>4944</v>
      </c>
      <c r="J100" t="s">
        <v>866</v>
      </c>
      <c r="K100" t="str">
        <f>+Temas[[#This Row],[id_Tema]]&amp;" "&amp;Temas[[#This Row],[Tema]]</f>
        <v>09.01.02 Grande 2 (200000-600000 UF)</v>
      </c>
      <c r="M100" t="s">
        <v>4945</v>
      </c>
      <c r="N100" t="s">
        <v>60</v>
      </c>
      <c r="O100" t="s">
        <v>4946</v>
      </c>
    </row>
    <row r="101" spans="5:15" x14ac:dyDescent="0.25">
      <c r="E101" s="17" t="s">
        <v>4951</v>
      </c>
      <c r="F101" t="s">
        <v>3009</v>
      </c>
      <c r="G101" t="str">
        <f>+Contenido[[#This Row],[id_contenido]]&amp;" "&amp;Contenido[[#This Row],[Contenido]]</f>
        <v>33.08 Sector Externo</v>
      </c>
      <c r="I101" s="14" t="s">
        <v>4948</v>
      </c>
      <c r="J101" t="s">
        <v>868</v>
      </c>
      <c r="K101" t="str">
        <f>+Temas[[#This Row],[id_Tema]]&amp;" "&amp;Temas[[#This Row],[Tema]]</f>
        <v>09.01.03 Grande 3 (600000-1000000 UF)</v>
      </c>
      <c r="M101" t="s">
        <v>4949</v>
      </c>
      <c r="N101" t="s">
        <v>218</v>
      </c>
      <c r="O101" t="s">
        <v>4950</v>
      </c>
    </row>
    <row r="102" spans="5:15" x14ac:dyDescent="0.25">
      <c r="E102" s="17" t="s">
        <v>4955</v>
      </c>
      <c r="F102" t="s">
        <v>158</v>
      </c>
      <c r="G102" t="str">
        <f>+Contenido[[#This Row],[id_contenido]]&amp;" "&amp;Contenido[[#This Row],[Contenido]]</f>
        <v>33.09 Índices</v>
      </c>
      <c r="I102" s="14" t="s">
        <v>4952</v>
      </c>
      <c r="J102" t="s">
        <v>870</v>
      </c>
      <c r="K102" t="str">
        <f>+Temas[[#This Row],[id_Tema]]&amp;" "&amp;Temas[[#This Row],[Tema]]</f>
        <v>09.01.04 Grande 4 (1000000 UF y más)</v>
      </c>
      <c r="M102" t="s">
        <v>4953</v>
      </c>
      <c r="N102" t="s">
        <v>61</v>
      </c>
      <c r="O102" t="s">
        <v>4954</v>
      </c>
    </row>
    <row r="103" spans="5:15" x14ac:dyDescent="0.25">
      <c r="E103" s="17" t="s">
        <v>4959</v>
      </c>
      <c r="F103" t="s">
        <v>183</v>
      </c>
      <c r="G103" t="str">
        <f>+Contenido[[#This Row],[id_contenido]]&amp;" "&amp;Contenido[[#This Row],[Contenido]]</f>
        <v>33.10 Precios</v>
      </c>
      <c r="I103" s="14" t="s">
        <v>4956</v>
      </c>
      <c r="J103" t="s">
        <v>872</v>
      </c>
      <c r="K103" t="str">
        <f>+Temas[[#This Row],[id_Tema]]&amp;" "&amp;Temas[[#This Row],[Tema]]</f>
        <v>09.01.05 Mediana 1 (25000-50000 UF)</v>
      </c>
      <c r="M103" t="s">
        <v>4957</v>
      </c>
      <c r="N103" t="s">
        <v>353</v>
      </c>
      <c r="O103" t="s">
        <v>4958</v>
      </c>
    </row>
    <row r="104" spans="5:15" x14ac:dyDescent="0.25">
      <c r="E104" s="17" t="s">
        <v>4963</v>
      </c>
      <c r="F104" t="s">
        <v>3004</v>
      </c>
      <c r="G104" t="str">
        <f>+Contenido[[#This Row],[id_contenido]]&amp;" "&amp;Contenido[[#This Row],[Contenido]]</f>
        <v>33.11 Finanzas Públicas</v>
      </c>
      <c r="I104" s="14" t="s">
        <v>4960</v>
      </c>
      <c r="J104" t="s">
        <v>874</v>
      </c>
      <c r="K104" t="str">
        <f>+Temas[[#This Row],[id_Tema]]&amp;" "&amp;Temas[[#This Row],[Tema]]</f>
        <v>09.01.06 Mediana 2 (50000-100000 UF)</v>
      </c>
      <c r="M104" t="s">
        <v>4961</v>
      </c>
      <c r="N104" t="s">
        <v>131</v>
      </c>
      <c r="O104" t="s">
        <v>4962</v>
      </c>
    </row>
    <row r="105" spans="5:15" x14ac:dyDescent="0.25">
      <c r="E105" t="s">
        <v>4967</v>
      </c>
      <c r="F105" t="s">
        <v>3889</v>
      </c>
      <c r="G105" t="str">
        <f>+Contenido[[#This Row],[id_contenido]]&amp;" "&amp;Contenido[[#This Row],[Contenido]]</f>
        <v>34.01 Partidos Políticos</v>
      </c>
      <c r="I105" s="14" t="s">
        <v>4964</v>
      </c>
      <c r="J105" t="s">
        <v>876</v>
      </c>
      <c r="K105" t="str">
        <f>+Temas[[#This Row],[id_Tema]]&amp;" "&amp;Temas[[#This Row],[Tema]]</f>
        <v>09.01.07 Micro 1 (0,01-200 UF)</v>
      </c>
      <c r="M105" t="s">
        <v>4965</v>
      </c>
      <c r="N105" t="s">
        <v>349</v>
      </c>
      <c r="O105" t="s">
        <v>4966</v>
      </c>
    </row>
    <row r="106" spans="5:15" x14ac:dyDescent="0.25">
      <c r="G106" t="str">
        <f>+Contenido[[#This Row],[id_contenido]]&amp;" "&amp;Contenido[[#This Row],[Contenido]]</f>
        <v xml:space="preserve"> </v>
      </c>
      <c r="I106" s="14" t="s">
        <v>4968</v>
      </c>
      <c r="J106" t="s">
        <v>878</v>
      </c>
      <c r="K106" t="str">
        <f>+Temas[[#This Row],[id_Tema]]&amp;" "&amp;Temas[[#This Row],[Tema]]</f>
        <v>09.01.08 Micro 2 (200-600 UF)</v>
      </c>
      <c r="M106" t="s">
        <v>4969</v>
      </c>
      <c r="N106" t="s">
        <v>230</v>
      </c>
      <c r="O106" t="s">
        <v>4970</v>
      </c>
    </row>
    <row r="107" spans="5:15" x14ac:dyDescent="0.25">
      <c r="I107" s="14" t="s">
        <v>4971</v>
      </c>
      <c r="J107" t="s">
        <v>880</v>
      </c>
      <c r="K107" t="str">
        <f>+Temas[[#This Row],[id_Tema]]&amp;" "&amp;Temas[[#This Row],[Tema]]</f>
        <v>09.01.09 Micro 3 (600-2400 UF)</v>
      </c>
      <c r="M107" t="s">
        <v>4972</v>
      </c>
      <c r="N107" t="s">
        <v>231</v>
      </c>
      <c r="O107" t="s">
        <v>4973</v>
      </c>
    </row>
    <row r="108" spans="5:15" x14ac:dyDescent="0.25">
      <c r="I108" s="14" t="s">
        <v>4974</v>
      </c>
      <c r="J108" t="s">
        <v>882</v>
      </c>
      <c r="K108" t="str">
        <f>+Temas[[#This Row],[id_Tema]]&amp;" "&amp;Temas[[#This Row],[Tema]]</f>
        <v>09.01.10 Pequeña 1 (2400-5000 UF)</v>
      </c>
      <c r="M108" t="s">
        <v>4975</v>
      </c>
      <c r="N108" t="s">
        <v>232</v>
      </c>
      <c r="O108" t="s">
        <v>4976</v>
      </c>
    </row>
    <row r="109" spans="5:15" x14ac:dyDescent="0.25">
      <c r="I109" s="14" t="s">
        <v>4977</v>
      </c>
      <c r="J109" t="s">
        <v>884</v>
      </c>
      <c r="K109" t="str">
        <f>+Temas[[#This Row],[id_Tema]]&amp;" "&amp;Temas[[#This Row],[Tema]]</f>
        <v>09.01.11 Pequeña 2 (5000-10000 UF)</v>
      </c>
      <c r="M109" t="s">
        <v>4978</v>
      </c>
      <c r="N109" t="s">
        <v>253</v>
      </c>
      <c r="O109" t="s">
        <v>4979</v>
      </c>
    </row>
    <row r="110" spans="5:15" x14ac:dyDescent="0.25">
      <c r="I110" s="14" t="s">
        <v>4980</v>
      </c>
      <c r="J110" t="s">
        <v>886</v>
      </c>
      <c r="K110" t="str">
        <f>+Temas[[#This Row],[id_Tema]]&amp;" "&amp;Temas[[#This Row],[Tema]]</f>
        <v>09.01.12 Pequeña 3 (10000-25000 UF)</v>
      </c>
      <c r="M110" t="s">
        <v>4981</v>
      </c>
      <c r="N110" t="s">
        <v>254</v>
      </c>
      <c r="O110" t="s">
        <v>4982</v>
      </c>
    </row>
    <row r="111" spans="5:15" x14ac:dyDescent="0.25">
      <c r="I111" s="14" t="s">
        <v>4983</v>
      </c>
      <c r="J111" t="s">
        <v>888</v>
      </c>
      <c r="K111" t="str">
        <f>+Temas[[#This Row],[id_Tema]]&amp;" "&amp;Temas[[#This Row],[Tema]]</f>
        <v>09.01.13 Sin Ventas</v>
      </c>
      <c r="M111" t="s">
        <v>4984</v>
      </c>
      <c r="N111" t="s">
        <v>252</v>
      </c>
      <c r="O111" t="s">
        <v>4985</v>
      </c>
    </row>
    <row r="112" spans="5:15" x14ac:dyDescent="0.25">
      <c r="I112" s="14" t="s">
        <v>4986</v>
      </c>
      <c r="J112" t="s">
        <v>891</v>
      </c>
      <c r="K112" t="str">
        <f>+Temas[[#This Row],[id_Tema]]&amp;" "&amp;Temas[[#This Row],[Tema]]</f>
        <v>09.02.01 Grande (100000-200000 UF)</v>
      </c>
      <c r="M112" t="s">
        <v>4987</v>
      </c>
      <c r="N112" t="s">
        <v>233</v>
      </c>
      <c r="O112" t="s">
        <v>4988</v>
      </c>
    </row>
    <row r="113" spans="9:15" x14ac:dyDescent="0.25">
      <c r="I113" s="14" t="s">
        <v>4989</v>
      </c>
      <c r="J113" t="s">
        <v>893</v>
      </c>
      <c r="K113" t="str">
        <f>+Temas[[#This Row],[id_Tema]]&amp;" "&amp;Temas[[#This Row],[Tema]]</f>
        <v>09.02.02 Mediana (25000-100000 UF)</v>
      </c>
      <c r="M113" t="s">
        <v>4990</v>
      </c>
      <c r="N113" t="s">
        <v>136</v>
      </c>
      <c r="O113" t="s">
        <v>4991</v>
      </c>
    </row>
    <row r="114" spans="9:15" x14ac:dyDescent="0.25">
      <c r="I114" s="14" t="s">
        <v>4992</v>
      </c>
      <c r="J114" t="s">
        <v>895</v>
      </c>
      <c r="K114" t="str">
        <f>+Temas[[#This Row],[id_Tema]]&amp;" "&amp;Temas[[#This Row],[Tema]]</f>
        <v>09.02.03 Micro (0,01-2400 UF)</v>
      </c>
      <c r="M114" t="s">
        <v>4993</v>
      </c>
      <c r="N114" t="s">
        <v>136</v>
      </c>
      <c r="O114" t="s">
        <v>4994</v>
      </c>
    </row>
    <row r="115" spans="9:15" x14ac:dyDescent="0.25">
      <c r="I115" s="14" t="s">
        <v>4995</v>
      </c>
      <c r="J115" t="s">
        <v>897</v>
      </c>
      <c r="K115" t="str">
        <f>+Temas[[#This Row],[id_Tema]]&amp;" "&amp;Temas[[#This Row],[Tema]]</f>
        <v>09.02.04 Pequeña (2400-25000 UF)</v>
      </c>
      <c r="M115" t="s">
        <v>4996</v>
      </c>
      <c r="N115" t="s">
        <v>136</v>
      </c>
      <c r="O115" t="s">
        <v>4997</v>
      </c>
    </row>
    <row r="116" spans="9:15" x14ac:dyDescent="0.25">
      <c r="I116" s="14" t="s">
        <v>4998</v>
      </c>
      <c r="J116" t="s">
        <v>888</v>
      </c>
      <c r="K116" t="str">
        <f>+Temas[[#This Row],[id_Tema]]&amp;" "&amp;Temas[[#This Row],[Tema]]</f>
        <v>09.02.05 Sin Ventas</v>
      </c>
      <c r="M116" t="s">
        <v>4999</v>
      </c>
      <c r="N116" t="s">
        <v>135</v>
      </c>
      <c r="O116" t="s">
        <v>5000</v>
      </c>
    </row>
    <row r="117" spans="9:15" x14ac:dyDescent="0.25">
      <c r="I117" s="14" t="s">
        <v>5001</v>
      </c>
      <c r="J117" t="s">
        <v>936</v>
      </c>
      <c r="K117" t="str">
        <f>+Temas[[#This Row],[id_Tema]]&amp;" "&amp;Temas[[#This Row],[Tema]]</f>
        <v>09.03.01 Instituciones Fiscales</v>
      </c>
      <c r="M117" t="s">
        <v>5002</v>
      </c>
      <c r="N117" t="s">
        <v>367</v>
      </c>
      <c r="O117" t="s">
        <v>5003</v>
      </c>
    </row>
    <row r="118" spans="9:15" x14ac:dyDescent="0.25">
      <c r="I118" s="14" t="s">
        <v>5004</v>
      </c>
      <c r="J118" t="s">
        <v>940</v>
      </c>
      <c r="K118" t="str">
        <f>+Temas[[#This Row],[id_Tema]]&amp;" "&amp;Temas[[#This Row],[Tema]]</f>
        <v>09.03.02 Municipalidades</v>
      </c>
      <c r="M118" t="s">
        <v>5005</v>
      </c>
      <c r="N118" t="s">
        <v>368</v>
      </c>
      <c r="O118" t="s">
        <v>5006</v>
      </c>
    </row>
    <row r="119" spans="9:15" x14ac:dyDescent="0.25">
      <c r="I119" s="14" t="s">
        <v>5007</v>
      </c>
      <c r="J119" t="s">
        <v>942</v>
      </c>
      <c r="K119" t="str">
        <f>+Temas[[#This Row],[id_Tema]]&amp;" "&amp;Temas[[#This Row],[Tema]]</f>
        <v>09.03.03 No Clasificados</v>
      </c>
      <c r="M119" t="s">
        <v>5008</v>
      </c>
      <c r="N119" t="s">
        <v>369</v>
      </c>
      <c r="O119" t="s">
        <v>5009</v>
      </c>
    </row>
    <row r="120" spans="9:15" x14ac:dyDescent="0.25">
      <c r="I120" s="14" t="s">
        <v>5010</v>
      </c>
      <c r="J120" t="s">
        <v>944</v>
      </c>
      <c r="K120" t="str">
        <f>+Temas[[#This Row],[id_Tema]]&amp;" "&amp;Temas[[#This Row],[Tema]]</f>
        <v>09.03.04 Organismos Internacionales</v>
      </c>
      <c r="M120" t="s">
        <v>5011</v>
      </c>
      <c r="N120" t="s">
        <v>370</v>
      </c>
      <c r="O120" t="s">
        <v>5012</v>
      </c>
    </row>
    <row r="121" spans="9:15" x14ac:dyDescent="0.25">
      <c r="I121" s="14" t="s">
        <v>5013</v>
      </c>
      <c r="J121" t="s">
        <v>946</v>
      </c>
      <c r="K121" t="str">
        <f>+Temas[[#This Row],[id_Tema]]&amp;" "&amp;Temas[[#This Row],[Tema]]</f>
        <v>09.03.05 Organización sin fines de lucro</v>
      </c>
      <c r="M121" t="s">
        <v>5014</v>
      </c>
      <c r="N121" t="s">
        <v>371</v>
      </c>
      <c r="O121" t="s">
        <v>5015</v>
      </c>
    </row>
    <row r="122" spans="9:15" x14ac:dyDescent="0.25">
      <c r="I122" s="14" t="s">
        <v>5016</v>
      </c>
      <c r="J122" t="s">
        <v>948</v>
      </c>
      <c r="K122" t="str">
        <f>+Temas[[#This Row],[id_Tema]]&amp;" "&amp;Temas[[#This Row],[Tema]]</f>
        <v>09.03.06 Persona Jurídica Comercial</v>
      </c>
      <c r="M122" t="s">
        <v>5017</v>
      </c>
      <c r="N122" t="s">
        <v>376</v>
      </c>
      <c r="O122" t="s">
        <v>5018</v>
      </c>
    </row>
    <row r="123" spans="9:15" x14ac:dyDescent="0.25">
      <c r="I123" s="14" t="s">
        <v>5019</v>
      </c>
      <c r="J123" t="s">
        <v>950</v>
      </c>
      <c r="K123" t="str">
        <f>+Temas[[#This Row],[id_Tema]]&amp;" "&amp;Temas[[#This Row],[Tema]]</f>
        <v>09.03.07 Sin Persona Jurídica</v>
      </c>
      <c r="M123" t="s">
        <v>5020</v>
      </c>
      <c r="N123" t="s">
        <v>377</v>
      </c>
      <c r="O123" t="s">
        <v>5021</v>
      </c>
    </row>
    <row r="124" spans="9:15" x14ac:dyDescent="0.25">
      <c r="I124" s="14" t="s">
        <v>5022</v>
      </c>
      <c r="J124" t="s">
        <v>952</v>
      </c>
      <c r="K124" t="str">
        <f>+Temas[[#This Row],[id_Tema]]&amp;" "&amp;Temas[[#This Row],[Tema]]</f>
        <v>09.03.08 Sociedades Extranjeras</v>
      </c>
      <c r="M124" t="s">
        <v>5023</v>
      </c>
      <c r="N124" t="s">
        <v>378</v>
      </c>
      <c r="O124" t="s">
        <v>5024</v>
      </c>
    </row>
    <row r="125" spans="9:15" x14ac:dyDescent="0.25">
      <c r="I125" s="14" t="s">
        <v>5025</v>
      </c>
      <c r="J125" t="s">
        <v>262</v>
      </c>
      <c r="K125" t="str">
        <f>+Temas[[#This Row],[id_Tema]]&amp;" "&amp;Temas[[#This Row],[Tema]]</f>
        <v>10.01.01 Distribución Eléctrica</v>
      </c>
      <c r="M125" t="s">
        <v>5026</v>
      </c>
      <c r="N125" t="s">
        <v>379</v>
      </c>
      <c r="O125" t="s">
        <v>5027</v>
      </c>
    </row>
    <row r="126" spans="9:15" x14ac:dyDescent="0.25">
      <c r="I126" s="14" t="s">
        <v>5028</v>
      </c>
      <c r="J126" t="s">
        <v>275</v>
      </c>
      <c r="K126" t="str">
        <f>+Temas[[#This Row],[id_Tema]]&amp;" "&amp;Temas[[#This Row],[Tema]]</f>
        <v>10.01.02 Generación Eléctrica</v>
      </c>
      <c r="M126" t="s">
        <v>5029</v>
      </c>
      <c r="N126" t="s">
        <v>375</v>
      </c>
      <c r="O126" t="s">
        <v>5030</v>
      </c>
    </row>
    <row r="127" spans="9:15" x14ac:dyDescent="0.25">
      <c r="I127" s="14" t="s">
        <v>5031</v>
      </c>
      <c r="J127" t="s">
        <v>451</v>
      </c>
      <c r="K127" t="str">
        <f>+Temas[[#This Row],[id_Tema]]&amp;" "&amp;Temas[[#This Row],[Tema]]</f>
        <v>10.01.03 Operación del Sistema Eléctrico</v>
      </c>
      <c r="M127" t="s">
        <v>5032</v>
      </c>
      <c r="N127" t="s">
        <v>372</v>
      </c>
      <c r="O127" t="s">
        <v>5033</v>
      </c>
    </row>
    <row r="128" spans="9:15" x14ac:dyDescent="0.25">
      <c r="I128" s="14" t="s">
        <v>5034</v>
      </c>
      <c r="J128" t="s">
        <v>93</v>
      </c>
      <c r="K128" t="str">
        <f>+Temas[[#This Row],[id_Tema]]&amp;" "&amp;Temas[[#This Row],[Tema]]</f>
        <v>11.01.01 Refugiados</v>
      </c>
      <c r="M128" t="s">
        <v>5035</v>
      </c>
      <c r="N128" t="s">
        <v>373</v>
      </c>
      <c r="O128" t="s">
        <v>5036</v>
      </c>
    </row>
    <row r="129" spans="9:15" x14ac:dyDescent="0.25">
      <c r="I129" s="14" t="s">
        <v>5037</v>
      </c>
      <c r="J129" t="s">
        <v>464</v>
      </c>
      <c r="K129" t="str">
        <f>+Temas[[#This Row],[id_Tema]]&amp;" "&amp;Temas[[#This Row],[Tema]]</f>
        <v>11.01.02 Solicitantes</v>
      </c>
      <c r="M129" t="s">
        <v>5038</v>
      </c>
      <c r="N129" t="s">
        <v>135</v>
      </c>
      <c r="O129" t="s">
        <v>5039</v>
      </c>
    </row>
    <row r="130" spans="9:15" x14ac:dyDescent="0.25">
      <c r="I130" s="14" t="s">
        <v>5040</v>
      </c>
      <c r="J130" t="s">
        <v>284</v>
      </c>
      <c r="K130" t="str">
        <f>+Temas[[#This Row],[id_Tema]]&amp;" "&amp;Temas[[#This Row],[Tema]]</f>
        <v>12.01.01 Superficie Plantada</v>
      </c>
      <c r="M130" t="s">
        <v>5041</v>
      </c>
      <c r="N130" t="s">
        <v>135</v>
      </c>
      <c r="O130" t="s">
        <v>5042</v>
      </c>
    </row>
    <row r="131" spans="9:15" x14ac:dyDescent="0.25">
      <c r="I131" s="14" t="s">
        <v>5043</v>
      </c>
      <c r="J131" t="s">
        <v>1016</v>
      </c>
      <c r="K131" t="str">
        <f>+Temas[[#This Row],[id_Tema]]&amp;" "&amp;Temas[[#This Row],[Tema]]</f>
        <v>12.02.01 Causas Generales</v>
      </c>
      <c r="M131" t="s">
        <v>5044</v>
      </c>
      <c r="N131" t="s">
        <v>135</v>
      </c>
      <c r="O131" t="s">
        <v>5045</v>
      </c>
    </row>
    <row r="132" spans="9:15" x14ac:dyDescent="0.25">
      <c r="I132" s="14" t="s">
        <v>5046</v>
      </c>
      <c r="J132" t="s">
        <v>276</v>
      </c>
      <c r="K132" t="str">
        <f>+Temas[[#This Row],[id_Tema]]&amp;" "&amp;Temas[[#This Row],[Tema]]</f>
        <v>12.02.02 Ocurrencia</v>
      </c>
      <c r="M132" t="s">
        <v>5047</v>
      </c>
      <c r="N132" t="s">
        <v>135</v>
      </c>
      <c r="O132" t="s">
        <v>5048</v>
      </c>
    </row>
    <row r="133" spans="9:15" x14ac:dyDescent="0.25">
      <c r="I133" s="14" t="s">
        <v>5049</v>
      </c>
      <c r="J133" t="s">
        <v>84</v>
      </c>
      <c r="K133" t="str">
        <f>+Temas[[#This Row],[id_Tema]]&amp;" "&amp;Temas[[#This Row],[Tema]]</f>
        <v>12.02.03 Superficie Afectada</v>
      </c>
      <c r="M133" t="s">
        <v>5050</v>
      </c>
      <c r="N133" t="s">
        <v>138</v>
      </c>
      <c r="O133" t="s">
        <v>5051</v>
      </c>
    </row>
    <row r="134" spans="9:15" x14ac:dyDescent="0.25">
      <c r="I134" s="14" t="s">
        <v>5052</v>
      </c>
      <c r="J134" t="s">
        <v>1016</v>
      </c>
      <c r="K134" t="str">
        <f>+Temas[[#This Row],[id_Tema]]&amp;" "&amp;Temas[[#This Row],[Tema]]</f>
        <v>12.03.01 Causas Generales</v>
      </c>
      <c r="M134" t="s">
        <v>5053</v>
      </c>
      <c r="N134" t="s">
        <v>354</v>
      </c>
      <c r="O134" t="s">
        <v>5054</v>
      </c>
    </row>
    <row r="135" spans="9:15" x14ac:dyDescent="0.25">
      <c r="I135" s="14" t="s">
        <v>5055</v>
      </c>
      <c r="J135" t="s">
        <v>282</v>
      </c>
      <c r="K135" t="str">
        <f>+Temas[[#This Row],[id_Tema]]&amp;" "&amp;Temas[[#This Row],[Tema]]</f>
        <v>12.04.01 Cosecha de Troza</v>
      </c>
      <c r="M135" t="s">
        <v>5056</v>
      </c>
      <c r="N135" t="s">
        <v>1286</v>
      </c>
      <c r="O135" t="s">
        <v>5057</v>
      </c>
    </row>
    <row r="136" spans="9:15" x14ac:dyDescent="0.25">
      <c r="I136" s="14" t="s">
        <v>5058</v>
      </c>
      <c r="J136" t="s">
        <v>283</v>
      </c>
      <c r="K136" t="str">
        <f>+Temas[[#This Row],[id_Tema]]&amp;" "&amp;Temas[[#This Row],[Tema]]</f>
        <v>12.04.02 Producción de Madera</v>
      </c>
      <c r="M136" t="s">
        <v>5059</v>
      </c>
      <c r="N136" t="s">
        <v>1288</v>
      </c>
      <c r="O136" t="s">
        <v>5060</v>
      </c>
    </row>
    <row r="137" spans="9:15" x14ac:dyDescent="0.25">
      <c r="I137" s="14" t="s">
        <v>5061</v>
      </c>
      <c r="J137" t="s">
        <v>41</v>
      </c>
      <c r="K137" t="str">
        <f>+Temas[[#This Row],[id_Tema]]&amp;" "&amp;Temas[[#This Row],[Tema]]</f>
        <v>13.01.01 Áreas Verdes</v>
      </c>
      <c r="M137" t="s">
        <v>5062</v>
      </c>
      <c r="N137" t="s">
        <v>1290</v>
      </c>
      <c r="O137" t="s">
        <v>5063</v>
      </c>
    </row>
    <row r="138" spans="9:15" x14ac:dyDescent="0.25">
      <c r="I138" s="14" t="s">
        <v>5064</v>
      </c>
      <c r="J138" t="s">
        <v>42</v>
      </c>
      <c r="K138" t="str">
        <f>+Temas[[#This Row],[id_Tema]]&amp;" "&amp;Temas[[#This Row],[Tema]]</f>
        <v>13.01.02 Parques Urbanos</v>
      </c>
      <c r="M138" t="s">
        <v>5065</v>
      </c>
      <c r="N138" t="s">
        <v>1292</v>
      </c>
      <c r="O138" t="s">
        <v>5066</v>
      </c>
    </row>
    <row r="139" spans="9:15" x14ac:dyDescent="0.25">
      <c r="I139" s="14" t="s">
        <v>5067</v>
      </c>
      <c r="J139" t="s">
        <v>43</v>
      </c>
      <c r="K139" t="str">
        <f>+Temas[[#This Row],[id_Tema]]&amp;" "&amp;Temas[[#This Row],[Tema]]</f>
        <v>13.01.03 Plazas</v>
      </c>
      <c r="M139" t="s">
        <v>5068</v>
      </c>
      <c r="N139" t="s">
        <v>1294</v>
      </c>
      <c r="O139" t="s">
        <v>5069</v>
      </c>
    </row>
    <row r="140" spans="9:15" x14ac:dyDescent="0.25">
      <c r="I140" s="14" t="s">
        <v>5070</v>
      </c>
      <c r="J140" t="s">
        <v>578</v>
      </c>
      <c r="K140" t="str">
        <f>+Temas[[#This Row],[id_Tema]]&amp;" "&amp;Temas[[#This Row],[Tema]]</f>
        <v>14.01.01 Egresos</v>
      </c>
      <c r="M140" t="s">
        <v>5071</v>
      </c>
      <c r="N140" t="s">
        <v>1296</v>
      </c>
      <c r="O140" t="s">
        <v>5072</v>
      </c>
    </row>
    <row r="141" spans="9:15" x14ac:dyDescent="0.25">
      <c r="I141" s="14" t="s">
        <v>5073</v>
      </c>
      <c r="J141" t="s">
        <v>251</v>
      </c>
      <c r="K141" t="str">
        <f>+Temas[[#This Row],[id_Tema]]&amp;" "&amp;Temas[[#This Row],[Tema]]</f>
        <v>14.01.02 Ingresos</v>
      </c>
      <c r="M141" t="s">
        <v>5074</v>
      </c>
      <c r="N141" t="s">
        <v>1298</v>
      </c>
      <c r="O141" t="s">
        <v>5075</v>
      </c>
    </row>
    <row r="142" spans="9:15" x14ac:dyDescent="0.25">
      <c r="I142" s="14" t="s">
        <v>5076</v>
      </c>
      <c r="J142" t="s">
        <v>330</v>
      </c>
      <c r="K142" t="str">
        <f>+Temas[[#This Row],[id_Tema]]&amp;" "&amp;Temas[[#This Row],[Tema]]</f>
        <v>14.01.03 Pensiones</v>
      </c>
      <c r="M142" t="s">
        <v>5077</v>
      </c>
      <c r="N142" t="s">
        <v>1300</v>
      </c>
      <c r="O142" t="s">
        <v>5078</v>
      </c>
    </row>
    <row r="143" spans="9:15" x14ac:dyDescent="0.25">
      <c r="I143" s="14" t="s">
        <v>5079</v>
      </c>
      <c r="J143" t="s">
        <v>638</v>
      </c>
      <c r="K143" t="str">
        <f>+Temas[[#This Row],[id_Tema]]&amp;" "&amp;Temas[[#This Row],[Tema]]</f>
        <v>14.01.04 Presupuesto</v>
      </c>
      <c r="M143" t="s">
        <v>5080</v>
      </c>
      <c r="N143" t="s">
        <v>1302</v>
      </c>
      <c r="O143" t="s">
        <v>5081</v>
      </c>
    </row>
    <row r="144" spans="9:15" x14ac:dyDescent="0.25">
      <c r="I144" s="14" t="s">
        <v>5082</v>
      </c>
      <c r="J144" t="s">
        <v>604</v>
      </c>
      <c r="K144" t="str">
        <f>+Temas[[#This Row],[id_Tema]]&amp;" "&amp;Temas[[#This Row],[Tema]]</f>
        <v>14.01.05 Propiedades</v>
      </c>
      <c r="M144" t="s">
        <v>5083</v>
      </c>
      <c r="N144" t="s">
        <v>1304</v>
      </c>
      <c r="O144" t="s">
        <v>5084</v>
      </c>
    </row>
    <row r="145" spans="9:15" x14ac:dyDescent="0.25">
      <c r="I145" s="14" t="s">
        <v>5085</v>
      </c>
      <c r="J145" t="s">
        <v>598</v>
      </c>
      <c r="K145" t="str">
        <f>+Temas[[#This Row],[id_Tema]]&amp;" "&amp;Temas[[#This Row],[Tema]]</f>
        <v>14.01.06 Subsidios</v>
      </c>
      <c r="M145" t="s">
        <v>5086</v>
      </c>
      <c r="N145" t="s">
        <v>1005</v>
      </c>
      <c r="O145" t="s">
        <v>5087</v>
      </c>
    </row>
    <row r="146" spans="9:15" x14ac:dyDescent="0.25">
      <c r="I146" s="14" t="s">
        <v>5088</v>
      </c>
      <c r="J146" t="s">
        <v>630</v>
      </c>
      <c r="K146" t="str">
        <f>+Temas[[#This Row],[id_Tema]]&amp;" "&amp;Temas[[#This Row],[Tema]]</f>
        <v>14.01.07 Valoración Catastral</v>
      </c>
      <c r="M146" t="s">
        <v>5089</v>
      </c>
      <c r="N146" t="s">
        <v>68</v>
      </c>
      <c r="O146" t="s">
        <v>5090</v>
      </c>
    </row>
    <row r="147" spans="9:15" x14ac:dyDescent="0.25">
      <c r="I147" s="14" t="s">
        <v>5091</v>
      </c>
      <c r="J147" t="s">
        <v>293</v>
      </c>
      <c r="K147" t="str">
        <f>+Temas[[#This Row],[id_Tema]]&amp;" "&amp;Temas[[#This Row],[Tema]]</f>
        <v>14.02.01 Organizaciones Comunitarias</v>
      </c>
      <c r="M147" t="s">
        <v>5092</v>
      </c>
      <c r="N147" t="s">
        <v>1286</v>
      </c>
      <c r="O147" t="s">
        <v>5093</v>
      </c>
    </row>
    <row r="148" spans="9:15" x14ac:dyDescent="0.25">
      <c r="I148" s="14" t="s">
        <v>5094</v>
      </c>
      <c r="J148" t="s">
        <v>330</v>
      </c>
      <c r="K148" t="str">
        <f>+Temas[[#This Row],[id_Tema]]&amp;" "&amp;Temas[[#This Row],[Tema]]</f>
        <v>14.03.01 Pensiones</v>
      </c>
      <c r="M148" t="s">
        <v>5095</v>
      </c>
      <c r="N148" t="s">
        <v>1288</v>
      </c>
      <c r="O148" t="s">
        <v>5096</v>
      </c>
    </row>
    <row r="149" spans="9:15" x14ac:dyDescent="0.25">
      <c r="I149" s="14" t="s">
        <v>5097</v>
      </c>
      <c r="J149" t="s">
        <v>634</v>
      </c>
      <c r="K149" t="str">
        <f>+Temas[[#This Row],[id_Tema]]&amp;" "&amp;Temas[[#This Row],[Tema]]</f>
        <v>14.04.01 Predios Municipales</v>
      </c>
      <c r="M149" t="s">
        <v>5098</v>
      </c>
      <c r="N149" t="s">
        <v>1290</v>
      </c>
      <c r="O149" t="s">
        <v>5099</v>
      </c>
    </row>
    <row r="150" spans="9:15" x14ac:dyDescent="0.25">
      <c r="I150" s="14" t="s">
        <v>5100</v>
      </c>
      <c r="J150" t="s">
        <v>612</v>
      </c>
      <c r="K150" t="str">
        <f>+Temas[[#This Row],[id_Tema]]&amp;" "&amp;Temas[[#This Row],[Tema]]</f>
        <v>14.05.01 Egresos de Capacitaciones</v>
      </c>
      <c r="M150" t="s">
        <v>5101</v>
      </c>
      <c r="N150" t="s">
        <v>1292</v>
      </c>
      <c r="O150" t="s">
        <v>5102</v>
      </c>
    </row>
    <row r="151" spans="9:15" x14ac:dyDescent="0.25">
      <c r="I151" s="14" t="s">
        <v>5103</v>
      </c>
      <c r="J151" t="s">
        <v>610</v>
      </c>
      <c r="K151" t="str">
        <f>+Temas[[#This Row],[id_Tema]]&amp;" "&amp;Temas[[#This Row],[Tema]]</f>
        <v>14.05.02 Empleados</v>
      </c>
      <c r="M151" t="s">
        <v>5104</v>
      </c>
      <c r="N151" t="s">
        <v>1294</v>
      </c>
      <c r="O151" t="s">
        <v>5105</v>
      </c>
    </row>
    <row r="152" spans="9:15" x14ac:dyDescent="0.25">
      <c r="I152" s="14" t="s">
        <v>5106</v>
      </c>
      <c r="J152" t="s">
        <v>611</v>
      </c>
      <c r="K152" t="str">
        <f>+Temas[[#This Row],[id_Tema]]&amp;" "&amp;Temas[[#This Row],[Tema]]</f>
        <v>14.05.03 Inscripciones</v>
      </c>
      <c r="M152" t="s">
        <v>5107</v>
      </c>
      <c r="N152" t="s">
        <v>1296</v>
      </c>
      <c r="O152" t="s">
        <v>5108</v>
      </c>
    </row>
    <row r="153" spans="9:15" x14ac:dyDescent="0.25">
      <c r="I153" s="14" t="s">
        <v>5109</v>
      </c>
      <c r="J153" t="s">
        <v>307</v>
      </c>
      <c r="K153" t="str">
        <f>+Temas[[#This Row],[id_Tema]]&amp;" "&amp;Temas[[#This Row],[Tema]]</f>
        <v>14.06.01 Cobertura en Salud Municipal</v>
      </c>
      <c r="M153" t="s">
        <v>5110</v>
      </c>
      <c r="N153" t="s">
        <v>1298</v>
      </c>
      <c r="O153" t="s">
        <v>5111</v>
      </c>
    </row>
    <row r="154" spans="9:15" x14ac:dyDescent="0.25">
      <c r="I154" s="14" t="s">
        <v>5112</v>
      </c>
      <c r="J154" t="s">
        <v>578</v>
      </c>
      <c r="K154" t="str">
        <f>+Temas[[#This Row],[id_Tema]]&amp;" "&amp;Temas[[#This Row],[Tema]]</f>
        <v>14.06.02 Egresos</v>
      </c>
      <c r="M154" t="s">
        <v>5113</v>
      </c>
      <c r="N154" t="s">
        <v>1300</v>
      </c>
      <c r="O154" t="s">
        <v>5114</v>
      </c>
    </row>
    <row r="155" spans="9:15" x14ac:dyDescent="0.25">
      <c r="I155" s="14" t="s">
        <v>5115</v>
      </c>
      <c r="J155" t="s">
        <v>251</v>
      </c>
      <c r="K155" t="str">
        <f>+Temas[[#This Row],[id_Tema]]&amp;" "&amp;Temas[[#This Row],[Tema]]</f>
        <v>14.06.03 Ingresos</v>
      </c>
      <c r="M155" t="s">
        <v>5116</v>
      </c>
      <c r="N155" t="s">
        <v>1302</v>
      </c>
      <c r="O155" t="s">
        <v>5117</v>
      </c>
    </row>
    <row r="156" spans="9:15" x14ac:dyDescent="0.25">
      <c r="I156" s="14" t="s">
        <v>5118</v>
      </c>
      <c r="J156" t="s">
        <v>638</v>
      </c>
      <c r="K156" t="str">
        <f>+Temas[[#This Row],[id_Tema]]&amp;" "&amp;Temas[[#This Row],[Tema]]</f>
        <v>14.06.04 Presupuesto</v>
      </c>
      <c r="M156" t="s">
        <v>5119</v>
      </c>
      <c r="N156" t="s">
        <v>1304</v>
      </c>
      <c r="O156" t="s">
        <v>5120</v>
      </c>
    </row>
    <row r="157" spans="9:15" x14ac:dyDescent="0.25">
      <c r="I157" s="14" t="s">
        <v>5121</v>
      </c>
      <c r="J157" t="s">
        <v>295</v>
      </c>
      <c r="K157" t="str">
        <f>+Temas[[#This Row],[id_Tema]]&amp;" "&amp;Temas[[#This Row],[Tema]]</f>
        <v>14.06.05 Recursos Humanos</v>
      </c>
      <c r="M157" t="s">
        <v>5122</v>
      </c>
      <c r="N157" t="s">
        <v>1005</v>
      </c>
      <c r="O157" t="s">
        <v>5123</v>
      </c>
    </row>
    <row r="158" spans="9:15" x14ac:dyDescent="0.25">
      <c r="I158" s="14" t="s">
        <v>5124</v>
      </c>
      <c r="J158" t="s">
        <v>294</v>
      </c>
      <c r="K158" t="str">
        <f>+Temas[[#This Row],[id_Tema]]&amp;" "&amp;Temas[[#This Row],[Tema]]</f>
        <v>14.06.06 Red Asistencial</v>
      </c>
      <c r="M158" t="s">
        <v>5125</v>
      </c>
      <c r="N158" t="s">
        <v>69</v>
      </c>
      <c r="O158" t="s">
        <v>5126</v>
      </c>
    </row>
    <row r="159" spans="9:15" x14ac:dyDescent="0.25">
      <c r="I159" s="14" t="s">
        <v>5127</v>
      </c>
      <c r="J159" t="s">
        <v>292</v>
      </c>
      <c r="K159" t="str">
        <f>+Temas[[#This Row],[id_Tema]]&amp;" "&amp;Temas[[#This Row],[Tema]]</f>
        <v>14.06.07 Transferencias Municipales</v>
      </c>
      <c r="M159" t="s">
        <v>5128</v>
      </c>
      <c r="N159" t="s">
        <v>1286</v>
      </c>
      <c r="O159" t="s">
        <v>5129</v>
      </c>
    </row>
    <row r="160" spans="9:15" x14ac:dyDescent="0.25">
      <c r="I160" s="14" t="s">
        <v>5130</v>
      </c>
      <c r="J160" t="s">
        <v>491</v>
      </c>
      <c r="K160" t="str">
        <f>+Temas[[#This Row],[id_Tema]]&amp;" "&amp;Temas[[#This Row],[Tema]]</f>
        <v>15.01.01 Cereales</v>
      </c>
      <c r="M160" t="s">
        <v>5131</v>
      </c>
      <c r="N160" t="s">
        <v>1288</v>
      </c>
      <c r="O160" t="s">
        <v>5132</v>
      </c>
    </row>
    <row r="161" spans="9:15" x14ac:dyDescent="0.25">
      <c r="I161" s="14" t="s">
        <v>5133</v>
      </c>
      <c r="J161" t="s">
        <v>170</v>
      </c>
      <c r="K161" t="str">
        <f>+Temas[[#This Row],[id_Tema]]&amp;" "&amp;Temas[[#This Row],[Tema]]</f>
        <v>15.01.02 Lácteos</v>
      </c>
      <c r="M161" t="s">
        <v>5134</v>
      </c>
      <c r="N161" t="s">
        <v>1290</v>
      </c>
      <c r="O161" t="s">
        <v>5135</v>
      </c>
    </row>
    <row r="162" spans="9:15" x14ac:dyDescent="0.25">
      <c r="I162" s="14" t="s">
        <v>5136</v>
      </c>
      <c r="J162" t="s">
        <v>475</v>
      </c>
      <c r="K162" t="str">
        <f>+Temas[[#This Row],[id_Tema]]&amp;" "&amp;Temas[[#This Row],[Tema]]</f>
        <v>15.02.01 Actividad Productiva</v>
      </c>
      <c r="M162" t="s">
        <v>5137</v>
      </c>
      <c r="N162" t="s">
        <v>1292</v>
      </c>
      <c r="O162" t="s">
        <v>5138</v>
      </c>
    </row>
    <row r="163" spans="9:15" x14ac:dyDescent="0.25">
      <c r="I163" s="14" t="s">
        <v>5139</v>
      </c>
      <c r="J163" t="s">
        <v>492</v>
      </c>
      <c r="K163" t="str">
        <f>+Temas[[#This Row],[id_Tema]]&amp;" "&amp;Temas[[#This Row],[Tema]]</f>
        <v>15.03.01 Elementos Químicos</v>
      </c>
      <c r="M163" t="s">
        <v>5140</v>
      </c>
      <c r="N163" t="s">
        <v>1294</v>
      </c>
      <c r="O163" t="s">
        <v>5141</v>
      </c>
    </row>
    <row r="164" spans="9:15" x14ac:dyDescent="0.25">
      <c r="I164" s="14" t="s">
        <v>5142</v>
      </c>
      <c r="J164" t="s">
        <v>517</v>
      </c>
      <c r="K164" t="str">
        <f>+Temas[[#This Row],[id_Tema]]&amp;" "&amp;Temas[[#This Row],[Tema]]</f>
        <v>15.04.01 Productos Alimenticios</v>
      </c>
      <c r="M164" t="s">
        <v>5143</v>
      </c>
      <c r="N164" t="s">
        <v>1296</v>
      </c>
      <c r="O164" t="s">
        <v>5144</v>
      </c>
    </row>
    <row r="165" spans="9:15" x14ac:dyDescent="0.25">
      <c r="I165" s="14" t="s">
        <v>5145</v>
      </c>
      <c r="J165" t="s">
        <v>521</v>
      </c>
      <c r="K165" t="str">
        <f>+Temas[[#This Row],[id_Tema]]&amp;" "&amp;Temas[[#This Row],[Tema]]</f>
        <v>15.04.02 Bebidas</v>
      </c>
      <c r="M165" t="s">
        <v>5146</v>
      </c>
      <c r="N165" t="s">
        <v>1298</v>
      </c>
      <c r="O165" t="s">
        <v>5147</v>
      </c>
    </row>
    <row r="166" spans="9:15" x14ac:dyDescent="0.25">
      <c r="I166" s="14" t="s">
        <v>5148</v>
      </c>
      <c r="J166" t="s">
        <v>523</v>
      </c>
      <c r="K166" t="str">
        <f>+Temas[[#This Row],[id_Tema]]&amp;" "&amp;Temas[[#This Row],[Tema]]</f>
        <v>15.04.03 Tabaco</v>
      </c>
      <c r="M166" t="s">
        <v>5149</v>
      </c>
      <c r="N166" t="s">
        <v>1300</v>
      </c>
      <c r="O166" t="s">
        <v>5150</v>
      </c>
    </row>
    <row r="167" spans="9:15" x14ac:dyDescent="0.25">
      <c r="I167" s="14" t="s">
        <v>5151</v>
      </c>
      <c r="J167" t="s">
        <v>527</v>
      </c>
      <c r="K167" t="str">
        <f>+Temas[[#This Row],[id_Tema]]&amp;" "&amp;Temas[[#This Row],[Tema]]</f>
        <v>15.04.04 Madera y Derivados</v>
      </c>
      <c r="M167" t="s">
        <v>5152</v>
      </c>
      <c r="N167" t="s">
        <v>1302</v>
      </c>
      <c r="O167" t="s">
        <v>5153</v>
      </c>
    </row>
    <row r="168" spans="9:15" x14ac:dyDescent="0.25">
      <c r="I168" s="14" t="s">
        <v>5154</v>
      </c>
      <c r="J168" t="s">
        <v>530</v>
      </c>
      <c r="K168" t="str">
        <f>+Temas[[#This Row],[id_Tema]]&amp;" "&amp;Temas[[#This Row],[Tema]]</f>
        <v>15.04.05 Papel</v>
      </c>
      <c r="M168" t="s">
        <v>5155</v>
      </c>
      <c r="N168" t="s">
        <v>1304</v>
      </c>
      <c r="O168" t="s">
        <v>5156</v>
      </c>
    </row>
    <row r="169" spans="9:15" x14ac:dyDescent="0.25">
      <c r="I169" s="14" t="s">
        <v>5157</v>
      </c>
      <c r="J169" t="s">
        <v>533</v>
      </c>
      <c r="K169" t="str">
        <f>+Temas[[#This Row],[id_Tema]]&amp;" "&amp;Temas[[#This Row],[Tema]]</f>
        <v>15.04.06 Grabaciones</v>
      </c>
      <c r="M169" t="s">
        <v>5158</v>
      </c>
      <c r="N169" t="s">
        <v>1005</v>
      </c>
      <c r="O169" t="s">
        <v>5159</v>
      </c>
    </row>
    <row r="170" spans="9:15" x14ac:dyDescent="0.25">
      <c r="I170" s="14" t="s">
        <v>5160</v>
      </c>
      <c r="J170" t="s">
        <v>536</v>
      </c>
      <c r="K170" t="str">
        <f>+Temas[[#This Row],[id_Tema]]&amp;" "&amp;Temas[[#This Row],[Tema]]</f>
        <v>15.04.07 Derivados del Petróleo</v>
      </c>
      <c r="M170" t="s">
        <v>5161</v>
      </c>
      <c r="N170" t="s">
        <v>70</v>
      </c>
      <c r="O170" t="s">
        <v>5162</v>
      </c>
    </row>
    <row r="171" spans="9:15" x14ac:dyDescent="0.25">
      <c r="I171" s="14" t="s">
        <v>5163</v>
      </c>
      <c r="J171" t="s">
        <v>539</v>
      </c>
      <c r="K171" t="str">
        <f>+Temas[[#This Row],[id_Tema]]&amp;" "&amp;Temas[[#This Row],[Tema]]</f>
        <v>15.04.08 Sustancias Químicas</v>
      </c>
      <c r="M171" t="s">
        <v>5164</v>
      </c>
      <c r="N171" t="s">
        <v>1286</v>
      </c>
      <c r="O171" t="s">
        <v>5165</v>
      </c>
    </row>
    <row r="172" spans="9:15" x14ac:dyDescent="0.25">
      <c r="I172" s="14" t="s">
        <v>5166</v>
      </c>
      <c r="J172" t="s">
        <v>542</v>
      </c>
      <c r="K172" t="str">
        <f>+Temas[[#This Row],[id_Tema]]&amp;" "&amp;Temas[[#This Row],[Tema]]</f>
        <v>15.04.09 Productos Farmacéuticos</v>
      </c>
      <c r="M172" t="s">
        <v>5167</v>
      </c>
      <c r="N172" t="s">
        <v>1288</v>
      </c>
      <c r="O172" t="s">
        <v>5168</v>
      </c>
    </row>
    <row r="173" spans="9:15" x14ac:dyDescent="0.25">
      <c r="I173" s="14" t="s">
        <v>5169</v>
      </c>
      <c r="J173" t="s">
        <v>545</v>
      </c>
      <c r="K173" t="str">
        <f>+Temas[[#This Row],[id_Tema]]&amp;" "&amp;Temas[[#This Row],[Tema]]</f>
        <v>15.04.10 Caucho y Plástico</v>
      </c>
      <c r="M173" t="s">
        <v>5170</v>
      </c>
      <c r="N173" t="s">
        <v>1290</v>
      </c>
      <c r="O173" t="s">
        <v>5171</v>
      </c>
    </row>
    <row r="174" spans="9:15" x14ac:dyDescent="0.25">
      <c r="I174" s="14" t="s">
        <v>5172</v>
      </c>
      <c r="J174" t="s">
        <v>548</v>
      </c>
      <c r="K174" t="str">
        <f>+Temas[[#This Row],[id_Tema]]&amp;" "&amp;Temas[[#This Row],[Tema]]</f>
        <v>15.04.11 Productos Minerales No Metálicos</v>
      </c>
      <c r="M174" t="s">
        <v>5173</v>
      </c>
      <c r="N174" t="s">
        <v>1292</v>
      </c>
      <c r="O174" t="s">
        <v>5174</v>
      </c>
    </row>
    <row r="175" spans="9:15" x14ac:dyDescent="0.25">
      <c r="I175" s="14" t="s">
        <v>5175</v>
      </c>
      <c r="J175" t="s">
        <v>551</v>
      </c>
      <c r="K175" t="str">
        <f>+Temas[[#This Row],[id_Tema]]&amp;" "&amp;Temas[[#This Row],[Tema]]</f>
        <v>15.04.12 Metales</v>
      </c>
      <c r="M175" t="s">
        <v>5176</v>
      </c>
      <c r="N175" t="s">
        <v>1294</v>
      </c>
      <c r="O175" t="s">
        <v>5177</v>
      </c>
    </row>
    <row r="176" spans="9:15" x14ac:dyDescent="0.25">
      <c r="I176" s="14" t="s">
        <v>5178</v>
      </c>
      <c r="J176" t="s">
        <v>554</v>
      </c>
      <c r="K176" t="str">
        <f>+Temas[[#This Row],[id_Tema]]&amp;" "&amp;Temas[[#This Row],[Tema]]</f>
        <v>15.04.13 Productos de Metal</v>
      </c>
      <c r="M176" t="s">
        <v>5179</v>
      </c>
      <c r="N176" t="s">
        <v>1296</v>
      </c>
      <c r="O176" t="s">
        <v>5180</v>
      </c>
    </row>
    <row r="177" spans="9:15" x14ac:dyDescent="0.25">
      <c r="I177" s="14" t="s">
        <v>5181</v>
      </c>
      <c r="J177" t="s">
        <v>557</v>
      </c>
      <c r="K177" t="str">
        <f>+Temas[[#This Row],[id_Tema]]&amp;" "&amp;Temas[[#This Row],[Tema]]</f>
        <v>15.04.14 Equipos Eléctricos</v>
      </c>
      <c r="M177" t="s">
        <v>5182</v>
      </c>
      <c r="N177" t="s">
        <v>1298</v>
      </c>
      <c r="O177" t="s">
        <v>5183</v>
      </c>
    </row>
    <row r="178" spans="9:15" x14ac:dyDescent="0.25">
      <c r="I178" s="14" t="s">
        <v>5184</v>
      </c>
      <c r="J178" t="s">
        <v>560</v>
      </c>
      <c r="K178" t="str">
        <f>+Temas[[#This Row],[id_Tema]]&amp;" "&amp;Temas[[#This Row],[Tema]]</f>
        <v>15.04.15 Maquinaria n.c.p</v>
      </c>
      <c r="M178" t="s">
        <v>5185</v>
      </c>
      <c r="N178" t="s">
        <v>1300</v>
      </c>
      <c r="O178" t="s">
        <v>5186</v>
      </c>
    </row>
    <row r="179" spans="9:15" x14ac:dyDescent="0.25">
      <c r="I179" s="14" t="s">
        <v>5187</v>
      </c>
      <c r="J179" t="s">
        <v>563</v>
      </c>
      <c r="K179" t="str">
        <f>+Temas[[#This Row],[id_Tema]]&amp;" "&amp;Temas[[#This Row],[Tema]]</f>
        <v>15.04.16 Vehículos</v>
      </c>
      <c r="M179" t="s">
        <v>5188</v>
      </c>
      <c r="N179" t="s">
        <v>1302</v>
      </c>
      <c r="O179" t="s">
        <v>5189</v>
      </c>
    </row>
    <row r="180" spans="9:15" x14ac:dyDescent="0.25">
      <c r="I180" s="14" t="s">
        <v>5190</v>
      </c>
      <c r="J180" t="s">
        <v>566</v>
      </c>
      <c r="K180" t="str">
        <f>+Temas[[#This Row],[id_Tema]]&amp;" "&amp;Temas[[#This Row],[Tema]]</f>
        <v>15.04.17 Equipo de Transporte</v>
      </c>
      <c r="M180" t="s">
        <v>5191</v>
      </c>
      <c r="N180" t="s">
        <v>1304</v>
      </c>
      <c r="O180" t="s">
        <v>5192</v>
      </c>
    </row>
    <row r="181" spans="9:15" x14ac:dyDescent="0.25">
      <c r="I181" s="14" t="s">
        <v>5193</v>
      </c>
      <c r="J181" t="s">
        <v>569</v>
      </c>
      <c r="K181" t="str">
        <f>+Temas[[#This Row],[id_Tema]]&amp;" "&amp;Temas[[#This Row],[Tema]]</f>
        <v>15.04.18 Muebles</v>
      </c>
      <c r="M181" t="s">
        <v>5194</v>
      </c>
      <c r="N181" t="s">
        <v>1005</v>
      </c>
      <c r="O181" t="s">
        <v>5195</v>
      </c>
    </row>
    <row r="182" spans="9:15" x14ac:dyDescent="0.25">
      <c r="I182" s="14" t="s">
        <v>5196</v>
      </c>
      <c r="J182" t="s">
        <v>1085</v>
      </c>
      <c r="K182" t="str">
        <f>+Temas[[#This Row],[id_Tema]]&amp;" "&amp;Temas[[#This Row],[Tema]]</f>
        <v>16.01.01 Ganancia (ha)</v>
      </c>
      <c r="M182" t="s">
        <v>5197</v>
      </c>
      <c r="N182" t="s">
        <v>1399</v>
      </c>
      <c r="O182" t="s">
        <v>5198</v>
      </c>
    </row>
    <row r="183" spans="9:15" x14ac:dyDescent="0.25">
      <c r="I183" s="14" t="s">
        <v>5199</v>
      </c>
      <c r="J183" t="s">
        <v>1093</v>
      </c>
      <c r="K183" t="str">
        <f>+Temas[[#This Row],[id_Tema]]&amp;" "&amp;Temas[[#This Row],[Tema]]</f>
        <v>16.01.02 Nieve (ha)</v>
      </c>
      <c r="M183" t="s">
        <v>5200</v>
      </c>
      <c r="N183" t="s">
        <v>1569</v>
      </c>
      <c r="O183" t="s">
        <v>5201</v>
      </c>
    </row>
    <row r="184" spans="9:15" x14ac:dyDescent="0.25">
      <c r="I184" s="14" t="s">
        <v>5202</v>
      </c>
      <c r="J184" t="s">
        <v>1090</v>
      </c>
      <c r="K184" t="str">
        <f>+Temas[[#This Row],[id_Tema]]&amp;" "&amp;Temas[[#This Row],[Tema]]</f>
        <v>16.01.03 Pérdida (ha)</v>
      </c>
      <c r="M184" t="s">
        <v>5203</v>
      </c>
      <c r="N184" t="s">
        <v>1954</v>
      </c>
      <c r="O184" t="s">
        <v>5204</v>
      </c>
    </row>
    <row r="185" spans="9:15" x14ac:dyDescent="0.25">
      <c r="I185" s="14" t="s">
        <v>5205</v>
      </c>
      <c r="J185" t="s">
        <v>1091</v>
      </c>
      <c r="K185" t="str">
        <f>+Temas[[#This Row],[id_Tema]]&amp;" "&amp;Temas[[#This Row],[Tema]]</f>
        <v>16.01.04 Sin Cambio (ha)</v>
      </c>
      <c r="M185" t="s">
        <v>5206</v>
      </c>
      <c r="N185" t="s">
        <v>2203</v>
      </c>
      <c r="O185" t="s">
        <v>5207</v>
      </c>
    </row>
    <row r="186" spans="9:15" x14ac:dyDescent="0.25">
      <c r="I186" s="14" t="s">
        <v>5208</v>
      </c>
      <c r="J186" t="s">
        <v>1092</v>
      </c>
      <c r="K186" t="str">
        <f>+Temas[[#This Row],[id_Tema]]&amp;" "&amp;Temas[[#This Row],[Tema]]</f>
        <v>16.01.05 Sin Nieve (ha)</v>
      </c>
      <c r="M186" t="s">
        <v>5209</v>
      </c>
      <c r="N186" t="s">
        <v>1463</v>
      </c>
      <c r="O186" t="s">
        <v>5210</v>
      </c>
    </row>
    <row r="187" spans="9:15" x14ac:dyDescent="0.25">
      <c r="I187" s="14" t="s">
        <v>5211</v>
      </c>
      <c r="J187" t="s">
        <v>98</v>
      </c>
      <c r="K187" t="str">
        <f>+Temas[[#This Row],[id_Tema]]&amp;" "&amp;Temas[[#This Row],[Tema]]</f>
        <v>16.02.01 Carbón</v>
      </c>
      <c r="M187" t="s">
        <v>5212</v>
      </c>
      <c r="N187" t="s">
        <v>1465</v>
      </c>
      <c r="O187" t="s">
        <v>5213</v>
      </c>
    </row>
    <row r="188" spans="9:15" x14ac:dyDescent="0.25">
      <c r="I188" s="14" t="s">
        <v>5214</v>
      </c>
      <c r="J188" t="s">
        <v>970</v>
      </c>
      <c r="K188" t="str">
        <f>+Temas[[#This Row],[id_Tema]]&amp;" "&amp;Temas[[#This Row],[Tema]]</f>
        <v>16.02.02 CH4 (CO2eq)</v>
      </c>
      <c r="M188" t="s">
        <v>5215</v>
      </c>
      <c r="N188" t="s">
        <v>1467</v>
      </c>
      <c r="O188" t="s">
        <v>5216</v>
      </c>
    </row>
    <row r="189" spans="9:15" x14ac:dyDescent="0.25">
      <c r="I189" s="14" t="s">
        <v>5217</v>
      </c>
      <c r="J189" t="s">
        <v>968</v>
      </c>
      <c r="K189" t="str">
        <f>+Temas[[#This Row],[id_Tema]]&amp;" "&amp;Temas[[#This Row],[Tema]]</f>
        <v>16.02.03 CO2 (CO2eq)</v>
      </c>
      <c r="M189" t="s">
        <v>5218</v>
      </c>
      <c r="N189" t="s">
        <v>1469</v>
      </c>
      <c r="O189" t="s">
        <v>5219</v>
      </c>
    </row>
    <row r="190" spans="9:15" x14ac:dyDescent="0.25">
      <c r="I190" s="14" t="s">
        <v>5220</v>
      </c>
      <c r="J190" t="s">
        <v>980</v>
      </c>
      <c r="K190" t="str">
        <f>+Temas[[#This Row],[id_Tema]]&amp;" "&amp;Temas[[#This Row],[Tema]]</f>
        <v>16.02.04 Gas</v>
      </c>
      <c r="M190" t="s">
        <v>5221</v>
      </c>
      <c r="N190" t="s">
        <v>1896</v>
      </c>
      <c r="O190" t="s">
        <v>5222</v>
      </c>
    </row>
    <row r="191" spans="9:15" x14ac:dyDescent="0.25">
      <c r="I191" s="14" t="s">
        <v>5223</v>
      </c>
      <c r="J191" t="s">
        <v>115</v>
      </c>
      <c r="K191" t="str">
        <f>+Temas[[#This Row],[id_Tema]]&amp;" "&amp;Temas[[#This Row],[Tema]]</f>
        <v>16.02.05 Gases de Efecto Invernadero</v>
      </c>
      <c r="M191" t="s">
        <v>5224</v>
      </c>
      <c r="N191" t="s">
        <v>1898</v>
      </c>
      <c r="O191" t="s">
        <v>5225</v>
      </c>
    </row>
    <row r="192" spans="9:15" x14ac:dyDescent="0.25">
      <c r="I192" s="14" t="s">
        <v>5226</v>
      </c>
      <c r="J192" t="s">
        <v>974</v>
      </c>
      <c r="K192" t="str">
        <f>+Temas[[#This Row],[id_Tema]]&amp;" "&amp;Temas[[#This Row],[Tema]]</f>
        <v>16.02.06 HFC (CO2eq)</v>
      </c>
      <c r="M192" t="s">
        <v>5227</v>
      </c>
      <c r="N192" t="s">
        <v>1386</v>
      </c>
      <c r="O192" t="s">
        <v>5228</v>
      </c>
    </row>
    <row r="193" spans="9:15" x14ac:dyDescent="0.25">
      <c r="I193" s="14" t="s">
        <v>5229</v>
      </c>
      <c r="J193" t="s">
        <v>972</v>
      </c>
      <c r="K193" t="str">
        <f>+Temas[[#This Row],[id_Tema]]&amp;" "&amp;Temas[[#This Row],[Tema]]</f>
        <v>16.02.07 N2O (CO2eq)</v>
      </c>
      <c r="M193" t="s">
        <v>5230</v>
      </c>
      <c r="N193" t="s">
        <v>1407</v>
      </c>
      <c r="O193" t="s">
        <v>5231</v>
      </c>
    </row>
    <row r="194" spans="9:15" x14ac:dyDescent="0.25">
      <c r="I194" s="14" t="s">
        <v>5232</v>
      </c>
      <c r="J194" t="s">
        <v>982</v>
      </c>
      <c r="K194" t="str">
        <f>+Temas[[#This Row],[id_Tema]]&amp;" "&amp;Temas[[#This Row],[Tema]]</f>
        <v>16.02.08 Petróleo</v>
      </c>
      <c r="M194" t="s">
        <v>5233</v>
      </c>
      <c r="N194" t="s">
        <v>1432</v>
      </c>
      <c r="O194" t="s">
        <v>5234</v>
      </c>
    </row>
    <row r="195" spans="9:15" x14ac:dyDescent="0.25">
      <c r="I195" s="14" t="s">
        <v>5235</v>
      </c>
      <c r="J195" t="s">
        <v>963</v>
      </c>
      <c r="K195" t="str">
        <f>+Temas[[#This Row],[id_Tema]]&amp;" "&amp;Temas[[#This Row],[Tema]]</f>
        <v>16.02.09 Por Sector</v>
      </c>
      <c r="M195" t="s">
        <v>5236</v>
      </c>
      <c r="N195" t="s">
        <v>1438</v>
      </c>
      <c r="O195" t="s">
        <v>5237</v>
      </c>
    </row>
    <row r="196" spans="9:15" x14ac:dyDescent="0.25">
      <c r="I196" s="14" t="s">
        <v>5238</v>
      </c>
      <c r="J196" t="s">
        <v>976</v>
      </c>
      <c r="K196" t="str">
        <f>+Temas[[#This Row],[id_Tema]]&amp;" "&amp;Temas[[#This Row],[Tema]]</f>
        <v>16.02.10 SF6 (CO2eq)</v>
      </c>
      <c r="M196" t="s">
        <v>5239</v>
      </c>
      <c r="N196" t="s">
        <v>1440</v>
      </c>
      <c r="O196" t="s">
        <v>5240</v>
      </c>
    </row>
    <row r="197" spans="9:15" x14ac:dyDescent="0.25">
      <c r="I197" s="14" t="s">
        <v>5241</v>
      </c>
      <c r="J197" t="s">
        <v>475</v>
      </c>
      <c r="K197" t="str">
        <f>+Temas[[#This Row],[id_Tema]]&amp;" "&amp;Temas[[#This Row],[Tema]]</f>
        <v>17.01.01 Actividad Productiva</v>
      </c>
      <c r="M197" t="s">
        <v>5242</v>
      </c>
      <c r="N197" t="s">
        <v>1442</v>
      </c>
      <c r="O197" t="s">
        <v>5243</v>
      </c>
    </row>
    <row r="198" spans="9:15" x14ac:dyDescent="0.25">
      <c r="I198" s="14" t="s">
        <v>5244</v>
      </c>
      <c r="J198" t="s">
        <v>32</v>
      </c>
      <c r="K198" t="str">
        <f>+Temas[[#This Row],[id_Tema]]&amp;" "&amp;Temas[[#This Row],[Tema]]</f>
        <v>17.02.01 Producción</v>
      </c>
      <c r="M198" t="s">
        <v>5245</v>
      </c>
      <c r="N198" t="s">
        <v>1444</v>
      </c>
      <c r="O198" t="s">
        <v>5246</v>
      </c>
    </row>
    <row r="199" spans="9:15" x14ac:dyDescent="0.25">
      <c r="I199" s="14" t="s">
        <v>5247</v>
      </c>
      <c r="J199" t="s">
        <v>481</v>
      </c>
      <c r="K199" t="str">
        <f>+Temas[[#This Row],[id_Tema]]&amp;" "&amp;Temas[[#This Row],[Tema]]</f>
        <v>17.03.01 Explotación y Otros Procesos Complementarios</v>
      </c>
      <c r="M199" t="s">
        <v>5248</v>
      </c>
      <c r="N199" t="s">
        <v>1499</v>
      </c>
      <c r="O199" t="s">
        <v>5249</v>
      </c>
    </row>
    <row r="200" spans="9:15" x14ac:dyDescent="0.25">
      <c r="I200" s="14" t="s">
        <v>5250</v>
      </c>
      <c r="J200" t="s">
        <v>32</v>
      </c>
      <c r="K200" t="str">
        <f>+Temas[[#This Row],[id_Tema]]&amp;" "&amp;Temas[[#This Row],[Tema]]</f>
        <v>17.03.02 Producción</v>
      </c>
      <c r="M200" t="s">
        <v>5251</v>
      </c>
      <c r="N200" t="s">
        <v>1549</v>
      </c>
      <c r="O200" t="s">
        <v>5252</v>
      </c>
    </row>
    <row r="201" spans="9:15" x14ac:dyDescent="0.25">
      <c r="I201" s="14" t="s">
        <v>5253</v>
      </c>
      <c r="J201" t="s">
        <v>480</v>
      </c>
      <c r="K201" t="str">
        <f>+Temas[[#This Row],[id_Tema]]&amp;" "&amp;Temas[[#This Row],[Tema]]</f>
        <v>17.04.01 Extracción y Tratamiento de Recursos Mineros</v>
      </c>
      <c r="M201" t="s">
        <v>5254</v>
      </c>
      <c r="N201" t="s">
        <v>1655</v>
      </c>
      <c r="O201" t="s">
        <v>5255</v>
      </c>
    </row>
    <row r="202" spans="9:15" x14ac:dyDescent="0.25">
      <c r="I202" s="14" t="s">
        <v>5256</v>
      </c>
      <c r="J202" t="s">
        <v>32</v>
      </c>
      <c r="K202" t="str">
        <f>+Temas[[#This Row],[id_Tema]]&amp;" "&amp;Temas[[#This Row],[Tema]]</f>
        <v>17.04.02 Producción</v>
      </c>
      <c r="M202" t="s">
        <v>5257</v>
      </c>
      <c r="N202" t="s">
        <v>1679</v>
      </c>
      <c r="O202" t="s">
        <v>5258</v>
      </c>
    </row>
    <row r="203" spans="9:15" x14ac:dyDescent="0.25">
      <c r="I203" s="14" t="s">
        <v>5259</v>
      </c>
      <c r="J203" t="s">
        <v>458</v>
      </c>
      <c r="K203" t="str">
        <f>+Temas[[#This Row],[id_Tema]]&amp;" "&amp;Temas[[#This Row],[Tema]]</f>
        <v>18.01.01 Leche Recepicionada</v>
      </c>
      <c r="M203" t="s">
        <v>5260</v>
      </c>
      <c r="N203" t="s">
        <v>1698</v>
      </c>
      <c r="O203" t="s">
        <v>5261</v>
      </c>
    </row>
    <row r="204" spans="9:15" x14ac:dyDescent="0.25">
      <c r="I204" s="14" t="s">
        <v>5262</v>
      </c>
      <c r="J204" t="s">
        <v>176</v>
      </c>
      <c r="K204" t="str">
        <f>+Temas[[#This Row],[id_Tema]]&amp;" "&amp;Temas[[#This Row],[Tema]]</f>
        <v>19.01.01 Algas</v>
      </c>
      <c r="M204" t="s">
        <v>5263</v>
      </c>
      <c r="N204" t="s">
        <v>1829</v>
      </c>
      <c r="O204" t="s">
        <v>5264</v>
      </c>
    </row>
    <row r="205" spans="9:15" x14ac:dyDescent="0.25">
      <c r="I205" s="14" t="s">
        <v>5265</v>
      </c>
      <c r="J205" t="s">
        <v>177</v>
      </c>
      <c r="K205" t="str">
        <f>+Temas[[#This Row],[id_Tema]]&amp;" "&amp;Temas[[#This Row],[Tema]]</f>
        <v>19.01.02 Moluscos</v>
      </c>
      <c r="M205" t="s">
        <v>5266</v>
      </c>
      <c r="N205" t="s">
        <v>1960</v>
      </c>
      <c r="O205" t="s">
        <v>5267</v>
      </c>
    </row>
    <row r="206" spans="9:15" x14ac:dyDescent="0.25">
      <c r="I206" s="14" t="s">
        <v>5268</v>
      </c>
      <c r="J206" t="s">
        <v>178</v>
      </c>
      <c r="K206" t="str">
        <f>+Temas[[#This Row],[id_Tema]]&amp;" "&amp;Temas[[#This Row],[Tema]]</f>
        <v>19.01.03 Peces</v>
      </c>
      <c r="M206" t="s">
        <v>5269</v>
      </c>
      <c r="N206" t="s">
        <v>1991</v>
      </c>
      <c r="O206" t="s">
        <v>5270</v>
      </c>
    </row>
    <row r="207" spans="9:15" x14ac:dyDescent="0.25">
      <c r="I207" s="14" t="s">
        <v>5271</v>
      </c>
      <c r="J207" t="s">
        <v>180</v>
      </c>
      <c r="K207" t="str">
        <f>+Temas[[#This Row],[id_Tema]]&amp;" "&amp;Temas[[#This Row],[Tema]]</f>
        <v>19.01.04 Crustáceos</v>
      </c>
      <c r="M207" t="s">
        <v>5272</v>
      </c>
      <c r="N207" t="s">
        <v>2016</v>
      </c>
      <c r="O207" t="s">
        <v>5273</v>
      </c>
    </row>
    <row r="208" spans="9:15" x14ac:dyDescent="0.25">
      <c r="I208" s="14" t="s">
        <v>5274</v>
      </c>
      <c r="J208" t="s">
        <v>182</v>
      </c>
      <c r="K208" t="str">
        <f>+Temas[[#This Row],[id_Tema]]&amp;" "&amp;Temas[[#This Row],[Tema]]</f>
        <v>19.01.05 Equinodermos</v>
      </c>
      <c r="M208" t="s">
        <v>5275</v>
      </c>
      <c r="N208" t="s">
        <v>2249</v>
      </c>
      <c r="O208" t="s">
        <v>5276</v>
      </c>
    </row>
    <row r="209" spans="9:15" x14ac:dyDescent="0.25">
      <c r="I209" s="14" t="s">
        <v>5277</v>
      </c>
      <c r="J209" t="s">
        <v>181</v>
      </c>
      <c r="K209" t="str">
        <f>+Temas[[#This Row],[id_Tema]]&amp;" "&amp;Temas[[#This Row],[Tema]]</f>
        <v>19.01.06 Otros</v>
      </c>
      <c r="M209" t="s">
        <v>5278</v>
      </c>
      <c r="N209" t="s">
        <v>1482</v>
      </c>
      <c r="O209" t="s">
        <v>5279</v>
      </c>
    </row>
    <row r="210" spans="9:15" x14ac:dyDescent="0.25">
      <c r="I210" s="14" t="s">
        <v>5280</v>
      </c>
      <c r="J210" t="s">
        <v>179</v>
      </c>
      <c r="K210" t="str">
        <f>+Temas[[#This Row],[id_Tema]]&amp;" "&amp;Temas[[#This Row],[Tema]]</f>
        <v>19.01.07 Resto</v>
      </c>
      <c r="M210" t="s">
        <v>5281</v>
      </c>
      <c r="N210" t="s">
        <v>1614</v>
      </c>
      <c r="O210" t="s">
        <v>5282</v>
      </c>
    </row>
    <row r="211" spans="9:15" x14ac:dyDescent="0.25">
      <c r="I211" s="14" t="s">
        <v>5283</v>
      </c>
      <c r="J211" t="s">
        <v>124</v>
      </c>
      <c r="K211" t="str">
        <f>+Temas[[#This Row],[id_Tema]]&amp;" "&amp;Temas[[#This Row],[Tema]]</f>
        <v>19.01.08 Total</v>
      </c>
      <c r="M211" t="s">
        <v>5284</v>
      </c>
      <c r="N211" t="s">
        <v>1641</v>
      </c>
      <c r="O211" t="s">
        <v>5285</v>
      </c>
    </row>
    <row r="212" spans="9:15" x14ac:dyDescent="0.25">
      <c r="I212" s="14" t="s">
        <v>5286</v>
      </c>
      <c r="J212" t="s">
        <v>124</v>
      </c>
      <c r="K212" t="str">
        <f>+Temas[[#This Row],[id_Tema]]&amp;" "&amp;Temas[[#This Row],[Tema]]</f>
        <v>19.02.01 Total</v>
      </c>
      <c r="M212" t="s">
        <v>5287</v>
      </c>
      <c r="N212" t="s">
        <v>1823</v>
      </c>
      <c r="O212" t="s">
        <v>5288</v>
      </c>
    </row>
    <row r="213" spans="9:15" x14ac:dyDescent="0.25">
      <c r="I213" s="14" t="s">
        <v>5289</v>
      </c>
      <c r="J213" t="s">
        <v>178</v>
      </c>
      <c r="K213" t="str">
        <f>+Temas[[#This Row],[id_Tema]]&amp;" "&amp;Temas[[#This Row],[Tema]]</f>
        <v>19.02.02 Peces</v>
      </c>
      <c r="M213" t="s">
        <v>5290</v>
      </c>
      <c r="N213" t="s">
        <v>996</v>
      </c>
      <c r="O213" t="s">
        <v>5291</v>
      </c>
    </row>
    <row r="214" spans="9:15" x14ac:dyDescent="0.25">
      <c r="I214" s="14" t="s">
        <v>5292</v>
      </c>
      <c r="J214" t="s">
        <v>180</v>
      </c>
      <c r="K214" t="str">
        <f>+Temas[[#This Row],[id_Tema]]&amp;" "&amp;Temas[[#This Row],[Tema]]</f>
        <v>19.02.03 Crustáceos</v>
      </c>
      <c r="M214" t="s">
        <v>5293</v>
      </c>
      <c r="N214" t="s">
        <v>2177</v>
      </c>
      <c r="O214" t="s">
        <v>5294</v>
      </c>
    </row>
    <row r="215" spans="9:15" x14ac:dyDescent="0.25">
      <c r="I215" s="14" t="s">
        <v>5295</v>
      </c>
      <c r="J215" t="s">
        <v>177</v>
      </c>
      <c r="K215" t="str">
        <f>+Temas[[#This Row],[id_Tema]]&amp;" "&amp;Temas[[#This Row],[Tema]]</f>
        <v>19.02.04 Moluscos</v>
      </c>
      <c r="M215" t="s">
        <v>5296</v>
      </c>
      <c r="N215" t="s">
        <v>1485</v>
      </c>
      <c r="O215" t="s">
        <v>5297</v>
      </c>
    </row>
    <row r="216" spans="9:15" x14ac:dyDescent="0.25">
      <c r="I216" s="14" t="s">
        <v>5298</v>
      </c>
      <c r="J216" t="s">
        <v>181</v>
      </c>
      <c r="K216" t="str">
        <f>+Temas[[#This Row],[id_Tema]]&amp;" "&amp;Temas[[#This Row],[Tema]]</f>
        <v>19.02.05 Otros</v>
      </c>
      <c r="M216" t="s">
        <v>5299</v>
      </c>
      <c r="N216" t="s">
        <v>1881</v>
      </c>
      <c r="O216" t="s">
        <v>5300</v>
      </c>
    </row>
    <row r="217" spans="9:15" x14ac:dyDescent="0.25">
      <c r="I217" s="14" t="s">
        <v>5301</v>
      </c>
      <c r="J217" t="s">
        <v>179</v>
      </c>
      <c r="K217" t="str">
        <f>+Temas[[#This Row],[id_Tema]]&amp;" "&amp;Temas[[#This Row],[Tema]]</f>
        <v>19.02.06 Resto</v>
      </c>
      <c r="M217" t="s">
        <v>5302</v>
      </c>
      <c r="N217" t="s">
        <v>1882</v>
      </c>
      <c r="O217" t="s">
        <v>5303</v>
      </c>
    </row>
    <row r="218" spans="9:15" x14ac:dyDescent="0.25">
      <c r="I218" s="14" t="s">
        <v>5304</v>
      </c>
      <c r="J218" t="s">
        <v>1121</v>
      </c>
      <c r="K218" t="str">
        <f>+Temas[[#This Row],[id_Tema]]&amp;" "&amp;Temas[[#This Row],[Tema]]</f>
        <v>20.01.01 Ministerio de Agricultura</v>
      </c>
      <c r="M218" t="s">
        <v>5305</v>
      </c>
      <c r="N218" t="s">
        <v>1353</v>
      </c>
      <c r="O218" t="s">
        <v>5306</v>
      </c>
    </row>
    <row r="219" spans="9:15" x14ac:dyDescent="0.25">
      <c r="I219" s="14" t="s">
        <v>5307</v>
      </c>
      <c r="J219" t="s">
        <v>1127</v>
      </c>
      <c r="K219" t="str">
        <f>+Temas[[#This Row],[id_Tema]]&amp;" "&amp;Temas[[#This Row],[Tema]]</f>
        <v>20.01.02 Ministerio de Bienes Nacionales</v>
      </c>
      <c r="M219" t="s">
        <v>5308</v>
      </c>
      <c r="N219" t="s">
        <v>1460</v>
      </c>
      <c r="O219" t="s">
        <v>5309</v>
      </c>
    </row>
    <row r="220" spans="9:15" x14ac:dyDescent="0.25">
      <c r="I220" s="14" t="s">
        <v>5310</v>
      </c>
      <c r="J220" t="s">
        <v>1132</v>
      </c>
      <c r="K220" t="str">
        <f>+Temas[[#This Row],[id_Tema]]&amp;" "&amp;Temas[[#This Row],[Tema]]</f>
        <v>20.01.03 Ministerio de Defensa Nacional</v>
      </c>
      <c r="M220" t="s">
        <v>5311</v>
      </c>
      <c r="N220" t="s">
        <v>1493</v>
      </c>
      <c r="O220" t="s">
        <v>5312</v>
      </c>
    </row>
    <row r="221" spans="9:15" x14ac:dyDescent="0.25">
      <c r="I221" s="14" t="s">
        <v>5313</v>
      </c>
      <c r="J221" t="s">
        <v>1136</v>
      </c>
      <c r="K221" t="str">
        <f>+Temas[[#This Row],[id_Tema]]&amp;" "&amp;Temas[[#This Row],[Tema]]</f>
        <v>20.01.04 Ministerio de Desarrollo Social</v>
      </c>
      <c r="M221" t="s">
        <v>5314</v>
      </c>
      <c r="N221" t="s">
        <v>1495</v>
      </c>
      <c r="O221" t="s">
        <v>5315</v>
      </c>
    </row>
    <row r="222" spans="9:15" x14ac:dyDescent="0.25">
      <c r="I222" s="14" t="s">
        <v>5316</v>
      </c>
      <c r="J222" t="s">
        <v>1142</v>
      </c>
      <c r="K222" t="str">
        <f>+Temas[[#This Row],[id_Tema]]&amp;" "&amp;Temas[[#This Row],[Tema]]</f>
        <v>20.01.05 Ministerio de Economía, Fomento y Turismo</v>
      </c>
      <c r="M222" t="s">
        <v>5317</v>
      </c>
      <c r="N222" t="s">
        <v>1565</v>
      </c>
      <c r="O222" t="s">
        <v>5318</v>
      </c>
    </row>
    <row r="223" spans="9:15" x14ac:dyDescent="0.25">
      <c r="I223" s="14" t="s">
        <v>5319</v>
      </c>
      <c r="J223" t="s">
        <v>1148</v>
      </c>
      <c r="K223" t="str">
        <f>+Temas[[#This Row],[id_Tema]]&amp;" "&amp;Temas[[#This Row],[Tema]]</f>
        <v>20.01.06 Ministerio de Educación</v>
      </c>
      <c r="M223" t="s">
        <v>5320</v>
      </c>
      <c r="N223" t="s">
        <v>1571</v>
      </c>
      <c r="O223" t="s">
        <v>5321</v>
      </c>
    </row>
    <row r="224" spans="9:15" x14ac:dyDescent="0.25">
      <c r="I224" s="14" t="s">
        <v>5322</v>
      </c>
      <c r="J224" t="s">
        <v>1154</v>
      </c>
      <c r="K224" t="str">
        <f>+Temas[[#This Row],[id_Tema]]&amp;" "&amp;Temas[[#This Row],[Tema]]</f>
        <v>20.01.07 Ministerio de Energía</v>
      </c>
      <c r="M224" t="s">
        <v>5323</v>
      </c>
      <c r="N224" t="s">
        <v>1618</v>
      </c>
      <c r="O224" t="s">
        <v>5324</v>
      </c>
    </row>
    <row r="225" spans="9:15" x14ac:dyDescent="0.25">
      <c r="I225" s="14" t="s">
        <v>5325</v>
      </c>
      <c r="J225" t="s">
        <v>1158</v>
      </c>
      <c r="K225" t="str">
        <f>+Temas[[#This Row],[id_Tema]]&amp;" "&amp;Temas[[#This Row],[Tema]]</f>
        <v>20.01.08 Ministerio de Hacienda</v>
      </c>
      <c r="M225" t="s">
        <v>5326</v>
      </c>
      <c r="N225" t="s">
        <v>1811</v>
      </c>
      <c r="O225" t="s">
        <v>5327</v>
      </c>
    </row>
    <row r="226" spans="9:15" x14ac:dyDescent="0.25">
      <c r="I226" s="14" t="s">
        <v>5328</v>
      </c>
      <c r="J226" t="s">
        <v>1164</v>
      </c>
      <c r="K226" t="str">
        <f>+Temas[[#This Row],[id_Tema]]&amp;" "&amp;Temas[[#This Row],[Tema]]</f>
        <v>20.01.09 Ministerio de Justicia y Derechos Humanos</v>
      </c>
      <c r="M226" t="s">
        <v>5329</v>
      </c>
      <c r="N226" t="s">
        <v>1813</v>
      </c>
      <c r="O226" t="s">
        <v>5330</v>
      </c>
    </row>
    <row r="227" spans="9:15" x14ac:dyDescent="0.25">
      <c r="I227" s="14" t="s">
        <v>5331</v>
      </c>
      <c r="J227" t="s">
        <v>1203</v>
      </c>
      <c r="K227" t="str">
        <f>+Temas[[#This Row],[id_Tema]]&amp;" "&amp;Temas[[#This Row],[Tema]]</f>
        <v>20.01.10 Ministerio de la Mujer y la Equidad de Género</v>
      </c>
      <c r="M227" t="s">
        <v>5332</v>
      </c>
      <c r="N227" t="s">
        <v>1815</v>
      </c>
      <c r="O227" t="s">
        <v>5333</v>
      </c>
    </row>
    <row r="228" spans="9:15" x14ac:dyDescent="0.25">
      <c r="I228" s="14" t="s">
        <v>5334</v>
      </c>
      <c r="J228" t="s">
        <v>1207</v>
      </c>
      <c r="K228" t="str">
        <f>+Temas[[#This Row],[id_Tema]]&amp;" "&amp;Temas[[#This Row],[Tema]]</f>
        <v>20.01.11 Ministerio de las Culturas, las Artes y el Patrimonio</v>
      </c>
      <c r="M228" t="s">
        <v>5335</v>
      </c>
      <c r="N228" t="s">
        <v>1817</v>
      </c>
      <c r="O228" t="s">
        <v>5336</v>
      </c>
    </row>
    <row r="229" spans="9:15" x14ac:dyDescent="0.25">
      <c r="I229" s="14" t="s">
        <v>5337</v>
      </c>
      <c r="J229" t="s">
        <v>1170</v>
      </c>
      <c r="K229" t="str">
        <f>+Temas[[#This Row],[id_Tema]]&amp;" "&amp;Temas[[#This Row],[Tema]]</f>
        <v>20.01.12 Ministerio de Minería</v>
      </c>
      <c r="M229" t="s">
        <v>5338</v>
      </c>
      <c r="N229" t="s">
        <v>1819</v>
      </c>
      <c r="O229" t="s">
        <v>5339</v>
      </c>
    </row>
    <row r="230" spans="9:15" x14ac:dyDescent="0.25">
      <c r="I230" s="14" t="s">
        <v>5340</v>
      </c>
      <c r="J230" t="s">
        <v>1175</v>
      </c>
      <c r="K230" t="str">
        <f>+Temas[[#This Row],[id_Tema]]&amp;" "&amp;Temas[[#This Row],[Tema]]</f>
        <v>20.01.13 Ministerio de Obras Públicas</v>
      </c>
      <c r="M230" t="s">
        <v>5341</v>
      </c>
      <c r="N230" t="s">
        <v>1840</v>
      </c>
      <c r="O230" t="s">
        <v>5342</v>
      </c>
    </row>
    <row r="231" spans="9:15" x14ac:dyDescent="0.25">
      <c r="I231" s="14" t="s">
        <v>5343</v>
      </c>
      <c r="J231" t="s">
        <v>1181</v>
      </c>
      <c r="K231" t="str">
        <f>+Temas[[#This Row],[id_Tema]]&amp;" "&amp;Temas[[#This Row],[Tema]]</f>
        <v>20.01.14 Ministerio de Relaciones Exteriores</v>
      </c>
      <c r="M231" t="s">
        <v>5344</v>
      </c>
      <c r="N231" t="s">
        <v>1859</v>
      </c>
      <c r="O231" t="s">
        <v>5345</v>
      </c>
    </row>
    <row r="232" spans="9:15" x14ac:dyDescent="0.25">
      <c r="I232" s="14" t="s">
        <v>5346</v>
      </c>
      <c r="J232" t="s">
        <v>1186</v>
      </c>
      <c r="K232" t="str">
        <f>+Temas[[#This Row],[id_Tema]]&amp;" "&amp;Temas[[#This Row],[Tema]]</f>
        <v>20.01.15 Ministerio de Salud</v>
      </c>
      <c r="M232" t="s">
        <v>5347</v>
      </c>
      <c r="N232" t="s">
        <v>1867</v>
      </c>
      <c r="O232" t="s">
        <v>5348</v>
      </c>
    </row>
    <row r="233" spans="9:15" x14ac:dyDescent="0.25">
      <c r="I233" s="14" t="s">
        <v>5349</v>
      </c>
      <c r="J233" t="s">
        <v>1192</v>
      </c>
      <c r="K233" t="str">
        <f>+Temas[[#This Row],[id_Tema]]&amp;" "&amp;Temas[[#This Row],[Tema]]</f>
        <v>20.01.16 Ministerio de Transportes y Telecomunicaciones</v>
      </c>
      <c r="M233" t="s">
        <v>5350</v>
      </c>
      <c r="N233" t="s">
        <v>1938</v>
      </c>
      <c r="O233" t="s">
        <v>5351</v>
      </c>
    </row>
    <row r="234" spans="9:15" x14ac:dyDescent="0.25">
      <c r="I234" s="14" t="s">
        <v>5352</v>
      </c>
      <c r="J234" t="s">
        <v>1197</v>
      </c>
      <c r="K234" t="str">
        <f>+Temas[[#This Row],[id_Tema]]&amp;" "&amp;Temas[[#This Row],[Tema]]</f>
        <v>20.01.17 Ministerio de Vivienda y Urbanismo</v>
      </c>
      <c r="M234" t="s">
        <v>5353</v>
      </c>
      <c r="N234" t="s">
        <v>1940</v>
      </c>
      <c r="O234" t="s">
        <v>5354</v>
      </c>
    </row>
    <row r="235" spans="9:15" x14ac:dyDescent="0.25">
      <c r="I235" s="14" t="s">
        <v>5355</v>
      </c>
      <c r="J235" t="s">
        <v>1210</v>
      </c>
      <c r="K235" t="str">
        <f>+Temas[[#This Row],[id_Tema]]&amp;" "&amp;Temas[[#This Row],[Tema]]</f>
        <v>20.01.18 Ministerio del Deporte</v>
      </c>
      <c r="M235" t="s">
        <v>5356</v>
      </c>
      <c r="N235" t="s">
        <v>2012</v>
      </c>
      <c r="O235" t="s">
        <v>5357</v>
      </c>
    </row>
    <row r="236" spans="9:15" x14ac:dyDescent="0.25">
      <c r="I236" s="14" t="s">
        <v>5358</v>
      </c>
      <c r="J236" t="s">
        <v>1213</v>
      </c>
      <c r="K236" t="str">
        <f>+Temas[[#This Row],[id_Tema]]&amp;" "&amp;Temas[[#This Row],[Tema]]</f>
        <v>20.01.19 Ministerio del Interior y Seguridad Pública</v>
      </c>
      <c r="M236" t="s">
        <v>5359</v>
      </c>
      <c r="N236" t="s">
        <v>2056</v>
      </c>
      <c r="O236" t="s">
        <v>5360</v>
      </c>
    </row>
    <row r="237" spans="9:15" x14ac:dyDescent="0.25">
      <c r="I237" s="14" t="s">
        <v>5361</v>
      </c>
      <c r="J237" t="s">
        <v>1218</v>
      </c>
      <c r="K237" t="str">
        <f>+Temas[[#This Row],[id_Tema]]&amp;" "&amp;Temas[[#This Row],[Tema]]</f>
        <v>20.01.20 Ministerio del Medio Ambiente</v>
      </c>
      <c r="M237" t="s">
        <v>5362</v>
      </c>
      <c r="N237" t="s">
        <v>2093</v>
      </c>
      <c r="O237" t="s">
        <v>5363</v>
      </c>
    </row>
    <row r="238" spans="9:15" x14ac:dyDescent="0.25">
      <c r="I238" s="14" t="s">
        <v>5364</v>
      </c>
      <c r="J238" t="s">
        <v>1221</v>
      </c>
      <c r="K238" t="str">
        <f>+Temas[[#This Row],[id_Tema]]&amp;" "&amp;Temas[[#This Row],[Tema]]</f>
        <v>20.01.21 Ministerio del Trabajo y Previsión Social</v>
      </c>
      <c r="M238" t="s">
        <v>5365</v>
      </c>
      <c r="N238" t="s">
        <v>2201</v>
      </c>
      <c r="O238" t="s">
        <v>5366</v>
      </c>
    </row>
    <row r="239" spans="9:15" x14ac:dyDescent="0.25">
      <c r="I239" s="14" t="s">
        <v>5367</v>
      </c>
      <c r="J239" t="s">
        <v>1112</v>
      </c>
      <c r="K239" t="str">
        <f>+Temas[[#This Row],[id_Tema]]&amp;" "&amp;Temas[[#This Row],[Tema]]</f>
        <v>20.01.22 Ministerio Secretaría General de Gobierno</v>
      </c>
      <c r="M239" t="s">
        <v>5368</v>
      </c>
      <c r="N239" t="s">
        <v>2218</v>
      </c>
      <c r="O239" t="s">
        <v>5369</v>
      </c>
    </row>
    <row r="240" spans="9:15" x14ac:dyDescent="0.25">
      <c r="I240" s="14" t="s">
        <v>5370</v>
      </c>
      <c r="J240" t="s">
        <v>1117</v>
      </c>
      <c r="K240" t="str">
        <f>+Temas[[#This Row],[id_Tema]]&amp;" "&amp;Temas[[#This Row],[Tema]]</f>
        <v>20.01.23 Ministerio Secretaría General de la Presidencia de la República</v>
      </c>
      <c r="M240" t="s">
        <v>5371</v>
      </c>
      <c r="N240" t="s">
        <v>2239</v>
      </c>
      <c r="O240" t="s">
        <v>5372</v>
      </c>
    </row>
    <row r="241" spans="9:15" x14ac:dyDescent="0.25">
      <c r="I241" s="14" t="s">
        <v>5373</v>
      </c>
      <c r="J241" t="s">
        <v>1099</v>
      </c>
      <c r="K241" t="str">
        <f>+Temas[[#This Row],[id_Tema]]&amp;" "&amp;Temas[[#This Row],[Tema]]</f>
        <v>20.01.24 Nacional</v>
      </c>
      <c r="M241" t="s">
        <v>5374</v>
      </c>
      <c r="N241" t="s">
        <v>1412</v>
      </c>
      <c r="O241" t="s">
        <v>5375</v>
      </c>
    </row>
    <row r="242" spans="9:15" x14ac:dyDescent="0.25">
      <c r="I242" s="14" t="s">
        <v>5376</v>
      </c>
      <c r="J242" t="s">
        <v>142</v>
      </c>
      <c r="K242" t="str">
        <f>+Temas[[#This Row],[id_Tema]]&amp;" "&amp;Temas[[#This Row],[Tema]]</f>
        <v>21.01.01 Cáncer de Cuello Uterino</v>
      </c>
      <c r="M242" t="s">
        <v>5377</v>
      </c>
      <c r="N242" t="s">
        <v>1416</v>
      </c>
      <c r="O242" t="s">
        <v>5378</v>
      </c>
    </row>
    <row r="243" spans="9:15" x14ac:dyDescent="0.25">
      <c r="I243" s="14" t="s">
        <v>5379</v>
      </c>
      <c r="J243" t="s">
        <v>154</v>
      </c>
      <c r="K243" t="str">
        <f>+Temas[[#This Row],[id_Tema]]&amp;" "&amp;Temas[[#This Row],[Tema]]</f>
        <v>21.01.02 VIH/SIDA</v>
      </c>
      <c r="M243" t="s">
        <v>5380</v>
      </c>
      <c r="N243" t="s">
        <v>1418</v>
      </c>
      <c r="O243" t="s">
        <v>5381</v>
      </c>
    </row>
    <row r="244" spans="9:15" x14ac:dyDescent="0.25">
      <c r="I244" s="14" t="s">
        <v>5382</v>
      </c>
      <c r="J244" t="s">
        <v>145</v>
      </c>
      <c r="K244" t="str">
        <f>+Temas[[#This Row],[id_Tema]]&amp;" "&amp;Temas[[#This Row],[Tema]]</f>
        <v>21.02.01 Centros de Salud</v>
      </c>
      <c r="M244" t="s">
        <v>5383</v>
      </c>
      <c r="N244" t="s">
        <v>1422</v>
      </c>
      <c r="O244" t="s">
        <v>5384</v>
      </c>
    </row>
    <row r="245" spans="9:15" x14ac:dyDescent="0.25">
      <c r="I245" s="14" t="s">
        <v>5385</v>
      </c>
      <c r="J245" t="s">
        <v>146</v>
      </c>
      <c r="K245" t="str">
        <f>+Temas[[#This Row],[id_Tema]]&amp;" "&amp;Temas[[#This Row],[Tema]]</f>
        <v>21.02.02 Consultorios Generales</v>
      </c>
      <c r="M245" t="s">
        <v>5386</v>
      </c>
      <c r="N245" t="s">
        <v>1424</v>
      </c>
      <c r="O245" t="s">
        <v>5387</v>
      </c>
    </row>
    <row r="246" spans="9:15" x14ac:dyDescent="0.25">
      <c r="I246" s="14" t="s">
        <v>5388</v>
      </c>
      <c r="J246" t="s">
        <v>152</v>
      </c>
      <c r="K246" t="str">
        <f>+Temas[[#This Row],[id_Tema]]&amp;" "&amp;Temas[[#This Row],[Tema]]</f>
        <v>21.02.03 Postas</v>
      </c>
      <c r="M246" t="s">
        <v>5389</v>
      </c>
      <c r="N246" t="s">
        <v>1436</v>
      </c>
      <c r="O246" t="s">
        <v>5390</v>
      </c>
    </row>
    <row r="247" spans="9:15" x14ac:dyDescent="0.25">
      <c r="I247" s="14" t="s">
        <v>5391</v>
      </c>
      <c r="J247" t="s">
        <v>151</v>
      </c>
      <c r="K247" t="str">
        <f>+Temas[[#This Row],[id_Tema]]&amp;" "&amp;Temas[[#This Row],[Tema]]</f>
        <v>21.02.04 Servicios de Urgencia</v>
      </c>
      <c r="M247" t="s">
        <v>5392</v>
      </c>
      <c r="N247" t="s">
        <v>1458</v>
      </c>
      <c r="O247" t="s">
        <v>5393</v>
      </c>
    </row>
    <row r="248" spans="9:15" x14ac:dyDescent="0.25">
      <c r="I248" s="14" t="s">
        <v>5394</v>
      </c>
      <c r="J248" t="s">
        <v>159</v>
      </c>
      <c r="K248" t="str">
        <f>+Temas[[#This Row],[id_Tema]]&amp;" "&amp;Temas[[#This Row],[Tema]]</f>
        <v>21.03.01 Atención Primaria</v>
      </c>
      <c r="M248" t="s">
        <v>5395</v>
      </c>
      <c r="N248" t="s">
        <v>1471</v>
      </c>
      <c r="O248" t="s">
        <v>5396</v>
      </c>
    </row>
    <row r="249" spans="9:15" x14ac:dyDescent="0.25">
      <c r="I249" s="14" t="s">
        <v>5397</v>
      </c>
      <c r="J249" t="s">
        <v>143</v>
      </c>
      <c r="K249" t="str">
        <f>+Temas[[#This Row],[id_Tema]]&amp;" "&amp;Temas[[#This Row],[Tema]]</f>
        <v>21.04.01 Programa de Salud Cardiovascular</v>
      </c>
      <c r="M249" t="s">
        <v>5398</v>
      </c>
      <c r="N249" t="s">
        <v>1473</v>
      </c>
      <c r="O249" t="s">
        <v>5399</v>
      </c>
    </row>
    <row r="250" spans="9:15" x14ac:dyDescent="0.25">
      <c r="I250" s="14" t="s">
        <v>5400</v>
      </c>
      <c r="J250" t="s">
        <v>336</v>
      </c>
      <c r="K250" t="str">
        <f>+Temas[[#This Row],[id_Tema]]&amp;" "&amp;Temas[[#This Row],[Tema]]</f>
        <v>21.05.01 Cuidado Dental</v>
      </c>
      <c r="M250" t="s">
        <v>5401</v>
      </c>
      <c r="N250" t="s">
        <v>1475</v>
      </c>
      <c r="O250" t="s">
        <v>5402</v>
      </c>
    </row>
    <row r="251" spans="9:15" x14ac:dyDescent="0.25">
      <c r="I251" s="14" t="s">
        <v>5403</v>
      </c>
      <c r="J251" t="s">
        <v>200</v>
      </c>
      <c r="K251" t="str">
        <f>+Temas[[#This Row],[id_Tema]]&amp;" "&amp;Temas[[#This Row],[Tema]]</f>
        <v>21.05.02 Emergencias</v>
      </c>
      <c r="M251" t="s">
        <v>5404</v>
      </c>
      <c r="N251" t="s">
        <v>1477</v>
      </c>
      <c r="O251" t="s">
        <v>5405</v>
      </c>
    </row>
    <row r="252" spans="9:15" x14ac:dyDescent="0.25">
      <c r="I252" s="14" t="s">
        <v>5406</v>
      </c>
      <c r="J252" t="s">
        <v>334</v>
      </c>
      <c r="K252" t="str">
        <f>+Temas[[#This Row],[id_Tema]]&amp;" "&amp;Temas[[#This Row],[Tema]]</f>
        <v>22.01.01 Servicios Básicos</v>
      </c>
      <c r="M252" t="s">
        <v>5407</v>
      </c>
      <c r="N252" t="s">
        <v>1491</v>
      </c>
      <c r="O252" t="s">
        <v>5408</v>
      </c>
    </row>
    <row r="253" spans="9:15" x14ac:dyDescent="0.25">
      <c r="I253" s="18" t="s">
        <v>5409</v>
      </c>
      <c r="J253" s="15" t="s">
        <v>4631</v>
      </c>
      <c r="K253" s="15" t="str">
        <f>+Temas[[#This Row],[id_Tema]]&amp;" "&amp;Temas[[#This Row],[Tema]]</f>
        <v>23.01.01 en blanco</v>
      </c>
      <c r="M253" t="s">
        <v>5410</v>
      </c>
      <c r="N253" t="s">
        <v>1503</v>
      </c>
      <c r="O253" t="s">
        <v>5411</v>
      </c>
    </row>
    <row r="254" spans="9:15" x14ac:dyDescent="0.25">
      <c r="I254" s="14" t="s">
        <v>5412</v>
      </c>
      <c r="J254" t="s">
        <v>1273</v>
      </c>
      <c r="K254" t="str">
        <f>+Temas[[#This Row],[id_Tema]]&amp;" "&amp;Temas[[#This Row],[Tema]]</f>
        <v>24.01.01 Alfabeta</v>
      </c>
      <c r="M254" t="s">
        <v>5413</v>
      </c>
      <c r="N254" t="s">
        <v>1575</v>
      </c>
      <c r="O254" t="s">
        <v>5414</v>
      </c>
    </row>
    <row r="255" spans="9:15" x14ac:dyDescent="0.25">
      <c r="I255" s="14" t="s">
        <v>5415</v>
      </c>
      <c r="J255" t="s">
        <v>1270</v>
      </c>
      <c r="K255" t="str">
        <f>+Temas[[#This Row],[id_Tema]]&amp;" "&amp;Temas[[#This Row],[Tema]]</f>
        <v>24.01.02 Analfabeta</v>
      </c>
      <c r="M255" t="s">
        <v>5416</v>
      </c>
      <c r="N255" t="s">
        <v>1577</v>
      </c>
      <c r="O255" t="s">
        <v>5417</v>
      </c>
    </row>
    <row r="256" spans="9:15" x14ac:dyDescent="0.25">
      <c r="I256" s="14" t="s">
        <v>5418</v>
      </c>
      <c r="J256" t="s">
        <v>1281</v>
      </c>
      <c r="K256" t="str">
        <f>+Temas[[#This Row],[id_Tema]]&amp;" "&amp;Temas[[#This Row],[Tema]]</f>
        <v>24.01.03 Ausente</v>
      </c>
      <c r="M256" t="s">
        <v>5419</v>
      </c>
      <c r="N256" t="s">
        <v>1605</v>
      </c>
      <c r="O256" t="s">
        <v>5420</v>
      </c>
    </row>
    <row r="257" spans="9:15" x14ac:dyDescent="0.25">
      <c r="I257" t="s">
        <v>5421</v>
      </c>
      <c r="J257" t="s">
        <v>1283</v>
      </c>
      <c r="K257" t="str">
        <f>+Temas[[#This Row],[id_Tema]]&amp;" "&amp;Temas[[#This Row],[Tema]]</f>
        <v>24.01.04 No Ausente</v>
      </c>
      <c r="M257" t="s">
        <v>5422</v>
      </c>
      <c r="N257" t="s">
        <v>1607</v>
      </c>
      <c r="O257" t="s">
        <v>5423</v>
      </c>
    </row>
    <row r="258" spans="9:15" x14ac:dyDescent="0.25">
      <c r="I258" t="s">
        <v>5424</v>
      </c>
      <c r="J258" t="s">
        <v>1264</v>
      </c>
      <c r="K258" t="str">
        <f>+Temas[[#This Row],[id_Tema]]&amp;" "&amp;Temas[[#This Row],[Tema]]</f>
        <v>24.01.05 No Pobre</v>
      </c>
      <c r="M258" t="s">
        <v>5425</v>
      </c>
      <c r="N258" t="s">
        <v>1647</v>
      </c>
      <c r="O258" t="s">
        <v>5426</v>
      </c>
    </row>
    <row r="259" spans="9:15" x14ac:dyDescent="0.25">
      <c r="I259" t="s">
        <v>5427</v>
      </c>
      <c r="J259" t="s">
        <v>1279</v>
      </c>
      <c r="K259" t="str">
        <f>+Temas[[#This Row],[id_Tema]]&amp;" "&amp;Temas[[#This Row],[Tema]]</f>
        <v>24.01.06 No Trabajó</v>
      </c>
      <c r="M259" t="s">
        <v>5428</v>
      </c>
      <c r="N259" t="s">
        <v>1649</v>
      </c>
      <c r="O259" t="s">
        <v>5429</v>
      </c>
    </row>
    <row r="260" spans="9:15" x14ac:dyDescent="0.25">
      <c r="I260" t="s">
        <v>5430</v>
      </c>
      <c r="J260" t="s">
        <v>1261</v>
      </c>
      <c r="K260" t="str">
        <f>+Temas[[#This Row],[id_Tema]]&amp;" "&amp;Temas[[#This Row],[Tema]]</f>
        <v>24.01.07 Pobre</v>
      </c>
      <c r="M260" t="s">
        <v>5431</v>
      </c>
      <c r="N260" t="s">
        <v>1651</v>
      </c>
      <c r="O260" t="s">
        <v>5432</v>
      </c>
    </row>
    <row r="261" spans="9:15" x14ac:dyDescent="0.25">
      <c r="I261" t="s">
        <v>5433</v>
      </c>
      <c r="J261" t="s">
        <v>1267</v>
      </c>
      <c r="K261" t="str">
        <f>+Temas[[#This Row],[id_Tema]]&amp;" "&amp;Temas[[#This Row],[Tema]]</f>
        <v>24.01.08 Pobre Extremo</v>
      </c>
      <c r="M261" t="s">
        <v>5434</v>
      </c>
      <c r="N261" t="s">
        <v>1663</v>
      </c>
      <c r="O261" t="s">
        <v>5435</v>
      </c>
    </row>
    <row r="262" spans="9:15" x14ac:dyDescent="0.25">
      <c r="I262" t="s">
        <v>5436</v>
      </c>
      <c r="J262" t="s">
        <v>132</v>
      </c>
      <c r="K262" t="str">
        <f>+Temas[[#This Row],[id_Tema]]&amp;" "&amp;Temas[[#This Row],[Tema]]</f>
        <v>24.01.09 Rural</v>
      </c>
      <c r="M262" t="s">
        <v>5437</v>
      </c>
      <c r="N262" t="s">
        <v>1665</v>
      </c>
      <c r="O262" t="s">
        <v>5438</v>
      </c>
    </row>
    <row r="263" spans="9:15" x14ac:dyDescent="0.25">
      <c r="I263" t="s">
        <v>5439</v>
      </c>
      <c r="J263" t="s">
        <v>1276</v>
      </c>
      <c r="K263" t="str">
        <f>+Temas[[#This Row],[id_Tema]]&amp;" "&amp;Temas[[#This Row],[Tema]]</f>
        <v>24.01.10 Trabajó</v>
      </c>
      <c r="M263" t="s">
        <v>5440</v>
      </c>
      <c r="N263" t="s">
        <v>1667</v>
      </c>
      <c r="O263" t="s">
        <v>5441</v>
      </c>
    </row>
    <row r="264" spans="9:15" x14ac:dyDescent="0.25">
      <c r="I264" t="s">
        <v>5442</v>
      </c>
      <c r="J264" t="s">
        <v>1258</v>
      </c>
      <c r="K264" t="str">
        <f>+Temas[[#This Row],[id_Tema]]&amp;" "&amp;Temas[[#This Row],[Tema]]</f>
        <v>24.01.11 Urbano</v>
      </c>
      <c r="M264" t="s">
        <v>5443</v>
      </c>
      <c r="N264" t="s">
        <v>1716</v>
      </c>
      <c r="O264" t="s">
        <v>5444</v>
      </c>
    </row>
    <row r="265" spans="9:15" x14ac:dyDescent="0.25">
      <c r="I265" s="14" t="s">
        <v>5445</v>
      </c>
      <c r="J265" t="s">
        <v>442</v>
      </c>
      <c r="K265" t="str">
        <f>+Temas[[#This Row],[id_Tema]]&amp;" "&amp;Temas[[#This Row],[Tema]]</f>
        <v>24.01.12 Población</v>
      </c>
      <c r="M265" t="s">
        <v>5446</v>
      </c>
      <c r="N265" t="s">
        <v>1746</v>
      </c>
      <c r="O265" t="s">
        <v>5447</v>
      </c>
    </row>
    <row r="266" spans="9:15" x14ac:dyDescent="0.25">
      <c r="I266" t="s">
        <v>5448</v>
      </c>
      <c r="J266" t="s">
        <v>847</v>
      </c>
      <c r="K266" t="str">
        <f>+Temas[[#This Row],[id_Tema]]&amp;" "&amp;Temas[[#This Row],[Tema]]</f>
        <v>24.02.01 Etnia</v>
      </c>
      <c r="M266" t="s">
        <v>5449</v>
      </c>
      <c r="N266" t="s">
        <v>1748</v>
      </c>
      <c r="O266" t="s">
        <v>5450</v>
      </c>
    </row>
    <row r="267" spans="9:15" x14ac:dyDescent="0.25">
      <c r="I267" t="s">
        <v>5451</v>
      </c>
      <c r="J267" t="s">
        <v>842</v>
      </c>
      <c r="K267" t="str">
        <f>+Temas[[#This Row],[id_Tema]]&amp;" "&amp;Temas[[#This Row],[Tema]]</f>
        <v>24.02.02 Sexo</v>
      </c>
      <c r="M267" t="s">
        <v>5452</v>
      </c>
      <c r="N267" t="s">
        <v>1765</v>
      </c>
      <c r="O267" t="s">
        <v>5453</v>
      </c>
    </row>
    <row r="268" spans="9:15" x14ac:dyDescent="0.25">
      <c r="I268" t="s">
        <v>5454</v>
      </c>
      <c r="J268" t="s">
        <v>124</v>
      </c>
      <c r="K268" t="str">
        <f>+Temas[[#This Row],[id_Tema]]&amp;" "&amp;Temas[[#This Row],[Tema]]</f>
        <v>24.02.03 Total</v>
      </c>
      <c r="M268" t="s">
        <v>5455</v>
      </c>
      <c r="N268" t="s">
        <v>1809</v>
      </c>
      <c r="O268" t="s">
        <v>5456</v>
      </c>
    </row>
    <row r="269" spans="9:15" x14ac:dyDescent="0.25">
      <c r="I269" t="s">
        <v>5457</v>
      </c>
      <c r="J269" t="s">
        <v>108</v>
      </c>
      <c r="K269" t="str">
        <f>+Temas[[#This Row],[id_Tema]]&amp;" "&amp;Temas[[#This Row],[Tema]]</f>
        <v>24.03.01 Pobreza Extrema</v>
      </c>
      <c r="M269" t="s">
        <v>5458</v>
      </c>
      <c r="N269" t="s">
        <v>1888</v>
      </c>
      <c r="O269" t="s">
        <v>5459</v>
      </c>
    </row>
    <row r="270" spans="9:15" x14ac:dyDescent="0.25">
      <c r="I270" t="s">
        <v>5460</v>
      </c>
      <c r="J270" t="s">
        <v>365</v>
      </c>
      <c r="K270" t="str">
        <f>+Temas[[#This Row],[id_Tema]]&amp;" "&amp;Temas[[#This Row],[Tema]]</f>
        <v>24.03.02 Pobreza General</v>
      </c>
      <c r="M270" t="s">
        <v>5461</v>
      </c>
      <c r="N270" t="s">
        <v>1890</v>
      </c>
      <c r="O270" t="s">
        <v>5462</v>
      </c>
    </row>
    <row r="271" spans="9:15" x14ac:dyDescent="0.25">
      <c r="I271" t="s">
        <v>5463</v>
      </c>
      <c r="J271" t="s">
        <v>109</v>
      </c>
      <c r="K271" t="str">
        <f>+Temas[[#This Row],[id_Tema]]&amp;" "&amp;Temas[[#This Row],[Tema]]</f>
        <v>24.03.03 Pobreza No Extrema</v>
      </c>
      <c r="M271" t="s">
        <v>5464</v>
      </c>
      <c r="N271" t="s">
        <v>1900</v>
      </c>
      <c r="O271" t="s">
        <v>5465</v>
      </c>
    </row>
    <row r="272" spans="9:15" x14ac:dyDescent="0.25">
      <c r="I272" t="s">
        <v>5466</v>
      </c>
      <c r="J272" t="s">
        <v>364</v>
      </c>
      <c r="K272" t="str">
        <f>+Temas[[#This Row],[id_Tema]]&amp;" "&amp;Temas[[#This Row],[Tema]]</f>
        <v>24.03.04 Pobreza por Sexo</v>
      </c>
      <c r="M272" t="s">
        <v>5467</v>
      </c>
      <c r="N272" t="s">
        <v>1930</v>
      </c>
      <c r="O272" t="s">
        <v>5468</v>
      </c>
    </row>
    <row r="273" spans="9:15" x14ac:dyDescent="0.25">
      <c r="I273" t="s">
        <v>5469</v>
      </c>
      <c r="J273" t="s">
        <v>3022</v>
      </c>
      <c r="K273" t="str">
        <f>+Temas[[#This Row],[id_Tema]]&amp;" "&amp;Temas[[#This Row],[Tema]]</f>
        <v>24.04.01 Alfabetismo</v>
      </c>
      <c r="M273" t="s">
        <v>5470</v>
      </c>
      <c r="N273" t="s">
        <v>1932</v>
      </c>
      <c r="O273" t="s">
        <v>5471</v>
      </c>
    </row>
    <row r="274" spans="9:15" x14ac:dyDescent="0.25">
      <c r="I274" t="s">
        <v>5472</v>
      </c>
      <c r="J274" t="s">
        <v>3021</v>
      </c>
      <c r="K274" t="str">
        <f>+Temas[[#This Row],[id_Tema]]&amp;" "&amp;Temas[[#This Row],[Tema]]</f>
        <v>24.04.02 Carreras</v>
      </c>
      <c r="M274" t="s">
        <v>5473</v>
      </c>
      <c r="N274" t="s">
        <v>1935</v>
      </c>
      <c r="O274" t="s">
        <v>5474</v>
      </c>
    </row>
    <row r="275" spans="9:15" x14ac:dyDescent="0.25">
      <c r="I275" t="s">
        <v>5475</v>
      </c>
      <c r="J275" t="s">
        <v>3033</v>
      </c>
      <c r="K275" t="str">
        <f>+Temas[[#This Row],[id_Tema]]&amp;" "&amp;Temas[[#This Row],[Tema]]</f>
        <v>24.04.03 Por qué No Asiste a Establecimiento Educacional</v>
      </c>
      <c r="M275" t="s">
        <v>5476</v>
      </c>
      <c r="N275" t="s">
        <v>1937</v>
      </c>
      <c r="O275" t="s">
        <v>5477</v>
      </c>
    </row>
    <row r="276" spans="9:15" x14ac:dyDescent="0.25">
      <c r="I276" t="s">
        <v>5478</v>
      </c>
      <c r="J276" t="s">
        <v>3026</v>
      </c>
      <c r="K276" t="str">
        <f>+Temas[[#This Row],[id_Tema]]&amp;" "&amp;Temas[[#This Row],[Tema]]</f>
        <v>24.05.01 Nacionalidad</v>
      </c>
      <c r="M276" t="s">
        <v>5479</v>
      </c>
      <c r="N276" t="s">
        <v>1946</v>
      </c>
      <c r="O276" t="s">
        <v>5480</v>
      </c>
    </row>
    <row r="277" spans="9:15" x14ac:dyDescent="0.25">
      <c r="I277" t="s">
        <v>5481</v>
      </c>
      <c r="J277" t="s">
        <v>3025</v>
      </c>
      <c r="K277" t="str">
        <f>+Temas[[#This Row],[id_Tema]]&amp;" "&amp;Temas[[#This Row],[Tema]]</f>
        <v>24.05.02 Pueblos Indígenas</v>
      </c>
      <c r="M277" t="s">
        <v>5482</v>
      </c>
      <c r="N277" t="s">
        <v>1969</v>
      </c>
      <c r="O277" t="s">
        <v>5483</v>
      </c>
    </row>
    <row r="278" spans="9:15" x14ac:dyDescent="0.25">
      <c r="I278" t="s">
        <v>5484</v>
      </c>
      <c r="J278" t="s">
        <v>3027</v>
      </c>
      <c r="K278" t="str">
        <f>+Temas[[#This Row],[id_Tema]]&amp;" "&amp;Temas[[#This Row],[Tema]]</f>
        <v>24.06.01 Productos Financieros</v>
      </c>
      <c r="M278" t="s">
        <v>5485</v>
      </c>
      <c r="N278" t="s">
        <v>1989</v>
      </c>
      <c r="O278" t="s">
        <v>5486</v>
      </c>
    </row>
    <row r="279" spans="9:15" x14ac:dyDescent="0.25">
      <c r="I279" t="s">
        <v>5487</v>
      </c>
      <c r="J279" t="s">
        <v>3029</v>
      </c>
      <c r="K279" t="str">
        <f>+Temas[[#This Row],[id_Tema]]&amp;" "&amp;Temas[[#This Row],[Tema]]</f>
        <v>24.07.01 Sistemas Previsionales</v>
      </c>
      <c r="M279" t="s">
        <v>5488</v>
      </c>
      <c r="N279" t="s">
        <v>1993</v>
      </c>
      <c r="O279" t="s">
        <v>5489</v>
      </c>
    </row>
    <row r="280" spans="9:15" x14ac:dyDescent="0.25">
      <c r="I280" t="s">
        <v>5490</v>
      </c>
      <c r="J280" t="s">
        <v>3031</v>
      </c>
      <c r="K280" t="str">
        <f>+Temas[[#This Row],[id_Tema]]&amp;" "&amp;Temas[[#This Row],[Tema]]</f>
        <v>24.08.01 Contrato de Trabajo</v>
      </c>
      <c r="M280" t="s">
        <v>5491</v>
      </c>
      <c r="N280" t="s">
        <v>2032</v>
      </c>
      <c r="O280" t="s">
        <v>5492</v>
      </c>
    </row>
    <row r="281" spans="9:15" x14ac:dyDescent="0.25">
      <c r="I281" t="s">
        <v>5493</v>
      </c>
      <c r="J281" t="s">
        <v>3030</v>
      </c>
      <c r="K281" t="str">
        <f>+Temas[[#This Row],[id_Tema]]&amp;" "&amp;Temas[[#This Row],[Tema]]</f>
        <v>24.08.02 Jornada de Trabajo</v>
      </c>
      <c r="M281" t="s">
        <v>5494</v>
      </c>
      <c r="N281" t="s">
        <v>2042</v>
      </c>
      <c r="O281" t="s">
        <v>5495</v>
      </c>
    </row>
    <row r="282" spans="9:15" x14ac:dyDescent="0.25">
      <c r="I282" t="s">
        <v>5496</v>
      </c>
      <c r="J282" t="s">
        <v>3032</v>
      </c>
      <c r="K282" t="str">
        <f>+Temas[[#This Row],[id_Tema]]&amp;" "&amp;Temas[[#This Row],[Tema]]</f>
        <v>24.08.03 Por qué No Busca Trabajo</v>
      </c>
      <c r="M282" t="s">
        <v>5497</v>
      </c>
      <c r="N282" t="s">
        <v>2114</v>
      </c>
      <c r="O282" t="s">
        <v>5498</v>
      </c>
    </row>
    <row r="283" spans="9:15" x14ac:dyDescent="0.25">
      <c r="I283" t="s">
        <v>5499</v>
      </c>
      <c r="J283" t="s">
        <v>3028</v>
      </c>
      <c r="K283" t="str">
        <f>+Temas[[#This Row],[id_Tema]]&amp;" "&amp;Temas[[#This Row],[Tema]]</f>
        <v>24.08.04 Situación Ocupacional</v>
      </c>
      <c r="M283" t="s">
        <v>5500</v>
      </c>
      <c r="N283" t="s">
        <v>2231</v>
      </c>
      <c r="O283" t="s">
        <v>5501</v>
      </c>
    </row>
    <row r="284" spans="9:15" x14ac:dyDescent="0.25">
      <c r="I284" t="s">
        <v>5502</v>
      </c>
      <c r="J284" t="s">
        <v>3325</v>
      </c>
      <c r="K284" t="str">
        <f>+Temas[[#This Row],[id_Tema]]&amp;" "&amp;Temas[[#This Row],[Tema]]</f>
        <v>24.08.05 Ha Trabajado Alguna Vez</v>
      </c>
      <c r="M284" t="s">
        <v>5503</v>
      </c>
      <c r="N284" t="s">
        <v>2233</v>
      </c>
      <c r="O284" t="s">
        <v>5504</v>
      </c>
    </row>
    <row r="285" spans="9:15" x14ac:dyDescent="0.25">
      <c r="I285" t="s">
        <v>5505</v>
      </c>
      <c r="J285" t="s">
        <v>3324</v>
      </c>
      <c r="K285" t="str">
        <f>+Temas[[#This Row],[id_Tema]]&amp;" "&amp;Temas[[#This Row],[Tema]]</f>
        <v>24.08.06 Disponibilidad para Trabajar</v>
      </c>
      <c r="M285" t="s">
        <v>5506</v>
      </c>
      <c r="N285" t="s">
        <v>2235</v>
      </c>
      <c r="O285" t="s">
        <v>5507</v>
      </c>
    </row>
    <row r="286" spans="9:15" x14ac:dyDescent="0.25">
      <c r="I286" t="s">
        <v>5508</v>
      </c>
      <c r="J286" t="s">
        <v>3320</v>
      </c>
      <c r="K286" t="str">
        <f>+Temas[[#This Row],[id_Tema]]&amp;" "&amp;Temas[[#This Row],[Tema]]</f>
        <v>24.09.01 Maternidad</v>
      </c>
      <c r="M286" t="s">
        <v>5509</v>
      </c>
      <c r="N286" t="s">
        <v>2282</v>
      </c>
      <c r="O286" t="s">
        <v>5510</v>
      </c>
    </row>
    <row r="287" spans="9:15" x14ac:dyDescent="0.25">
      <c r="I287" t="s">
        <v>5511</v>
      </c>
      <c r="J287" t="s">
        <v>3321</v>
      </c>
      <c r="K287" t="str">
        <f>+Temas[[#This Row],[id_Tema]]&amp;" "&amp;Temas[[#This Row],[Tema]]</f>
        <v>24.09.02 Papanicolau</v>
      </c>
      <c r="M287" t="s">
        <v>5512</v>
      </c>
      <c r="N287" t="s">
        <v>1963</v>
      </c>
      <c r="O287" t="s">
        <v>5513</v>
      </c>
    </row>
    <row r="288" spans="9:15" x14ac:dyDescent="0.25">
      <c r="I288" t="s">
        <v>5514</v>
      </c>
      <c r="J288" t="s">
        <v>3328</v>
      </c>
      <c r="K288" t="str">
        <f>+Temas[[#This Row],[id_Tema]]&amp;" "&amp;Temas[[#This Row],[Tema]]</f>
        <v>24.10.01 Quintiles</v>
      </c>
      <c r="M288" t="s">
        <v>5515</v>
      </c>
      <c r="N288" t="s">
        <v>1965</v>
      </c>
      <c r="O288" t="s">
        <v>5516</v>
      </c>
    </row>
    <row r="289" spans="9:15" x14ac:dyDescent="0.25">
      <c r="I289" t="s">
        <v>5517</v>
      </c>
      <c r="J289" t="s">
        <v>3329</v>
      </c>
      <c r="K289" t="str">
        <f>+Temas[[#This Row],[id_Tema]]&amp;" "&amp;Temas[[#This Row],[Tema]]</f>
        <v>24.10.02 Deciles</v>
      </c>
      <c r="M289" t="s">
        <v>5518</v>
      </c>
      <c r="N289" t="s">
        <v>1967</v>
      </c>
      <c r="O289" t="s">
        <v>5519</v>
      </c>
    </row>
    <row r="290" spans="9:15" x14ac:dyDescent="0.25">
      <c r="I290" t="s">
        <v>5520</v>
      </c>
      <c r="J290" t="s">
        <v>155</v>
      </c>
      <c r="K290" t="str">
        <f>+Temas[[#This Row],[id_Tema]]&amp;" "&amp;Temas[[#This Row],[Tema]]</f>
        <v>25.01.01 Internet Fijo</v>
      </c>
      <c r="M290" t="s">
        <v>5521</v>
      </c>
      <c r="N290" t="s">
        <v>1971</v>
      </c>
      <c r="O290" t="s">
        <v>5522</v>
      </c>
    </row>
    <row r="291" spans="9:15" x14ac:dyDescent="0.25">
      <c r="I291" t="s">
        <v>5523</v>
      </c>
      <c r="J291" t="s">
        <v>166</v>
      </c>
      <c r="K291" t="str">
        <f>+Temas[[#This Row],[id_Tema]]&amp;" "&amp;Temas[[#This Row],[Tema]]</f>
        <v>25.02.01 Televisión de Pago</v>
      </c>
      <c r="M291" t="s">
        <v>5524</v>
      </c>
      <c r="N291" t="s">
        <v>1979</v>
      </c>
      <c r="O291" t="s">
        <v>5525</v>
      </c>
    </row>
    <row r="292" spans="9:15" x14ac:dyDescent="0.25">
      <c r="I292" t="s">
        <v>5526</v>
      </c>
      <c r="J292" t="s">
        <v>193</v>
      </c>
      <c r="K292" t="str">
        <f>+Temas[[#This Row],[id_Tema]]&amp;" "&amp;Temas[[#This Row],[Tema]]</f>
        <v>26.01.01 Plazas de Peajes y Pórticos</v>
      </c>
      <c r="M292" t="s">
        <v>5527</v>
      </c>
      <c r="N292" t="s">
        <v>1981</v>
      </c>
      <c r="O292" t="s">
        <v>5528</v>
      </c>
    </row>
    <row r="293" spans="9:15" x14ac:dyDescent="0.25">
      <c r="I293" t="s">
        <v>5529</v>
      </c>
      <c r="J293" t="s">
        <v>194</v>
      </c>
      <c r="K293" t="str">
        <f>+Temas[[#This Row],[id_Tema]]&amp;" "&amp;Temas[[#This Row],[Tema]]</f>
        <v>26.01.02 Pórticos</v>
      </c>
      <c r="M293" t="s">
        <v>5530</v>
      </c>
      <c r="N293" t="s">
        <v>1983</v>
      </c>
      <c r="O293" t="s">
        <v>5531</v>
      </c>
    </row>
    <row r="294" spans="9:15" x14ac:dyDescent="0.25">
      <c r="I294" t="s">
        <v>5532</v>
      </c>
      <c r="J294" t="s">
        <v>198</v>
      </c>
      <c r="K294" t="str">
        <f>+Temas[[#This Row],[id_Tema]]&amp;" "&amp;Temas[[#This Row],[Tema]]</f>
        <v>26.02.01 Carga Efectiva</v>
      </c>
      <c r="M294" t="s">
        <v>5533</v>
      </c>
      <c r="N294" t="s">
        <v>1985</v>
      </c>
      <c r="O294" t="s">
        <v>5534</v>
      </c>
    </row>
    <row r="295" spans="9:15" x14ac:dyDescent="0.25">
      <c r="I295" t="s">
        <v>5535</v>
      </c>
      <c r="J295" t="s">
        <v>197</v>
      </c>
      <c r="K295" t="str">
        <f>+Temas[[#This Row],[id_Tema]]&amp;" "&amp;Temas[[#This Row],[Tema]]</f>
        <v>26.02.02 Carga Portuaria</v>
      </c>
      <c r="M295" t="s">
        <v>5536</v>
      </c>
      <c r="N295" t="s">
        <v>2078</v>
      </c>
      <c r="O295" t="s">
        <v>5537</v>
      </c>
    </row>
    <row r="296" spans="9:15" x14ac:dyDescent="0.25">
      <c r="I296" t="s">
        <v>5538</v>
      </c>
      <c r="J296" t="s">
        <v>197</v>
      </c>
      <c r="K296" t="str">
        <f>+Temas[[#This Row],[id_Tema]]&amp;" "&amp;Temas[[#This Row],[Tema]]</f>
        <v>26.03.01 Carga Portuaria</v>
      </c>
      <c r="M296" t="s">
        <v>5539</v>
      </c>
      <c r="N296" t="s">
        <v>2084</v>
      </c>
      <c r="O296" t="s">
        <v>5540</v>
      </c>
    </row>
    <row r="297" spans="9:15" x14ac:dyDescent="0.25">
      <c r="I297" t="s">
        <v>5541</v>
      </c>
      <c r="J297" t="s">
        <v>199</v>
      </c>
      <c r="K297" t="str">
        <f>+Temas[[#This Row],[id_Tema]]&amp;" "&amp;Temas[[#This Row],[Tema]]</f>
        <v>26.03.02 Contenedores</v>
      </c>
      <c r="M297" t="s">
        <v>5542</v>
      </c>
      <c r="N297" t="s">
        <v>2086</v>
      </c>
      <c r="O297" t="s">
        <v>5543</v>
      </c>
    </row>
    <row r="298" spans="9:15" x14ac:dyDescent="0.25">
      <c r="I298" t="s">
        <v>5544</v>
      </c>
      <c r="J298" t="s">
        <v>185</v>
      </c>
      <c r="K298" t="str">
        <f>+Temas[[#This Row],[id_Tema]]&amp;" "&amp;Temas[[#This Row],[Tema]]</f>
        <v>26.04.01 Parque Vehicular</v>
      </c>
      <c r="M298" t="s">
        <v>5545</v>
      </c>
      <c r="N298" t="s">
        <v>2095</v>
      </c>
      <c r="O298" t="s">
        <v>5546</v>
      </c>
    </row>
    <row r="299" spans="9:15" x14ac:dyDescent="0.25">
      <c r="I299" t="s">
        <v>5547</v>
      </c>
      <c r="J299" t="s">
        <v>185</v>
      </c>
      <c r="K299" t="str">
        <f>+Temas[[#This Row],[id_Tema]]&amp;" "&amp;Temas[[#This Row],[Tema]]</f>
        <v>26.05.01 Parque Vehicular</v>
      </c>
      <c r="M299" t="s">
        <v>5548</v>
      </c>
      <c r="N299" t="s">
        <v>2152</v>
      </c>
      <c r="O299" t="s">
        <v>5549</v>
      </c>
    </row>
    <row r="300" spans="9:15" x14ac:dyDescent="0.25">
      <c r="I300" t="s">
        <v>5550</v>
      </c>
      <c r="J300" t="s">
        <v>200</v>
      </c>
      <c r="K300" t="str">
        <f>+Temas[[#This Row],[id_Tema]]&amp;" "&amp;Temas[[#This Row],[Tema]]</f>
        <v>27.01.01 Emergencias</v>
      </c>
      <c r="M300" t="s">
        <v>5551</v>
      </c>
      <c r="N300" t="s">
        <v>1722</v>
      </c>
      <c r="O300" t="s">
        <v>5552</v>
      </c>
    </row>
    <row r="301" spans="9:15" x14ac:dyDescent="0.25">
      <c r="I301" t="s">
        <v>5553</v>
      </c>
      <c r="J301" t="s">
        <v>169</v>
      </c>
      <c r="K301" t="str">
        <f>+Temas[[#This Row],[id_Tema]]&amp;" "&amp;Temas[[#This Row],[Tema]]</f>
        <v>28.01.01 Delitos Violentos</v>
      </c>
      <c r="M301" t="s">
        <v>5554</v>
      </c>
      <c r="N301" t="s">
        <v>1724</v>
      </c>
      <c r="O301" t="s">
        <v>5555</v>
      </c>
    </row>
    <row r="302" spans="9:15" x14ac:dyDescent="0.25">
      <c r="I302" t="s">
        <v>5556</v>
      </c>
      <c r="J302" t="s">
        <v>985</v>
      </c>
      <c r="K302" t="str">
        <f>+Temas[[#This Row],[id_Tema]]&amp;" "&amp;Temas[[#This Row],[Tema]]</f>
        <v>28.01.02 Sentencias</v>
      </c>
      <c r="M302" t="s">
        <v>5557</v>
      </c>
      <c r="N302" t="s">
        <v>1726</v>
      </c>
      <c r="O302" t="s">
        <v>5558</v>
      </c>
    </row>
    <row r="303" spans="9:15" x14ac:dyDescent="0.25">
      <c r="I303" t="s">
        <v>5559</v>
      </c>
      <c r="J303" t="s">
        <v>354</v>
      </c>
      <c r="K303" t="str">
        <f>+Temas[[#This Row],[id_Tema]]&amp;" "&amp;Temas[[#This Row],[Tema]]</f>
        <v>28.02.01 Aprehensiones</v>
      </c>
      <c r="M303" t="s">
        <v>5560</v>
      </c>
      <c r="N303" t="s">
        <v>1728</v>
      </c>
      <c r="O303" t="s">
        <v>5561</v>
      </c>
    </row>
    <row r="304" spans="9:15" x14ac:dyDescent="0.25">
      <c r="I304" t="s">
        <v>5562</v>
      </c>
      <c r="J304" t="s">
        <v>68</v>
      </c>
      <c r="K304" t="str">
        <f>+Temas[[#This Row],[id_Tema]]&amp;" "&amp;Temas[[#This Row],[Tema]]</f>
        <v>28.02.02 Casos Policiales</v>
      </c>
      <c r="M304" t="s">
        <v>5563</v>
      </c>
      <c r="N304" t="s">
        <v>1730</v>
      </c>
      <c r="O304" t="s">
        <v>5564</v>
      </c>
    </row>
    <row r="305" spans="9:15" x14ac:dyDescent="0.25">
      <c r="I305" t="s">
        <v>5565</v>
      </c>
      <c r="J305" t="s">
        <v>69</v>
      </c>
      <c r="K305" t="str">
        <f>+Temas[[#This Row],[id_Tema]]&amp;" "&amp;Temas[[#This Row],[Tema]]</f>
        <v>28.02.03 Denuncias</v>
      </c>
      <c r="M305" t="s">
        <v>5566</v>
      </c>
      <c r="N305" t="s">
        <v>1732</v>
      </c>
      <c r="O305" t="s">
        <v>5567</v>
      </c>
    </row>
    <row r="306" spans="9:15" x14ac:dyDescent="0.25">
      <c r="I306" t="s">
        <v>5568</v>
      </c>
      <c r="J306" t="s">
        <v>70</v>
      </c>
      <c r="K306" t="str">
        <f>+Temas[[#This Row],[id_Tema]]&amp;" "&amp;Temas[[#This Row],[Tema]]</f>
        <v>28.02.04 Detenciones</v>
      </c>
      <c r="M306" t="s">
        <v>5569</v>
      </c>
      <c r="N306" t="s">
        <v>1734</v>
      </c>
      <c r="O306" t="s">
        <v>5570</v>
      </c>
    </row>
    <row r="307" spans="9:15" x14ac:dyDescent="0.25">
      <c r="I307" t="s">
        <v>5571</v>
      </c>
      <c r="J307" t="s">
        <v>354</v>
      </c>
      <c r="K307" t="str">
        <f>+Temas[[#This Row],[id_Tema]]&amp;" "&amp;Temas[[#This Row],[Tema]]</f>
        <v>28.03.01 Aprehensiones</v>
      </c>
      <c r="M307" t="s">
        <v>5572</v>
      </c>
      <c r="N307" t="s">
        <v>1738</v>
      </c>
      <c r="O307" t="s">
        <v>5573</v>
      </c>
    </row>
    <row r="308" spans="9:15" x14ac:dyDescent="0.25">
      <c r="I308" t="s">
        <v>5574</v>
      </c>
      <c r="J308" t="s">
        <v>68</v>
      </c>
      <c r="K308" t="str">
        <f>+Temas[[#This Row],[id_Tema]]&amp;" "&amp;Temas[[#This Row],[Tema]]</f>
        <v>28.03.02 Casos Policiales</v>
      </c>
      <c r="M308" t="s">
        <v>5575</v>
      </c>
      <c r="N308" t="s">
        <v>1740</v>
      </c>
      <c r="O308" t="s">
        <v>5576</v>
      </c>
    </row>
    <row r="309" spans="9:15" x14ac:dyDescent="0.25">
      <c r="I309" t="s">
        <v>5577</v>
      </c>
      <c r="J309" t="s">
        <v>69</v>
      </c>
      <c r="K309" t="str">
        <f>+Temas[[#This Row],[id_Tema]]&amp;" "&amp;Temas[[#This Row],[Tema]]</f>
        <v>28.03.03 Denuncias</v>
      </c>
      <c r="M309" t="s">
        <v>5578</v>
      </c>
      <c r="N309" t="s">
        <v>1742</v>
      </c>
      <c r="O309" t="s">
        <v>5579</v>
      </c>
    </row>
    <row r="310" spans="9:15" x14ac:dyDescent="0.25">
      <c r="I310" t="s">
        <v>5580</v>
      </c>
      <c r="J310" t="s">
        <v>70</v>
      </c>
      <c r="K310" t="str">
        <f>+Temas[[#This Row],[id_Tema]]&amp;" "&amp;Temas[[#This Row],[Tema]]</f>
        <v>28.03.04 Detenciones</v>
      </c>
      <c r="M310" t="s">
        <v>5581</v>
      </c>
      <c r="N310" t="s">
        <v>1744</v>
      </c>
      <c r="O310" t="s">
        <v>5582</v>
      </c>
    </row>
    <row r="311" spans="9:15" x14ac:dyDescent="0.25">
      <c r="I311" t="s">
        <v>5583</v>
      </c>
      <c r="J311" t="s">
        <v>5584</v>
      </c>
      <c r="K311" t="str">
        <f>+Temas[[#This Row],[id_Tema]]&amp;" "&amp;Temas[[#This Row],[Tema]]</f>
        <v>28.04.01 Atenciones médicas</v>
      </c>
      <c r="M311" t="s">
        <v>5585</v>
      </c>
      <c r="N311" t="s">
        <v>1763</v>
      </c>
      <c r="O311" t="s">
        <v>5586</v>
      </c>
    </row>
    <row r="312" spans="9:15" x14ac:dyDescent="0.25">
      <c r="I312" t="s">
        <v>5587</v>
      </c>
      <c r="J312" t="s">
        <v>2523</v>
      </c>
      <c r="K312" t="str">
        <f>+Temas[[#This Row],[id_Tema]]&amp;" "&amp;Temas[[#This Row],[Tema]]</f>
        <v>29.01.01 DS01</v>
      </c>
      <c r="M312" t="s">
        <v>5588</v>
      </c>
      <c r="N312" t="s">
        <v>2018</v>
      </c>
      <c r="O312" t="s">
        <v>5589</v>
      </c>
    </row>
    <row r="313" spans="9:15" x14ac:dyDescent="0.25">
      <c r="I313" t="s">
        <v>5590</v>
      </c>
      <c r="J313" t="s">
        <v>2519</v>
      </c>
      <c r="K313" t="str">
        <f>+Temas[[#This Row],[id_Tema]]&amp;" "&amp;Temas[[#This Row],[Tema]]</f>
        <v>29.01.02 DS49</v>
      </c>
      <c r="M313" t="s">
        <v>5591</v>
      </c>
      <c r="N313" t="s">
        <v>2179</v>
      </c>
      <c r="O313" t="s">
        <v>5592</v>
      </c>
    </row>
    <row r="314" spans="9:15" x14ac:dyDescent="0.25">
      <c r="I314" s="14" t="s">
        <v>5593</v>
      </c>
      <c r="J314" t="s">
        <v>2478</v>
      </c>
      <c r="K314" t="str">
        <f>+Temas[[#This Row],[id_Tema]]&amp;" "&amp;Temas[[#This Row],[Tema]]</f>
        <v>30.01.01 Indice (Base 2009=100)</v>
      </c>
      <c r="M314" t="s">
        <v>5594</v>
      </c>
      <c r="N314" t="s">
        <v>2181</v>
      </c>
      <c r="O314" t="s">
        <v>5595</v>
      </c>
    </row>
    <row r="315" spans="9:15" x14ac:dyDescent="0.25">
      <c r="I315" s="14" t="s">
        <v>5596</v>
      </c>
      <c r="J315" t="s">
        <v>2477</v>
      </c>
      <c r="K315" t="str">
        <f>+Temas[[#This Row],[id_Tema]]&amp;" "&amp;Temas[[#This Row],[Tema]]</f>
        <v>30.01.02 Proporción del total</v>
      </c>
      <c r="M315" t="s">
        <v>5597</v>
      </c>
      <c r="N315" t="s">
        <v>1391</v>
      </c>
      <c r="O315" t="s">
        <v>5598</v>
      </c>
    </row>
    <row r="316" spans="9:15" x14ac:dyDescent="0.25">
      <c r="I316" s="14" t="s">
        <v>5599</v>
      </c>
      <c r="J316" t="s">
        <v>2476</v>
      </c>
      <c r="K316" t="str">
        <f>+Temas[[#This Row],[id_Tema]]&amp;" "&amp;Temas[[#This Row],[Tema]]</f>
        <v>30.01.03 Valor</v>
      </c>
      <c r="M316" t="s">
        <v>5600</v>
      </c>
      <c r="N316" t="s">
        <v>1426</v>
      </c>
      <c r="O316" t="s">
        <v>5601</v>
      </c>
    </row>
    <row r="317" spans="9:15" x14ac:dyDescent="0.25">
      <c r="I317" s="14" t="s">
        <v>5602</v>
      </c>
      <c r="J317" t="s">
        <v>2478</v>
      </c>
      <c r="K317" t="str">
        <f>+Temas[[#This Row],[id_Tema]]&amp;" "&amp;Temas[[#This Row],[Tema]]</f>
        <v>30.02.01 Indice (Base 2009=100)</v>
      </c>
      <c r="M317" t="s">
        <v>5603</v>
      </c>
      <c r="N317" t="s">
        <v>1428</v>
      </c>
      <c r="O317" t="s">
        <v>5604</v>
      </c>
    </row>
    <row r="318" spans="9:15" x14ac:dyDescent="0.25">
      <c r="I318" s="14" t="s">
        <v>5605</v>
      </c>
      <c r="J318" t="s">
        <v>2477</v>
      </c>
      <c r="K318" t="str">
        <f>+Temas[[#This Row],[id_Tema]]&amp;" "&amp;Temas[[#This Row],[Tema]]</f>
        <v>30.02.02 Proporción del total</v>
      </c>
      <c r="M318" t="s">
        <v>5606</v>
      </c>
      <c r="N318" t="s">
        <v>1430</v>
      </c>
      <c r="O318" t="s">
        <v>5607</v>
      </c>
    </row>
    <row r="319" spans="9:15" x14ac:dyDescent="0.25">
      <c r="I319" s="14" t="s">
        <v>5608</v>
      </c>
      <c r="J319" t="s">
        <v>2476</v>
      </c>
      <c r="K319" t="str">
        <f>+Temas[[#This Row],[id_Tema]]&amp;" "&amp;Temas[[#This Row],[Tema]]</f>
        <v>30.02.03 Valor</v>
      </c>
      <c r="M319" t="s">
        <v>5609</v>
      </c>
      <c r="N319" t="s">
        <v>1434</v>
      </c>
      <c r="O319" t="s">
        <v>5610</v>
      </c>
    </row>
    <row r="320" spans="9:15" x14ac:dyDescent="0.25">
      <c r="I320" s="14" t="s">
        <v>5611</v>
      </c>
      <c r="J320" t="s">
        <v>2478</v>
      </c>
      <c r="K320" t="str">
        <f>+Temas[[#This Row],[id_Tema]]&amp;" "&amp;Temas[[#This Row],[Tema]]</f>
        <v>30.03.01 Indice (Base 2009=100)</v>
      </c>
      <c r="M320" t="s">
        <v>5612</v>
      </c>
      <c r="N320" t="s">
        <v>1487</v>
      </c>
      <c r="O320" t="s">
        <v>5613</v>
      </c>
    </row>
    <row r="321" spans="9:15" x14ac:dyDescent="0.25">
      <c r="I321" s="14" t="s">
        <v>5614</v>
      </c>
      <c r="J321" t="s">
        <v>2477</v>
      </c>
      <c r="K321" t="str">
        <f>+Temas[[#This Row],[id_Tema]]&amp;" "&amp;Temas[[#This Row],[Tema]]</f>
        <v>30.03.02 Proporción del total</v>
      </c>
      <c r="M321" t="s">
        <v>5615</v>
      </c>
      <c r="N321" t="s">
        <v>1620</v>
      </c>
      <c r="O321" t="s">
        <v>5616</v>
      </c>
    </row>
    <row r="322" spans="9:15" x14ac:dyDescent="0.25">
      <c r="I322" s="14" t="s">
        <v>5617</v>
      </c>
      <c r="J322" t="s">
        <v>2476</v>
      </c>
      <c r="K322" t="str">
        <f>+Temas[[#This Row],[id_Tema]]&amp;" "&amp;Temas[[#This Row],[Tema]]</f>
        <v>30.03.03 Valor</v>
      </c>
      <c r="M322" t="s">
        <v>5618</v>
      </c>
      <c r="N322" t="s">
        <v>1622</v>
      </c>
      <c r="O322" t="s">
        <v>5619</v>
      </c>
    </row>
    <row r="323" spans="9:15" x14ac:dyDescent="0.25">
      <c r="I323" s="14" t="s">
        <v>5620</v>
      </c>
      <c r="J323" t="s">
        <v>2852</v>
      </c>
      <c r="K323" t="str">
        <f>+Temas[[#This Row],[id_Tema]]&amp;" "&amp;Temas[[#This Row],[Tema]]</f>
        <v>30.03.04 Impuesto al Valor Agregado</v>
      </c>
      <c r="M323" t="s">
        <v>5621</v>
      </c>
      <c r="N323" t="s">
        <v>1661</v>
      </c>
      <c r="O323" t="s">
        <v>5622</v>
      </c>
    </row>
    <row r="324" spans="9:15" x14ac:dyDescent="0.25">
      <c r="I324" s="14" t="s">
        <v>5623</v>
      </c>
      <c r="J324" t="s">
        <v>2851</v>
      </c>
      <c r="K324" t="str">
        <f>+Temas[[#This Row],[id_Tema]]&amp;" "&amp;Temas[[#This Row],[Tema]]</f>
        <v>30.03.05 Impuesto a Productos Específicos</v>
      </c>
      <c r="M324" t="s">
        <v>5624</v>
      </c>
      <c r="N324" t="s">
        <v>1669</v>
      </c>
      <c r="O324" t="s">
        <v>5625</v>
      </c>
    </row>
    <row r="325" spans="9:15" x14ac:dyDescent="0.25">
      <c r="I325" s="14" t="s">
        <v>5626</v>
      </c>
      <c r="J325" t="s">
        <v>2853</v>
      </c>
      <c r="K325" t="str">
        <f>+Temas[[#This Row],[id_Tema]]&amp;" "&amp;Temas[[#This Row],[Tema]]</f>
        <v>30.03.06 Impuestos Varios</v>
      </c>
      <c r="M325" t="s">
        <v>5627</v>
      </c>
      <c r="N325" t="s">
        <v>1671</v>
      </c>
      <c r="O325" t="s">
        <v>5628</v>
      </c>
    </row>
    <row r="326" spans="9:15" x14ac:dyDescent="0.25">
      <c r="I326" s="14" t="s">
        <v>5629</v>
      </c>
      <c r="J326" t="s">
        <v>2854</v>
      </c>
      <c r="K326" t="str">
        <f>+Temas[[#This Row],[id_Tema]]&amp;" "&amp;Temas[[#This Row],[Tema]]</f>
        <v>30.03.07 Impuestos a la Renta</v>
      </c>
      <c r="M326" t="s">
        <v>5630</v>
      </c>
      <c r="N326" t="s">
        <v>1704</v>
      </c>
      <c r="O326" t="s">
        <v>5631</v>
      </c>
    </row>
    <row r="327" spans="9:15" x14ac:dyDescent="0.25">
      <c r="I327" s="14" t="s">
        <v>5632</v>
      </c>
      <c r="J327" t="s">
        <v>2613</v>
      </c>
      <c r="K327" t="str">
        <f>+Temas[[#This Row],[id_Tema]]&amp;" "&amp;Temas[[#This Row],[Tema]]</f>
        <v>31.01.01 Bovino</v>
      </c>
      <c r="M327" t="s">
        <v>5633</v>
      </c>
      <c r="N327" t="s">
        <v>1869</v>
      </c>
      <c r="O327" t="s">
        <v>5634</v>
      </c>
    </row>
    <row r="328" spans="9:15" x14ac:dyDescent="0.25">
      <c r="I328" s="14" t="s">
        <v>5635</v>
      </c>
      <c r="J328" t="s">
        <v>2613</v>
      </c>
      <c r="K328" t="str">
        <f>+Temas[[#This Row],[id_Tema]]&amp;" "&amp;Temas[[#This Row],[Tema]]</f>
        <v>31.02.01 Bovino</v>
      </c>
      <c r="M328" t="s">
        <v>5636</v>
      </c>
      <c r="N328" t="s">
        <v>2267</v>
      </c>
      <c r="O328" t="s">
        <v>5637</v>
      </c>
    </row>
    <row r="329" spans="9:15" x14ac:dyDescent="0.25">
      <c r="I329" s="14" t="s">
        <v>5638</v>
      </c>
      <c r="J329" t="s">
        <v>2616</v>
      </c>
      <c r="K329" t="str">
        <f>+Temas[[#This Row],[id_Tema]]&amp;" "&amp;Temas[[#This Row],[Tema]]</f>
        <v>31.03.01 Avicultura</v>
      </c>
      <c r="M329" t="s">
        <v>5639</v>
      </c>
      <c r="N329" t="s">
        <v>1356</v>
      </c>
      <c r="O329" t="s">
        <v>5640</v>
      </c>
    </row>
    <row r="330" spans="9:15" x14ac:dyDescent="0.25">
      <c r="I330" s="14" t="s">
        <v>5641</v>
      </c>
      <c r="J330" t="s">
        <v>2613</v>
      </c>
      <c r="K330" t="str">
        <f>+Temas[[#This Row],[id_Tema]]&amp;" "&amp;Temas[[#This Row],[Tema]]</f>
        <v>31.03.02 Bovino</v>
      </c>
      <c r="M330" t="s">
        <v>5642</v>
      </c>
      <c r="N330" t="s">
        <v>1446</v>
      </c>
      <c r="O330" t="s">
        <v>5643</v>
      </c>
    </row>
    <row r="331" spans="9:15" x14ac:dyDescent="0.25">
      <c r="I331" s="14" t="s">
        <v>5644</v>
      </c>
      <c r="J331" t="s">
        <v>2621</v>
      </c>
      <c r="K331" t="str">
        <f>+Temas[[#This Row],[id_Tema]]&amp;" "&amp;Temas[[#This Row],[Tema]]</f>
        <v>31.03.03 Porcino</v>
      </c>
      <c r="M331" t="s">
        <v>5645</v>
      </c>
      <c r="N331" t="s">
        <v>1448</v>
      </c>
      <c r="O331" t="s">
        <v>5646</v>
      </c>
    </row>
    <row r="332" spans="9:15" x14ac:dyDescent="0.25">
      <c r="I332" t="s">
        <v>5647</v>
      </c>
      <c r="J332" t="s">
        <v>2877</v>
      </c>
      <c r="K332" t="str">
        <f>+Temas[[#This Row],[id_Tema]]&amp;" "&amp;Temas[[#This Row],[Tema]]</f>
        <v>32.01.01 Monitoreo de Extracciones Efectivas</v>
      </c>
      <c r="M332" t="s">
        <v>5648</v>
      </c>
      <c r="N332" t="s">
        <v>1450</v>
      </c>
      <c r="O332" t="s">
        <v>5649</v>
      </c>
    </row>
    <row r="333" spans="9:15" x14ac:dyDescent="0.25">
      <c r="I333" t="s">
        <v>5650</v>
      </c>
      <c r="J333" t="s">
        <v>2887</v>
      </c>
      <c r="K333" t="str">
        <f>+Temas[[#This Row],[id_Tema]]&amp;" "&amp;Temas[[#This Row],[Tema]]</f>
        <v>32.01.02 Derechos concedidos</v>
      </c>
      <c r="M333" t="s">
        <v>5651</v>
      </c>
      <c r="N333" t="s">
        <v>1452</v>
      </c>
      <c r="O333" t="s">
        <v>5652</v>
      </c>
    </row>
    <row r="334" spans="9:15" x14ac:dyDescent="0.25">
      <c r="I334" t="s">
        <v>5653</v>
      </c>
      <c r="J334" t="s">
        <v>2920</v>
      </c>
      <c r="K334" t="str">
        <f>+Temas[[#This Row],[id_Tema]]&amp;" "&amp;Temas[[#This Row],[Tema]]</f>
        <v>33.01.01 Colocaciones Reales</v>
      </c>
      <c r="M334" t="s">
        <v>5654</v>
      </c>
      <c r="N334" t="s">
        <v>1454</v>
      </c>
      <c r="O334" t="s">
        <v>5655</v>
      </c>
    </row>
    <row r="335" spans="9:15" x14ac:dyDescent="0.25">
      <c r="I335" t="s">
        <v>5656</v>
      </c>
      <c r="J335" t="s">
        <v>2922</v>
      </c>
      <c r="K335" t="str">
        <f>+Temas[[#This Row],[id_Tema]]&amp;" "&amp;Temas[[#This Row],[Tema]]</f>
        <v>33.01.02 Colocaciones Reales de Consumo</v>
      </c>
      <c r="M335" t="s">
        <v>5657</v>
      </c>
      <c r="N335" t="s">
        <v>1456</v>
      </c>
      <c r="O335" t="s">
        <v>5658</v>
      </c>
    </row>
    <row r="336" spans="9:15" x14ac:dyDescent="0.25">
      <c r="I336" t="s">
        <v>5659</v>
      </c>
      <c r="J336" t="s">
        <v>3012</v>
      </c>
      <c r="K336" t="str">
        <f>+Temas[[#This Row],[id_Tema]]&amp;" "&amp;Temas[[#This Row],[Tema]]</f>
        <v>33.01.03 Colocaciones Reales de Vivienda</v>
      </c>
      <c r="M336" t="s">
        <v>5660</v>
      </c>
      <c r="N336" t="s">
        <v>1497</v>
      </c>
      <c r="O336" t="s">
        <v>5661</v>
      </c>
    </row>
    <row r="337" spans="9:15" x14ac:dyDescent="0.25">
      <c r="I337" t="s">
        <v>5662</v>
      </c>
      <c r="J337" t="s">
        <v>2921</v>
      </c>
      <c r="K337" t="str">
        <f>+Temas[[#This Row],[id_Tema]]&amp;" "&amp;Temas[[#This Row],[Tema]]</f>
        <v>33.01.04 Colocaciones Reales Comerciales</v>
      </c>
      <c r="M337" t="s">
        <v>5663</v>
      </c>
      <c r="N337" t="s">
        <v>1512</v>
      </c>
      <c r="O337" t="s">
        <v>5664</v>
      </c>
    </row>
    <row r="338" spans="9:15" x14ac:dyDescent="0.25">
      <c r="I338" t="s">
        <v>5665</v>
      </c>
      <c r="J338" t="s">
        <v>3018</v>
      </c>
      <c r="K338" t="str">
        <f>+Temas[[#This Row],[id_Tema]]&amp;" "&amp;Temas[[#This Row],[Tema]]</f>
        <v>33.01.05 Tasa de Interés de Política Monetaria</v>
      </c>
      <c r="M338" t="s">
        <v>5666</v>
      </c>
      <c r="N338" t="s">
        <v>1591</v>
      </c>
      <c r="O338" t="s">
        <v>5667</v>
      </c>
    </row>
    <row r="339" spans="9:15" x14ac:dyDescent="0.25">
      <c r="I339" t="s">
        <v>5668</v>
      </c>
      <c r="J339" t="s">
        <v>2942</v>
      </c>
      <c r="K339" t="str">
        <f>+Temas[[#This Row],[id_Tema]]&amp;" "&amp;Temas[[#This Row],[Tema]]</f>
        <v>33.01.06 IPSA</v>
      </c>
      <c r="M339" t="s">
        <v>5669</v>
      </c>
      <c r="N339" t="s">
        <v>1593</v>
      </c>
      <c r="O339" t="s">
        <v>5670</v>
      </c>
    </row>
    <row r="340" spans="9:15" x14ac:dyDescent="0.25">
      <c r="I340" t="s">
        <v>5671</v>
      </c>
      <c r="J340" t="s">
        <v>2934</v>
      </c>
      <c r="K340" t="str">
        <f>+Temas[[#This Row],[id_Tema]]&amp;" "&amp;Temas[[#This Row],[Tema]]</f>
        <v>33.02.01 Activos</v>
      </c>
      <c r="M340" t="s">
        <v>5672</v>
      </c>
      <c r="N340" t="s">
        <v>1595</v>
      </c>
      <c r="O340" t="s">
        <v>5673</v>
      </c>
    </row>
    <row r="341" spans="9:15" x14ac:dyDescent="0.25">
      <c r="I341" t="s">
        <v>5674</v>
      </c>
      <c r="J341" t="s">
        <v>2935</v>
      </c>
      <c r="K341" t="str">
        <f>+Temas[[#This Row],[id_Tema]]&amp;" "&amp;Temas[[#This Row],[Tema]]</f>
        <v>33.02.02 Pasivos</v>
      </c>
      <c r="M341" t="s">
        <v>5675</v>
      </c>
      <c r="N341" t="s">
        <v>1597</v>
      </c>
      <c r="O341" t="s">
        <v>5676</v>
      </c>
    </row>
    <row r="342" spans="9:15" x14ac:dyDescent="0.25">
      <c r="I342" t="s">
        <v>5677</v>
      </c>
      <c r="J342" t="s">
        <v>2936</v>
      </c>
      <c r="K342" t="str">
        <f>+Temas[[#This Row],[id_Tema]]&amp;" "&amp;Temas[[#This Row],[Tema]]</f>
        <v>33.02.03 Patrimonio</v>
      </c>
      <c r="M342" t="s">
        <v>5678</v>
      </c>
      <c r="N342" t="s">
        <v>1599</v>
      </c>
      <c r="O342" t="s">
        <v>5679</v>
      </c>
    </row>
    <row r="343" spans="9:15" x14ac:dyDescent="0.25">
      <c r="I343" t="s">
        <v>5680</v>
      </c>
      <c r="J343" t="s">
        <v>2931</v>
      </c>
      <c r="K343" t="str">
        <f>+Temas[[#This Row],[id_Tema]]&amp;" "&amp;Temas[[#This Row],[Tema]]</f>
        <v>33.03.01 Nominal</v>
      </c>
      <c r="M343" t="s">
        <v>5681</v>
      </c>
      <c r="N343" t="s">
        <v>1601</v>
      </c>
      <c r="O343" t="s">
        <v>5682</v>
      </c>
    </row>
    <row r="344" spans="9:15" x14ac:dyDescent="0.25">
      <c r="I344" t="s">
        <v>5683</v>
      </c>
      <c r="J344" t="s">
        <v>2950</v>
      </c>
      <c r="K344" t="str">
        <f>+Temas[[#This Row],[id_Tema]]&amp;" "&amp;Temas[[#This Row],[Tema]]</f>
        <v>33.03.02 Real</v>
      </c>
      <c r="M344" t="s">
        <v>5684</v>
      </c>
      <c r="N344" t="s">
        <v>1624</v>
      </c>
      <c r="O344" t="s">
        <v>5685</v>
      </c>
    </row>
    <row r="345" spans="9:15" x14ac:dyDescent="0.25">
      <c r="I345" t="s">
        <v>5686</v>
      </c>
      <c r="J345" t="s">
        <v>3006</v>
      </c>
      <c r="K345" t="str">
        <f>+Temas[[#This Row],[id_Tema]]&amp;" "&amp;Temas[[#This Row],[Tema]]</f>
        <v>33.04.01 PIB Per Cápita</v>
      </c>
      <c r="M345" t="s">
        <v>5687</v>
      </c>
      <c r="N345" t="s">
        <v>1626</v>
      </c>
      <c r="O345" t="s">
        <v>5688</v>
      </c>
    </row>
    <row r="346" spans="9:15" x14ac:dyDescent="0.25">
      <c r="I346" t="s">
        <v>5689</v>
      </c>
      <c r="J346" t="s">
        <v>3007</v>
      </c>
      <c r="K346" t="str">
        <f>+Temas[[#This Row],[id_Tema]]&amp;" "&amp;Temas[[#This Row],[Tema]]</f>
        <v>33.04.02 PIB Per Cápita PPP</v>
      </c>
      <c r="M346" t="s">
        <v>5690</v>
      </c>
      <c r="N346" t="s">
        <v>1637</v>
      </c>
      <c r="O346" t="s">
        <v>5691</v>
      </c>
    </row>
    <row r="347" spans="9:15" x14ac:dyDescent="0.25">
      <c r="I347" t="s">
        <v>5692</v>
      </c>
      <c r="J347" t="s">
        <v>121</v>
      </c>
      <c r="K347" t="str">
        <f>+Temas[[#This Row],[id_Tema]]&amp;" "&amp;Temas[[#This Row],[Tema]]</f>
        <v>33.05.01 Bienes</v>
      </c>
      <c r="M347" t="s">
        <v>5693</v>
      </c>
      <c r="N347" t="s">
        <v>1653</v>
      </c>
      <c r="O347" t="s">
        <v>5694</v>
      </c>
    </row>
    <row r="348" spans="9:15" x14ac:dyDescent="0.25">
      <c r="I348" t="s">
        <v>5695</v>
      </c>
      <c r="J348" t="s">
        <v>52</v>
      </c>
      <c r="K348" t="str">
        <f>+Temas[[#This Row],[id_Tema]]&amp;" "&amp;Temas[[#This Row],[Tema]]</f>
        <v>33.05.02 Minería</v>
      </c>
      <c r="M348" t="s">
        <v>5696</v>
      </c>
      <c r="N348" t="s">
        <v>1825</v>
      </c>
      <c r="O348" t="s">
        <v>5697</v>
      </c>
    </row>
    <row r="349" spans="9:15" x14ac:dyDescent="0.25">
      <c r="I349" t="s">
        <v>5698</v>
      </c>
      <c r="J349" t="s">
        <v>2949</v>
      </c>
      <c r="K349" t="str">
        <f>+Temas[[#This Row],[id_Tema]]&amp;" "&amp;Temas[[#This Row],[Tema]]</f>
        <v>33.05.03 Cobre</v>
      </c>
      <c r="M349" t="s">
        <v>5699</v>
      </c>
      <c r="N349" t="s">
        <v>1892</v>
      </c>
      <c r="O349" t="s">
        <v>5700</v>
      </c>
    </row>
    <row r="350" spans="9:15" x14ac:dyDescent="0.25">
      <c r="I350" t="s">
        <v>5701</v>
      </c>
      <c r="J350" t="s">
        <v>125</v>
      </c>
      <c r="K350" t="str">
        <f>+Temas[[#This Row],[id_Tema]]&amp;" "&amp;Temas[[#This Row],[Tema]]</f>
        <v>33.05.04 Industria</v>
      </c>
      <c r="M350" t="s">
        <v>5702</v>
      </c>
      <c r="N350" t="s">
        <v>2020</v>
      </c>
      <c r="O350" t="s">
        <v>5703</v>
      </c>
    </row>
    <row r="351" spans="9:15" x14ac:dyDescent="0.25">
      <c r="I351" t="s">
        <v>5704</v>
      </c>
      <c r="J351" t="s">
        <v>2952</v>
      </c>
      <c r="K351" t="str">
        <f>+Temas[[#This Row],[id_Tema]]&amp;" "&amp;Temas[[#This Row],[Tema]]</f>
        <v>33.05.05 Agropecuario-silvícola y Pesquero</v>
      </c>
      <c r="M351" t="s">
        <v>5705</v>
      </c>
      <c r="N351" t="s">
        <v>2024</v>
      </c>
      <c r="O351" t="s">
        <v>5706</v>
      </c>
    </row>
    <row r="352" spans="9:15" x14ac:dyDescent="0.25">
      <c r="I352" t="s">
        <v>5707</v>
      </c>
      <c r="J352" t="s">
        <v>121</v>
      </c>
      <c r="K352" t="str">
        <f>+Temas[[#This Row],[id_Tema]]&amp;" "&amp;Temas[[#This Row],[Tema]]</f>
        <v>33.06.01 Bienes</v>
      </c>
      <c r="M352" t="s">
        <v>5708</v>
      </c>
      <c r="N352" t="s">
        <v>2028</v>
      </c>
      <c r="O352" t="s">
        <v>5709</v>
      </c>
    </row>
    <row r="353" spans="9:15" x14ac:dyDescent="0.25">
      <c r="I353" t="s">
        <v>5710</v>
      </c>
      <c r="J353" t="s">
        <v>96</v>
      </c>
      <c r="K353" t="str">
        <f>+Temas[[#This Row],[id_Tema]]&amp;" "&amp;Temas[[#This Row],[Tema]]</f>
        <v>33.06.02 Consumo</v>
      </c>
      <c r="M353" t="s">
        <v>5711</v>
      </c>
      <c r="N353" t="s">
        <v>2245</v>
      </c>
      <c r="O353" t="s">
        <v>5712</v>
      </c>
    </row>
    <row r="354" spans="9:15" x14ac:dyDescent="0.25">
      <c r="I354" t="s">
        <v>5713</v>
      </c>
      <c r="J354" t="s">
        <v>2953</v>
      </c>
      <c r="K354" t="str">
        <f>+Temas[[#This Row],[id_Tema]]&amp;" "&amp;Temas[[#This Row],[Tema]]</f>
        <v>33.06.03 Consumo Durable</v>
      </c>
      <c r="M354" t="s">
        <v>5714</v>
      </c>
      <c r="N354" t="s">
        <v>2247</v>
      </c>
      <c r="O354" t="s">
        <v>5715</v>
      </c>
    </row>
    <row r="355" spans="9:15" x14ac:dyDescent="0.25">
      <c r="I355" t="s">
        <v>5716</v>
      </c>
      <c r="J355" t="s">
        <v>2954</v>
      </c>
      <c r="K355" t="str">
        <f>+Temas[[#This Row],[id_Tema]]&amp;" "&amp;Temas[[#This Row],[Tema]]</f>
        <v>33.06.04 No Combustibles</v>
      </c>
      <c r="M355" t="s">
        <v>5717</v>
      </c>
      <c r="N355" t="s">
        <v>2251</v>
      </c>
      <c r="O355" t="s">
        <v>5718</v>
      </c>
    </row>
    <row r="356" spans="9:15" x14ac:dyDescent="0.25">
      <c r="I356" t="s">
        <v>5719</v>
      </c>
      <c r="J356" t="s">
        <v>215</v>
      </c>
      <c r="K356" t="str">
        <f>+Temas[[#This Row],[id_Tema]]&amp;" "&amp;Temas[[#This Row],[Tema]]</f>
        <v>33.06.05 Combustibles y Lubricantes</v>
      </c>
      <c r="M356" t="s">
        <v>5720</v>
      </c>
      <c r="N356" t="s">
        <v>2253</v>
      </c>
      <c r="O356" t="s">
        <v>5721</v>
      </c>
    </row>
    <row r="357" spans="9:15" x14ac:dyDescent="0.25">
      <c r="I357" t="s">
        <v>5722</v>
      </c>
      <c r="J357" t="s">
        <v>123</v>
      </c>
      <c r="K357" t="str">
        <f>+Temas[[#This Row],[id_Tema]]&amp;" "&amp;Temas[[#This Row],[Tema]]</f>
        <v>33.06.06 Capital</v>
      </c>
      <c r="M357" t="s">
        <v>5723</v>
      </c>
      <c r="N357" t="s">
        <v>2255</v>
      </c>
      <c r="O357" t="s">
        <v>5724</v>
      </c>
    </row>
    <row r="358" spans="9:15" x14ac:dyDescent="0.25">
      <c r="I358" t="s">
        <v>5725</v>
      </c>
      <c r="J358" t="s">
        <v>2991</v>
      </c>
      <c r="K358" t="str">
        <f>+Temas[[#This Row],[id_Tema]]&amp;" "&amp;Temas[[#This Row],[Tema]]</f>
        <v>33.07.01 Cuenta Corriente</v>
      </c>
      <c r="M358" t="s">
        <v>5726</v>
      </c>
      <c r="N358" t="s">
        <v>2257</v>
      </c>
      <c r="O358" t="s">
        <v>5727</v>
      </c>
    </row>
    <row r="359" spans="9:15" x14ac:dyDescent="0.25">
      <c r="I359" t="s">
        <v>5728</v>
      </c>
      <c r="J359" t="s">
        <v>2992</v>
      </c>
      <c r="K359" t="str">
        <f>+Temas[[#This Row],[id_Tema]]&amp;" "&amp;Temas[[#This Row],[Tema]]</f>
        <v>33.07.02 Balanza Comercial</v>
      </c>
      <c r="M359" t="s">
        <v>5729</v>
      </c>
      <c r="N359" t="s">
        <v>2259</v>
      </c>
      <c r="O359" t="s">
        <v>5730</v>
      </c>
    </row>
    <row r="360" spans="9:15" x14ac:dyDescent="0.25">
      <c r="I360" t="s">
        <v>5731</v>
      </c>
      <c r="J360" t="s">
        <v>2993</v>
      </c>
      <c r="K360" t="str">
        <f>+Temas[[#This Row],[id_Tema]]&amp;" "&amp;Temas[[#This Row],[Tema]]</f>
        <v>33.08.01 Reservas Internacionales Netas</v>
      </c>
      <c r="M360" t="s">
        <v>5732</v>
      </c>
      <c r="N360" t="s">
        <v>2261</v>
      </c>
      <c r="O360" t="s">
        <v>5733</v>
      </c>
    </row>
    <row r="361" spans="9:15" x14ac:dyDescent="0.25">
      <c r="I361" t="s">
        <v>5734</v>
      </c>
      <c r="J361" t="s">
        <v>2962</v>
      </c>
      <c r="K361" t="str">
        <f>+Temas[[#This Row],[id_Tema]]&amp;" "&amp;Temas[[#This Row],[Tema]]</f>
        <v>33.08.02 Deuda Externa</v>
      </c>
      <c r="M361" t="s">
        <v>5735</v>
      </c>
      <c r="N361" t="s">
        <v>2263</v>
      </c>
      <c r="O361" t="s">
        <v>5736</v>
      </c>
    </row>
    <row r="362" spans="9:15" x14ac:dyDescent="0.25">
      <c r="I362" t="s">
        <v>5737</v>
      </c>
      <c r="J362" t="s">
        <v>3008</v>
      </c>
      <c r="K362" t="str">
        <f>+Temas[[#This Row],[id_Tema]]&amp;" "&amp;Temas[[#This Row],[Tema]]</f>
        <v>33.08.03 Posición de Inversión Internacional</v>
      </c>
      <c r="M362" t="s">
        <v>5738</v>
      </c>
      <c r="N362" t="s">
        <v>2265</v>
      </c>
      <c r="O362" t="s">
        <v>5739</v>
      </c>
    </row>
    <row r="363" spans="9:15" x14ac:dyDescent="0.25">
      <c r="I363" t="s">
        <v>5740</v>
      </c>
      <c r="J363" t="s">
        <v>2957</v>
      </c>
      <c r="K363" t="str">
        <f>+Temas[[#This Row],[id_Tema]]&amp;" "&amp;Temas[[#This Row],[Tema]]</f>
        <v>33.09.01 Índice de Producción Industrial</v>
      </c>
      <c r="M363" t="s">
        <v>5741</v>
      </c>
      <c r="N363" t="s">
        <v>2276</v>
      </c>
      <c r="O363" t="s">
        <v>5742</v>
      </c>
    </row>
    <row r="364" spans="9:15" x14ac:dyDescent="0.25">
      <c r="I364" t="s">
        <v>5743</v>
      </c>
      <c r="J364" t="s">
        <v>2949</v>
      </c>
      <c r="K364" t="str">
        <f>+Temas[[#This Row],[id_Tema]]&amp;" "&amp;Temas[[#This Row],[Tema]]</f>
        <v>33.10.01 Cobre</v>
      </c>
      <c r="M364" t="s">
        <v>5744</v>
      </c>
      <c r="N364" t="s">
        <v>2278</v>
      </c>
      <c r="O364" t="s">
        <v>5745</v>
      </c>
    </row>
    <row r="365" spans="9:15" x14ac:dyDescent="0.25">
      <c r="I365" t="s">
        <v>5746</v>
      </c>
      <c r="J365" t="s">
        <v>982</v>
      </c>
      <c r="K365" t="str">
        <f>+Temas[[#This Row],[id_Tema]]&amp;" "&amp;Temas[[#This Row],[Tema]]</f>
        <v>33.10.02 Petróleo</v>
      </c>
      <c r="M365" t="s">
        <v>5747</v>
      </c>
      <c r="N365" t="s">
        <v>2280</v>
      </c>
      <c r="O365" t="s">
        <v>5748</v>
      </c>
    </row>
    <row r="366" spans="9:15" x14ac:dyDescent="0.25">
      <c r="I366" t="s">
        <v>5749</v>
      </c>
      <c r="J366" t="s">
        <v>2960</v>
      </c>
      <c r="K366" t="str">
        <f>+Temas[[#This Row],[id_Tema]]&amp;" "&amp;Temas[[#This Row],[Tema]]</f>
        <v>33.10.03 UF</v>
      </c>
      <c r="M366" t="s">
        <v>5750</v>
      </c>
      <c r="N366" t="s">
        <v>1563</v>
      </c>
      <c r="O366" t="s">
        <v>5751</v>
      </c>
    </row>
    <row r="367" spans="9:15" x14ac:dyDescent="0.25">
      <c r="I367" t="s">
        <v>5752</v>
      </c>
      <c r="J367" t="s">
        <v>2961</v>
      </c>
      <c r="K367" t="str">
        <f>+Temas[[#This Row],[id_Tema]]&amp;" "&amp;Temas[[#This Row],[Tema]]</f>
        <v>33.10.04 UTM</v>
      </c>
      <c r="M367" t="s">
        <v>5753</v>
      </c>
      <c r="N367" t="s">
        <v>1581</v>
      </c>
      <c r="O367" t="s">
        <v>5754</v>
      </c>
    </row>
    <row r="368" spans="9:15" x14ac:dyDescent="0.25">
      <c r="I368" t="s">
        <v>5755</v>
      </c>
      <c r="J368" t="s">
        <v>2977</v>
      </c>
      <c r="K368" t="str">
        <f>+Temas[[#This Row],[id_Tema]]&amp;" "&amp;Temas[[#This Row],[Tema]]</f>
        <v>33.10.05 General Industrias</v>
      </c>
      <c r="M368" t="s">
        <v>5756</v>
      </c>
      <c r="N368" t="s">
        <v>1880</v>
      </c>
      <c r="O368" t="s">
        <v>5757</v>
      </c>
    </row>
    <row r="369" spans="9:15" x14ac:dyDescent="0.25">
      <c r="I369" t="s">
        <v>5758</v>
      </c>
      <c r="J369" t="s">
        <v>92</v>
      </c>
      <c r="K369" t="str">
        <f>+Temas[[#This Row],[id_Tema]]&amp;" "&amp;Temas[[#This Row],[Tema]]</f>
        <v>33.10.06 Industria Manufacturera</v>
      </c>
      <c r="M369" t="s">
        <v>5759</v>
      </c>
      <c r="N369" t="s">
        <v>1952</v>
      </c>
      <c r="O369" t="s">
        <v>5760</v>
      </c>
    </row>
    <row r="370" spans="9:15" x14ac:dyDescent="0.25">
      <c r="I370" t="s">
        <v>5761</v>
      </c>
      <c r="J370" t="s">
        <v>52</v>
      </c>
      <c r="K370" t="str">
        <f>+Temas[[#This Row],[id_Tema]]&amp;" "&amp;Temas[[#This Row],[Tema]]</f>
        <v>33.10.07 Minería</v>
      </c>
      <c r="M370" t="s">
        <v>5762</v>
      </c>
      <c r="N370" t="s">
        <v>2076</v>
      </c>
      <c r="O370" t="s">
        <v>5763</v>
      </c>
    </row>
    <row r="371" spans="9:15" x14ac:dyDescent="0.25">
      <c r="I371" t="s">
        <v>5764</v>
      </c>
      <c r="J371" t="s">
        <v>2978</v>
      </c>
      <c r="K371" t="str">
        <f>+Temas[[#This Row],[id_Tema]]&amp;" "&amp;Temas[[#This Row],[Tema]]</f>
        <v>33.10.08 Electricidad, Gas y Agua</v>
      </c>
      <c r="M371" t="s">
        <v>5765</v>
      </c>
      <c r="N371" t="s">
        <v>1684</v>
      </c>
      <c r="O371" t="s">
        <v>5766</v>
      </c>
    </row>
    <row r="372" spans="9:15" x14ac:dyDescent="0.25">
      <c r="I372" t="s">
        <v>5767</v>
      </c>
      <c r="J372" t="s">
        <v>2979</v>
      </c>
      <c r="K372" t="str">
        <f>+Temas[[#This Row],[id_Tema]]&amp;" "&amp;Temas[[#This Row],[Tema]]</f>
        <v>33.10.09 Agricultura y Ganadería</v>
      </c>
      <c r="M372" t="s">
        <v>5768</v>
      </c>
      <c r="N372" t="s">
        <v>1688</v>
      </c>
      <c r="O372" t="s">
        <v>5769</v>
      </c>
    </row>
    <row r="373" spans="9:15" x14ac:dyDescent="0.25">
      <c r="I373" t="s">
        <v>5770</v>
      </c>
      <c r="J373" t="s">
        <v>2958</v>
      </c>
      <c r="K373" t="str">
        <f>+Temas[[#This Row],[id_Tema]]&amp;" "&amp;Temas[[#This Row],[Tema]]</f>
        <v>33.11.01 Deuda Bruta</v>
      </c>
      <c r="M373" t="s">
        <v>5771</v>
      </c>
      <c r="N373" t="s">
        <v>1690</v>
      </c>
      <c r="O373" t="s">
        <v>5772</v>
      </c>
    </row>
    <row r="374" spans="9:15" x14ac:dyDescent="0.25">
      <c r="I374" t="s">
        <v>5773</v>
      </c>
      <c r="J374" t="s">
        <v>2959</v>
      </c>
      <c r="K374" t="str">
        <f>+Temas[[#This Row],[id_Tema]]&amp;" "&amp;Temas[[#This Row],[Tema]]</f>
        <v>33.11.02 Deuda Neta</v>
      </c>
      <c r="M374" t="s">
        <v>5774</v>
      </c>
      <c r="N374" t="s">
        <v>1871</v>
      </c>
      <c r="O374" t="s">
        <v>5775</v>
      </c>
    </row>
    <row r="375" spans="9:15" x14ac:dyDescent="0.25">
      <c r="I375" t="s">
        <v>5776</v>
      </c>
      <c r="J375" t="s">
        <v>4379</v>
      </c>
      <c r="K375" t="str">
        <f>+Temas[[#This Row],[id_Tema]]&amp;" "&amp;Temas[[#This Row],[Tema]]</f>
        <v>34.01.01 Ingresos Partido</v>
      </c>
      <c r="M375" t="s">
        <v>5777</v>
      </c>
      <c r="N375" t="s">
        <v>1915</v>
      </c>
      <c r="O375" t="s">
        <v>5778</v>
      </c>
    </row>
    <row r="376" spans="9:15" x14ac:dyDescent="0.25">
      <c r="I376" t="s">
        <v>5779</v>
      </c>
      <c r="J376" t="s">
        <v>4409</v>
      </c>
      <c r="K376" t="str">
        <f>+Temas[[#This Row],[id_Tema]]&amp;" "&amp;Temas[[#This Row],[Tema]]</f>
        <v>34.01.02 Aportes, donaciones, asignaciones y otros</v>
      </c>
      <c r="M376" t="s">
        <v>5780</v>
      </c>
      <c r="N376" t="s">
        <v>2040</v>
      </c>
      <c r="O376" t="s">
        <v>5781</v>
      </c>
    </row>
    <row r="377" spans="9:15" x14ac:dyDescent="0.25">
      <c r="I377" t="s">
        <v>9911</v>
      </c>
      <c r="J377" t="s">
        <v>3890</v>
      </c>
      <c r="K377" t="str">
        <f>+Temas[[#This Row],[id_Tema]]&amp;" "&amp;Temas[[#This Row],[Tema]]</f>
        <v>34.01.03 Ingresos Partido Amplitud</v>
      </c>
      <c r="M377" t="s">
        <v>5782</v>
      </c>
      <c r="N377" t="s">
        <v>2058</v>
      </c>
      <c r="O377" t="s">
        <v>5783</v>
      </c>
    </row>
    <row r="378" spans="9:15" x14ac:dyDescent="0.25">
      <c r="I378" t="s">
        <v>9912</v>
      </c>
      <c r="J378" t="s">
        <v>3901</v>
      </c>
      <c r="K378" t="str">
        <f>+Temas[[#This Row],[id_Tema]]&amp;" "&amp;Temas[[#This Row],[Tema]]</f>
        <v>34.01.04 Ingresos Partido ANDHA Chile</v>
      </c>
      <c r="M378" t="s">
        <v>5784</v>
      </c>
      <c r="N378" t="s">
        <v>2099</v>
      </c>
      <c r="O378" t="s">
        <v>5785</v>
      </c>
    </row>
    <row r="379" spans="9:15" x14ac:dyDescent="0.25">
      <c r="I379" t="s">
        <v>9913</v>
      </c>
      <c r="J379" t="s">
        <v>3904</v>
      </c>
      <c r="K379" t="str">
        <f>+Temas[[#This Row],[id_Tema]]&amp;" "&amp;Temas[[#This Row],[Tema]]</f>
        <v>34.01.05 Ingresos Partido Ciudadanos</v>
      </c>
      <c r="M379" t="s">
        <v>5786</v>
      </c>
      <c r="N379" t="s">
        <v>2101</v>
      </c>
      <c r="O379" t="s">
        <v>5787</v>
      </c>
    </row>
    <row r="380" spans="9:15" x14ac:dyDescent="0.25">
      <c r="I380" t="s">
        <v>9914</v>
      </c>
      <c r="J380" t="s">
        <v>3910</v>
      </c>
      <c r="K380" t="str">
        <f>+Temas[[#This Row],[id_Tema]]&amp;" "&amp;Temas[[#This Row],[Tema]]</f>
        <v>34.01.06 Ingresos Partido Comunista de Chile (PCCH)</v>
      </c>
      <c r="M380" t="s">
        <v>5788</v>
      </c>
      <c r="N380" t="s">
        <v>2212</v>
      </c>
      <c r="O380" t="s">
        <v>5789</v>
      </c>
    </row>
    <row r="381" spans="9:15" x14ac:dyDescent="0.25">
      <c r="I381" t="s">
        <v>9915</v>
      </c>
      <c r="J381" t="s">
        <v>3921</v>
      </c>
      <c r="K381" t="str">
        <f>+Temas[[#This Row],[id_Tema]]&amp;" "&amp;Temas[[#This Row],[Tema]]</f>
        <v>34.01.07 Ingresos Partido Conservador Cristiano</v>
      </c>
      <c r="M381" t="s">
        <v>5790</v>
      </c>
      <c r="N381" t="s">
        <v>2216</v>
      </c>
      <c r="O381" t="s">
        <v>5791</v>
      </c>
    </row>
    <row r="382" spans="9:15" x14ac:dyDescent="0.25">
      <c r="I382" t="s">
        <v>9916</v>
      </c>
      <c r="J382" t="s">
        <v>3927</v>
      </c>
      <c r="K382" t="str">
        <f>+Temas[[#This Row],[id_Tema]]&amp;" "&amp;Temas[[#This Row],[Tema]]</f>
        <v>34.01.08 Ingresos Partido Convergencia Social</v>
      </c>
      <c r="M382" t="s">
        <v>5792</v>
      </c>
      <c r="N382" t="s">
        <v>2241</v>
      </c>
      <c r="O382" t="s">
        <v>5793</v>
      </c>
    </row>
    <row r="383" spans="9:15" x14ac:dyDescent="0.25">
      <c r="I383" t="s">
        <v>9917</v>
      </c>
      <c r="J383" t="s">
        <v>3933</v>
      </c>
      <c r="K383" t="str">
        <f>+Temas[[#This Row],[id_Tema]]&amp;" "&amp;Temas[[#This Row],[Tema]]</f>
        <v>34.01.09 Ingresos Partido de Trabajadores Revolucionarios (PTR)</v>
      </c>
      <c r="M383" t="s">
        <v>5794</v>
      </c>
      <c r="N383" t="s">
        <v>1359</v>
      </c>
      <c r="O383" t="s">
        <v>5795</v>
      </c>
    </row>
    <row r="384" spans="9:15" x14ac:dyDescent="0.25">
      <c r="I384" t="s">
        <v>9918</v>
      </c>
      <c r="J384" t="s">
        <v>3939</v>
      </c>
      <c r="K384" t="str">
        <f>+Temas[[#This Row],[id_Tema]]&amp;" "&amp;Temas[[#This Row],[Tema]]</f>
        <v>34.01.10 Ingresos Partido Demócrata Cristiano (PDC)</v>
      </c>
      <c r="M384" t="s">
        <v>5796</v>
      </c>
      <c r="N384" t="s">
        <v>986</v>
      </c>
      <c r="O384" t="s">
        <v>5797</v>
      </c>
    </row>
    <row r="385" spans="9:15" x14ac:dyDescent="0.25">
      <c r="I385" t="s">
        <v>9919</v>
      </c>
      <c r="J385" t="s">
        <v>3945</v>
      </c>
      <c r="K385" t="str">
        <f>+Temas[[#This Row],[id_Tema]]&amp;" "&amp;Temas[[#This Row],[Tema]]</f>
        <v>34.01.11 Ingresos Partido Ecologista Verde (PEV)</v>
      </c>
      <c r="M385" t="s">
        <v>5798</v>
      </c>
      <c r="N385" t="s">
        <v>990</v>
      </c>
      <c r="O385" t="s">
        <v>5799</v>
      </c>
    </row>
    <row r="386" spans="9:15" x14ac:dyDescent="0.25">
      <c r="I386" t="s">
        <v>9920</v>
      </c>
      <c r="J386" t="s">
        <v>3955</v>
      </c>
      <c r="K386" t="str">
        <f>+Temas[[#This Row],[id_Tema]]&amp;" "&amp;Temas[[#This Row],[Tema]]</f>
        <v>34.01.12 Ingresos Partido Evolución Política (Evópoli)</v>
      </c>
      <c r="M386" t="s">
        <v>5800</v>
      </c>
      <c r="N386" t="s">
        <v>992</v>
      </c>
      <c r="O386" t="s">
        <v>5801</v>
      </c>
    </row>
    <row r="387" spans="9:15" x14ac:dyDescent="0.25">
      <c r="I387" t="s">
        <v>9921</v>
      </c>
      <c r="J387" t="s">
        <v>3970</v>
      </c>
      <c r="K387" t="str">
        <f>+Temas[[#This Row],[id_Tema]]&amp;" "&amp;Temas[[#This Row],[Tema]]</f>
        <v>34.01.13 Ingresos Partido Federación Regionalista Verde Social  (FREVS)</v>
      </c>
      <c r="M387" t="s">
        <v>5802</v>
      </c>
      <c r="N387" t="s">
        <v>1479</v>
      </c>
      <c r="O387" t="s">
        <v>5803</v>
      </c>
    </row>
    <row r="388" spans="9:15" x14ac:dyDescent="0.25">
      <c r="I388" t="s">
        <v>9922</v>
      </c>
      <c r="J388" t="s">
        <v>3976</v>
      </c>
      <c r="K388" t="str">
        <f>+Temas[[#This Row],[id_Tema]]&amp;" "&amp;Temas[[#This Row],[Tema]]</f>
        <v>34.01.14 Ingresos Partido Humanista (PH)</v>
      </c>
      <c r="M388" t="s">
        <v>5804</v>
      </c>
      <c r="N388" t="s">
        <v>1489</v>
      </c>
      <c r="O388" t="s">
        <v>5805</v>
      </c>
    </row>
    <row r="389" spans="9:15" x14ac:dyDescent="0.25">
      <c r="I389" t="s">
        <v>9923</v>
      </c>
      <c r="J389" t="s">
        <v>3982</v>
      </c>
      <c r="K389" t="str">
        <f>+Temas[[#This Row],[id_Tema]]&amp;" "&amp;Temas[[#This Row],[Tema]]</f>
        <v>34.01.15 Ingresos Partido Igualdad (PI)</v>
      </c>
      <c r="M389" t="s">
        <v>5806</v>
      </c>
      <c r="N389" t="s">
        <v>1573</v>
      </c>
      <c r="O389" t="s">
        <v>5807</v>
      </c>
    </row>
    <row r="390" spans="9:15" x14ac:dyDescent="0.25">
      <c r="I390" t="s">
        <v>9924</v>
      </c>
      <c r="J390" t="s">
        <v>3990</v>
      </c>
      <c r="K390" t="str">
        <f>+Temas[[#This Row],[id_Tema]]&amp;" "&amp;Temas[[#This Row],[Tema]]</f>
        <v>34.01.16 Ingresos Partido Izquierda Ciudadana</v>
      </c>
      <c r="M390" t="s">
        <v>5808</v>
      </c>
      <c r="N390" t="s">
        <v>1643</v>
      </c>
      <c r="O390" t="s">
        <v>5809</v>
      </c>
    </row>
    <row r="391" spans="9:15" x14ac:dyDescent="0.25">
      <c r="I391" t="s">
        <v>9925</v>
      </c>
      <c r="J391" t="s">
        <v>3996</v>
      </c>
      <c r="K391" t="str">
        <f>+Temas[[#This Row],[id_Tema]]&amp;" "&amp;Temas[[#This Row],[Tema]]</f>
        <v>34.01.17 Ingresos Partido Liberal de Chile(PL)</v>
      </c>
      <c r="M391" t="s">
        <v>5810</v>
      </c>
      <c r="N391" t="s">
        <v>1947</v>
      </c>
      <c r="O391" t="s">
        <v>5811</v>
      </c>
    </row>
    <row r="392" spans="9:15" x14ac:dyDescent="0.25">
      <c r="I392" t="s">
        <v>9926</v>
      </c>
      <c r="J392" t="s">
        <v>4002</v>
      </c>
      <c r="K392" t="str">
        <f>+Temas[[#This Row],[id_Tema]]&amp;" "&amp;Temas[[#This Row],[Tema]]</f>
        <v>34.01.18 Ingresos Partido Nuevo Tiempo</v>
      </c>
      <c r="M392" t="s">
        <v>5812</v>
      </c>
      <c r="N392" t="s">
        <v>2208</v>
      </c>
      <c r="O392" t="s">
        <v>5813</v>
      </c>
    </row>
    <row r="393" spans="9:15" x14ac:dyDescent="0.25">
      <c r="I393" t="s">
        <v>9927</v>
      </c>
      <c r="J393" t="s">
        <v>4008</v>
      </c>
      <c r="K393" t="str">
        <f>+Temas[[#This Row],[id_Tema]]&amp;" "&amp;Temas[[#This Row],[Tema]]</f>
        <v>34.01.19 Ingresos Partido Pais</v>
      </c>
      <c r="M393" t="s">
        <v>5814</v>
      </c>
      <c r="N393" t="s">
        <v>2221</v>
      </c>
      <c r="O393" t="s">
        <v>5815</v>
      </c>
    </row>
    <row r="394" spans="9:15" x14ac:dyDescent="0.25">
      <c r="I394" t="s">
        <v>9928</v>
      </c>
      <c r="J394" t="s">
        <v>4010</v>
      </c>
      <c r="K394" t="str">
        <f>+Temas[[#This Row],[id_Tema]]&amp;" "&amp;Temas[[#This Row],[Tema]]</f>
        <v>34.01.20 Ingresos Partido Político Comunes</v>
      </c>
      <c r="M394" t="s">
        <v>5816</v>
      </c>
      <c r="N394" t="s">
        <v>2223</v>
      </c>
      <c r="O394" t="s">
        <v>5817</v>
      </c>
    </row>
    <row r="395" spans="9:15" x14ac:dyDescent="0.25">
      <c r="I395" t="s">
        <v>9929</v>
      </c>
      <c r="J395" t="s">
        <v>4016</v>
      </c>
      <c r="K395" t="str">
        <f>+Temas[[#This Row],[id_Tema]]&amp;" "&amp;Temas[[#This Row],[Tema]]</f>
        <v>34.01.21 Ingresos Partido Por la Democracia (PPD)</v>
      </c>
      <c r="M395" t="s">
        <v>5818</v>
      </c>
      <c r="N395" t="s">
        <v>2225</v>
      </c>
      <c r="O395" t="s">
        <v>5819</v>
      </c>
    </row>
    <row r="396" spans="9:15" x14ac:dyDescent="0.25">
      <c r="I396" t="s">
        <v>9930</v>
      </c>
      <c r="J396" t="s">
        <v>4022</v>
      </c>
      <c r="K396" t="str">
        <f>+Temas[[#This Row],[id_Tema]]&amp;" "&amp;Temas[[#This Row],[Tema]]</f>
        <v>34.01.22 Ingresos Partido Progresista (PRO)</v>
      </c>
      <c r="M396" t="s">
        <v>5820</v>
      </c>
      <c r="N396" t="s">
        <v>2227</v>
      </c>
      <c r="O396" t="s">
        <v>5821</v>
      </c>
    </row>
    <row r="397" spans="9:15" x14ac:dyDescent="0.25">
      <c r="I397" t="s">
        <v>9931</v>
      </c>
      <c r="J397" t="s">
        <v>4028</v>
      </c>
      <c r="K397" t="str">
        <f>+Temas[[#This Row],[id_Tema]]&amp;" "&amp;Temas[[#This Row],[Tema]]</f>
        <v>34.01.23 Ingresos Partido Radical de Chile</v>
      </c>
      <c r="M397" t="s">
        <v>5822</v>
      </c>
      <c r="N397" t="s">
        <v>2229</v>
      </c>
      <c r="O397" t="s">
        <v>5823</v>
      </c>
    </row>
    <row r="398" spans="9:15" x14ac:dyDescent="0.25">
      <c r="I398" t="s">
        <v>9932</v>
      </c>
      <c r="J398" t="s">
        <v>4038</v>
      </c>
      <c r="K398" t="str">
        <f>+Temas[[#This Row],[id_Tema]]&amp;" "&amp;Temas[[#This Row],[Tema]]</f>
        <v>34.01.24 Ingresos Partido Regionalista Independiente Demócrata (PRI)</v>
      </c>
      <c r="M398" t="s">
        <v>5824</v>
      </c>
      <c r="N398" t="s">
        <v>1346</v>
      </c>
      <c r="O398" t="s">
        <v>5825</v>
      </c>
    </row>
    <row r="399" spans="9:15" x14ac:dyDescent="0.25">
      <c r="I399" t="s">
        <v>9933</v>
      </c>
      <c r="J399" t="s">
        <v>4046</v>
      </c>
      <c r="K399" t="str">
        <f>+Temas[[#This Row],[id_Tema]]&amp;" "&amp;Temas[[#This Row],[Tema]]</f>
        <v>34.01.25 Ingresos Partido Renovación Nacional (RN)</v>
      </c>
      <c r="M399" t="s">
        <v>5826</v>
      </c>
      <c r="N399" t="s">
        <v>1348</v>
      </c>
      <c r="O399" t="s">
        <v>5827</v>
      </c>
    </row>
    <row r="400" spans="9:15" x14ac:dyDescent="0.25">
      <c r="I400" t="s">
        <v>9934</v>
      </c>
      <c r="J400" t="s">
        <v>4056</v>
      </c>
      <c r="K400" t="str">
        <f>+Temas[[#This Row],[id_Tema]]&amp;" "&amp;Temas[[#This Row],[Tema]]</f>
        <v>34.01.26 Ingresos Partido Republicano de Chile</v>
      </c>
      <c r="M400" t="s">
        <v>5828</v>
      </c>
      <c r="N400" t="s">
        <v>1350</v>
      </c>
      <c r="O400" t="s">
        <v>5829</v>
      </c>
    </row>
    <row r="401" spans="9:15" x14ac:dyDescent="0.25">
      <c r="I401" t="s">
        <v>9935</v>
      </c>
      <c r="J401" t="s">
        <v>4066</v>
      </c>
      <c r="K401" t="str">
        <f>+Temas[[#This Row],[id_Tema]]&amp;" "&amp;Temas[[#This Row],[Tema]]</f>
        <v>34.01.27 Ingresos Partido Revolución Democrática (RD)</v>
      </c>
      <c r="M401" t="s">
        <v>5830</v>
      </c>
      <c r="N401" t="s">
        <v>2026</v>
      </c>
      <c r="O401" t="s">
        <v>5831</v>
      </c>
    </row>
    <row r="402" spans="9:15" x14ac:dyDescent="0.25">
      <c r="I402" t="s">
        <v>9936</v>
      </c>
      <c r="J402" t="s">
        <v>4072</v>
      </c>
      <c r="K402" t="str">
        <f>+Temas[[#This Row],[id_Tema]]&amp;" "&amp;Temas[[#This Row],[Tema]]</f>
        <v>34.01.28 Ingresos Partido Socialista de Chile PS</v>
      </c>
      <c r="M402" t="s">
        <v>5832</v>
      </c>
      <c r="N402" t="s">
        <v>1342</v>
      </c>
      <c r="O402" t="s">
        <v>5833</v>
      </c>
    </row>
    <row r="403" spans="9:15" x14ac:dyDescent="0.25">
      <c r="I403" t="s">
        <v>9937</v>
      </c>
      <c r="J403" t="s">
        <v>4078</v>
      </c>
      <c r="K403" t="str">
        <f>+Temas[[#This Row],[id_Tema]]&amp;" "&amp;Temas[[#This Row],[Tema]]</f>
        <v>34.01.29 Ingresos Partido Todos</v>
      </c>
      <c r="M403" t="s">
        <v>5834</v>
      </c>
      <c r="N403" t="s">
        <v>1401</v>
      </c>
      <c r="O403" t="s">
        <v>5835</v>
      </c>
    </row>
    <row r="404" spans="9:15" x14ac:dyDescent="0.25">
      <c r="I404" t="s">
        <v>9938</v>
      </c>
      <c r="J404" t="s">
        <v>4084</v>
      </c>
      <c r="K404" t="str">
        <f>+Temas[[#This Row],[id_Tema]]&amp;" "&amp;Temas[[#This Row],[Tema]]</f>
        <v>34.01.30 Ingresos Partido Unión Demócrata Independiente - UDI</v>
      </c>
      <c r="M404" t="s">
        <v>5836</v>
      </c>
      <c r="N404" t="s">
        <v>1405</v>
      </c>
      <c r="O404" t="s">
        <v>5837</v>
      </c>
    </row>
    <row r="405" spans="9:15" x14ac:dyDescent="0.25">
      <c r="I405" t="s">
        <v>9939</v>
      </c>
      <c r="J405" t="s">
        <v>4091</v>
      </c>
      <c r="K405" t="str">
        <f>+Temas[[#This Row],[id_Tema]]&amp;" "&amp;Temas[[#This Row],[Tema]]</f>
        <v>34.01.31 Ingresos Partido Unión Patriótica</v>
      </c>
      <c r="M405" t="s">
        <v>5838</v>
      </c>
      <c r="N405" t="s">
        <v>1686</v>
      </c>
      <c r="O405" t="s">
        <v>5839</v>
      </c>
    </row>
    <row r="406" spans="9:15" x14ac:dyDescent="0.25">
      <c r="I406" t="s">
        <v>9940</v>
      </c>
      <c r="J406" t="s">
        <v>4097</v>
      </c>
      <c r="K406" t="str">
        <f>+Temas[[#This Row],[id_Tema]]&amp;" "&amp;Temas[[#This Row],[Tema]]</f>
        <v>34.01.32 Aportes, donaciones, asignaciones y otros al Partido Amplitud</v>
      </c>
      <c r="M406" t="s">
        <v>5840</v>
      </c>
      <c r="N406" t="s">
        <v>2036</v>
      </c>
      <c r="O406" t="s">
        <v>5841</v>
      </c>
    </row>
    <row r="407" spans="9:15" x14ac:dyDescent="0.25">
      <c r="I407" t="s">
        <v>9941</v>
      </c>
      <c r="J407" t="s">
        <v>4112</v>
      </c>
      <c r="K407" t="str">
        <f>+Temas[[#This Row],[id_Tema]]&amp;" "&amp;Temas[[#This Row],[Tema]]</f>
        <v>34.01.33 Aportes, donaciones, asignaciones y otros al Partido Ciudadanos</v>
      </c>
      <c r="M407" t="s">
        <v>5842</v>
      </c>
      <c r="N407" t="s">
        <v>2062</v>
      </c>
      <c r="O407" t="s">
        <v>5843</v>
      </c>
    </row>
    <row r="408" spans="9:15" x14ac:dyDescent="0.25">
      <c r="I408" t="s">
        <v>9942</v>
      </c>
      <c r="J408" t="s">
        <v>4122</v>
      </c>
      <c r="K408" t="str">
        <f>+Temas[[#This Row],[id_Tema]]&amp;" "&amp;Temas[[#This Row],[Tema]]</f>
        <v>34.01.34 Aportes, donaciones, asignaciones y otros al Partido Comunista de Chile (PCCH)</v>
      </c>
      <c r="M408" t="s">
        <v>5844</v>
      </c>
      <c r="N408" t="s">
        <v>2066</v>
      </c>
      <c r="O408" t="s">
        <v>5845</v>
      </c>
    </row>
    <row r="409" spans="9:15" x14ac:dyDescent="0.25">
      <c r="I409" t="s">
        <v>9943</v>
      </c>
      <c r="J409" t="s">
        <v>4130</v>
      </c>
      <c r="K409" t="str">
        <f>+Temas[[#This Row],[id_Tema]]&amp;" "&amp;Temas[[#This Row],[Tema]]</f>
        <v>34.01.35 Aportes, donaciones, asignaciones y otros al Partido Conservador Cristiano</v>
      </c>
      <c r="M409" t="s">
        <v>5846</v>
      </c>
      <c r="N409" t="s">
        <v>2068</v>
      </c>
      <c r="O409" t="s">
        <v>5847</v>
      </c>
    </row>
    <row r="410" spans="9:15" x14ac:dyDescent="0.25">
      <c r="I410" t="s">
        <v>9944</v>
      </c>
      <c r="J410" t="s">
        <v>4138</v>
      </c>
      <c r="K410" t="str">
        <f>+Temas[[#This Row],[id_Tema]]&amp;" "&amp;Temas[[#This Row],[Tema]]</f>
        <v>34.01.36 Aportes, donaciones, asignaciones y otros al Partido Convergencia Social</v>
      </c>
      <c r="M410" t="s">
        <v>5848</v>
      </c>
      <c r="N410" t="s">
        <v>2070</v>
      </c>
      <c r="O410" t="s">
        <v>5849</v>
      </c>
    </row>
    <row r="411" spans="9:15" x14ac:dyDescent="0.25">
      <c r="I411" t="s">
        <v>9945</v>
      </c>
      <c r="J411" t="s">
        <v>4147</v>
      </c>
      <c r="K411" t="str">
        <f>+Temas[[#This Row],[id_Tema]]&amp;" "&amp;Temas[[#This Row],[Tema]]</f>
        <v>34.01.37 Aportes, donaciones, asignaciones y otros al Partido de Trabajadores Revolucionarios (PTR)</v>
      </c>
      <c r="M411" t="s">
        <v>5850</v>
      </c>
      <c r="N411" t="s">
        <v>2072</v>
      </c>
      <c r="O411" t="s">
        <v>5851</v>
      </c>
    </row>
    <row r="412" spans="9:15" x14ac:dyDescent="0.25">
      <c r="I412" t="s">
        <v>9946</v>
      </c>
      <c r="J412" t="s">
        <v>4155</v>
      </c>
      <c r="K412" t="str">
        <f>+Temas[[#This Row],[id_Tema]]&amp;" "&amp;Temas[[#This Row],[Tema]]</f>
        <v>34.01.38 Aportes, donaciones, asignaciones y otros al Partido Demócrata Cristiano (PDC)</v>
      </c>
      <c r="M412" t="s">
        <v>5852</v>
      </c>
      <c r="N412" t="s">
        <v>2074</v>
      </c>
      <c r="O412" t="s">
        <v>5853</v>
      </c>
    </row>
    <row r="413" spans="9:15" x14ac:dyDescent="0.25">
      <c r="I413" t="s">
        <v>9947</v>
      </c>
      <c r="J413" t="s">
        <v>4163</v>
      </c>
      <c r="K413" t="str">
        <f>+Temas[[#This Row],[id_Tema]]&amp;" "&amp;Temas[[#This Row],[Tema]]</f>
        <v>34.01.39 Aportes, donaciones, asignaciones y otros al Partido Ecologista Verde (PEV)</v>
      </c>
      <c r="M413" t="s">
        <v>5854</v>
      </c>
      <c r="N413" t="s">
        <v>2199</v>
      </c>
      <c r="O413" t="s">
        <v>5855</v>
      </c>
    </row>
    <row r="414" spans="9:15" x14ac:dyDescent="0.25">
      <c r="I414" t="s">
        <v>9948</v>
      </c>
      <c r="J414" t="s">
        <v>4171</v>
      </c>
      <c r="K414" t="str">
        <f>+Temas[[#This Row],[id_Tema]]&amp;" "&amp;Temas[[#This Row],[Tema]]</f>
        <v>34.01.40 Aportes, donaciones, asignaciones y otros al Partido Evolución Política (Evópoli)</v>
      </c>
      <c r="M414" t="s">
        <v>5856</v>
      </c>
      <c r="N414" t="s">
        <v>1508</v>
      </c>
      <c r="O414" t="s">
        <v>5857</v>
      </c>
    </row>
    <row r="415" spans="9:15" x14ac:dyDescent="0.25">
      <c r="I415" t="s">
        <v>9949</v>
      </c>
      <c r="J415" t="s">
        <v>4181</v>
      </c>
      <c r="K415" t="str">
        <f>+Temas[[#This Row],[id_Tema]]&amp;" "&amp;Temas[[#This Row],[Tema]]</f>
        <v>34.01.41 Aportes, donaciones, asignaciones y otros al Partido Federación Regionalista Verde Social  (FREVS)</v>
      </c>
      <c r="M415" t="s">
        <v>5858</v>
      </c>
      <c r="N415" t="s">
        <v>1519</v>
      </c>
      <c r="O415" t="s">
        <v>5859</v>
      </c>
    </row>
    <row r="416" spans="9:15" x14ac:dyDescent="0.25">
      <c r="I416" t="s">
        <v>9950</v>
      </c>
      <c r="J416" t="s">
        <v>4189</v>
      </c>
      <c r="K416" t="str">
        <f>+Temas[[#This Row],[id_Tema]]&amp;" "&amp;Temas[[#This Row],[Tema]]</f>
        <v>34.01.42 Aportes, donaciones, asignaciones y otros al Partido Humanista (PH)</v>
      </c>
      <c r="M416" t="s">
        <v>5860</v>
      </c>
      <c r="N416" t="s">
        <v>1521</v>
      </c>
      <c r="O416" t="s">
        <v>5861</v>
      </c>
    </row>
    <row r="417" spans="9:15" x14ac:dyDescent="0.25">
      <c r="I417" t="s">
        <v>9951</v>
      </c>
      <c r="J417" t="s">
        <v>4197</v>
      </c>
      <c r="K417" t="str">
        <f>+Temas[[#This Row],[id_Tema]]&amp;" "&amp;Temas[[#This Row],[Tema]]</f>
        <v>34.01.43 Aportes, donaciones, asignaciones y otros al Partido Igualdad (PI)</v>
      </c>
      <c r="M417" t="s">
        <v>5862</v>
      </c>
      <c r="N417" t="s">
        <v>1523</v>
      </c>
      <c r="O417" t="s">
        <v>5863</v>
      </c>
    </row>
    <row r="418" spans="9:15" x14ac:dyDescent="0.25">
      <c r="I418" t="s">
        <v>9952</v>
      </c>
      <c r="J418" t="s">
        <v>4209</v>
      </c>
      <c r="K418" t="str">
        <f>+Temas[[#This Row],[id_Tema]]&amp;" "&amp;Temas[[#This Row],[Tema]]</f>
        <v>34.01.44 Aportes, donaciones, asignaciones y otros al Partido Izquierda Ciudadana</v>
      </c>
      <c r="M418" t="s">
        <v>5864</v>
      </c>
      <c r="N418" t="s">
        <v>1525</v>
      </c>
      <c r="O418" t="s">
        <v>5865</v>
      </c>
    </row>
    <row r="419" spans="9:15" x14ac:dyDescent="0.25">
      <c r="I419" t="s">
        <v>9953</v>
      </c>
      <c r="J419" t="s">
        <v>4217</v>
      </c>
      <c r="K419" t="str">
        <f>+Temas[[#This Row],[id_Tema]]&amp;" "&amp;Temas[[#This Row],[Tema]]</f>
        <v>34.01.45 Aportes, donaciones, asignaciones y otros al Partido Liberal de Chile(PL)</v>
      </c>
      <c r="M419" t="s">
        <v>5866</v>
      </c>
      <c r="N419" t="s">
        <v>1527</v>
      </c>
      <c r="O419" t="s">
        <v>5867</v>
      </c>
    </row>
    <row r="420" spans="9:15" x14ac:dyDescent="0.25">
      <c r="I420" t="s">
        <v>9954</v>
      </c>
      <c r="J420" t="s">
        <v>4225</v>
      </c>
      <c r="K420" t="str">
        <f>+Temas[[#This Row],[id_Tema]]&amp;" "&amp;Temas[[#This Row],[Tema]]</f>
        <v>34.01.46 Aportes, donaciones, asignaciones y otros al Partido Movimiento Independiente Regionalista Agrario y Social (MIRAS)</v>
      </c>
      <c r="M420" t="s">
        <v>5868</v>
      </c>
      <c r="N420" t="s">
        <v>1529</v>
      </c>
      <c r="O420" t="s">
        <v>5869</v>
      </c>
    </row>
    <row r="421" spans="9:15" x14ac:dyDescent="0.25">
      <c r="I421" t="s">
        <v>9955</v>
      </c>
      <c r="J421" t="s">
        <v>4233</v>
      </c>
      <c r="K421" t="str">
        <f>+Temas[[#This Row],[id_Tema]]&amp;" "&amp;Temas[[#This Row],[Tema]]</f>
        <v>34.01.47 Aportes, donaciones, asignaciones y otros al Partido Nuevo Tiempo</v>
      </c>
      <c r="M421" t="s">
        <v>5870</v>
      </c>
      <c r="N421" t="s">
        <v>1531</v>
      </c>
      <c r="O421" t="s">
        <v>5871</v>
      </c>
    </row>
    <row r="422" spans="9:15" x14ac:dyDescent="0.25">
      <c r="I422" t="s">
        <v>9956</v>
      </c>
      <c r="J422" t="s">
        <v>4241</v>
      </c>
      <c r="K422" t="str">
        <f>+Temas[[#This Row],[id_Tema]]&amp;" "&amp;Temas[[#This Row],[Tema]]</f>
        <v>34.01.48 Aportes, donaciones, asignaciones y otros al Partido Político Comunes</v>
      </c>
      <c r="M422" t="s">
        <v>5872</v>
      </c>
      <c r="N422" t="s">
        <v>1533</v>
      </c>
      <c r="O422" t="s">
        <v>5873</v>
      </c>
    </row>
    <row r="423" spans="9:15" x14ac:dyDescent="0.25">
      <c r="I423" t="s">
        <v>9957</v>
      </c>
      <c r="J423" t="s">
        <v>4250</v>
      </c>
      <c r="K423" t="str">
        <f>+Temas[[#This Row],[id_Tema]]&amp;" "&amp;Temas[[#This Row],[Tema]]</f>
        <v>34.01.49 Aportes, donaciones, asignaciones y otros al Partido Por la Democracia (PPD)</v>
      </c>
      <c r="M423" t="s">
        <v>5874</v>
      </c>
      <c r="N423" t="s">
        <v>1535</v>
      </c>
      <c r="O423" t="s">
        <v>5875</v>
      </c>
    </row>
    <row r="424" spans="9:15" x14ac:dyDescent="0.25">
      <c r="I424" t="s">
        <v>9958</v>
      </c>
      <c r="J424" t="s">
        <v>4258</v>
      </c>
      <c r="K424" t="str">
        <f>+Temas[[#This Row],[id_Tema]]&amp;" "&amp;Temas[[#This Row],[Tema]]</f>
        <v>34.01.50 Aportes, donaciones, asignaciones y otros al Partido Progresista de Chile</v>
      </c>
      <c r="M424" t="s">
        <v>5876</v>
      </c>
      <c r="N424" t="s">
        <v>1537</v>
      </c>
      <c r="O424" t="s">
        <v>5877</v>
      </c>
    </row>
    <row r="425" spans="9:15" x14ac:dyDescent="0.25">
      <c r="I425" t="s">
        <v>9959</v>
      </c>
      <c r="J425" t="s">
        <v>4266</v>
      </c>
      <c r="K425" t="str">
        <f>+Temas[[#This Row],[id_Tema]]&amp;" "&amp;Temas[[#This Row],[Tema]]</f>
        <v>34.01.51 Aportes, donaciones, asignaciones y otros al Partido Radical de Chile</v>
      </c>
      <c r="M425" t="s">
        <v>5878</v>
      </c>
      <c r="N425" t="s">
        <v>1539</v>
      </c>
      <c r="O425" t="s">
        <v>5879</v>
      </c>
    </row>
    <row r="426" spans="9:15" x14ac:dyDescent="0.25">
      <c r="I426" t="s">
        <v>9960</v>
      </c>
      <c r="J426" t="s">
        <v>4276</v>
      </c>
      <c r="K426" t="str">
        <f>+Temas[[#This Row],[id_Tema]]&amp;" "&amp;Temas[[#This Row],[Tema]]</f>
        <v>34.01.52 Aportes, donaciones, asignaciones y otros al Partido Regionalista Independiente Demócrata (PRI)</v>
      </c>
      <c r="M426" t="s">
        <v>5880</v>
      </c>
      <c r="N426" t="s">
        <v>1541</v>
      </c>
      <c r="O426" t="s">
        <v>5881</v>
      </c>
    </row>
    <row r="427" spans="9:15" x14ac:dyDescent="0.25">
      <c r="I427" t="s">
        <v>9961</v>
      </c>
      <c r="J427" t="s">
        <v>4284</v>
      </c>
      <c r="K427" t="str">
        <f>+Temas[[#This Row],[id_Tema]]&amp;" "&amp;Temas[[#This Row],[Tema]]</f>
        <v>34.01.53 Aportes, donaciones, asignaciones y otros al Partido Renovación Nacional (RN)</v>
      </c>
      <c r="M427" t="s">
        <v>5882</v>
      </c>
      <c r="N427" t="s">
        <v>1543</v>
      </c>
      <c r="O427" t="s">
        <v>5883</v>
      </c>
    </row>
    <row r="428" spans="9:15" x14ac:dyDescent="0.25">
      <c r="I428" t="s">
        <v>9962</v>
      </c>
      <c r="J428" t="s">
        <v>4292</v>
      </c>
      <c r="K428" t="str">
        <f>+Temas[[#This Row],[id_Tema]]&amp;" "&amp;Temas[[#This Row],[Tema]]</f>
        <v>34.01.54 Aportes, donaciones, asignaciones y otros al Partido Republicano de Chile</v>
      </c>
      <c r="M428" t="s">
        <v>5884</v>
      </c>
      <c r="N428" t="s">
        <v>1545</v>
      </c>
      <c r="O428" t="s">
        <v>5885</v>
      </c>
    </row>
    <row r="429" spans="9:15" x14ac:dyDescent="0.25">
      <c r="I429" t="s">
        <v>9963</v>
      </c>
      <c r="J429" t="s">
        <v>4300</v>
      </c>
      <c r="K429" t="str">
        <f>+Temas[[#This Row],[id_Tema]]&amp;" "&amp;Temas[[#This Row],[Tema]]</f>
        <v>34.01.55 Aportes, donaciones, asignaciones y otros al Partido Revolución Democrática (RD)</v>
      </c>
      <c r="M429" t="s">
        <v>5886</v>
      </c>
      <c r="N429" t="s">
        <v>1547</v>
      </c>
      <c r="O429" t="s">
        <v>5887</v>
      </c>
    </row>
    <row r="430" spans="9:15" x14ac:dyDescent="0.25">
      <c r="I430" t="s">
        <v>9964</v>
      </c>
      <c r="J430" t="s">
        <v>4309</v>
      </c>
      <c r="K430" t="str">
        <f>+Temas[[#This Row],[id_Tema]]&amp;" "&amp;Temas[[#This Row],[Tema]]</f>
        <v>34.01.56 Aportes, donaciones, asignaciones y otros al Partido Socialista de Chile PS</v>
      </c>
      <c r="M430" t="s">
        <v>5888</v>
      </c>
      <c r="N430" t="s">
        <v>1587</v>
      </c>
      <c r="O430" t="s">
        <v>5889</v>
      </c>
    </row>
    <row r="431" spans="9:15" x14ac:dyDescent="0.25">
      <c r="I431" t="s">
        <v>9965</v>
      </c>
      <c r="J431" t="s">
        <v>4321</v>
      </c>
      <c r="K431" t="str">
        <f>+Temas[[#This Row],[id_Tema]]&amp;" "&amp;Temas[[#This Row],[Tema]]</f>
        <v>34.01.57 Aportes, donaciones, asignaciones y otros al Partido Todos</v>
      </c>
      <c r="M431" t="s">
        <v>5890</v>
      </c>
      <c r="N431" t="s">
        <v>1736</v>
      </c>
      <c r="O431" t="s">
        <v>5891</v>
      </c>
    </row>
    <row r="432" spans="9:15" x14ac:dyDescent="0.25">
      <c r="I432" t="s">
        <v>9966</v>
      </c>
      <c r="J432" t="s">
        <v>4329</v>
      </c>
      <c r="K432" t="str">
        <f>+Temas[[#This Row],[id_Tema]]&amp;" "&amp;Temas[[#This Row],[Tema]]</f>
        <v>34.01.58 Aportes, donaciones, asignaciones y otros al Partido Unión Demócrata Independiente - UDI</v>
      </c>
      <c r="M432" t="s">
        <v>5892</v>
      </c>
      <c r="N432" t="s">
        <v>1886</v>
      </c>
      <c r="O432" t="s">
        <v>5893</v>
      </c>
    </row>
    <row r="433" spans="9:15" x14ac:dyDescent="0.25">
      <c r="I433" t="s">
        <v>9967</v>
      </c>
      <c r="J433" t="s">
        <v>4339</v>
      </c>
      <c r="K433" t="str">
        <f>+Temas[[#This Row],[id_Tema]]&amp;" "&amp;Temas[[#This Row],[Tema]]</f>
        <v>34.01.59 Aportes, donaciones, asignaciones y otros al Partido Unión Patriótica</v>
      </c>
      <c r="M433" t="s">
        <v>5894</v>
      </c>
      <c r="N433" t="s">
        <v>1894</v>
      </c>
      <c r="O433" t="s">
        <v>5895</v>
      </c>
    </row>
    <row r="434" spans="9:15" x14ac:dyDescent="0.25">
      <c r="M434" t="s">
        <v>5896</v>
      </c>
      <c r="N434" t="s">
        <v>1924</v>
      </c>
      <c r="O434" t="s">
        <v>5897</v>
      </c>
    </row>
    <row r="435" spans="9:15" x14ac:dyDescent="0.25">
      <c r="M435" t="s">
        <v>5898</v>
      </c>
      <c r="N435" t="s">
        <v>1942</v>
      </c>
      <c r="O435" t="s">
        <v>5899</v>
      </c>
    </row>
    <row r="436" spans="9:15" x14ac:dyDescent="0.25">
      <c r="M436" t="s">
        <v>5900</v>
      </c>
      <c r="N436" t="s">
        <v>1944</v>
      </c>
      <c r="O436" t="s">
        <v>5901</v>
      </c>
    </row>
    <row r="437" spans="9:15" x14ac:dyDescent="0.25">
      <c r="M437" t="s">
        <v>5902</v>
      </c>
      <c r="N437" t="s">
        <v>1950</v>
      </c>
      <c r="O437" t="s">
        <v>5903</v>
      </c>
    </row>
    <row r="438" spans="9:15" x14ac:dyDescent="0.25">
      <c r="M438" t="s">
        <v>5904</v>
      </c>
      <c r="N438" t="s">
        <v>1956</v>
      </c>
      <c r="O438" t="s">
        <v>5905</v>
      </c>
    </row>
    <row r="439" spans="9:15" x14ac:dyDescent="0.25">
      <c r="M439" t="s">
        <v>5906</v>
      </c>
      <c r="N439" t="s">
        <v>1987</v>
      </c>
      <c r="O439" t="s">
        <v>5907</v>
      </c>
    </row>
    <row r="440" spans="9:15" x14ac:dyDescent="0.25">
      <c r="M440" t="s">
        <v>5908</v>
      </c>
      <c r="N440" t="s">
        <v>1997</v>
      </c>
      <c r="O440" t="s">
        <v>5909</v>
      </c>
    </row>
    <row r="441" spans="9:15" x14ac:dyDescent="0.25">
      <c r="M441" t="s">
        <v>5910</v>
      </c>
      <c r="N441" t="s">
        <v>2022</v>
      </c>
      <c r="O441" t="s">
        <v>5911</v>
      </c>
    </row>
    <row r="442" spans="9:15" x14ac:dyDescent="0.25">
      <c r="M442" t="s">
        <v>5912</v>
      </c>
      <c r="N442" t="s">
        <v>1366</v>
      </c>
      <c r="O442" t="s">
        <v>5913</v>
      </c>
    </row>
    <row r="443" spans="9:15" x14ac:dyDescent="0.25">
      <c r="M443" t="s">
        <v>5914</v>
      </c>
      <c r="N443" t="s">
        <v>1409</v>
      </c>
      <c r="O443" t="s">
        <v>5915</v>
      </c>
    </row>
    <row r="444" spans="9:15" x14ac:dyDescent="0.25">
      <c r="M444" t="s">
        <v>5916</v>
      </c>
      <c r="N444" t="s">
        <v>1414</v>
      </c>
      <c r="O444" t="s">
        <v>5917</v>
      </c>
    </row>
    <row r="445" spans="9:15" x14ac:dyDescent="0.25">
      <c r="M445" t="s">
        <v>5918</v>
      </c>
      <c r="N445" t="s">
        <v>1501</v>
      </c>
      <c r="O445" t="s">
        <v>5919</v>
      </c>
    </row>
    <row r="446" spans="9:15" x14ac:dyDescent="0.25">
      <c r="M446" t="s">
        <v>5920</v>
      </c>
      <c r="N446" t="s">
        <v>1505</v>
      </c>
      <c r="O446" t="s">
        <v>5921</v>
      </c>
    </row>
    <row r="447" spans="9:15" x14ac:dyDescent="0.25">
      <c r="M447" t="s">
        <v>5922</v>
      </c>
      <c r="N447" t="s">
        <v>1616</v>
      </c>
      <c r="O447" t="s">
        <v>5923</v>
      </c>
    </row>
    <row r="448" spans="9:15" x14ac:dyDescent="0.25">
      <c r="M448" t="s">
        <v>5924</v>
      </c>
      <c r="N448" t="s">
        <v>1645</v>
      </c>
      <c r="O448" t="s">
        <v>5925</v>
      </c>
    </row>
    <row r="449" spans="13:15" x14ac:dyDescent="0.25">
      <c r="M449" t="s">
        <v>5926</v>
      </c>
      <c r="N449" t="s">
        <v>1657</v>
      </c>
      <c r="O449" t="s">
        <v>5927</v>
      </c>
    </row>
    <row r="450" spans="13:15" x14ac:dyDescent="0.25">
      <c r="M450" t="s">
        <v>5928</v>
      </c>
      <c r="N450" t="s">
        <v>1673</v>
      </c>
      <c r="O450" t="s">
        <v>5929</v>
      </c>
    </row>
    <row r="451" spans="13:15" x14ac:dyDescent="0.25">
      <c r="M451" t="s">
        <v>5930</v>
      </c>
      <c r="N451" t="s">
        <v>1675</v>
      </c>
      <c r="O451" t="s">
        <v>5931</v>
      </c>
    </row>
    <row r="452" spans="13:15" x14ac:dyDescent="0.25">
      <c r="M452" t="s">
        <v>5932</v>
      </c>
      <c r="N452" t="s">
        <v>1681</v>
      </c>
      <c r="O452" t="s">
        <v>5933</v>
      </c>
    </row>
    <row r="453" spans="13:15" x14ac:dyDescent="0.25">
      <c r="M453" t="s">
        <v>5934</v>
      </c>
      <c r="N453" t="s">
        <v>1692</v>
      </c>
      <c r="O453" t="s">
        <v>5935</v>
      </c>
    </row>
    <row r="454" spans="13:15" x14ac:dyDescent="0.25">
      <c r="M454" t="s">
        <v>5936</v>
      </c>
      <c r="N454" t="s">
        <v>1694</v>
      </c>
      <c r="O454" t="s">
        <v>5937</v>
      </c>
    </row>
    <row r="455" spans="13:15" x14ac:dyDescent="0.25">
      <c r="M455" t="s">
        <v>5938</v>
      </c>
      <c r="N455" t="s">
        <v>1700</v>
      </c>
      <c r="O455" t="s">
        <v>5939</v>
      </c>
    </row>
    <row r="456" spans="13:15" x14ac:dyDescent="0.25">
      <c r="M456" t="s">
        <v>5940</v>
      </c>
      <c r="N456" t="s">
        <v>1702</v>
      </c>
      <c r="O456" t="s">
        <v>5941</v>
      </c>
    </row>
    <row r="457" spans="13:15" x14ac:dyDescent="0.25">
      <c r="M457" t="s">
        <v>5942</v>
      </c>
      <c r="N457" t="s">
        <v>1710</v>
      </c>
      <c r="O457" t="s">
        <v>5943</v>
      </c>
    </row>
    <row r="458" spans="13:15" x14ac:dyDescent="0.25">
      <c r="M458" t="s">
        <v>5944</v>
      </c>
      <c r="N458" t="s">
        <v>1755</v>
      </c>
      <c r="O458" t="s">
        <v>5945</v>
      </c>
    </row>
    <row r="459" spans="13:15" x14ac:dyDescent="0.25">
      <c r="M459" t="s">
        <v>5946</v>
      </c>
      <c r="N459" t="s">
        <v>1759</v>
      </c>
      <c r="O459" t="s">
        <v>5947</v>
      </c>
    </row>
    <row r="460" spans="13:15" x14ac:dyDescent="0.25">
      <c r="M460" t="s">
        <v>5948</v>
      </c>
      <c r="N460" t="s">
        <v>1761</v>
      </c>
      <c r="O460" t="s">
        <v>5949</v>
      </c>
    </row>
    <row r="461" spans="13:15" x14ac:dyDescent="0.25">
      <c r="M461" t="s">
        <v>5950</v>
      </c>
      <c r="N461" t="s">
        <v>1767</v>
      </c>
      <c r="O461" t="s">
        <v>5951</v>
      </c>
    </row>
    <row r="462" spans="13:15" x14ac:dyDescent="0.25">
      <c r="M462" t="s">
        <v>5952</v>
      </c>
      <c r="N462" t="s">
        <v>1769</v>
      </c>
      <c r="O462" t="s">
        <v>5953</v>
      </c>
    </row>
    <row r="463" spans="13:15" x14ac:dyDescent="0.25">
      <c r="M463" t="s">
        <v>5954</v>
      </c>
      <c r="N463" t="s">
        <v>1771</v>
      </c>
      <c r="O463" t="s">
        <v>5955</v>
      </c>
    </row>
    <row r="464" spans="13:15" x14ac:dyDescent="0.25">
      <c r="M464" t="s">
        <v>5956</v>
      </c>
      <c r="N464" t="s">
        <v>1773</v>
      </c>
      <c r="O464" t="s">
        <v>5957</v>
      </c>
    </row>
    <row r="465" spans="13:15" x14ac:dyDescent="0.25">
      <c r="M465" t="s">
        <v>5958</v>
      </c>
      <c r="N465" t="s">
        <v>1777</v>
      </c>
      <c r="O465" t="s">
        <v>5959</v>
      </c>
    </row>
    <row r="466" spans="13:15" x14ac:dyDescent="0.25">
      <c r="M466" t="s">
        <v>5960</v>
      </c>
      <c r="N466" t="s">
        <v>1791</v>
      </c>
      <c r="O466" t="s">
        <v>5961</v>
      </c>
    </row>
    <row r="467" spans="13:15" x14ac:dyDescent="0.25">
      <c r="M467" t="s">
        <v>5962</v>
      </c>
      <c r="N467" t="s">
        <v>1793</v>
      </c>
      <c r="O467" t="s">
        <v>5963</v>
      </c>
    </row>
    <row r="468" spans="13:15" x14ac:dyDescent="0.25">
      <c r="M468" t="s">
        <v>5964</v>
      </c>
      <c r="N468" t="s">
        <v>1795</v>
      </c>
      <c r="O468" t="s">
        <v>5965</v>
      </c>
    </row>
    <row r="469" spans="13:15" x14ac:dyDescent="0.25">
      <c r="M469" t="s">
        <v>5966</v>
      </c>
      <c r="N469" t="s">
        <v>1797</v>
      </c>
      <c r="O469" t="s">
        <v>5967</v>
      </c>
    </row>
    <row r="470" spans="13:15" x14ac:dyDescent="0.25">
      <c r="M470" t="s">
        <v>5968</v>
      </c>
      <c r="N470" t="s">
        <v>1799</v>
      </c>
      <c r="O470" t="s">
        <v>5969</v>
      </c>
    </row>
    <row r="471" spans="13:15" x14ac:dyDescent="0.25">
      <c r="M471" t="s">
        <v>5970</v>
      </c>
      <c r="N471" t="s">
        <v>1801</v>
      </c>
      <c r="O471" t="s">
        <v>5971</v>
      </c>
    </row>
    <row r="472" spans="13:15" x14ac:dyDescent="0.25">
      <c r="M472" t="s">
        <v>5972</v>
      </c>
      <c r="N472" t="s">
        <v>1803</v>
      </c>
      <c r="O472" t="s">
        <v>5973</v>
      </c>
    </row>
    <row r="473" spans="13:15" x14ac:dyDescent="0.25">
      <c r="M473" t="s">
        <v>5974</v>
      </c>
      <c r="N473" t="s">
        <v>1805</v>
      </c>
      <c r="O473" t="s">
        <v>5975</v>
      </c>
    </row>
    <row r="474" spans="13:15" x14ac:dyDescent="0.25">
      <c r="M474" t="s">
        <v>5976</v>
      </c>
      <c r="N474" t="s">
        <v>1807</v>
      </c>
      <c r="O474" t="s">
        <v>5977</v>
      </c>
    </row>
    <row r="475" spans="13:15" x14ac:dyDescent="0.25">
      <c r="M475" t="s">
        <v>5978</v>
      </c>
      <c r="N475" t="s">
        <v>1831</v>
      </c>
      <c r="O475" t="s">
        <v>5979</v>
      </c>
    </row>
    <row r="476" spans="13:15" x14ac:dyDescent="0.25">
      <c r="M476" t="s">
        <v>5980</v>
      </c>
      <c r="N476" t="s">
        <v>1838</v>
      </c>
      <c r="O476" t="s">
        <v>5981</v>
      </c>
    </row>
    <row r="477" spans="13:15" x14ac:dyDescent="0.25">
      <c r="M477" t="s">
        <v>5982</v>
      </c>
      <c r="N477" t="s">
        <v>1846</v>
      </c>
      <c r="O477" t="s">
        <v>5983</v>
      </c>
    </row>
    <row r="478" spans="13:15" x14ac:dyDescent="0.25">
      <c r="M478" t="s">
        <v>5984</v>
      </c>
      <c r="N478" t="s">
        <v>1853</v>
      </c>
      <c r="O478" t="s">
        <v>5985</v>
      </c>
    </row>
    <row r="479" spans="13:15" x14ac:dyDescent="0.25">
      <c r="M479" t="s">
        <v>5986</v>
      </c>
      <c r="N479" t="s">
        <v>1855</v>
      </c>
      <c r="O479" t="s">
        <v>5987</v>
      </c>
    </row>
    <row r="480" spans="13:15" x14ac:dyDescent="0.25">
      <c r="M480" t="s">
        <v>5988</v>
      </c>
      <c r="N480" t="s">
        <v>1857</v>
      </c>
      <c r="O480" t="s">
        <v>5989</v>
      </c>
    </row>
    <row r="481" spans="13:15" x14ac:dyDescent="0.25">
      <c r="M481" t="s">
        <v>5990</v>
      </c>
      <c r="N481" t="s">
        <v>1878</v>
      </c>
      <c r="O481" t="s">
        <v>5991</v>
      </c>
    </row>
    <row r="482" spans="13:15" x14ac:dyDescent="0.25">
      <c r="M482" t="s">
        <v>5992</v>
      </c>
      <c r="N482" t="s">
        <v>1884</v>
      </c>
      <c r="O482" t="s">
        <v>5993</v>
      </c>
    </row>
    <row r="483" spans="13:15" x14ac:dyDescent="0.25">
      <c r="M483" t="s">
        <v>5994</v>
      </c>
      <c r="N483" t="s">
        <v>1917</v>
      </c>
      <c r="O483" t="s">
        <v>5995</v>
      </c>
    </row>
    <row r="484" spans="13:15" x14ac:dyDescent="0.25">
      <c r="M484" t="s">
        <v>5996</v>
      </c>
      <c r="N484" t="s">
        <v>1975</v>
      </c>
      <c r="O484" t="s">
        <v>5997</v>
      </c>
    </row>
    <row r="485" spans="13:15" x14ac:dyDescent="0.25">
      <c r="M485" t="s">
        <v>5998</v>
      </c>
      <c r="N485" t="s">
        <v>1995</v>
      </c>
      <c r="O485" t="s">
        <v>5999</v>
      </c>
    </row>
    <row r="486" spans="13:15" x14ac:dyDescent="0.25">
      <c r="M486" t="s">
        <v>6000</v>
      </c>
      <c r="N486" t="s">
        <v>2008</v>
      </c>
      <c r="O486" t="s">
        <v>6001</v>
      </c>
    </row>
    <row r="487" spans="13:15" x14ac:dyDescent="0.25">
      <c r="M487" t="s">
        <v>6002</v>
      </c>
      <c r="N487" t="s">
        <v>2044</v>
      </c>
      <c r="O487" t="s">
        <v>6003</v>
      </c>
    </row>
    <row r="488" spans="13:15" x14ac:dyDescent="0.25">
      <c r="M488" t="s">
        <v>6004</v>
      </c>
      <c r="N488" t="s">
        <v>2046</v>
      </c>
      <c r="O488" t="s">
        <v>6005</v>
      </c>
    </row>
    <row r="489" spans="13:15" x14ac:dyDescent="0.25">
      <c r="M489" t="s">
        <v>6006</v>
      </c>
      <c r="N489" t="s">
        <v>2060</v>
      </c>
      <c r="O489" t="s">
        <v>6007</v>
      </c>
    </row>
    <row r="490" spans="13:15" x14ac:dyDescent="0.25">
      <c r="M490" t="s">
        <v>6008</v>
      </c>
      <c r="N490" t="s">
        <v>2102</v>
      </c>
      <c r="O490" t="s">
        <v>6009</v>
      </c>
    </row>
    <row r="491" spans="13:15" x14ac:dyDescent="0.25">
      <c r="M491" t="s">
        <v>6010</v>
      </c>
      <c r="N491" t="s">
        <v>2104</v>
      </c>
      <c r="O491" t="s">
        <v>6011</v>
      </c>
    </row>
    <row r="492" spans="13:15" x14ac:dyDescent="0.25">
      <c r="M492" t="s">
        <v>6012</v>
      </c>
      <c r="N492" t="s">
        <v>2106</v>
      </c>
      <c r="O492" t="s">
        <v>6013</v>
      </c>
    </row>
    <row r="493" spans="13:15" x14ac:dyDescent="0.25">
      <c r="M493" t="s">
        <v>6014</v>
      </c>
      <c r="N493" t="s">
        <v>2116</v>
      </c>
      <c r="O493" t="s">
        <v>6015</v>
      </c>
    </row>
    <row r="494" spans="13:15" x14ac:dyDescent="0.25">
      <c r="M494" t="s">
        <v>6016</v>
      </c>
      <c r="N494" t="s">
        <v>2118</v>
      </c>
      <c r="O494" t="s">
        <v>6017</v>
      </c>
    </row>
    <row r="495" spans="13:15" x14ac:dyDescent="0.25">
      <c r="M495" t="s">
        <v>6018</v>
      </c>
      <c r="N495" t="s">
        <v>2120</v>
      </c>
      <c r="O495" t="s">
        <v>6019</v>
      </c>
    </row>
    <row r="496" spans="13:15" x14ac:dyDescent="0.25">
      <c r="M496" t="s">
        <v>6020</v>
      </c>
      <c r="N496" t="s">
        <v>2122</v>
      </c>
      <c r="O496" t="s">
        <v>6021</v>
      </c>
    </row>
    <row r="497" spans="13:15" x14ac:dyDescent="0.25">
      <c r="M497" t="s">
        <v>6022</v>
      </c>
      <c r="N497" t="s">
        <v>2124</v>
      </c>
      <c r="O497" t="s">
        <v>6023</v>
      </c>
    </row>
    <row r="498" spans="13:15" x14ac:dyDescent="0.25">
      <c r="M498" t="s">
        <v>6024</v>
      </c>
      <c r="N498" t="s">
        <v>2126</v>
      </c>
      <c r="O498" t="s">
        <v>6025</v>
      </c>
    </row>
    <row r="499" spans="13:15" x14ac:dyDescent="0.25">
      <c r="M499" t="s">
        <v>6026</v>
      </c>
      <c r="N499" t="s">
        <v>2128</v>
      </c>
      <c r="O499" t="s">
        <v>6027</v>
      </c>
    </row>
    <row r="500" spans="13:15" x14ac:dyDescent="0.25">
      <c r="M500" t="s">
        <v>6028</v>
      </c>
      <c r="N500" t="s">
        <v>2130</v>
      </c>
      <c r="O500" t="s">
        <v>6029</v>
      </c>
    </row>
    <row r="501" spans="13:15" x14ac:dyDescent="0.25">
      <c r="M501" t="s">
        <v>6030</v>
      </c>
      <c r="N501" t="s">
        <v>2132</v>
      </c>
      <c r="O501" t="s">
        <v>6031</v>
      </c>
    </row>
    <row r="502" spans="13:15" x14ac:dyDescent="0.25">
      <c r="M502" t="s">
        <v>6032</v>
      </c>
      <c r="N502" t="s">
        <v>2133</v>
      </c>
      <c r="O502" t="s">
        <v>6033</v>
      </c>
    </row>
    <row r="503" spans="13:15" x14ac:dyDescent="0.25">
      <c r="M503" t="s">
        <v>6034</v>
      </c>
      <c r="N503" t="s">
        <v>2135</v>
      </c>
      <c r="O503" t="s">
        <v>6035</v>
      </c>
    </row>
    <row r="504" spans="13:15" x14ac:dyDescent="0.25">
      <c r="M504" t="s">
        <v>6036</v>
      </c>
      <c r="N504" t="s">
        <v>2137</v>
      </c>
      <c r="O504" t="s">
        <v>6037</v>
      </c>
    </row>
    <row r="505" spans="13:15" x14ac:dyDescent="0.25">
      <c r="M505" t="s">
        <v>6038</v>
      </c>
      <c r="N505" t="s">
        <v>2139</v>
      </c>
      <c r="O505" t="s">
        <v>6039</v>
      </c>
    </row>
    <row r="506" spans="13:15" x14ac:dyDescent="0.25">
      <c r="M506" t="s">
        <v>6040</v>
      </c>
      <c r="N506" t="s">
        <v>2141</v>
      </c>
      <c r="O506" t="s">
        <v>6041</v>
      </c>
    </row>
    <row r="507" spans="13:15" x14ac:dyDescent="0.25">
      <c r="M507" t="s">
        <v>6042</v>
      </c>
      <c r="N507" t="s">
        <v>2143</v>
      </c>
      <c r="O507" t="s">
        <v>6043</v>
      </c>
    </row>
    <row r="508" spans="13:15" x14ac:dyDescent="0.25">
      <c r="M508" t="s">
        <v>6044</v>
      </c>
      <c r="N508" t="s">
        <v>2145</v>
      </c>
      <c r="O508" t="s">
        <v>6045</v>
      </c>
    </row>
    <row r="509" spans="13:15" x14ac:dyDescent="0.25">
      <c r="M509" t="s">
        <v>6046</v>
      </c>
      <c r="N509" t="s">
        <v>2147</v>
      </c>
      <c r="O509" t="s">
        <v>6047</v>
      </c>
    </row>
    <row r="510" spans="13:15" x14ac:dyDescent="0.25">
      <c r="M510" t="s">
        <v>6048</v>
      </c>
      <c r="N510" t="s">
        <v>2149</v>
      </c>
      <c r="O510" t="s">
        <v>6049</v>
      </c>
    </row>
    <row r="511" spans="13:15" x14ac:dyDescent="0.25">
      <c r="M511" t="s">
        <v>6050</v>
      </c>
      <c r="N511" t="s">
        <v>1304</v>
      </c>
      <c r="O511" t="s">
        <v>6051</v>
      </c>
    </row>
    <row r="512" spans="13:15" x14ac:dyDescent="0.25">
      <c r="M512" t="s">
        <v>6052</v>
      </c>
      <c r="N512" t="s">
        <v>2166</v>
      </c>
      <c r="O512" t="s">
        <v>6053</v>
      </c>
    </row>
    <row r="513" spans="13:15" x14ac:dyDescent="0.25">
      <c r="M513" t="s">
        <v>6054</v>
      </c>
      <c r="N513" t="s">
        <v>2168</v>
      </c>
      <c r="O513" t="s">
        <v>6055</v>
      </c>
    </row>
    <row r="514" spans="13:15" x14ac:dyDescent="0.25">
      <c r="M514" t="s">
        <v>6056</v>
      </c>
      <c r="N514" t="s">
        <v>2169</v>
      </c>
      <c r="O514" t="s">
        <v>6057</v>
      </c>
    </row>
    <row r="515" spans="13:15" x14ac:dyDescent="0.25">
      <c r="M515" t="s">
        <v>6058</v>
      </c>
      <c r="N515" t="s">
        <v>2171</v>
      </c>
      <c r="O515" t="s">
        <v>6059</v>
      </c>
    </row>
    <row r="516" spans="13:15" x14ac:dyDescent="0.25">
      <c r="M516" t="s">
        <v>6060</v>
      </c>
      <c r="N516" t="s">
        <v>2237</v>
      </c>
      <c r="O516" t="s">
        <v>6061</v>
      </c>
    </row>
    <row r="517" spans="13:15" x14ac:dyDescent="0.25">
      <c r="M517" t="s">
        <v>6062</v>
      </c>
      <c r="N517" t="s">
        <v>2243</v>
      </c>
      <c r="O517" t="s">
        <v>6063</v>
      </c>
    </row>
    <row r="518" spans="13:15" x14ac:dyDescent="0.25">
      <c r="M518" t="s">
        <v>6064</v>
      </c>
      <c r="N518" t="s">
        <v>1836</v>
      </c>
      <c r="O518" t="s">
        <v>6065</v>
      </c>
    </row>
    <row r="519" spans="13:15" x14ac:dyDescent="0.25">
      <c r="M519" t="s">
        <v>6066</v>
      </c>
      <c r="N519" t="s">
        <v>1872</v>
      </c>
      <c r="O519" t="s">
        <v>6067</v>
      </c>
    </row>
    <row r="520" spans="13:15" x14ac:dyDescent="0.25">
      <c r="M520" t="s">
        <v>6068</v>
      </c>
      <c r="N520" t="s">
        <v>1635</v>
      </c>
      <c r="O520" t="s">
        <v>6069</v>
      </c>
    </row>
    <row r="521" spans="13:15" x14ac:dyDescent="0.25">
      <c r="M521" t="s">
        <v>6070</v>
      </c>
      <c r="N521" t="s">
        <v>1861</v>
      </c>
      <c r="O521" t="s">
        <v>6071</v>
      </c>
    </row>
    <row r="522" spans="13:15" x14ac:dyDescent="0.25">
      <c r="M522" t="s">
        <v>6072</v>
      </c>
      <c r="N522" t="s">
        <v>2112</v>
      </c>
      <c r="O522" t="s">
        <v>6073</v>
      </c>
    </row>
    <row r="523" spans="13:15" x14ac:dyDescent="0.25">
      <c r="M523" t="s">
        <v>6074</v>
      </c>
      <c r="N523" t="s">
        <v>2154</v>
      </c>
      <c r="O523" t="s">
        <v>6075</v>
      </c>
    </row>
    <row r="524" spans="13:15" x14ac:dyDescent="0.25">
      <c r="M524" t="s">
        <v>6076</v>
      </c>
      <c r="N524" t="s">
        <v>1849</v>
      </c>
      <c r="O524" t="s">
        <v>6077</v>
      </c>
    </row>
    <row r="525" spans="13:15" x14ac:dyDescent="0.25">
      <c r="M525" t="s">
        <v>6078</v>
      </c>
      <c r="N525" t="s">
        <v>1851</v>
      </c>
      <c r="O525" t="s">
        <v>6079</v>
      </c>
    </row>
    <row r="526" spans="13:15" x14ac:dyDescent="0.25">
      <c r="M526" t="s">
        <v>6080</v>
      </c>
      <c r="N526" t="s">
        <v>1874</v>
      </c>
      <c r="O526" t="s">
        <v>6081</v>
      </c>
    </row>
    <row r="527" spans="13:15" x14ac:dyDescent="0.25">
      <c r="M527" t="s">
        <v>6082</v>
      </c>
      <c r="N527" t="s">
        <v>1612</v>
      </c>
      <c r="O527" t="s">
        <v>6083</v>
      </c>
    </row>
    <row r="528" spans="13:15" x14ac:dyDescent="0.25">
      <c r="M528" t="s">
        <v>6084</v>
      </c>
      <c r="N528" t="s">
        <v>1706</v>
      </c>
      <c r="O528" t="s">
        <v>6085</v>
      </c>
    </row>
    <row r="529" spans="13:15" x14ac:dyDescent="0.25">
      <c r="M529" t="s">
        <v>6086</v>
      </c>
      <c r="N529" t="s">
        <v>1708</v>
      </c>
      <c r="O529" t="s">
        <v>6087</v>
      </c>
    </row>
    <row r="530" spans="13:15" x14ac:dyDescent="0.25">
      <c r="M530" t="s">
        <v>6088</v>
      </c>
      <c r="N530" t="s">
        <v>2205</v>
      </c>
      <c r="O530" t="s">
        <v>6089</v>
      </c>
    </row>
    <row r="531" spans="13:15" x14ac:dyDescent="0.25">
      <c r="M531" t="s">
        <v>6090</v>
      </c>
      <c r="N531" t="s">
        <v>2206</v>
      </c>
      <c r="O531" t="s">
        <v>6091</v>
      </c>
    </row>
    <row r="532" spans="13:15" x14ac:dyDescent="0.25">
      <c r="M532" t="s">
        <v>6092</v>
      </c>
      <c r="N532" t="s">
        <v>1719</v>
      </c>
      <c r="O532" t="s">
        <v>6093</v>
      </c>
    </row>
    <row r="533" spans="13:15" x14ac:dyDescent="0.25">
      <c r="M533" t="s">
        <v>6094</v>
      </c>
      <c r="N533" t="s">
        <v>2010</v>
      </c>
      <c r="O533" t="s">
        <v>6095</v>
      </c>
    </row>
    <row r="534" spans="13:15" x14ac:dyDescent="0.25">
      <c r="M534" t="s">
        <v>6096</v>
      </c>
      <c r="N534" t="s">
        <v>2110</v>
      </c>
      <c r="O534" t="s">
        <v>6097</v>
      </c>
    </row>
    <row r="535" spans="13:15" x14ac:dyDescent="0.25">
      <c r="M535" t="s">
        <v>6098</v>
      </c>
      <c r="N535" t="s">
        <v>1369</v>
      </c>
      <c r="O535" t="s">
        <v>6099</v>
      </c>
    </row>
    <row r="536" spans="13:15" x14ac:dyDescent="0.25">
      <c r="M536" t="s">
        <v>6100</v>
      </c>
      <c r="N536" t="s">
        <v>1371</v>
      </c>
      <c r="O536" t="s">
        <v>6101</v>
      </c>
    </row>
    <row r="537" spans="13:15" x14ac:dyDescent="0.25">
      <c r="M537" t="s">
        <v>6102</v>
      </c>
      <c r="N537" t="s">
        <v>1373</v>
      </c>
      <c r="O537" t="s">
        <v>6103</v>
      </c>
    </row>
    <row r="538" spans="13:15" x14ac:dyDescent="0.25">
      <c r="M538" t="s">
        <v>6104</v>
      </c>
      <c r="N538" t="s">
        <v>1375</v>
      </c>
      <c r="O538" t="s">
        <v>6105</v>
      </c>
    </row>
    <row r="539" spans="13:15" x14ac:dyDescent="0.25">
      <c r="M539" t="s">
        <v>6106</v>
      </c>
      <c r="N539" t="s">
        <v>1377</v>
      </c>
      <c r="O539" t="s">
        <v>6107</v>
      </c>
    </row>
    <row r="540" spans="13:15" x14ac:dyDescent="0.25">
      <c r="M540" t="s">
        <v>6108</v>
      </c>
      <c r="N540" t="s">
        <v>1379</v>
      </c>
      <c r="O540" t="s">
        <v>6109</v>
      </c>
    </row>
    <row r="541" spans="13:15" x14ac:dyDescent="0.25">
      <c r="M541" t="s">
        <v>6110</v>
      </c>
      <c r="N541" t="s">
        <v>1381</v>
      </c>
      <c r="O541" t="s">
        <v>6111</v>
      </c>
    </row>
    <row r="542" spans="13:15" x14ac:dyDescent="0.25">
      <c r="M542" t="s">
        <v>6112</v>
      </c>
      <c r="N542" t="s">
        <v>1383</v>
      </c>
      <c r="O542" t="s">
        <v>6113</v>
      </c>
    </row>
    <row r="543" spans="13:15" x14ac:dyDescent="0.25">
      <c r="M543" t="s">
        <v>6114</v>
      </c>
      <c r="N543" t="s">
        <v>1388</v>
      </c>
      <c r="O543" t="s">
        <v>6115</v>
      </c>
    </row>
    <row r="544" spans="13:15" x14ac:dyDescent="0.25">
      <c r="M544" t="s">
        <v>6116</v>
      </c>
      <c r="N544" t="s">
        <v>1396</v>
      </c>
      <c r="O544" t="s">
        <v>6117</v>
      </c>
    </row>
    <row r="545" spans="13:15" x14ac:dyDescent="0.25">
      <c r="M545" t="s">
        <v>6118</v>
      </c>
      <c r="N545" t="s">
        <v>1403</v>
      </c>
      <c r="O545" t="s">
        <v>6119</v>
      </c>
    </row>
    <row r="546" spans="13:15" x14ac:dyDescent="0.25">
      <c r="M546" t="s">
        <v>6120</v>
      </c>
      <c r="N546" t="s">
        <v>1510</v>
      </c>
      <c r="O546" t="s">
        <v>6121</v>
      </c>
    </row>
    <row r="547" spans="13:15" x14ac:dyDescent="0.25">
      <c r="M547" t="s">
        <v>6122</v>
      </c>
      <c r="N547" t="s">
        <v>1630</v>
      </c>
      <c r="O547" t="s">
        <v>6123</v>
      </c>
    </row>
    <row r="548" spans="13:15" x14ac:dyDescent="0.25">
      <c r="M548" t="s">
        <v>6124</v>
      </c>
      <c r="N548" t="s">
        <v>1659</v>
      </c>
      <c r="O548" t="s">
        <v>6125</v>
      </c>
    </row>
    <row r="549" spans="13:15" x14ac:dyDescent="0.25">
      <c r="M549" t="s">
        <v>6126</v>
      </c>
      <c r="N549" t="s">
        <v>1696</v>
      </c>
      <c r="O549" t="s">
        <v>6127</v>
      </c>
    </row>
    <row r="550" spans="13:15" x14ac:dyDescent="0.25">
      <c r="M550" t="s">
        <v>6128</v>
      </c>
      <c r="N550" t="s">
        <v>1821</v>
      </c>
      <c r="O550" t="s">
        <v>6129</v>
      </c>
    </row>
    <row r="551" spans="13:15" x14ac:dyDescent="0.25">
      <c r="M551" t="s">
        <v>6130</v>
      </c>
      <c r="N551" t="s">
        <v>1973</v>
      </c>
      <c r="O551" t="s">
        <v>6131</v>
      </c>
    </row>
    <row r="552" spans="13:15" x14ac:dyDescent="0.25">
      <c r="M552" t="s">
        <v>6132</v>
      </c>
      <c r="N552" t="s">
        <v>2087</v>
      </c>
      <c r="O552" t="s">
        <v>6133</v>
      </c>
    </row>
    <row r="553" spans="13:15" x14ac:dyDescent="0.25">
      <c r="M553" t="s">
        <v>6134</v>
      </c>
      <c r="N553" t="s">
        <v>2091</v>
      </c>
      <c r="O553" t="s">
        <v>6135</v>
      </c>
    </row>
    <row r="554" spans="13:15" x14ac:dyDescent="0.25">
      <c r="M554" t="s">
        <v>6136</v>
      </c>
      <c r="N554" t="s">
        <v>2092</v>
      </c>
      <c r="O554" t="s">
        <v>6137</v>
      </c>
    </row>
    <row r="555" spans="13:15" x14ac:dyDescent="0.25">
      <c r="M555" t="s">
        <v>6138</v>
      </c>
      <c r="N555" t="s">
        <v>1005</v>
      </c>
      <c r="O555" t="s">
        <v>6139</v>
      </c>
    </row>
    <row r="556" spans="13:15" x14ac:dyDescent="0.25">
      <c r="M556" t="s">
        <v>6140</v>
      </c>
      <c r="N556" t="s">
        <v>2270</v>
      </c>
      <c r="O556" t="s">
        <v>6141</v>
      </c>
    </row>
    <row r="557" spans="13:15" x14ac:dyDescent="0.25">
      <c r="M557" t="s">
        <v>6142</v>
      </c>
      <c r="N557" t="s">
        <v>2272</v>
      </c>
      <c r="O557" t="s">
        <v>6143</v>
      </c>
    </row>
    <row r="558" spans="13:15" x14ac:dyDescent="0.25">
      <c r="M558" t="s">
        <v>6144</v>
      </c>
      <c r="N558" t="s">
        <v>2274</v>
      </c>
      <c r="O558" t="s">
        <v>6145</v>
      </c>
    </row>
    <row r="559" spans="13:15" x14ac:dyDescent="0.25">
      <c r="M559" t="s">
        <v>6146</v>
      </c>
      <c r="N559" t="s">
        <v>1515</v>
      </c>
      <c r="O559" t="s">
        <v>6147</v>
      </c>
    </row>
    <row r="560" spans="13:15" x14ac:dyDescent="0.25">
      <c r="M560" t="s">
        <v>6148</v>
      </c>
      <c r="N560" t="s">
        <v>1517</v>
      </c>
      <c r="O560" t="s">
        <v>6149</v>
      </c>
    </row>
    <row r="561" spans="13:15" x14ac:dyDescent="0.25">
      <c r="M561" t="s">
        <v>6150</v>
      </c>
      <c r="N561" t="s">
        <v>1567</v>
      </c>
      <c r="O561" t="s">
        <v>6151</v>
      </c>
    </row>
    <row r="562" spans="13:15" x14ac:dyDescent="0.25">
      <c r="M562" t="s">
        <v>6152</v>
      </c>
      <c r="N562" t="s">
        <v>1603</v>
      </c>
      <c r="O562" t="s">
        <v>6153</v>
      </c>
    </row>
    <row r="563" spans="13:15" x14ac:dyDescent="0.25">
      <c r="M563" t="s">
        <v>6154</v>
      </c>
      <c r="N563" t="s">
        <v>1628</v>
      </c>
      <c r="O563" t="s">
        <v>6155</v>
      </c>
    </row>
    <row r="564" spans="13:15" x14ac:dyDescent="0.25">
      <c r="M564" t="s">
        <v>6156</v>
      </c>
      <c r="N564" t="s">
        <v>1632</v>
      </c>
      <c r="O564" t="s">
        <v>6157</v>
      </c>
    </row>
    <row r="565" spans="13:15" x14ac:dyDescent="0.25">
      <c r="M565" t="s">
        <v>6158</v>
      </c>
      <c r="N565" t="s">
        <v>1639</v>
      </c>
      <c r="O565" t="s">
        <v>6159</v>
      </c>
    </row>
    <row r="566" spans="13:15" x14ac:dyDescent="0.25">
      <c r="M566" t="s">
        <v>6160</v>
      </c>
      <c r="N566" t="s">
        <v>1714</v>
      </c>
      <c r="O566" t="s">
        <v>6161</v>
      </c>
    </row>
    <row r="567" spans="13:15" x14ac:dyDescent="0.25">
      <c r="M567" t="s">
        <v>6162</v>
      </c>
      <c r="N567" t="s">
        <v>1757</v>
      </c>
      <c r="O567" t="s">
        <v>6163</v>
      </c>
    </row>
    <row r="568" spans="13:15" x14ac:dyDescent="0.25">
      <c r="M568" t="s">
        <v>6164</v>
      </c>
      <c r="N568" t="s">
        <v>1865</v>
      </c>
      <c r="O568" t="s">
        <v>6165</v>
      </c>
    </row>
    <row r="569" spans="13:15" x14ac:dyDescent="0.25">
      <c r="M569" t="s">
        <v>6166</v>
      </c>
      <c r="N569" t="s">
        <v>1977</v>
      </c>
      <c r="O569" t="s">
        <v>6167</v>
      </c>
    </row>
    <row r="570" spans="13:15" x14ac:dyDescent="0.25">
      <c r="M570" t="s">
        <v>6168</v>
      </c>
      <c r="N570" t="s">
        <v>2004</v>
      </c>
      <c r="O570" t="s">
        <v>6169</v>
      </c>
    </row>
    <row r="571" spans="13:15" x14ac:dyDescent="0.25">
      <c r="M571" t="s">
        <v>6170</v>
      </c>
      <c r="N571" t="s">
        <v>2097</v>
      </c>
      <c r="O571" t="s">
        <v>6171</v>
      </c>
    </row>
    <row r="572" spans="13:15" x14ac:dyDescent="0.25">
      <c r="M572" t="s">
        <v>6172</v>
      </c>
      <c r="N572" t="s">
        <v>1920</v>
      </c>
      <c r="O572" t="s">
        <v>6173</v>
      </c>
    </row>
    <row r="573" spans="13:15" x14ac:dyDescent="0.25">
      <c r="M573" t="s">
        <v>6174</v>
      </c>
      <c r="N573" t="s">
        <v>1922</v>
      </c>
      <c r="O573" t="s">
        <v>6175</v>
      </c>
    </row>
    <row r="574" spans="13:15" x14ac:dyDescent="0.25">
      <c r="M574" t="s">
        <v>6176</v>
      </c>
      <c r="N574" t="s">
        <v>2219</v>
      </c>
      <c r="O574" t="s">
        <v>6177</v>
      </c>
    </row>
    <row r="575" spans="13:15" x14ac:dyDescent="0.25">
      <c r="M575" t="s">
        <v>6178</v>
      </c>
      <c r="N575" t="s">
        <v>1394</v>
      </c>
      <c r="O575" t="s">
        <v>6179</v>
      </c>
    </row>
    <row r="576" spans="13:15" x14ac:dyDescent="0.25">
      <c r="M576" t="s">
        <v>6180</v>
      </c>
      <c r="N576" t="s">
        <v>1420</v>
      </c>
      <c r="O576" t="s">
        <v>6181</v>
      </c>
    </row>
    <row r="577" spans="13:15" x14ac:dyDescent="0.25">
      <c r="M577" t="s">
        <v>6182</v>
      </c>
      <c r="N577" t="s">
        <v>1579</v>
      </c>
      <c r="O577" t="s">
        <v>6183</v>
      </c>
    </row>
    <row r="578" spans="13:15" x14ac:dyDescent="0.25">
      <c r="M578" t="s">
        <v>6184</v>
      </c>
      <c r="N578" t="s">
        <v>1583</v>
      </c>
      <c r="O578" t="s">
        <v>6185</v>
      </c>
    </row>
    <row r="579" spans="13:15" x14ac:dyDescent="0.25">
      <c r="M579" t="s">
        <v>6186</v>
      </c>
      <c r="N579" t="s">
        <v>1585</v>
      </c>
      <c r="O579" t="s">
        <v>6187</v>
      </c>
    </row>
    <row r="580" spans="13:15" x14ac:dyDescent="0.25">
      <c r="M580" t="s">
        <v>6188</v>
      </c>
      <c r="N580" t="s">
        <v>994</v>
      </c>
      <c r="O580" t="s">
        <v>6189</v>
      </c>
    </row>
    <row r="581" spans="13:15" x14ac:dyDescent="0.25">
      <c r="M581" t="s">
        <v>6190</v>
      </c>
      <c r="N581" t="s">
        <v>1753</v>
      </c>
      <c r="O581" t="s">
        <v>6191</v>
      </c>
    </row>
    <row r="582" spans="13:15" x14ac:dyDescent="0.25">
      <c r="M582" t="s">
        <v>6192</v>
      </c>
      <c r="N582" t="s">
        <v>1779</v>
      </c>
      <c r="O582" t="s">
        <v>6193</v>
      </c>
    </row>
    <row r="583" spans="13:15" x14ac:dyDescent="0.25">
      <c r="M583" t="s">
        <v>6194</v>
      </c>
      <c r="N583" t="s">
        <v>1781</v>
      </c>
      <c r="O583" t="s">
        <v>6195</v>
      </c>
    </row>
    <row r="584" spans="13:15" x14ac:dyDescent="0.25">
      <c r="M584" t="s">
        <v>6196</v>
      </c>
      <c r="N584" t="s">
        <v>1783</v>
      </c>
      <c r="O584" t="s">
        <v>6197</v>
      </c>
    </row>
    <row r="585" spans="13:15" x14ac:dyDescent="0.25">
      <c r="M585" t="s">
        <v>6198</v>
      </c>
      <c r="N585" t="s">
        <v>1785</v>
      </c>
      <c r="O585" t="s">
        <v>6199</v>
      </c>
    </row>
    <row r="586" spans="13:15" x14ac:dyDescent="0.25">
      <c r="M586" t="s">
        <v>6200</v>
      </c>
      <c r="N586" t="s">
        <v>1787</v>
      </c>
      <c r="O586" t="s">
        <v>6201</v>
      </c>
    </row>
    <row r="587" spans="13:15" x14ac:dyDescent="0.25">
      <c r="M587" t="s">
        <v>6202</v>
      </c>
      <c r="N587" t="s">
        <v>1789</v>
      </c>
      <c r="O587" t="s">
        <v>6203</v>
      </c>
    </row>
    <row r="588" spans="13:15" x14ac:dyDescent="0.25">
      <c r="M588" t="s">
        <v>6204</v>
      </c>
      <c r="N588" t="s">
        <v>1827</v>
      </c>
      <c r="O588" t="s">
        <v>6205</v>
      </c>
    </row>
    <row r="589" spans="13:15" x14ac:dyDescent="0.25">
      <c r="M589" t="s">
        <v>6206</v>
      </c>
      <c r="N589" t="s">
        <v>1902</v>
      </c>
      <c r="O589" t="s">
        <v>6207</v>
      </c>
    </row>
    <row r="590" spans="13:15" x14ac:dyDescent="0.25">
      <c r="M590" t="s">
        <v>6208</v>
      </c>
      <c r="N590" t="s">
        <v>1904</v>
      </c>
      <c r="O590" t="s">
        <v>6209</v>
      </c>
    </row>
    <row r="591" spans="13:15" x14ac:dyDescent="0.25">
      <c r="M591" t="s">
        <v>6210</v>
      </c>
      <c r="N591" t="s">
        <v>1905</v>
      </c>
      <c r="O591" t="s">
        <v>6211</v>
      </c>
    </row>
    <row r="592" spans="13:15" x14ac:dyDescent="0.25">
      <c r="M592" t="s">
        <v>6212</v>
      </c>
      <c r="N592" t="s">
        <v>1907</v>
      </c>
      <c r="O592" t="s">
        <v>6213</v>
      </c>
    </row>
    <row r="593" spans="13:15" x14ac:dyDescent="0.25">
      <c r="M593" t="s">
        <v>6214</v>
      </c>
      <c r="N593" t="s">
        <v>1909</v>
      </c>
      <c r="O593" t="s">
        <v>6215</v>
      </c>
    </row>
    <row r="594" spans="13:15" x14ac:dyDescent="0.25">
      <c r="M594" t="s">
        <v>6216</v>
      </c>
      <c r="N594" t="s">
        <v>1911</v>
      </c>
      <c r="O594" t="s">
        <v>6217</v>
      </c>
    </row>
    <row r="595" spans="13:15" x14ac:dyDescent="0.25">
      <c r="M595" t="s">
        <v>6218</v>
      </c>
      <c r="N595" t="s">
        <v>1913</v>
      </c>
      <c r="O595" t="s">
        <v>6219</v>
      </c>
    </row>
    <row r="596" spans="13:15" x14ac:dyDescent="0.25">
      <c r="M596" t="s">
        <v>6220</v>
      </c>
      <c r="N596" t="s">
        <v>1926</v>
      </c>
      <c r="O596" t="s">
        <v>6221</v>
      </c>
    </row>
    <row r="597" spans="13:15" x14ac:dyDescent="0.25">
      <c r="M597" t="s">
        <v>6222</v>
      </c>
      <c r="N597" t="s">
        <v>1928</v>
      </c>
      <c r="O597" t="s">
        <v>6223</v>
      </c>
    </row>
    <row r="598" spans="13:15" x14ac:dyDescent="0.25">
      <c r="M598" t="s">
        <v>6224</v>
      </c>
      <c r="N598" t="s">
        <v>2054</v>
      </c>
      <c r="O598" t="s">
        <v>6225</v>
      </c>
    </row>
    <row r="599" spans="13:15" x14ac:dyDescent="0.25">
      <c r="M599" t="s">
        <v>6226</v>
      </c>
      <c r="N599" t="s">
        <v>2156</v>
      </c>
      <c r="O599" t="s">
        <v>6227</v>
      </c>
    </row>
    <row r="600" spans="13:15" x14ac:dyDescent="0.25">
      <c r="M600" t="s">
        <v>6228</v>
      </c>
      <c r="N600" t="s">
        <v>2158</v>
      </c>
      <c r="O600" t="s">
        <v>6229</v>
      </c>
    </row>
    <row r="601" spans="13:15" x14ac:dyDescent="0.25">
      <c r="M601" t="s">
        <v>6230</v>
      </c>
      <c r="N601" t="s">
        <v>998</v>
      </c>
      <c r="O601" t="s">
        <v>6231</v>
      </c>
    </row>
    <row r="602" spans="13:15" x14ac:dyDescent="0.25">
      <c r="M602" t="s">
        <v>6232</v>
      </c>
      <c r="N602" t="s">
        <v>2162</v>
      </c>
      <c r="O602" t="s">
        <v>6233</v>
      </c>
    </row>
    <row r="603" spans="13:15" x14ac:dyDescent="0.25">
      <c r="M603" t="s">
        <v>6234</v>
      </c>
      <c r="N603" t="s">
        <v>2164</v>
      </c>
      <c r="O603" t="s">
        <v>6235</v>
      </c>
    </row>
    <row r="604" spans="13:15" x14ac:dyDescent="0.25">
      <c r="M604" t="s">
        <v>6236</v>
      </c>
      <c r="N604" t="s">
        <v>2185</v>
      </c>
      <c r="O604" t="s">
        <v>6237</v>
      </c>
    </row>
    <row r="605" spans="13:15" x14ac:dyDescent="0.25">
      <c r="M605" t="s">
        <v>6238</v>
      </c>
      <c r="N605" t="s">
        <v>2187</v>
      </c>
      <c r="O605" t="s">
        <v>6239</v>
      </c>
    </row>
    <row r="606" spans="13:15" x14ac:dyDescent="0.25">
      <c r="M606" t="s">
        <v>6240</v>
      </c>
      <c r="N606" t="s">
        <v>2189</v>
      </c>
      <c r="O606" t="s">
        <v>6241</v>
      </c>
    </row>
    <row r="607" spans="13:15" x14ac:dyDescent="0.25">
      <c r="M607" t="s">
        <v>6242</v>
      </c>
      <c r="N607" t="s">
        <v>2191</v>
      </c>
      <c r="O607" t="s">
        <v>6243</v>
      </c>
    </row>
    <row r="608" spans="13:15" x14ac:dyDescent="0.25">
      <c r="M608" t="s">
        <v>6244</v>
      </c>
      <c r="N608" t="s">
        <v>2193</v>
      </c>
      <c r="O608" t="s">
        <v>6245</v>
      </c>
    </row>
    <row r="609" spans="13:15" x14ac:dyDescent="0.25">
      <c r="M609" t="s">
        <v>6246</v>
      </c>
      <c r="N609" t="s">
        <v>2195</v>
      </c>
      <c r="O609" t="s">
        <v>6247</v>
      </c>
    </row>
    <row r="610" spans="13:15" x14ac:dyDescent="0.25">
      <c r="M610" t="s">
        <v>6248</v>
      </c>
      <c r="N610" t="s">
        <v>2197</v>
      </c>
      <c r="O610" t="s">
        <v>6249</v>
      </c>
    </row>
    <row r="611" spans="13:15" x14ac:dyDescent="0.25">
      <c r="M611" t="s">
        <v>6250</v>
      </c>
      <c r="N611" t="s">
        <v>1552</v>
      </c>
      <c r="O611" t="s">
        <v>6251</v>
      </c>
    </row>
    <row r="612" spans="13:15" x14ac:dyDescent="0.25">
      <c r="M612" t="s">
        <v>6252</v>
      </c>
      <c r="N612" t="s">
        <v>1554</v>
      </c>
      <c r="O612" t="s">
        <v>6253</v>
      </c>
    </row>
    <row r="613" spans="13:15" x14ac:dyDescent="0.25">
      <c r="M613" t="s">
        <v>6254</v>
      </c>
      <c r="N613" t="s">
        <v>1556</v>
      </c>
      <c r="O613" t="s">
        <v>6255</v>
      </c>
    </row>
    <row r="614" spans="13:15" x14ac:dyDescent="0.25">
      <c r="M614" t="s">
        <v>6256</v>
      </c>
      <c r="N614" t="s">
        <v>1558</v>
      </c>
      <c r="O614" t="s">
        <v>6257</v>
      </c>
    </row>
    <row r="615" spans="13:15" x14ac:dyDescent="0.25">
      <c r="M615" t="s">
        <v>6258</v>
      </c>
      <c r="N615" t="s">
        <v>1560</v>
      </c>
      <c r="O615" t="s">
        <v>6259</v>
      </c>
    </row>
    <row r="616" spans="13:15" x14ac:dyDescent="0.25">
      <c r="M616" t="s">
        <v>6260</v>
      </c>
      <c r="N616" t="s">
        <v>1589</v>
      </c>
      <c r="O616" t="s">
        <v>6261</v>
      </c>
    </row>
    <row r="617" spans="13:15" x14ac:dyDescent="0.25">
      <c r="M617" t="s">
        <v>6262</v>
      </c>
      <c r="N617" t="s">
        <v>1677</v>
      </c>
      <c r="O617" t="s">
        <v>6263</v>
      </c>
    </row>
    <row r="618" spans="13:15" x14ac:dyDescent="0.25">
      <c r="M618" t="s">
        <v>6264</v>
      </c>
      <c r="N618" t="s">
        <v>1712</v>
      </c>
      <c r="O618" t="s">
        <v>6265</v>
      </c>
    </row>
    <row r="619" spans="13:15" x14ac:dyDescent="0.25">
      <c r="M619" t="s">
        <v>6266</v>
      </c>
      <c r="N619" t="s">
        <v>1775</v>
      </c>
      <c r="O619" t="s">
        <v>6267</v>
      </c>
    </row>
    <row r="620" spans="13:15" x14ac:dyDescent="0.25">
      <c r="M620" t="s">
        <v>6268</v>
      </c>
      <c r="N620" t="s">
        <v>2034</v>
      </c>
      <c r="O620" t="s">
        <v>6269</v>
      </c>
    </row>
    <row r="621" spans="13:15" x14ac:dyDescent="0.25">
      <c r="M621" t="s">
        <v>6270</v>
      </c>
      <c r="N621" t="s">
        <v>2064</v>
      </c>
      <c r="O621" t="s">
        <v>6271</v>
      </c>
    </row>
    <row r="622" spans="13:15" x14ac:dyDescent="0.25">
      <c r="M622" t="s">
        <v>6272</v>
      </c>
      <c r="N622" t="s">
        <v>2089</v>
      </c>
      <c r="O622" t="s">
        <v>6273</v>
      </c>
    </row>
    <row r="623" spans="13:15" x14ac:dyDescent="0.25">
      <c r="M623" t="s">
        <v>6274</v>
      </c>
      <c r="N623" t="s">
        <v>2108</v>
      </c>
      <c r="O623" t="s">
        <v>6275</v>
      </c>
    </row>
    <row r="624" spans="13:15" x14ac:dyDescent="0.25">
      <c r="M624" t="s">
        <v>6276</v>
      </c>
      <c r="N624" t="s">
        <v>2173</v>
      </c>
      <c r="O624" t="s">
        <v>6277</v>
      </c>
    </row>
    <row r="625" spans="13:15" x14ac:dyDescent="0.25">
      <c r="M625" t="s">
        <v>6278</v>
      </c>
      <c r="N625" t="s">
        <v>2175</v>
      </c>
      <c r="O625" t="s">
        <v>6279</v>
      </c>
    </row>
    <row r="626" spans="13:15" x14ac:dyDescent="0.25">
      <c r="M626" t="s">
        <v>6280</v>
      </c>
      <c r="N626" t="s">
        <v>2183</v>
      </c>
      <c r="O626" t="s">
        <v>6281</v>
      </c>
    </row>
    <row r="627" spans="13:15" x14ac:dyDescent="0.25">
      <c r="M627" t="s">
        <v>6282</v>
      </c>
      <c r="N627" t="s">
        <v>2210</v>
      </c>
      <c r="O627" t="s">
        <v>6283</v>
      </c>
    </row>
    <row r="628" spans="13:15" x14ac:dyDescent="0.25">
      <c r="M628" t="s">
        <v>6284</v>
      </c>
      <c r="N628" t="s">
        <v>2214</v>
      </c>
      <c r="O628" t="s">
        <v>6285</v>
      </c>
    </row>
    <row r="629" spans="13:15" x14ac:dyDescent="0.25">
      <c r="M629" t="s">
        <v>6286</v>
      </c>
      <c r="N629" t="s">
        <v>1609</v>
      </c>
      <c r="O629" t="s">
        <v>6287</v>
      </c>
    </row>
    <row r="630" spans="13:15" x14ac:dyDescent="0.25">
      <c r="M630" t="s">
        <v>6288</v>
      </c>
      <c r="N630" t="s">
        <v>1750</v>
      </c>
      <c r="O630" t="s">
        <v>6289</v>
      </c>
    </row>
    <row r="631" spans="13:15" x14ac:dyDescent="0.25">
      <c r="M631" t="s">
        <v>6290</v>
      </c>
      <c r="N631" t="s">
        <v>1833</v>
      </c>
      <c r="O631" t="s">
        <v>6291</v>
      </c>
    </row>
    <row r="632" spans="13:15" x14ac:dyDescent="0.25">
      <c r="M632" t="s">
        <v>6292</v>
      </c>
      <c r="N632" t="s">
        <v>1842</v>
      </c>
      <c r="O632" t="s">
        <v>6293</v>
      </c>
    </row>
    <row r="633" spans="13:15" x14ac:dyDescent="0.25">
      <c r="M633" t="s">
        <v>6294</v>
      </c>
      <c r="N633" t="s">
        <v>1844</v>
      </c>
      <c r="O633" t="s">
        <v>6295</v>
      </c>
    </row>
    <row r="634" spans="13:15" x14ac:dyDescent="0.25">
      <c r="M634" t="s">
        <v>6296</v>
      </c>
      <c r="N634" t="s">
        <v>1863</v>
      </c>
      <c r="O634" t="s">
        <v>6297</v>
      </c>
    </row>
    <row r="635" spans="13:15" x14ac:dyDescent="0.25">
      <c r="M635" t="s">
        <v>6298</v>
      </c>
      <c r="N635" t="s">
        <v>1876</v>
      </c>
      <c r="O635" t="s">
        <v>6299</v>
      </c>
    </row>
    <row r="636" spans="13:15" x14ac:dyDescent="0.25">
      <c r="M636" t="s">
        <v>6300</v>
      </c>
      <c r="N636" t="s">
        <v>1948</v>
      </c>
      <c r="O636" t="s">
        <v>6301</v>
      </c>
    </row>
    <row r="637" spans="13:15" x14ac:dyDescent="0.25">
      <c r="M637" t="s">
        <v>6302</v>
      </c>
      <c r="N637" t="s">
        <v>1958</v>
      </c>
      <c r="O637" t="s">
        <v>6303</v>
      </c>
    </row>
    <row r="638" spans="13:15" x14ac:dyDescent="0.25">
      <c r="M638" t="s">
        <v>6304</v>
      </c>
      <c r="N638" t="s">
        <v>1999</v>
      </c>
      <c r="O638" t="s">
        <v>6305</v>
      </c>
    </row>
    <row r="639" spans="13:15" x14ac:dyDescent="0.25">
      <c r="M639" t="s">
        <v>6306</v>
      </c>
      <c r="N639" t="s">
        <v>2001</v>
      </c>
      <c r="O639" t="s">
        <v>6307</v>
      </c>
    </row>
    <row r="640" spans="13:15" x14ac:dyDescent="0.25">
      <c r="M640" t="s">
        <v>6308</v>
      </c>
      <c r="N640" t="s">
        <v>2003</v>
      </c>
      <c r="O640" t="s">
        <v>6309</v>
      </c>
    </row>
    <row r="641" spans="13:15" x14ac:dyDescent="0.25">
      <c r="M641" t="s">
        <v>6310</v>
      </c>
      <c r="N641" t="s">
        <v>2006</v>
      </c>
      <c r="O641" t="s">
        <v>6311</v>
      </c>
    </row>
    <row r="642" spans="13:15" x14ac:dyDescent="0.25">
      <c r="M642" t="s">
        <v>6312</v>
      </c>
      <c r="N642" t="s">
        <v>2014</v>
      </c>
      <c r="O642" t="s">
        <v>6313</v>
      </c>
    </row>
    <row r="643" spans="13:15" x14ac:dyDescent="0.25">
      <c r="M643" t="s">
        <v>6314</v>
      </c>
      <c r="N643" t="s">
        <v>2030</v>
      </c>
      <c r="O643" t="s">
        <v>6315</v>
      </c>
    </row>
    <row r="644" spans="13:15" x14ac:dyDescent="0.25">
      <c r="M644" t="s">
        <v>6316</v>
      </c>
      <c r="N644" t="s">
        <v>2038</v>
      </c>
      <c r="O644" t="s">
        <v>6317</v>
      </c>
    </row>
    <row r="645" spans="13:15" x14ac:dyDescent="0.25">
      <c r="M645" t="s">
        <v>6318</v>
      </c>
      <c r="N645" t="s">
        <v>2048</v>
      </c>
      <c r="O645" t="s">
        <v>6319</v>
      </c>
    </row>
    <row r="646" spans="13:15" x14ac:dyDescent="0.25">
      <c r="M646" t="s">
        <v>6320</v>
      </c>
      <c r="N646" t="s">
        <v>2050</v>
      </c>
      <c r="O646" t="s">
        <v>6321</v>
      </c>
    </row>
    <row r="647" spans="13:15" x14ac:dyDescent="0.25">
      <c r="M647" t="s">
        <v>6322</v>
      </c>
      <c r="N647" t="s">
        <v>2052</v>
      </c>
      <c r="O647" t="s">
        <v>6323</v>
      </c>
    </row>
    <row r="648" spans="13:15" x14ac:dyDescent="0.25">
      <c r="M648" t="s">
        <v>6324</v>
      </c>
      <c r="N648" t="s">
        <v>2080</v>
      </c>
      <c r="O648" t="s">
        <v>6325</v>
      </c>
    </row>
    <row r="649" spans="13:15" x14ac:dyDescent="0.25">
      <c r="M649" t="s">
        <v>6326</v>
      </c>
      <c r="N649" t="s">
        <v>2082</v>
      </c>
      <c r="O649" t="s">
        <v>6327</v>
      </c>
    </row>
    <row r="650" spans="13:15" x14ac:dyDescent="0.25">
      <c r="M650" t="s">
        <v>6328</v>
      </c>
      <c r="N650" t="s">
        <v>1398</v>
      </c>
      <c r="O650" t="s">
        <v>6329</v>
      </c>
    </row>
    <row r="651" spans="13:15" x14ac:dyDescent="0.25">
      <c r="M651" t="s">
        <v>6330</v>
      </c>
      <c r="N651" t="s">
        <v>1462</v>
      </c>
      <c r="O651" t="s">
        <v>6331</v>
      </c>
    </row>
    <row r="652" spans="13:15" x14ac:dyDescent="0.25">
      <c r="M652" t="s">
        <v>6332</v>
      </c>
      <c r="N652" t="s">
        <v>1385</v>
      </c>
      <c r="O652" t="s">
        <v>6333</v>
      </c>
    </row>
    <row r="653" spans="13:15" x14ac:dyDescent="0.25">
      <c r="M653" t="s">
        <v>6334</v>
      </c>
      <c r="N653" t="s">
        <v>1481</v>
      </c>
      <c r="O653" t="s">
        <v>6335</v>
      </c>
    </row>
    <row r="654" spans="13:15" x14ac:dyDescent="0.25">
      <c r="M654" t="s">
        <v>6336</v>
      </c>
      <c r="N654" t="s">
        <v>1484</v>
      </c>
      <c r="O654" t="s">
        <v>6337</v>
      </c>
    </row>
    <row r="655" spans="13:15" x14ac:dyDescent="0.25">
      <c r="M655" t="s">
        <v>6338</v>
      </c>
      <c r="N655" t="s">
        <v>1352</v>
      </c>
      <c r="O655" t="s">
        <v>6339</v>
      </c>
    </row>
    <row r="656" spans="13:15" x14ac:dyDescent="0.25">
      <c r="M656" t="s">
        <v>6340</v>
      </c>
      <c r="N656" t="s">
        <v>1411</v>
      </c>
      <c r="O656" t="s">
        <v>6341</v>
      </c>
    </row>
    <row r="657" spans="13:15" x14ac:dyDescent="0.25">
      <c r="M657" t="s">
        <v>6342</v>
      </c>
      <c r="N657" t="s">
        <v>1962</v>
      </c>
      <c r="O657" t="s">
        <v>6343</v>
      </c>
    </row>
    <row r="658" spans="13:15" x14ac:dyDescent="0.25">
      <c r="M658" t="s">
        <v>6344</v>
      </c>
      <c r="N658" t="s">
        <v>1721</v>
      </c>
      <c r="O658" t="s">
        <v>6345</v>
      </c>
    </row>
    <row r="659" spans="13:15" x14ac:dyDescent="0.25">
      <c r="M659" t="s">
        <v>6346</v>
      </c>
      <c r="N659" t="s">
        <v>1390</v>
      </c>
      <c r="O659" t="s">
        <v>6347</v>
      </c>
    </row>
    <row r="660" spans="13:15" x14ac:dyDescent="0.25">
      <c r="M660" t="s">
        <v>6348</v>
      </c>
      <c r="N660" t="s">
        <v>1355</v>
      </c>
      <c r="O660" t="s">
        <v>6349</v>
      </c>
    </row>
    <row r="661" spans="13:15" x14ac:dyDescent="0.25">
      <c r="M661" t="s">
        <v>6350</v>
      </c>
      <c r="N661" t="s">
        <v>1562</v>
      </c>
      <c r="O661" t="s">
        <v>6351</v>
      </c>
    </row>
    <row r="662" spans="13:15" x14ac:dyDescent="0.25">
      <c r="M662" t="s">
        <v>6352</v>
      </c>
      <c r="N662" t="s">
        <v>1683</v>
      </c>
      <c r="O662" t="s">
        <v>6353</v>
      </c>
    </row>
    <row r="663" spans="13:15" x14ac:dyDescent="0.25">
      <c r="M663" t="s">
        <v>6354</v>
      </c>
      <c r="N663" t="s">
        <v>1358</v>
      </c>
      <c r="O663" t="s">
        <v>6355</v>
      </c>
    </row>
    <row r="664" spans="13:15" x14ac:dyDescent="0.25">
      <c r="M664" t="s">
        <v>6356</v>
      </c>
      <c r="N664" t="s">
        <v>1345</v>
      </c>
      <c r="O664" t="s">
        <v>6357</v>
      </c>
    </row>
    <row r="665" spans="13:15" x14ac:dyDescent="0.25">
      <c r="M665" t="s">
        <v>6358</v>
      </c>
      <c r="N665" t="s">
        <v>1341</v>
      </c>
      <c r="O665" t="s">
        <v>6359</v>
      </c>
    </row>
    <row r="666" spans="13:15" x14ac:dyDescent="0.25">
      <c r="M666" t="s">
        <v>6360</v>
      </c>
      <c r="N666" t="s">
        <v>1507</v>
      </c>
      <c r="O666" t="s">
        <v>6361</v>
      </c>
    </row>
    <row r="667" spans="13:15" x14ac:dyDescent="0.25">
      <c r="M667" t="s">
        <v>6362</v>
      </c>
      <c r="N667" t="s">
        <v>1365</v>
      </c>
      <c r="O667" t="s">
        <v>6363</v>
      </c>
    </row>
    <row r="668" spans="13:15" x14ac:dyDescent="0.25">
      <c r="M668" t="s">
        <v>6364</v>
      </c>
      <c r="N668" t="s">
        <v>1835</v>
      </c>
      <c r="O668" t="s">
        <v>6365</v>
      </c>
    </row>
    <row r="669" spans="13:15" x14ac:dyDescent="0.25">
      <c r="M669" t="s">
        <v>6366</v>
      </c>
      <c r="N669" t="s">
        <v>1634</v>
      </c>
      <c r="O669" t="s">
        <v>6367</v>
      </c>
    </row>
    <row r="670" spans="13:15" x14ac:dyDescent="0.25">
      <c r="M670" t="s">
        <v>6368</v>
      </c>
      <c r="N670" t="s">
        <v>1848</v>
      </c>
      <c r="O670" t="s">
        <v>6369</v>
      </c>
    </row>
    <row r="671" spans="13:15" x14ac:dyDescent="0.25">
      <c r="M671" t="s">
        <v>6370</v>
      </c>
      <c r="N671" t="s">
        <v>1611</v>
      </c>
      <c r="O671" t="s">
        <v>6371</v>
      </c>
    </row>
    <row r="672" spans="13:15" x14ac:dyDescent="0.25">
      <c r="M672" t="s">
        <v>6372</v>
      </c>
      <c r="N672" t="s">
        <v>1718</v>
      </c>
      <c r="O672" t="s">
        <v>6373</v>
      </c>
    </row>
    <row r="673" spans="13:15" x14ac:dyDescent="0.25">
      <c r="M673" t="s">
        <v>6374</v>
      </c>
      <c r="N673" t="s">
        <v>1368</v>
      </c>
      <c r="O673" t="s">
        <v>6375</v>
      </c>
    </row>
    <row r="674" spans="13:15" x14ac:dyDescent="0.25">
      <c r="M674" t="s">
        <v>6376</v>
      </c>
      <c r="N674" t="s">
        <v>1514</v>
      </c>
      <c r="O674" t="s">
        <v>6377</v>
      </c>
    </row>
    <row r="675" spans="13:15" x14ac:dyDescent="0.25">
      <c r="M675" t="s">
        <v>6378</v>
      </c>
      <c r="N675" t="s">
        <v>1919</v>
      </c>
      <c r="O675" t="s">
        <v>6379</v>
      </c>
    </row>
    <row r="676" spans="13:15" x14ac:dyDescent="0.25">
      <c r="M676" t="s">
        <v>6380</v>
      </c>
      <c r="N676" t="s">
        <v>1393</v>
      </c>
      <c r="O676" t="s">
        <v>6381</v>
      </c>
    </row>
    <row r="677" spans="13:15" x14ac:dyDescent="0.25">
      <c r="M677" t="s">
        <v>6382</v>
      </c>
      <c r="N677" t="s">
        <v>1551</v>
      </c>
      <c r="O677" t="s">
        <v>6383</v>
      </c>
    </row>
    <row r="678" spans="13:15" x14ac:dyDescent="0.25">
      <c r="M678" t="s">
        <v>6384</v>
      </c>
      <c r="N678" t="s">
        <v>181</v>
      </c>
      <c r="O678" t="s">
        <v>6385</v>
      </c>
    </row>
    <row r="679" spans="13:15" x14ac:dyDescent="0.25">
      <c r="M679" t="s">
        <v>6386</v>
      </c>
      <c r="N679" t="s">
        <v>449</v>
      </c>
      <c r="O679" t="s">
        <v>6387</v>
      </c>
    </row>
    <row r="680" spans="13:15" x14ac:dyDescent="0.25">
      <c r="M680" t="s">
        <v>6388</v>
      </c>
      <c r="N680" t="s">
        <v>445</v>
      </c>
      <c r="O680" t="s">
        <v>6389</v>
      </c>
    </row>
    <row r="681" spans="13:15" x14ac:dyDescent="0.25">
      <c r="M681" t="s">
        <v>6390</v>
      </c>
      <c r="N681" t="s">
        <v>1238</v>
      </c>
      <c r="O681" t="s">
        <v>6391</v>
      </c>
    </row>
    <row r="682" spans="13:15" x14ac:dyDescent="0.25">
      <c r="M682" t="s">
        <v>6392</v>
      </c>
      <c r="N682" t="s">
        <v>1232</v>
      </c>
      <c r="O682" t="s">
        <v>6393</v>
      </c>
    </row>
    <row r="683" spans="13:15" x14ac:dyDescent="0.25">
      <c r="M683" t="s">
        <v>6394</v>
      </c>
      <c r="N683" t="s">
        <v>1234</v>
      </c>
      <c r="O683" t="s">
        <v>6395</v>
      </c>
    </row>
    <row r="684" spans="13:15" x14ac:dyDescent="0.25">
      <c r="M684" t="s">
        <v>6396</v>
      </c>
      <c r="N684" t="s">
        <v>1236</v>
      </c>
      <c r="O684" t="s">
        <v>6397</v>
      </c>
    </row>
    <row r="685" spans="13:15" x14ac:dyDescent="0.25">
      <c r="M685" t="s">
        <v>6398</v>
      </c>
      <c r="N685" t="s">
        <v>1238</v>
      </c>
      <c r="O685" t="s">
        <v>6399</v>
      </c>
    </row>
    <row r="686" spans="13:15" x14ac:dyDescent="0.25">
      <c r="M686" t="s">
        <v>6400</v>
      </c>
      <c r="N686" t="s">
        <v>1232</v>
      </c>
      <c r="O686" t="s">
        <v>6401</v>
      </c>
    </row>
    <row r="687" spans="13:15" x14ac:dyDescent="0.25">
      <c r="M687" t="s">
        <v>6402</v>
      </c>
      <c r="N687" t="s">
        <v>1234</v>
      </c>
      <c r="O687" t="s">
        <v>6403</v>
      </c>
    </row>
    <row r="688" spans="13:15" x14ac:dyDescent="0.25">
      <c r="M688" t="s">
        <v>6404</v>
      </c>
      <c r="N688" t="s">
        <v>1236</v>
      </c>
      <c r="O688" t="s">
        <v>6405</v>
      </c>
    </row>
    <row r="689" spans="13:15" x14ac:dyDescent="0.25">
      <c r="M689" t="s">
        <v>6406</v>
      </c>
      <c r="N689" t="s">
        <v>1228</v>
      </c>
      <c r="O689" t="s">
        <v>6407</v>
      </c>
    </row>
    <row r="690" spans="13:15" x14ac:dyDescent="0.25">
      <c r="M690" t="s">
        <v>6408</v>
      </c>
      <c r="N690" t="s">
        <v>1238</v>
      </c>
      <c r="O690" t="s">
        <v>6409</v>
      </c>
    </row>
    <row r="691" spans="13:15" x14ac:dyDescent="0.25">
      <c r="M691" t="s">
        <v>6410</v>
      </c>
      <c r="N691" t="s">
        <v>1232</v>
      </c>
      <c r="O691" t="s">
        <v>6411</v>
      </c>
    </row>
    <row r="692" spans="13:15" x14ac:dyDescent="0.25">
      <c r="M692" t="s">
        <v>6412</v>
      </c>
      <c r="N692" t="s">
        <v>1234</v>
      </c>
      <c r="O692" t="s">
        <v>6413</v>
      </c>
    </row>
    <row r="693" spans="13:15" x14ac:dyDescent="0.25">
      <c r="M693" t="s">
        <v>6414</v>
      </c>
      <c r="N693" t="s">
        <v>1236</v>
      </c>
      <c r="O693" t="s">
        <v>6415</v>
      </c>
    </row>
    <row r="694" spans="13:15" x14ac:dyDescent="0.25">
      <c r="M694" t="s">
        <v>6416</v>
      </c>
      <c r="N694" t="s">
        <v>1228</v>
      </c>
      <c r="O694" t="s">
        <v>6417</v>
      </c>
    </row>
    <row r="695" spans="13:15" x14ac:dyDescent="0.25">
      <c r="M695" t="s">
        <v>6418</v>
      </c>
      <c r="N695" t="s">
        <v>1238</v>
      </c>
      <c r="O695" t="s">
        <v>6419</v>
      </c>
    </row>
    <row r="696" spans="13:15" x14ac:dyDescent="0.25">
      <c r="M696" t="s">
        <v>6420</v>
      </c>
      <c r="N696" t="s">
        <v>1232</v>
      </c>
      <c r="O696" t="s">
        <v>6421</v>
      </c>
    </row>
    <row r="697" spans="13:15" x14ac:dyDescent="0.25">
      <c r="M697" t="s">
        <v>6422</v>
      </c>
      <c r="N697" t="s">
        <v>1234</v>
      </c>
      <c r="O697" t="s">
        <v>6423</v>
      </c>
    </row>
    <row r="698" spans="13:15" x14ac:dyDescent="0.25">
      <c r="M698" t="s">
        <v>6424</v>
      </c>
      <c r="N698" t="s">
        <v>1236</v>
      </c>
      <c r="O698" t="s">
        <v>6425</v>
      </c>
    </row>
    <row r="699" spans="13:15" x14ac:dyDescent="0.25">
      <c r="M699" t="s">
        <v>6426</v>
      </c>
      <c r="N699" t="s">
        <v>3339</v>
      </c>
      <c r="O699" t="s">
        <v>6427</v>
      </c>
    </row>
    <row r="700" spans="13:15" x14ac:dyDescent="0.25">
      <c r="M700" t="s">
        <v>6428</v>
      </c>
      <c r="N700" t="s">
        <v>3362</v>
      </c>
      <c r="O700" t="s">
        <v>6429</v>
      </c>
    </row>
    <row r="701" spans="13:15" x14ac:dyDescent="0.25">
      <c r="M701" t="s">
        <v>6430</v>
      </c>
      <c r="N701" t="s">
        <v>3363</v>
      </c>
      <c r="O701" t="s">
        <v>6431</v>
      </c>
    </row>
    <row r="702" spans="13:15" x14ac:dyDescent="0.25">
      <c r="M702" t="s">
        <v>6432</v>
      </c>
      <c r="N702" t="s">
        <v>3364</v>
      </c>
      <c r="O702" t="s">
        <v>6433</v>
      </c>
    </row>
    <row r="703" spans="13:15" x14ac:dyDescent="0.25">
      <c r="M703" t="s">
        <v>6434</v>
      </c>
      <c r="N703" t="s">
        <v>3365</v>
      </c>
      <c r="O703" t="s">
        <v>6435</v>
      </c>
    </row>
    <row r="704" spans="13:15" x14ac:dyDescent="0.25">
      <c r="M704" t="s">
        <v>6436</v>
      </c>
      <c r="N704" t="s">
        <v>3342</v>
      </c>
      <c r="O704" t="s">
        <v>6437</v>
      </c>
    </row>
    <row r="705" spans="13:15" x14ac:dyDescent="0.25">
      <c r="M705" t="s">
        <v>6438</v>
      </c>
      <c r="N705" t="s">
        <v>3343</v>
      </c>
      <c r="O705" t="s">
        <v>6439</v>
      </c>
    </row>
    <row r="706" spans="13:15" x14ac:dyDescent="0.25">
      <c r="M706" t="s">
        <v>6440</v>
      </c>
      <c r="N706" t="s">
        <v>3344</v>
      </c>
      <c r="O706" t="s">
        <v>6441</v>
      </c>
    </row>
    <row r="707" spans="13:15" x14ac:dyDescent="0.25">
      <c r="M707" t="s">
        <v>6442</v>
      </c>
      <c r="N707" t="s">
        <v>3345</v>
      </c>
      <c r="O707" t="s">
        <v>6443</v>
      </c>
    </row>
    <row r="708" spans="13:15" x14ac:dyDescent="0.25">
      <c r="M708" t="s">
        <v>6444</v>
      </c>
      <c r="N708" t="s">
        <v>3346</v>
      </c>
      <c r="O708" t="s">
        <v>6445</v>
      </c>
    </row>
    <row r="709" spans="13:15" x14ac:dyDescent="0.25">
      <c r="M709" t="s">
        <v>6446</v>
      </c>
      <c r="N709" t="s">
        <v>3347</v>
      </c>
      <c r="O709" t="s">
        <v>6447</v>
      </c>
    </row>
    <row r="710" spans="13:15" x14ac:dyDescent="0.25">
      <c r="M710" t="s">
        <v>6448</v>
      </c>
      <c r="N710" t="s">
        <v>3348</v>
      </c>
      <c r="O710" t="s">
        <v>6449</v>
      </c>
    </row>
    <row r="711" spans="13:15" x14ac:dyDescent="0.25">
      <c r="M711" t="s">
        <v>6450</v>
      </c>
      <c r="N711" t="s">
        <v>3349</v>
      </c>
      <c r="O711" t="s">
        <v>6451</v>
      </c>
    </row>
    <row r="712" spans="13:15" x14ac:dyDescent="0.25">
      <c r="M712" t="s">
        <v>6452</v>
      </c>
      <c r="N712" t="s">
        <v>3350</v>
      </c>
      <c r="O712" t="s">
        <v>6453</v>
      </c>
    </row>
    <row r="713" spans="13:15" x14ac:dyDescent="0.25">
      <c r="M713" t="s">
        <v>6454</v>
      </c>
      <c r="N713" t="s">
        <v>3351</v>
      </c>
      <c r="O713" t="s">
        <v>6455</v>
      </c>
    </row>
    <row r="714" spans="13:15" x14ac:dyDescent="0.25">
      <c r="M714" t="s">
        <v>6456</v>
      </c>
      <c r="N714" t="s">
        <v>3352</v>
      </c>
      <c r="O714" t="s">
        <v>6457</v>
      </c>
    </row>
    <row r="715" spans="13:15" x14ac:dyDescent="0.25">
      <c r="M715" t="s">
        <v>6458</v>
      </c>
      <c r="N715" t="s">
        <v>3353</v>
      </c>
      <c r="O715" t="s">
        <v>6459</v>
      </c>
    </row>
    <row r="716" spans="13:15" x14ac:dyDescent="0.25">
      <c r="M716" t="s">
        <v>6460</v>
      </c>
      <c r="N716" t="s">
        <v>3354</v>
      </c>
      <c r="O716" t="s">
        <v>6461</v>
      </c>
    </row>
    <row r="717" spans="13:15" x14ac:dyDescent="0.25">
      <c r="M717" t="s">
        <v>6462</v>
      </c>
      <c r="N717" t="s">
        <v>3355</v>
      </c>
      <c r="O717" t="s">
        <v>6463</v>
      </c>
    </row>
    <row r="718" spans="13:15" x14ac:dyDescent="0.25">
      <c r="M718" t="s">
        <v>6464</v>
      </c>
      <c r="N718" t="s">
        <v>3356</v>
      </c>
      <c r="O718" t="s">
        <v>6465</v>
      </c>
    </row>
    <row r="719" spans="13:15" x14ac:dyDescent="0.25">
      <c r="M719" t="s">
        <v>6466</v>
      </c>
      <c r="N719" t="s">
        <v>3357</v>
      </c>
      <c r="O719" t="s">
        <v>6467</v>
      </c>
    </row>
    <row r="720" spans="13:15" x14ac:dyDescent="0.25">
      <c r="M720" t="s">
        <v>6468</v>
      </c>
      <c r="N720" t="s">
        <v>3358</v>
      </c>
      <c r="O720" t="s">
        <v>6469</v>
      </c>
    </row>
    <row r="721" spans="13:15" x14ac:dyDescent="0.25">
      <c r="M721" t="s">
        <v>6470</v>
      </c>
      <c r="N721" t="s">
        <v>3359</v>
      </c>
      <c r="O721" t="s">
        <v>6471</v>
      </c>
    </row>
    <row r="722" spans="13:15" x14ac:dyDescent="0.25">
      <c r="M722" t="s">
        <v>6472</v>
      </c>
      <c r="N722" t="s">
        <v>3360</v>
      </c>
      <c r="O722" t="s">
        <v>6473</v>
      </c>
    </row>
    <row r="723" spans="13:15" x14ac:dyDescent="0.25">
      <c r="M723" t="s">
        <v>6474</v>
      </c>
      <c r="N723" t="s">
        <v>3361</v>
      </c>
      <c r="O723" t="s">
        <v>6475</v>
      </c>
    </row>
    <row r="724" spans="13:15" x14ac:dyDescent="0.25">
      <c r="M724" t="s">
        <v>6476</v>
      </c>
      <c r="N724" t="s">
        <v>3369</v>
      </c>
      <c r="O724" t="s">
        <v>6477</v>
      </c>
    </row>
    <row r="725" spans="13:15" x14ac:dyDescent="0.25">
      <c r="M725" t="s">
        <v>6478</v>
      </c>
      <c r="N725" t="s">
        <v>3370</v>
      </c>
      <c r="O725" t="s">
        <v>6479</v>
      </c>
    </row>
    <row r="726" spans="13:15" x14ac:dyDescent="0.25">
      <c r="M726" t="s">
        <v>6480</v>
      </c>
      <c r="N726" t="s">
        <v>3371</v>
      </c>
      <c r="O726" t="s">
        <v>6481</v>
      </c>
    </row>
    <row r="727" spans="13:15" x14ac:dyDescent="0.25">
      <c r="M727" t="s">
        <v>6482</v>
      </c>
      <c r="N727" t="s">
        <v>3372</v>
      </c>
      <c r="O727" t="s">
        <v>6483</v>
      </c>
    </row>
    <row r="728" spans="13:15" x14ac:dyDescent="0.25">
      <c r="M728" t="s">
        <v>6484</v>
      </c>
      <c r="N728" t="s">
        <v>3373</v>
      </c>
      <c r="O728" t="s">
        <v>6485</v>
      </c>
    </row>
    <row r="729" spans="13:15" x14ac:dyDescent="0.25">
      <c r="M729" t="s">
        <v>6486</v>
      </c>
      <c r="N729" t="s">
        <v>3374</v>
      </c>
      <c r="O729" t="s">
        <v>6487</v>
      </c>
    </row>
    <row r="730" spans="13:15" x14ac:dyDescent="0.25">
      <c r="M730" t="s">
        <v>6488</v>
      </c>
      <c r="N730" t="s">
        <v>3375</v>
      </c>
      <c r="O730" t="s">
        <v>6489</v>
      </c>
    </row>
    <row r="731" spans="13:15" x14ac:dyDescent="0.25">
      <c r="M731" t="s">
        <v>6490</v>
      </c>
      <c r="N731" t="s">
        <v>3347</v>
      </c>
      <c r="O731" t="s">
        <v>6491</v>
      </c>
    </row>
    <row r="732" spans="13:15" x14ac:dyDescent="0.25">
      <c r="M732" t="s">
        <v>6492</v>
      </c>
      <c r="N732" t="s">
        <v>3376</v>
      </c>
      <c r="O732" t="s">
        <v>6493</v>
      </c>
    </row>
    <row r="733" spans="13:15" x14ac:dyDescent="0.25">
      <c r="M733" t="s">
        <v>6494</v>
      </c>
      <c r="N733" t="s">
        <v>3377</v>
      </c>
      <c r="O733" t="s">
        <v>6495</v>
      </c>
    </row>
    <row r="734" spans="13:15" x14ac:dyDescent="0.25">
      <c r="M734" t="s">
        <v>6496</v>
      </c>
      <c r="N734" t="s">
        <v>3378</v>
      </c>
      <c r="O734" t="s">
        <v>6497</v>
      </c>
    </row>
    <row r="735" spans="13:15" x14ac:dyDescent="0.25">
      <c r="M735" t="s">
        <v>6498</v>
      </c>
      <c r="N735" t="s">
        <v>3379</v>
      </c>
      <c r="O735" t="s">
        <v>6499</v>
      </c>
    </row>
    <row r="736" spans="13:15" x14ac:dyDescent="0.25">
      <c r="M736" t="s">
        <v>6500</v>
      </c>
      <c r="N736" t="s">
        <v>3380</v>
      </c>
      <c r="O736" t="s">
        <v>6501</v>
      </c>
    </row>
    <row r="737" spans="13:15" x14ac:dyDescent="0.25">
      <c r="M737" t="s">
        <v>6502</v>
      </c>
      <c r="N737" t="s">
        <v>3381</v>
      </c>
      <c r="O737" t="s">
        <v>6503</v>
      </c>
    </row>
    <row r="738" spans="13:15" x14ac:dyDescent="0.25">
      <c r="M738" t="s">
        <v>6504</v>
      </c>
      <c r="N738" t="s">
        <v>3382</v>
      </c>
      <c r="O738" t="s">
        <v>6505</v>
      </c>
    </row>
    <row r="739" spans="13:15" x14ac:dyDescent="0.25">
      <c r="M739" t="s">
        <v>6506</v>
      </c>
      <c r="N739" t="s">
        <v>3383</v>
      </c>
      <c r="O739" t="s">
        <v>6507</v>
      </c>
    </row>
    <row r="740" spans="13:15" x14ac:dyDescent="0.25">
      <c r="M740" t="s">
        <v>6508</v>
      </c>
      <c r="N740" t="s">
        <v>3384</v>
      </c>
      <c r="O740" t="s">
        <v>6509</v>
      </c>
    </row>
    <row r="741" spans="13:15" x14ac:dyDescent="0.25">
      <c r="M741" t="s">
        <v>6510</v>
      </c>
      <c r="N741" t="s">
        <v>3385</v>
      </c>
      <c r="O741" t="s">
        <v>6511</v>
      </c>
    </row>
    <row r="742" spans="13:15" x14ac:dyDescent="0.25">
      <c r="M742" t="s">
        <v>6512</v>
      </c>
      <c r="N742" t="s">
        <v>3386</v>
      </c>
      <c r="O742" t="s">
        <v>6513</v>
      </c>
    </row>
    <row r="743" spans="13:15" x14ac:dyDescent="0.25">
      <c r="M743" t="s">
        <v>6514</v>
      </c>
      <c r="N743" t="s">
        <v>3387</v>
      </c>
      <c r="O743" t="s">
        <v>6515</v>
      </c>
    </row>
    <row r="744" spans="13:15" x14ac:dyDescent="0.25">
      <c r="M744" t="s">
        <v>6516</v>
      </c>
      <c r="N744" t="s">
        <v>3388</v>
      </c>
      <c r="O744" t="s">
        <v>6517</v>
      </c>
    </row>
    <row r="745" spans="13:15" x14ac:dyDescent="0.25">
      <c r="M745" t="s">
        <v>6518</v>
      </c>
      <c r="N745" t="s">
        <v>3389</v>
      </c>
      <c r="O745" t="s">
        <v>6519</v>
      </c>
    </row>
    <row r="746" spans="13:15" x14ac:dyDescent="0.25">
      <c r="M746" t="s">
        <v>6520</v>
      </c>
      <c r="N746" t="s">
        <v>3390</v>
      </c>
      <c r="O746" t="s">
        <v>6521</v>
      </c>
    </row>
    <row r="747" spans="13:15" x14ac:dyDescent="0.25">
      <c r="M747" t="s">
        <v>6522</v>
      </c>
      <c r="N747" t="s">
        <v>3391</v>
      </c>
      <c r="O747" t="s">
        <v>6523</v>
      </c>
    </row>
    <row r="748" spans="13:15" x14ac:dyDescent="0.25">
      <c r="M748" t="s">
        <v>6524</v>
      </c>
      <c r="N748" t="s">
        <v>3392</v>
      </c>
      <c r="O748" t="s">
        <v>6525</v>
      </c>
    </row>
    <row r="749" spans="13:15" x14ac:dyDescent="0.25">
      <c r="M749" t="s">
        <v>6526</v>
      </c>
      <c r="N749" t="s">
        <v>3393</v>
      </c>
      <c r="O749" t="s">
        <v>6527</v>
      </c>
    </row>
    <row r="750" spans="13:15" x14ac:dyDescent="0.25">
      <c r="M750" t="s">
        <v>6528</v>
      </c>
      <c r="N750" t="s">
        <v>3349</v>
      </c>
      <c r="O750" t="s">
        <v>6529</v>
      </c>
    </row>
    <row r="751" spans="13:15" x14ac:dyDescent="0.25">
      <c r="M751" t="s">
        <v>6530</v>
      </c>
      <c r="N751" t="s">
        <v>3394</v>
      </c>
      <c r="O751" t="s">
        <v>6531</v>
      </c>
    </row>
    <row r="752" spans="13:15" x14ac:dyDescent="0.25">
      <c r="M752" t="s">
        <v>6532</v>
      </c>
      <c r="N752" t="s">
        <v>3395</v>
      </c>
      <c r="O752" t="s">
        <v>6533</v>
      </c>
    </row>
    <row r="753" spans="13:15" x14ac:dyDescent="0.25">
      <c r="M753" t="s">
        <v>6534</v>
      </c>
      <c r="N753" t="s">
        <v>3396</v>
      </c>
      <c r="O753" t="s">
        <v>6535</v>
      </c>
    </row>
    <row r="754" spans="13:15" x14ac:dyDescent="0.25">
      <c r="M754" t="s">
        <v>6536</v>
      </c>
      <c r="N754" t="s">
        <v>3397</v>
      </c>
      <c r="O754" t="s">
        <v>6537</v>
      </c>
    </row>
    <row r="755" spans="13:15" x14ac:dyDescent="0.25">
      <c r="M755" t="s">
        <v>6538</v>
      </c>
      <c r="N755" t="s">
        <v>3398</v>
      </c>
      <c r="O755" t="s">
        <v>6539</v>
      </c>
    </row>
    <row r="756" spans="13:15" x14ac:dyDescent="0.25">
      <c r="M756" t="s">
        <v>6540</v>
      </c>
      <c r="N756" t="s">
        <v>3399</v>
      </c>
      <c r="O756" t="s">
        <v>6541</v>
      </c>
    </row>
    <row r="757" spans="13:15" x14ac:dyDescent="0.25">
      <c r="M757" t="s">
        <v>6542</v>
      </c>
      <c r="N757" t="s">
        <v>3400</v>
      </c>
      <c r="O757" t="s">
        <v>6543</v>
      </c>
    </row>
    <row r="758" spans="13:15" x14ac:dyDescent="0.25">
      <c r="M758" t="s">
        <v>6544</v>
      </c>
      <c r="N758" t="s">
        <v>3401</v>
      </c>
      <c r="O758" t="s">
        <v>6545</v>
      </c>
    </row>
    <row r="759" spans="13:15" x14ac:dyDescent="0.25">
      <c r="M759" t="s">
        <v>6546</v>
      </c>
      <c r="N759" t="s">
        <v>3402</v>
      </c>
      <c r="O759" t="s">
        <v>6547</v>
      </c>
    </row>
    <row r="760" spans="13:15" x14ac:dyDescent="0.25">
      <c r="M760" t="s">
        <v>6548</v>
      </c>
      <c r="N760" t="s">
        <v>3403</v>
      </c>
      <c r="O760" t="s">
        <v>6549</v>
      </c>
    </row>
    <row r="761" spans="13:15" x14ac:dyDescent="0.25">
      <c r="M761" t="s">
        <v>6550</v>
      </c>
      <c r="N761" t="s">
        <v>3404</v>
      </c>
      <c r="O761" t="s">
        <v>6551</v>
      </c>
    </row>
    <row r="762" spans="13:15" x14ac:dyDescent="0.25">
      <c r="M762" t="s">
        <v>6552</v>
      </c>
      <c r="N762" t="s">
        <v>3405</v>
      </c>
      <c r="O762" t="s">
        <v>6553</v>
      </c>
    </row>
    <row r="763" spans="13:15" x14ac:dyDescent="0.25">
      <c r="M763" t="s">
        <v>6554</v>
      </c>
      <c r="N763" t="s">
        <v>3406</v>
      </c>
      <c r="O763" t="s">
        <v>6555</v>
      </c>
    </row>
    <row r="764" spans="13:15" x14ac:dyDescent="0.25">
      <c r="M764" t="s">
        <v>6556</v>
      </c>
      <c r="N764" t="s">
        <v>3350</v>
      </c>
      <c r="O764" t="s">
        <v>6557</v>
      </c>
    </row>
    <row r="765" spans="13:15" x14ac:dyDescent="0.25">
      <c r="M765" t="s">
        <v>6558</v>
      </c>
      <c r="N765" t="s">
        <v>3407</v>
      </c>
      <c r="O765" t="s">
        <v>6559</v>
      </c>
    </row>
    <row r="766" spans="13:15" x14ac:dyDescent="0.25">
      <c r="M766" t="s">
        <v>6560</v>
      </c>
      <c r="N766" t="s">
        <v>3408</v>
      </c>
      <c r="O766" t="s">
        <v>6561</v>
      </c>
    </row>
    <row r="767" spans="13:15" x14ac:dyDescent="0.25">
      <c r="M767" t="s">
        <v>6562</v>
      </c>
      <c r="N767" t="s">
        <v>3409</v>
      </c>
      <c r="O767" t="s">
        <v>6563</v>
      </c>
    </row>
    <row r="768" spans="13:15" x14ac:dyDescent="0.25">
      <c r="M768" t="s">
        <v>6564</v>
      </c>
      <c r="N768" t="s">
        <v>3410</v>
      </c>
      <c r="O768" t="s">
        <v>6565</v>
      </c>
    </row>
    <row r="769" spans="13:15" x14ac:dyDescent="0.25">
      <c r="M769" t="s">
        <v>6566</v>
      </c>
      <c r="N769" t="s">
        <v>3411</v>
      </c>
      <c r="O769" t="s">
        <v>6567</v>
      </c>
    </row>
    <row r="770" spans="13:15" x14ac:dyDescent="0.25">
      <c r="M770" t="s">
        <v>6568</v>
      </c>
      <c r="N770" t="s">
        <v>3412</v>
      </c>
      <c r="O770" t="s">
        <v>6569</v>
      </c>
    </row>
    <row r="771" spans="13:15" x14ac:dyDescent="0.25">
      <c r="M771" t="s">
        <v>6570</v>
      </c>
      <c r="N771" t="s">
        <v>3413</v>
      </c>
      <c r="O771" t="s">
        <v>6571</v>
      </c>
    </row>
    <row r="772" spans="13:15" x14ac:dyDescent="0.25">
      <c r="M772" t="s">
        <v>6572</v>
      </c>
      <c r="N772" t="s">
        <v>3414</v>
      </c>
      <c r="O772" t="s">
        <v>6573</v>
      </c>
    </row>
    <row r="773" spans="13:15" x14ac:dyDescent="0.25">
      <c r="M773" t="s">
        <v>6574</v>
      </c>
      <c r="N773" t="s">
        <v>3415</v>
      </c>
      <c r="O773" t="s">
        <v>6575</v>
      </c>
    </row>
    <row r="774" spans="13:15" x14ac:dyDescent="0.25">
      <c r="M774" t="s">
        <v>6576</v>
      </c>
      <c r="N774" t="s">
        <v>3416</v>
      </c>
      <c r="O774" t="s">
        <v>6577</v>
      </c>
    </row>
    <row r="775" spans="13:15" x14ac:dyDescent="0.25">
      <c r="M775" t="s">
        <v>6578</v>
      </c>
      <c r="N775" t="s">
        <v>3417</v>
      </c>
      <c r="O775" t="s">
        <v>6579</v>
      </c>
    </row>
    <row r="776" spans="13:15" x14ac:dyDescent="0.25">
      <c r="M776" t="s">
        <v>6580</v>
      </c>
      <c r="N776" t="s">
        <v>3418</v>
      </c>
      <c r="O776" t="s">
        <v>6581</v>
      </c>
    </row>
    <row r="777" spans="13:15" x14ac:dyDescent="0.25">
      <c r="M777" t="s">
        <v>6582</v>
      </c>
      <c r="N777" t="s">
        <v>3419</v>
      </c>
      <c r="O777" t="s">
        <v>6583</v>
      </c>
    </row>
    <row r="778" spans="13:15" x14ac:dyDescent="0.25">
      <c r="M778" t="s">
        <v>6584</v>
      </c>
      <c r="N778" t="s">
        <v>3420</v>
      </c>
      <c r="O778" t="s">
        <v>6585</v>
      </c>
    </row>
    <row r="779" spans="13:15" x14ac:dyDescent="0.25">
      <c r="M779" t="s">
        <v>6586</v>
      </c>
      <c r="N779" t="s">
        <v>3421</v>
      </c>
      <c r="O779" t="s">
        <v>6587</v>
      </c>
    </row>
    <row r="780" spans="13:15" x14ac:dyDescent="0.25">
      <c r="M780" t="s">
        <v>6588</v>
      </c>
      <c r="N780" t="s">
        <v>3422</v>
      </c>
      <c r="O780" t="s">
        <v>6589</v>
      </c>
    </row>
    <row r="781" spans="13:15" x14ac:dyDescent="0.25">
      <c r="M781" t="s">
        <v>6590</v>
      </c>
      <c r="N781" t="s">
        <v>3423</v>
      </c>
      <c r="O781" t="s">
        <v>6591</v>
      </c>
    </row>
    <row r="782" spans="13:15" x14ac:dyDescent="0.25">
      <c r="M782" t="s">
        <v>6592</v>
      </c>
      <c r="N782" t="s">
        <v>3424</v>
      </c>
      <c r="O782" t="s">
        <v>6593</v>
      </c>
    </row>
    <row r="783" spans="13:15" x14ac:dyDescent="0.25">
      <c r="M783" t="s">
        <v>6594</v>
      </c>
      <c r="N783" t="s">
        <v>3425</v>
      </c>
      <c r="O783" t="s">
        <v>6595</v>
      </c>
    </row>
    <row r="784" spans="13:15" x14ac:dyDescent="0.25">
      <c r="M784" t="s">
        <v>6596</v>
      </c>
      <c r="N784" t="s">
        <v>3426</v>
      </c>
      <c r="O784" t="s">
        <v>6597</v>
      </c>
    </row>
    <row r="785" spans="13:15" x14ac:dyDescent="0.25">
      <c r="M785" t="s">
        <v>6598</v>
      </c>
      <c r="N785" t="s">
        <v>3427</v>
      </c>
      <c r="O785" t="s">
        <v>6599</v>
      </c>
    </row>
    <row r="786" spans="13:15" x14ac:dyDescent="0.25">
      <c r="M786" t="s">
        <v>6600</v>
      </c>
      <c r="N786" t="s">
        <v>3428</v>
      </c>
      <c r="O786" t="s">
        <v>6601</v>
      </c>
    </row>
    <row r="787" spans="13:15" x14ac:dyDescent="0.25">
      <c r="M787" t="s">
        <v>6602</v>
      </c>
      <c r="N787" t="s">
        <v>3429</v>
      </c>
      <c r="O787" t="s">
        <v>6603</v>
      </c>
    </row>
    <row r="788" spans="13:15" x14ac:dyDescent="0.25">
      <c r="M788" t="s">
        <v>6604</v>
      </c>
      <c r="N788" t="s">
        <v>3430</v>
      </c>
      <c r="O788" t="s">
        <v>6605</v>
      </c>
    </row>
    <row r="789" spans="13:15" x14ac:dyDescent="0.25">
      <c r="M789" t="s">
        <v>6606</v>
      </c>
      <c r="N789" t="s">
        <v>3431</v>
      </c>
      <c r="O789" t="s">
        <v>6607</v>
      </c>
    </row>
    <row r="790" spans="13:15" x14ac:dyDescent="0.25">
      <c r="M790" t="s">
        <v>6608</v>
      </c>
      <c r="N790" t="s">
        <v>3432</v>
      </c>
      <c r="O790" t="s">
        <v>6609</v>
      </c>
    </row>
    <row r="791" spans="13:15" x14ac:dyDescent="0.25">
      <c r="M791" t="s">
        <v>6610</v>
      </c>
      <c r="N791" t="s">
        <v>3433</v>
      </c>
      <c r="O791" t="s">
        <v>6611</v>
      </c>
    </row>
    <row r="792" spans="13:15" x14ac:dyDescent="0.25">
      <c r="M792" t="s">
        <v>6612</v>
      </c>
      <c r="N792" t="s">
        <v>3434</v>
      </c>
      <c r="O792" t="s">
        <v>6613</v>
      </c>
    </row>
    <row r="793" spans="13:15" x14ac:dyDescent="0.25">
      <c r="M793" t="s">
        <v>6614</v>
      </c>
      <c r="N793" t="s">
        <v>3435</v>
      </c>
      <c r="O793" t="s">
        <v>6615</v>
      </c>
    </row>
    <row r="794" spans="13:15" x14ac:dyDescent="0.25">
      <c r="M794" t="s">
        <v>6616</v>
      </c>
      <c r="N794" t="s">
        <v>3436</v>
      </c>
      <c r="O794" t="s">
        <v>6617</v>
      </c>
    </row>
    <row r="795" spans="13:15" x14ac:dyDescent="0.25">
      <c r="M795" t="s">
        <v>6618</v>
      </c>
      <c r="N795" t="s">
        <v>3437</v>
      </c>
      <c r="O795" t="s">
        <v>6619</v>
      </c>
    </row>
    <row r="796" spans="13:15" x14ac:dyDescent="0.25">
      <c r="M796" t="s">
        <v>6620</v>
      </c>
      <c r="N796" t="s">
        <v>3438</v>
      </c>
      <c r="O796" t="s">
        <v>6621</v>
      </c>
    </row>
    <row r="797" spans="13:15" x14ac:dyDescent="0.25">
      <c r="M797" t="s">
        <v>6622</v>
      </c>
      <c r="N797" t="s">
        <v>3439</v>
      </c>
      <c r="O797" t="s">
        <v>6623</v>
      </c>
    </row>
    <row r="798" spans="13:15" x14ac:dyDescent="0.25">
      <c r="M798" t="s">
        <v>6624</v>
      </c>
      <c r="N798" t="s">
        <v>3440</v>
      </c>
      <c r="O798" t="s">
        <v>6625</v>
      </c>
    </row>
    <row r="799" spans="13:15" x14ac:dyDescent="0.25">
      <c r="M799" t="s">
        <v>6626</v>
      </c>
      <c r="N799" t="s">
        <v>3441</v>
      </c>
      <c r="O799" t="s">
        <v>6627</v>
      </c>
    </row>
    <row r="800" spans="13:15" x14ac:dyDescent="0.25">
      <c r="M800" t="s">
        <v>6628</v>
      </c>
      <c r="N800" t="s">
        <v>3442</v>
      </c>
      <c r="O800" t="s">
        <v>6629</v>
      </c>
    </row>
    <row r="801" spans="13:15" x14ac:dyDescent="0.25">
      <c r="M801" t="s">
        <v>6630</v>
      </c>
      <c r="N801" t="s">
        <v>3443</v>
      </c>
      <c r="O801" t="s">
        <v>6631</v>
      </c>
    </row>
    <row r="802" spans="13:15" x14ac:dyDescent="0.25">
      <c r="M802" t="s">
        <v>6632</v>
      </c>
      <c r="N802" t="s">
        <v>3444</v>
      </c>
      <c r="O802" t="s">
        <v>6633</v>
      </c>
    </row>
    <row r="803" spans="13:15" x14ac:dyDescent="0.25">
      <c r="M803" t="s">
        <v>6634</v>
      </c>
      <c r="N803" t="s">
        <v>3445</v>
      </c>
      <c r="O803" t="s">
        <v>6635</v>
      </c>
    </row>
    <row r="804" spans="13:15" x14ac:dyDescent="0.25">
      <c r="M804" t="s">
        <v>6636</v>
      </c>
      <c r="N804" t="s">
        <v>3446</v>
      </c>
      <c r="O804" t="s">
        <v>6637</v>
      </c>
    </row>
    <row r="805" spans="13:15" x14ac:dyDescent="0.25">
      <c r="M805" t="s">
        <v>6638</v>
      </c>
      <c r="N805" t="s">
        <v>3447</v>
      </c>
      <c r="O805" t="s">
        <v>6639</v>
      </c>
    </row>
    <row r="806" spans="13:15" x14ac:dyDescent="0.25">
      <c r="M806" t="s">
        <v>6640</v>
      </c>
      <c r="N806" t="s">
        <v>3448</v>
      </c>
      <c r="O806" t="s">
        <v>6641</v>
      </c>
    </row>
    <row r="807" spans="13:15" x14ac:dyDescent="0.25">
      <c r="M807" t="s">
        <v>6642</v>
      </c>
      <c r="N807" t="s">
        <v>3449</v>
      </c>
      <c r="O807" t="s">
        <v>6643</v>
      </c>
    </row>
    <row r="808" spans="13:15" x14ac:dyDescent="0.25">
      <c r="M808" t="s">
        <v>6644</v>
      </c>
      <c r="N808" t="s">
        <v>3450</v>
      </c>
      <c r="O808" t="s">
        <v>6645</v>
      </c>
    </row>
    <row r="809" spans="13:15" x14ac:dyDescent="0.25">
      <c r="M809" t="s">
        <v>6646</v>
      </c>
      <c r="N809" t="s">
        <v>3451</v>
      </c>
      <c r="O809" t="s">
        <v>6647</v>
      </c>
    </row>
    <row r="810" spans="13:15" x14ac:dyDescent="0.25">
      <c r="M810" t="s">
        <v>6648</v>
      </c>
      <c r="N810" t="s">
        <v>3452</v>
      </c>
      <c r="O810" t="s">
        <v>6649</v>
      </c>
    </row>
    <row r="811" spans="13:15" x14ac:dyDescent="0.25">
      <c r="M811" t="s">
        <v>6650</v>
      </c>
      <c r="N811" t="s">
        <v>3453</v>
      </c>
      <c r="O811" t="s">
        <v>6651</v>
      </c>
    </row>
    <row r="812" spans="13:15" x14ac:dyDescent="0.25">
      <c r="M812" t="s">
        <v>6652</v>
      </c>
      <c r="N812" t="s">
        <v>3454</v>
      </c>
      <c r="O812" t="s">
        <v>6653</v>
      </c>
    </row>
    <row r="813" spans="13:15" x14ac:dyDescent="0.25">
      <c r="M813" t="s">
        <v>6654</v>
      </c>
      <c r="N813" t="s">
        <v>3455</v>
      </c>
      <c r="O813" t="s">
        <v>6655</v>
      </c>
    </row>
    <row r="814" spans="13:15" x14ac:dyDescent="0.25">
      <c r="M814" t="s">
        <v>6656</v>
      </c>
      <c r="N814" t="s">
        <v>3456</v>
      </c>
      <c r="O814" t="s">
        <v>6657</v>
      </c>
    </row>
    <row r="815" spans="13:15" x14ac:dyDescent="0.25">
      <c r="M815" t="s">
        <v>6658</v>
      </c>
      <c r="N815" t="s">
        <v>3457</v>
      </c>
      <c r="O815" t="s">
        <v>6659</v>
      </c>
    </row>
    <row r="816" spans="13:15" x14ac:dyDescent="0.25">
      <c r="M816" t="s">
        <v>6660</v>
      </c>
      <c r="N816" t="s">
        <v>3458</v>
      </c>
      <c r="O816" t="s">
        <v>6661</v>
      </c>
    </row>
    <row r="817" spans="13:15" x14ac:dyDescent="0.25">
      <c r="M817" t="s">
        <v>6662</v>
      </c>
      <c r="N817" t="s">
        <v>3459</v>
      </c>
      <c r="O817" t="s">
        <v>6663</v>
      </c>
    </row>
    <row r="818" spans="13:15" x14ac:dyDescent="0.25">
      <c r="M818" t="s">
        <v>6664</v>
      </c>
      <c r="N818" t="s">
        <v>3460</v>
      </c>
      <c r="O818" t="s">
        <v>6665</v>
      </c>
    </row>
    <row r="819" spans="13:15" x14ac:dyDescent="0.25">
      <c r="M819" t="s">
        <v>6666</v>
      </c>
      <c r="N819" t="s">
        <v>3461</v>
      </c>
      <c r="O819" t="s">
        <v>6667</v>
      </c>
    </row>
    <row r="820" spans="13:15" x14ac:dyDescent="0.25">
      <c r="M820" t="s">
        <v>6668</v>
      </c>
      <c r="N820" t="s">
        <v>3462</v>
      </c>
      <c r="O820" t="s">
        <v>6669</v>
      </c>
    </row>
    <row r="821" spans="13:15" x14ac:dyDescent="0.25">
      <c r="M821" t="s">
        <v>6670</v>
      </c>
      <c r="N821" t="s">
        <v>3463</v>
      </c>
      <c r="O821" t="s">
        <v>6671</v>
      </c>
    </row>
    <row r="822" spans="13:15" x14ac:dyDescent="0.25">
      <c r="M822" t="s">
        <v>6672</v>
      </c>
      <c r="N822" t="s">
        <v>3464</v>
      </c>
      <c r="O822" t="s">
        <v>6673</v>
      </c>
    </row>
    <row r="823" spans="13:15" x14ac:dyDescent="0.25">
      <c r="M823" t="s">
        <v>6674</v>
      </c>
      <c r="N823" t="s">
        <v>3465</v>
      </c>
      <c r="O823" t="s">
        <v>6675</v>
      </c>
    </row>
    <row r="824" spans="13:15" x14ac:dyDescent="0.25">
      <c r="M824" t="s">
        <v>6676</v>
      </c>
      <c r="N824" t="s">
        <v>3466</v>
      </c>
      <c r="O824" t="s">
        <v>6677</v>
      </c>
    </row>
    <row r="825" spans="13:15" x14ac:dyDescent="0.25">
      <c r="M825" t="s">
        <v>6678</v>
      </c>
      <c r="N825" t="s">
        <v>3467</v>
      </c>
      <c r="O825" t="s">
        <v>6679</v>
      </c>
    </row>
    <row r="826" spans="13:15" x14ac:dyDescent="0.25">
      <c r="M826" t="s">
        <v>6680</v>
      </c>
      <c r="N826" t="s">
        <v>3468</v>
      </c>
      <c r="O826" t="s">
        <v>6681</v>
      </c>
    </row>
    <row r="827" spans="13:15" x14ac:dyDescent="0.25">
      <c r="M827" t="s">
        <v>6682</v>
      </c>
      <c r="N827" t="s">
        <v>3469</v>
      </c>
      <c r="O827" t="s">
        <v>6683</v>
      </c>
    </row>
    <row r="828" spans="13:15" x14ac:dyDescent="0.25">
      <c r="M828" t="s">
        <v>6684</v>
      </c>
      <c r="N828" t="s">
        <v>3470</v>
      </c>
      <c r="O828" t="s">
        <v>6685</v>
      </c>
    </row>
    <row r="829" spans="13:15" x14ac:dyDescent="0.25">
      <c r="M829" t="s">
        <v>6686</v>
      </c>
      <c r="N829" t="s">
        <v>3471</v>
      </c>
      <c r="O829" t="s">
        <v>6687</v>
      </c>
    </row>
    <row r="830" spans="13:15" x14ac:dyDescent="0.25">
      <c r="M830" t="s">
        <v>6688</v>
      </c>
      <c r="N830" t="s">
        <v>3472</v>
      </c>
      <c r="O830" t="s">
        <v>6689</v>
      </c>
    </row>
    <row r="831" spans="13:15" x14ac:dyDescent="0.25">
      <c r="M831" t="s">
        <v>6690</v>
      </c>
      <c r="N831" t="s">
        <v>3473</v>
      </c>
      <c r="O831" t="s">
        <v>6691</v>
      </c>
    </row>
    <row r="832" spans="13:15" x14ac:dyDescent="0.25">
      <c r="M832" t="s">
        <v>6692</v>
      </c>
      <c r="N832" t="s">
        <v>3474</v>
      </c>
      <c r="O832" t="s">
        <v>6693</v>
      </c>
    </row>
    <row r="833" spans="13:15" x14ac:dyDescent="0.25">
      <c r="M833" t="s">
        <v>6694</v>
      </c>
      <c r="N833" t="s">
        <v>3475</v>
      </c>
      <c r="O833" t="s">
        <v>6695</v>
      </c>
    </row>
    <row r="834" spans="13:15" x14ac:dyDescent="0.25">
      <c r="M834" t="s">
        <v>6696</v>
      </c>
      <c r="N834" t="s">
        <v>3476</v>
      </c>
      <c r="O834" t="s">
        <v>6697</v>
      </c>
    </row>
    <row r="835" spans="13:15" x14ac:dyDescent="0.25">
      <c r="M835" t="s">
        <v>6698</v>
      </c>
      <c r="N835" t="s">
        <v>3477</v>
      </c>
      <c r="O835" t="s">
        <v>6699</v>
      </c>
    </row>
    <row r="836" spans="13:15" x14ac:dyDescent="0.25">
      <c r="M836" t="s">
        <v>6700</v>
      </c>
      <c r="N836" t="s">
        <v>3478</v>
      </c>
      <c r="O836" t="s">
        <v>6701</v>
      </c>
    </row>
    <row r="837" spans="13:15" x14ac:dyDescent="0.25">
      <c r="M837" t="s">
        <v>6702</v>
      </c>
      <c r="N837" t="s">
        <v>3479</v>
      </c>
      <c r="O837" t="s">
        <v>6703</v>
      </c>
    </row>
    <row r="838" spans="13:15" x14ac:dyDescent="0.25">
      <c r="M838" t="s">
        <v>6704</v>
      </c>
      <c r="N838" t="s">
        <v>3480</v>
      </c>
      <c r="O838" t="s">
        <v>6705</v>
      </c>
    </row>
    <row r="839" spans="13:15" x14ac:dyDescent="0.25">
      <c r="M839" t="s">
        <v>6706</v>
      </c>
      <c r="N839" t="s">
        <v>3352</v>
      </c>
      <c r="O839" t="s">
        <v>6707</v>
      </c>
    </row>
    <row r="840" spans="13:15" x14ac:dyDescent="0.25">
      <c r="M840" t="s">
        <v>6708</v>
      </c>
      <c r="N840" t="s">
        <v>3481</v>
      </c>
      <c r="O840" t="s">
        <v>6709</v>
      </c>
    </row>
    <row r="841" spans="13:15" x14ac:dyDescent="0.25">
      <c r="M841" t="s">
        <v>6710</v>
      </c>
      <c r="N841" t="s">
        <v>3482</v>
      </c>
      <c r="O841" t="s">
        <v>6711</v>
      </c>
    </row>
    <row r="842" spans="13:15" x14ac:dyDescent="0.25">
      <c r="M842" t="s">
        <v>6712</v>
      </c>
      <c r="N842" t="s">
        <v>3483</v>
      </c>
      <c r="O842" t="s">
        <v>6713</v>
      </c>
    </row>
    <row r="843" spans="13:15" x14ac:dyDescent="0.25">
      <c r="M843" t="s">
        <v>6714</v>
      </c>
      <c r="N843" t="s">
        <v>3484</v>
      </c>
      <c r="O843" t="s">
        <v>6715</v>
      </c>
    </row>
    <row r="844" spans="13:15" x14ac:dyDescent="0.25">
      <c r="M844" t="s">
        <v>6716</v>
      </c>
      <c r="N844" t="s">
        <v>3485</v>
      </c>
      <c r="O844" t="s">
        <v>6717</v>
      </c>
    </row>
    <row r="845" spans="13:15" x14ac:dyDescent="0.25">
      <c r="M845" t="s">
        <v>6718</v>
      </c>
      <c r="N845" t="s">
        <v>3486</v>
      </c>
      <c r="O845" t="s">
        <v>6719</v>
      </c>
    </row>
    <row r="846" spans="13:15" x14ac:dyDescent="0.25">
      <c r="M846" t="s">
        <v>6720</v>
      </c>
      <c r="N846" t="s">
        <v>3487</v>
      </c>
      <c r="O846" t="s">
        <v>6721</v>
      </c>
    </row>
    <row r="847" spans="13:15" x14ac:dyDescent="0.25">
      <c r="M847" t="s">
        <v>6722</v>
      </c>
      <c r="N847" t="s">
        <v>3488</v>
      </c>
      <c r="O847" t="s">
        <v>6723</v>
      </c>
    </row>
    <row r="848" spans="13:15" x14ac:dyDescent="0.25">
      <c r="M848" t="s">
        <v>6724</v>
      </c>
      <c r="N848" t="s">
        <v>3489</v>
      </c>
      <c r="O848" t="s">
        <v>6725</v>
      </c>
    </row>
    <row r="849" spans="13:15" x14ac:dyDescent="0.25">
      <c r="M849" t="s">
        <v>6726</v>
      </c>
      <c r="N849" t="s">
        <v>3490</v>
      </c>
      <c r="O849" t="s">
        <v>6727</v>
      </c>
    </row>
    <row r="850" spans="13:15" x14ac:dyDescent="0.25">
      <c r="M850" t="s">
        <v>6728</v>
      </c>
      <c r="N850" t="s">
        <v>3491</v>
      </c>
      <c r="O850" t="s">
        <v>6729</v>
      </c>
    </row>
    <row r="851" spans="13:15" x14ac:dyDescent="0.25">
      <c r="M851" t="s">
        <v>6730</v>
      </c>
      <c r="N851" t="s">
        <v>3492</v>
      </c>
      <c r="O851" t="s">
        <v>6731</v>
      </c>
    </row>
    <row r="852" spans="13:15" x14ac:dyDescent="0.25">
      <c r="M852" t="s">
        <v>6732</v>
      </c>
      <c r="N852" t="s">
        <v>3493</v>
      </c>
      <c r="O852" t="s">
        <v>6733</v>
      </c>
    </row>
    <row r="853" spans="13:15" x14ac:dyDescent="0.25">
      <c r="M853" t="s">
        <v>6734</v>
      </c>
      <c r="N853" t="s">
        <v>3494</v>
      </c>
      <c r="O853" t="s">
        <v>6735</v>
      </c>
    </row>
    <row r="854" spans="13:15" x14ac:dyDescent="0.25">
      <c r="M854" t="s">
        <v>6736</v>
      </c>
      <c r="N854" t="s">
        <v>3495</v>
      </c>
      <c r="O854" t="s">
        <v>6737</v>
      </c>
    </row>
    <row r="855" spans="13:15" x14ac:dyDescent="0.25">
      <c r="M855" t="s">
        <v>6738</v>
      </c>
      <c r="N855" t="s">
        <v>3496</v>
      </c>
      <c r="O855" t="s">
        <v>6739</v>
      </c>
    </row>
    <row r="856" spans="13:15" x14ac:dyDescent="0.25">
      <c r="M856" t="s">
        <v>6740</v>
      </c>
      <c r="N856" t="s">
        <v>3497</v>
      </c>
      <c r="O856" t="s">
        <v>6741</v>
      </c>
    </row>
    <row r="857" spans="13:15" x14ac:dyDescent="0.25">
      <c r="M857" t="s">
        <v>6742</v>
      </c>
      <c r="N857" t="s">
        <v>3498</v>
      </c>
      <c r="O857" t="s">
        <v>6743</v>
      </c>
    </row>
    <row r="858" spans="13:15" x14ac:dyDescent="0.25">
      <c r="M858" t="s">
        <v>6744</v>
      </c>
      <c r="N858" t="s">
        <v>3499</v>
      </c>
      <c r="O858" t="s">
        <v>6745</v>
      </c>
    </row>
    <row r="859" spans="13:15" x14ac:dyDescent="0.25">
      <c r="M859" t="s">
        <v>6746</v>
      </c>
      <c r="N859" t="s">
        <v>3500</v>
      </c>
      <c r="O859" t="s">
        <v>6747</v>
      </c>
    </row>
    <row r="860" spans="13:15" x14ac:dyDescent="0.25">
      <c r="M860" t="s">
        <v>6748</v>
      </c>
      <c r="N860" t="s">
        <v>3501</v>
      </c>
      <c r="O860" t="s">
        <v>6749</v>
      </c>
    </row>
    <row r="861" spans="13:15" x14ac:dyDescent="0.25">
      <c r="M861" t="s">
        <v>6750</v>
      </c>
      <c r="N861" t="s">
        <v>3502</v>
      </c>
      <c r="O861" t="s">
        <v>6751</v>
      </c>
    </row>
    <row r="862" spans="13:15" x14ac:dyDescent="0.25">
      <c r="M862" t="s">
        <v>6752</v>
      </c>
      <c r="N862" t="s">
        <v>3503</v>
      </c>
      <c r="O862" t="s">
        <v>6753</v>
      </c>
    </row>
    <row r="863" spans="13:15" x14ac:dyDescent="0.25">
      <c r="M863" t="s">
        <v>6754</v>
      </c>
      <c r="N863" t="s">
        <v>3504</v>
      </c>
      <c r="O863" t="s">
        <v>6755</v>
      </c>
    </row>
    <row r="864" spans="13:15" x14ac:dyDescent="0.25">
      <c r="M864" t="s">
        <v>6756</v>
      </c>
      <c r="N864" t="s">
        <v>3505</v>
      </c>
      <c r="O864" t="s">
        <v>6757</v>
      </c>
    </row>
    <row r="865" spans="13:15" x14ac:dyDescent="0.25">
      <c r="M865" t="s">
        <v>6758</v>
      </c>
      <c r="N865" t="s">
        <v>3506</v>
      </c>
      <c r="O865" t="s">
        <v>6759</v>
      </c>
    </row>
    <row r="866" spans="13:15" x14ac:dyDescent="0.25">
      <c r="M866" t="s">
        <v>6760</v>
      </c>
      <c r="N866" t="s">
        <v>3507</v>
      </c>
      <c r="O866" t="s">
        <v>6761</v>
      </c>
    </row>
    <row r="867" spans="13:15" x14ac:dyDescent="0.25">
      <c r="M867" t="s">
        <v>6762</v>
      </c>
      <c r="N867" t="s">
        <v>3508</v>
      </c>
      <c r="O867" t="s">
        <v>6763</v>
      </c>
    </row>
    <row r="868" spans="13:15" x14ac:dyDescent="0.25">
      <c r="M868" t="s">
        <v>6764</v>
      </c>
      <c r="N868" t="s">
        <v>3509</v>
      </c>
      <c r="O868" t="s">
        <v>6765</v>
      </c>
    </row>
    <row r="869" spans="13:15" x14ac:dyDescent="0.25">
      <c r="M869" t="s">
        <v>6766</v>
      </c>
      <c r="N869" t="s">
        <v>3510</v>
      </c>
      <c r="O869" t="s">
        <v>6767</v>
      </c>
    </row>
    <row r="870" spans="13:15" x14ac:dyDescent="0.25">
      <c r="M870" t="s">
        <v>6768</v>
      </c>
      <c r="N870" t="s">
        <v>3511</v>
      </c>
      <c r="O870" t="s">
        <v>6769</v>
      </c>
    </row>
    <row r="871" spans="13:15" x14ac:dyDescent="0.25">
      <c r="M871" t="s">
        <v>6770</v>
      </c>
      <c r="N871" t="s">
        <v>3512</v>
      </c>
      <c r="O871" t="s">
        <v>6771</v>
      </c>
    </row>
    <row r="872" spans="13:15" x14ac:dyDescent="0.25">
      <c r="M872" t="s">
        <v>6772</v>
      </c>
      <c r="N872" t="s">
        <v>3513</v>
      </c>
      <c r="O872" t="s">
        <v>6773</v>
      </c>
    </row>
    <row r="873" spans="13:15" x14ac:dyDescent="0.25">
      <c r="M873" t="s">
        <v>6774</v>
      </c>
      <c r="N873" t="s">
        <v>3514</v>
      </c>
      <c r="O873" t="s">
        <v>6775</v>
      </c>
    </row>
    <row r="874" spans="13:15" x14ac:dyDescent="0.25">
      <c r="M874" t="s">
        <v>6776</v>
      </c>
      <c r="N874" t="s">
        <v>3515</v>
      </c>
      <c r="O874" t="s">
        <v>6777</v>
      </c>
    </row>
    <row r="875" spans="13:15" x14ac:dyDescent="0.25">
      <c r="M875" t="s">
        <v>6778</v>
      </c>
      <c r="N875" t="s">
        <v>3516</v>
      </c>
      <c r="O875" t="s">
        <v>6779</v>
      </c>
    </row>
    <row r="876" spans="13:15" x14ac:dyDescent="0.25">
      <c r="M876" t="s">
        <v>6780</v>
      </c>
      <c r="N876" t="s">
        <v>3517</v>
      </c>
      <c r="O876" t="s">
        <v>6781</v>
      </c>
    </row>
    <row r="877" spans="13:15" x14ac:dyDescent="0.25">
      <c r="M877" t="s">
        <v>6782</v>
      </c>
      <c r="N877" t="s">
        <v>3518</v>
      </c>
      <c r="O877" t="s">
        <v>6783</v>
      </c>
    </row>
    <row r="878" spans="13:15" x14ac:dyDescent="0.25">
      <c r="M878" t="s">
        <v>6784</v>
      </c>
      <c r="N878" t="s">
        <v>3519</v>
      </c>
      <c r="O878" t="s">
        <v>6785</v>
      </c>
    </row>
    <row r="879" spans="13:15" x14ac:dyDescent="0.25">
      <c r="M879" t="s">
        <v>6786</v>
      </c>
      <c r="N879" t="s">
        <v>3520</v>
      </c>
      <c r="O879" t="s">
        <v>6787</v>
      </c>
    </row>
    <row r="880" spans="13:15" x14ac:dyDescent="0.25">
      <c r="M880" t="s">
        <v>6788</v>
      </c>
      <c r="N880" t="s">
        <v>3521</v>
      </c>
      <c r="O880" t="s">
        <v>6789</v>
      </c>
    </row>
    <row r="881" spans="13:15" x14ac:dyDescent="0.25">
      <c r="M881" t="s">
        <v>6790</v>
      </c>
      <c r="N881" t="s">
        <v>3522</v>
      </c>
      <c r="O881" t="s">
        <v>6791</v>
      </c>
    </row>
    <row r="882" spans="13:15" x14ac:dyDescent="0.25">
      <c r="M882" t="s">
        <v>6792</v>
      </c>
      <c r="N882" t="s">
        <v>3523</v>
      </c>
      <c r="O882" t="s">
        <v>6793</v>
      </c>
    </row>
    <row r="883" spans="13:15" x14ac:dyDescent="0.25">
      <c r="M883" t="s">
        <v>6794</v>
      </c>
      <c r="N883" t="s">
        <v>3524</v>
      </c>
      <c r="O883" t="s">
        <v>6795</v>
      </c>
    </row>
    <row r="884" spans="13:15" x14ac:dyDescent="0.25">
      <c r="M884" t="s">
        <v>6796</v>
      </c>
      <c r="N884" t="s">
        <v>3525</v>
      </c>
      <c r="O884" t="s">
        <v>6797</v>
      </c>
    </row>
    <row r="885" spans="13:15" x14ac:dyDescent="0.25">
      <c r="M885" t="s">
        <v>6798</v>
      </c>
      <c r="N885" t="s">
        <v>3526</v>
      </c>
      <c r="O885" t="s">
        <v>6799</v>
      </c>
    </row>
    <row r="886" spans="13:15" x14ac:dyDescent="0.25">
      <c r="M886" t="s">
        <v>6800</v>
      </c>
      <c r="N886" t="s">
        <v>3527</v>
      </c>
      <c r="O886" t="s">
        <v>6801</v>
      </c>
    </row>
    <row r="887" spans="13:15" x14ac:dyDescent="0.25">
      <c r="M887" t="s">
        <v>6802</v>
      </c>
      <c r="N887" t="s">
        <v>3528</v>
      </c>
      <c r="O887" t="s">
        <v>6803</v>
      </c>
    </row>
    <row r="888" spans="13:15" x14ac:dyDescent="0.25">
      <c r="M888" t="s">
        <v>6804</v>
      </c>
      <c r="N888" t="s">
        <v>3529</v>
      </c>
      <c r="O888" t="s">
        <v>6805</v>
      </c>
    </row>
    <row r="889" spans="13:15" x14ac:dyDescent="0.25">
      <c r="M889" t="s">
        <v>6806</v>
      </c>
      <c r="N889" t="s">
        <v>3530</v>
      </c>
      <c r="O889" t="s">
        <v>6807</v>
      </c>
    </row>
    <row r="890" spans="13:15" x14ac:dyDescent="0.25">
      <c r="M890" t="s">
        <v>6808</v>
      </c>
      <c r="N890" t="s">
        <v>3531</v>
      </c>
      <c r="O890" t="s">
        <v>6809</v>
      </c>
    </row>
    <row r="891" spans="13:15" x14ac:dyDescent="0.25">
      <c r="M891" t="s">
        <v>6810</v>
      </c>
      <c r="N891" t="s">
        <v>3532</v>
      </c>
      <c r="O891" t="s">
        <v>6811</v>
      </c>
    </row>
    <row r="892" spans="13:15" x14ac:dyDescent="0.25">
      <c r="M892" t="s">
        <v>6812</v>
      </c>
      <c r="N892" t="s">
        <v>3533</v>
      </c>
      <c r="O892" t="s">
        <v>6813</v>
      </c>
    </row>
    <row r="893" spans="13:15" x14ac:dyDescent="0.25">
      <c r="M893" t="s">
        <v>6814</v>
      </c>
      <c r="N893" t="s">
        <v>3534</v>
      </c>
      <c r="O893" t="s">
        <v>6815</v>
      </c>
    </row>
    <row r="894" spans="13:15" x14ac:dyDescent="0.25">
      <c r="M894" t="s">
        <v>6816</v>
      </c>
      <c r="N894" t="s">
        <v>3535</v>
      </c>
      <c r="O894" t="s">
        <v>6817</v>
      </c>
    </row>
    <row r="895" spans="13:15" x14ac:dyDescent="0.25">
      <c r="M895" t="s">
        <v>6818</v>
      </c>
      <c r="N895" t="s">
        <v>3536</v>
      </c>
      <c r="O895" t="s">
        <v>6819</v>
      </c>
    </row>
    <row r="896" spans="13:15" x14ac:dyDescent="0.25">
      <c r="M896" t="s">
        <v>6820</v>
      </c>
      <c r="N896" t="s">
        <v>3537</v>
      </c>
      <c r="O896" t="s">
        <v>6821</v>
      </c>
    </row>
    <row r="897" spans="13:15" x14ac:dyDescent="0.25">
      <c r="M897" t="s">
        <v>6822</v>
      </c>
      <c r="N897" t="s">
        <v>3538</v>
      </c>
      <c r="O897" t="s">
        <v>6823</v>
      </c>
    </row>
    <row r="898" spans="13:15" x14ac:dyDescent="0.25">
      <c r="M898" t="s">
        <v>6824</v>
      </c>
      <c r="N898" t="s">
        <v>3539</v>
      </c>
      <c r="O898" t="s">
        <v>6825</v>
      </c>
    </row>
    <row r="899" spans="13:15" x14ac:dyDescent="0.25">
      <c r="M899" t="s">
        <v>6826</v>
      </c>
      <c r="N899" t="s">
        <v>3540</v>
      </c>
      <c r="O899" t="s">
        <v>6827</v>
      </c>
    </row>
    <row r="900" spans="13:15" x14ac:dyDescent="0.25">
      <c r="M900" t="s">
        <v>6828</v>
      </c>
      <c r="N900" t="s">
        <v>3541</v>
      </c>
      <c r="O900" t="s">
        <v>6829</v>
      </c>
    </row>
    <row r="901" spans="13:15" x14ac:dyDescent="0.25">
      <c r="M901" t="s">
        <v>6830</v>
      </c>
      <c r="N901" t="s">
        <v>3542</v>
      </c>
      <c r="O901" t="s">
        <v>6831</v>
      </c>
    </row>
    <row r="902" spans="13:15" x14ac:dyDescent="0.25">
      <c r="M902" t="s">
        <v>6832</v>
      </c>
      <c r="N902" t="s">
        <v>3543</v>
      </c>
      <c r="O902" t="s">
        <v>6833</v>
      </c>
    </row>
    <row r="903" spans="13:15" x14ac:dyDescent="0.25">
      <c r="M903" t="s">
        <v>6834</v>
      </c>
      <c r="N903" t="s">
        <v>3544</v>
      </c>
      <c r="O903" t="s">
        <v>6835</v>
      </c>
    </row>
    <row r="904" spans="13:15" x14ac:dyDescent="0.25">
      <c r="M904" t="s">
        <v>6836</v>
      </c>
      <c r="N904" t="s">
        <v>3545</v>
      </c>
      <c r="O904" t="s">
        <v>6837</v>
      </c>
    </row>
    <row r="905" spans="13:15" x14ac:dyDescent="0.25">
      <c r="M905" t="s">
        <v>6838</v>
      </c>
      <c r="N905" t="s">
        <v>3546</v>
      </c>
      <c r="O905" t="s">
        <v>6839</v>
      </c>
    </row>
    <row r="906" spans="13:15" x14ac:dyDescent="0.25">
      <c r="M906" t="s">
        <v>6840</v>
      </c>
      <c r="N906" t="s">
        <v>3547</v>
      </c>
      <c r="O906" t="s">
        <v>6841</v>
      </c>
    </row>
    <row r="907" spans="13:15" x14ac:dyDescent="0.25">
      <c r="M907" t="s">
        <v>6842</v>
      </c>
      <c r="N907" t="s">
        <v>3548</v>
      </c>
      <c r="O907" t="s">
        <v>6843</v>
      </c>
    </row>
    <row r="908" spans="13:15" x14ac:dyDescent="0.25">
      <c r="M908" t="s">
        <v>6844</v>
      </c>
      <c r="N908" t="s">
        <v>3549</v>
      </c>
      <c r="O908" t="s">
        <v>6845</v>
      </c>
    </row>
    <row r="909" spans="13:15" x14ac:dyDescent="0.25">
      <c r="M909" t="s">
        <v>6846</v>
      </c>
      <c r="N909" t="s">
        <v>3550</v>
      </c>
      <c r="O909" t="s">
        <v>6847</v>
      </c>
    </row>
    <row r="910" spans="13:15" x14ac:dyDescent="0.25">
      <c r="M910" t="s">
        <v>6848</v>
      </c>
      <c r="N910" t="s">
        <v>3551</v>
      </c>
      <c r="O910" t="s">
        <v>6849</v>
      </c>
    </row>
    <row r="911" spans="13:15" x14ac:dyDescent="0.25">
      <c r="M911" t="s">
        <v>6850</v>
      </c>
      <c r="N911" t="s">
        <v>3552</v>
      </c>
      <c r="O911" t="s">
        <v>6851</v>
      </c>
    </row>
    <row r="912" spans="13:15" x14ac:dyDescent="0.25">
      <c r="M912" t="s">
        <v>6852</v>
      </c>
      <c r="N912" t="s">
        <v>3553</v>
      </c>
      <c r="O912" t="s">
        <v>6853</v>
      </c>
    </row>
    <row r="913" spans="13:15" x14ac:dyDescent="0.25">
      <c r="M913" t="s">
        <v>6854</v>
      </c>
      <c r="N913" t="s">
        <v>3554</v>
      </c>
      <c r="O913" t="s">
        <v>6855</v>
      </c>
    </row>
    <row r="914" spans="13:15" x14ac:dyDescent="0.25">
      <c r="M914" t="s">
        <v>6856</v>
      </c>
      <c r="N914" t="s">
        <v>3555</v>
      </c>
      <c r="O914" t="s">
        <v>6857</v>
      </c>
    </row>
    <row r="915" spans="13:15" x14ac:dyDescent="0.25">
      <c r="M915" t="s">
        <v>6858</v>
      </c>
      <c r="N915" t="s">
        <v>3556</v>
      </c>
      <c r="O915" t="s">
        <v>6859</v>
      </c>
    </row>
    <row r="916" spans="13:15" x14ac:dyDescent="0.25">
      <c r="M916" t="s">
        <v>6860</v>
      </c>
      <c r="N916" t="s">
        <v>3557</v>
      </c>
      <c r="O916" t="s">
        <v>6861</v>
      </c>
    </row>
    <row r="917" spans="13:15" x14ac:dyDescent="0.25">
      <c r="M917" t="s">
        <v>6862</v>
      </c>
      <c r="N917" t="s">
        <v>3558</v>
      </c>
      <c r="O917" t="s">
        <v>6863</v>
      </c>
    </row>
    <row r="918" spans="13:15" x14ac:dyDescent="0.25">
      <c r="M918" t="s">
        <v>6864</v>
      </c>
      <c r="N918" t="s">
        <v>3559</v>
      </c>
      <c r="O918" t="s">
        <v>6865</v>
      </c>
    </row>
    <row r="919" spans="13:15" x14ac:dyDescent="0.25">
      <c r="M919" t="s">
        <v>6866</v>
      </c>
      <c r="N919" t="s">
        <v>3560</v>
      </c>
      <c r="O919" t="s">
        <v>6867</v>
      </c>
    </row>
    <row r="920" spans="13:15" x14ac:dyDescent="0.25">
      <c r="M920" t="s">
        <v>6868</v>
      </c>
      <c r="N920" t="s">
        <v>3561</v>
      </c>
      <c r="O920" t="s">
        <v>6869</v>
      </c>
    </row>
    <row r="921" spans="13:15" x14ac:dyDescent="0.25">
      <c r="M921" t="s">
        <v>6870</v>
      </c>
      <c r="N921" t="s">
        <v>3562</v>
      </c>
      <c r="O921" t="s">
        <v>6871</v>
      </c>
    </row>
    <row r="922" spans="13:15" x14ac:dyDescent="0.25">
      <c r="M922" t="s">
        <v>6872</v>
      </c>
      <c r="N922" t="s">
        <v>3563</v>
      </c>
      <c r="O922" t="s">
        <v>6873</v>
      </c>
    </row>
    <row r="923" spans="13:15" x14ac:dyDescent="0.25">
      <c r="M923" t="s">
        <v>6874</v>
      </c>
      <c r="N923" t="s">
        <v>3564</v>
      </c>
      <c r="O923" t="s">
        <v>6875</v>
      </c>
    </row>
    <row r="924" spans="13:15" x14ac:dyDescent="0.25">
      <c r="M924" t="s">
        <v>6876</v>
      </c>
      <c r="N924" t="s">
        <v>3565</v>
      </c>
      <c r="O924" t="s">
        <v>6877</v>
      </c>
    </row>
    <row r="925" spans="13:15" x14ac:dyDescent="0.25">
      <c r="M925" t="s">
        <v>6878</v>
      </c>
      <c r="N925" t="s">
        <v>3566</v>
      </c>
      <c r="O925" t="s">
        <v>6879</v>
      </c>
    </row>
    <row r="926" spans="13:15" x14ac:dyDescent="0.25">
      <c r="M926" t="s">
        <v>6880</v>
      </c>
      <c r="N926" t="s">
        <v>3567</v>
      </c>
      <c r="O926" t="s">
        <v>6881</v>
      </c>
    </row>
    <row r="927" spans="13:15" x14ac:dyDescent="0.25">
      <c r="M927" t="s">
        <v>6882</v>
      </c>
      <c r="N927" t="s">
        <v>3568</v>
      </c>
      <c r="O927" t="s">
        <v>6883</v>
      </c>
    </row>
    <row r="928" spans="13:15" x14ac:dyDescent="0.25">
      <c r="M928" t="s">
        <v>6884</v>
      </c>
      <c r="N928" t="s">
        <v>3569</v>
      </c>
      <c r="O928" t="s">
        <v>6885</v>
      </c>
    </row>
    <row r="929" spans="13:15" x14ac:dyDescent="0.25">
      <c r="M929" t="s">
        <v>6886</v>
      </c>
      <c r="N929" t="s">
        <v>3570</v>
      </c>
      <c r="O929" t="s">
        <v>6887</v>
      </c>
    </row>
    <row r="930" spans="13:15" x14ac:dyDescent="0.25">
      <c r="M930" t="s">
        <v>6888</v>
      </c>
      <c r="N930" t="s">
        <v>3571</v>
      </c>
      <c r="O930" t="s">
        <v>6889</v>
      </c>
    </row>
    <row r="931" spans="13:15" x14ac:dyDescent="0.25">
      <c r="M931" t="s">
        <v>6890</v>
      </c>
      <c r="N931" t="s">
        <v>3572</v>
      </c>
      <c r="O931" t="s">
        <v>6891</v>
      </c>
    </row>
    <row r="932" spans="13:15" x14ac:dyDescent="0.25">
      <c r="M932" t="s">
        <v>6892</v>
      </c>
      <c r="N932" t="s">
        <v>3573</v>
      </c>
      <c r="O932" t="s">
        <v>6893</v>
      </c>
    </row>
    <row r="933" spans="13:15" x14ac:dyDescent="0.25">
      <c r="M933" t="s">
        <v>6894</v>
      </c>
      <c r="N933" t="s">
        <v>3574</v>
      </c>
      <c r="O933" t="s">
        <v>6895</v>
      </c>
    </row>
    <row r="934" spans="13:15" x14ac:dyDescent="0.25">
      <c r="M934" t="s">
        <v>6896</v>
      </c>
      <c r="N934" t="s">
        <v>3575</v>
      </c>
      <c r="O934" t="s">
        <v>6897</v>
      </c>
    </row>
    <row r="935" spans="13:15" x14ac:dyDescent="0.25">
      <c r="M935" t="s">
        <v>6898</v>
      </c>
      <c r="N935" t="s">
        <v>3576</v>
      </c>
      <c r="O935" t="s">
        <v>6899</v>
      </c>
    </row>
    <row r="936" spans="13:15" x14ac:dyDescent="0.25">
      <c r="M936" t="s">
        <v>6900</v>
      </c>
      <c r="N936" t="s">
        <v>3577</v>
      </c>
      <c r="O936" t="s">
        <v>6901</v>
      </c>
    </row>
    <row r="937" spans="13:15" x14ac:dyDescent="0.25">
      <c r="M937" t="s">
        <v>6902</v>
      </c>
      <c r="N937" t="s">
        <v>3578</v>
      </c>
      <c r="O937" t="s">
        <v>6903</v>
      </c>
    </row>
    <row r="938" spans="13:15" x14ac:dyDescent="0.25">
      <c r="M938" t="s">
        <v>6904</v>
      </c>
      <c r="N938" t="s">
        <v>3579</v>
      </c>
      <c r="O938" t="s">
        <v>6905</v>
      </c>
    </row>
    <row r="939" spans="13:15" x14ac:dyDescent="0.25">
      <c r="M939" t="s">
        <v>6906</v>
      </c>
      <c r="N939" t="s">
        <v>3580</v>
      </c>
      <c r="O939" t="s">
        <v>6907</v>
      </c>
    </row>
    <row r="940" spans="13:15" x14ac:dyDescent="0.25">
      <c r="M940" t="s">
        <v>6908</v>
      </c>
      <c r="N940" t="s">
        <v>3581</v>
      </c>
      <c r="O940" t="s">
        <v>6909</v>
      </c>
    </row>
    <row r="941" spans="13:15" x14ac:dyDescent="0.25">
      <c r="M941" t="s">
        <v>6910</v>
      </c>
      <c r="N941" t="s">
        <v>3582</v>
      </c>
      <c r="O941" t="s">
        <v>6911</v>
      </c>
    </row>
    <row r="942" spans="13:15" x14ac:dyDescent="0.25">
      <c r="M942" t="s">
        <v>6912</v>
      </c>
      <c r="N942" t="s">
        <v>3583</v>
      </c>
      <c r="O942" t="s">
        <v>6913</v>
      </c>
    </row>
    <row r="943" spans="13:15" x14ac:dyDescent="0.25">
      <c r="M943" t="s">
        <v>6914</v>
      </c>
      <c r="N943" t="s">
        <v>3584</v>
      </c>
      <c r="O943" t="s">
        <v>6915</v>
      </c>
    </row>
    <row r="944" spans="13:15" x14ac:dyDescent="0.25">
      <c r="M944" t="s">
        <v>6916</v>
      </c>
      <c r="N944" t="s">
        <v>3585</v>
      </c>
      <c r="O944" t="s">
        <v>6917</v>
      </c>
    </row>
    <row r="945" spans="13:15" x14ac:dyDescent="0.25">
      <c r="M945" t="s">
        <v>6918</v>
      </c>
      <c r="N945" t="s">
        <v>3586</v>
      </c>
      <c r="O945" t="s">
        <v>6919</v>
      </c>
    </row>
    <row r="946" spans="13:15" x14ac:dyDescent="0.25">
      <c r="M946" t="s">
        <v>6920</v>
      </c>
      <c r="N946" t="s">
        <v>3587</v>
      </c>
      <c r="O946" t="s">
        <v>6921</v>
      </c>
    </row>
    <row r="947" spans="13:15" x14ac:dyDescent="0.25">
      <c r="M947" t="s">
        <v>6922</v>
      </c>
      <c r="N947" t="s">
        <v>3588</v>
      </c>
      <c r="O947" t="s">
        <v>6923</v>
      </c>
    </row>
    <row r="948" spans="13:15" x14ac:dyDescent="0.25">
      <c r="M948" t="s">
        <v>6924</v>
      </c>
      <c r="N948" t="s">
        <v>3589</v>
      </c>
      <c r="O948" t="s">
        <v>6925</v>
      </c>
    </row>
    <row r="949" spans="13:15" x14ac:dyDescent="0.25">
      <c r="M949" t="s">
        <v>6926</v>
      </c>
      <c r="N949" t="s">
        <v>3590</v>
      </c>
      <c r="O949" t="s">
        <v>6927</v>
      </c>
    </row>
    <row r="950" spans="13:15" x14ac:dyDescent="0.25">
      <c r="M950" t="s">
        <v>6928</v>
      </c>
      <c r="N950" t="s">
        <v>3591</v>
      </c>
      <c r="O950" t="s">
        <v>6929</v>
      </c>
    </row>
    <row r="951" spans="13:15" x14ac:dyDescent="0.25">
      <c r="M951" t="s">
        <v>6930</v>
      </c>
      <c r="N951" t="s">
        <v>3592</v>
      </c>
      <c r="O951" t="s">
        <v>6931</v>
      </c>
    </row>
    <row r="952" spans="13:15" x14ac:dyDescent="0.25">
      <c r="M952" t="s">
        <v>6932</v>
      </c>
      <c r="N952" t="s">
        <v>3593</v>
      </c>
      <c r="O952" t="s">
        <v>6933</v>
      </c>
    </row>
    <row r="953" spans="13:15" x14ac:dyDescent="0.25">
      <c r="M953" t="s">
        <v>6934</v>
      </c>
      <c r="N953" t="s">
        <v>3594</v>
      </c>
      <c r="O953" t="s">
        <v>6935</v>
      </c>
    </row>
    <row r="954" spans="13:15" x14ac:dyDescent="0.25">
      <c r="M954" t="s">
        <v>6936</v>
      </c>
      <c r="N954" t="s">
        <v>3595</v>
      </c>
      <c r="O954" t="s">
        <v>6937</v>
      </c>
    </row>
    <row r="955" spans="13:15" x14ac:dyDescent="0.25">
      <c r="M955" t="s">
        <v>6938</v>
      </c>
      <c r="N955" t="s">
        <v>3596</v>
      </c>
      <c r="O955" t="s">
        <v>6939</v>
      </c>
    </row>
    <row r="956" spans="13:15" x14ac:dyDescent="0.25">
      <c r="M956" t="s">
        <v>6940</v>
      </c>
      <c r="N956" t="s">
        <v>3597</v>
      </c>
      <c r="O956" t="s">
        <v>6941</v>
      </c>
    </row>
    <row r="957" spans="13:15" x14ac:dyDescent="0.25">
      <c r="M957" t="s">
        <v>6942</v>
      </c>
      <c r="N957" t="s">
        <v>3598</v>
      </c>
      <c r="O957" t="s">
        <v>6943</v>
      </c>
    </row>
    <row r="958" spans="13:15" x14ac:dyDescent="0.25">
      <c r="M958" t="s">
        <v>6944</v>
      </c>
      <c r="N958" t="s">
        <v>3599</v>
      </c>
      <c r="O958" t="s">
        <v>6945</v>
      </c>
    </row>
    <row r="959" spans="13:15" x14ac:dyDescent="0.25">
      <c r="M959" t="s">
        <v>6946</v>
      </c>
      <c r="N959" t="s">
        <v>3600</v>
      </c>
      <c r="O959" t="s">
        <v>6947</v>
      </c>
    </row>
    <row r="960" spans="13:15" x14ac:dyDescent="0.25">
      <c r="M960" t="s">
        <v>6948</v>
      </c>
      <c r="N960" t="s">
        <v>3601</v>
      </c>
      <c r="O960" t="s">
        <v>6949</v>
      </c>
    </row>
    <row r="961" spans="13:15" x14ac:dyDescent="0.25">
      <c r="M961" t="s">
        <v>6950</v>
      </c>
      <c r="N961" t="s">
        <v>3602</v>
      </c>
      <c r="O961" t="s">
        <v>6951</v>
      </c>
    </row>
    <row r="962" spans="13:15" x14ac:dyDescent="0.25">
      <c r="M962" t="s">
        <v>6952</v>
      </c>
      <c r="N962" t="s">
        <v>3603</v>
      </c>
      <c r="O962" t="s">
        <v>6953</v>
      </c>
    </row>
    <row r="963" spans="13:15" x14ac:dyDescent="0.25">
      <c r="M963" t="s">
        <v>6954</v>
      </c>
      <c r="N963" t="s">
        <v>3604</v>
      </c>
      <c r="O963" t="s">
        <v>6955</v>
      </c>
    </row>
    <row r="964" spans="13:15" x14ac:dyDescent="0.25">
      <c r="M964" t="s">
        <v>6956</v>
      </c>
      <c r="N964" t="s">
        <v>3605</v>
      </c>
      <c r="O964" t="s">
        <v>6957</v>
      </c>
    </row>
    <row r="965" spans="13:15" x14ac:dyDescent="0.25">
      <c r="M965" t="s">
        <v>6958</v>
      </c>
      <c r="N965" t="s">
        <v>3606</v>
      </c>
      <c r="O965" t="s">
        <v>6959</v>
      </c>
    </row>
    <row r="966" spans="13:15" x14ac:dyDescent="0.25">
      <c r="M966" t="s">
        <v>6960</v>
      </c>
      <c r="N966" t="s">
        <v>3607</v>
      </c>
      <c r="O966" t="s">
        <v>6961</v>
      </c>
    </row>
    <row r="967" spans="13:15" x14ac:dyDescent="0.25">
      <c r="M967" t="s">
        <v>6962</v>
      </c>
      <c r="N967" t="s">
        <v>3608</v>
      </c>
      <c r="O967" t="s">
        <v>6963</v>
      </c>
    </row>
    <row r="968" spans="13:15" x14ac:dyDescent="0.25">
      <c r="M968" t="s">
        <v>6964</v>
      </c>
      <c r="N968" t="s">
        <v>3609</v>
      </c>
      <c r="O968" t="s">
        <v>6965</v>
      </c>
    </row>
    <row r="969" spans="13:15" x14ac:dyDescent="0.25">
      <c r="M969" t="s">
        <v>6966</v>
      </c>
      <c r="N969" t="s">
        <v>3610</v>
      </c>
      <c r="O969" t="s">
        <v>6967</v>
      </c>
    </row>
    <row r="970" spans="13:15" x14ac:dyDescent="0.25">
      <c r="M970" t="s">
        <v>6968</v>
      </c>
      <c r="N970" t="s">
        <v>3611</v>
      </c>
      <c r="O970" t="s">
        <v>6969</v>
      </c>
    </row>
    <row r="971" spans="13:15" x14ac:dyDescent="0.25">
      <c r="M971" t="s">
        <v>6970</v>
      </c>
      <c r="N971" t="s">
        <v>3612</v>
      </c>
      <c r="O971" t="s">
        <v>6971</v>
      </c>
    </row>
    <row r="972" spans="13:15" x14ac:dyDescent="0.25">
      <c r="M972" t="s">
        <v>6972</v>
      </c>
      <c r="N972" t="s">
        <v>3613</v>
      </c>
      <c r="O972" t="s">
        <v>6973</v>
      </c>
    </row>
    <row r="973" spans="13:15" x14ac:dyDescent="0.25">
      <c r="M973" t="s">
        <v>6974</v>
      </c>
      <c r="N973" t="s">
        <v>3614</v>
      </c>
      <c r="O973" t="s">
        <v>6975</v>
      </c>
    </row>
    <row r="974" spans="13:15" x14ac:dyDescent="0.25">
      <c r="M974" t="s">
        <v>6976</v>
      </c>
      <c r="N974" t="s">
        <v>3615</v>
      </c>
      <c r="O974" t="s">
        <v>6977</v>
      </c>
    </row>
    <row r="975" spans="13:15" x14ac:dyDescent="0.25">
      <c r="M975" t="s">
        <v>6978</v>
      </c>
      <c r="N975" t="s">
        <v>3616</v>
      </c>
      <c r="O975" t="s">
        <v>6979</v>
      </c>
    </row>
    <row r="976" spans="13:15" x14ac:dyDescent="0.25">
      <c r="M976" t="s">
        <v>6980</v>
      </c>
      <c r="N976" t="s">
        <v>3617</v>
      </c>
      <c r="O976" t="s">
        <v>6981</v>
      </c>
    </row>
    <row r="977" spans="13:15" x14ac:dyDescent="0.25">
      <c r="M977" t="s">
        <v>6982</v>
      </c>
      <c r="N977" t="s">
        <v>3618</v>
      </c>
      <c r="O977" t="s">
        <v>6983</v>
      </c>
    </row>
    <row r="978" spans="13:15" x14ac:dyDescent="0.25">
      <c r="M978" t="s">
        <v>6984</v>
      </c>
      <c r="N978" t="s">
        <v>3619</v>
      </c>
      <c r="O978" t="s">
        <v>6985</v>
      </c>
    </row>
    <row r="979" spans="13:15" x14ac:dyDescent="0.25">
      <c r="M979" t="s">
        <v>6986</v>
      </c>
      <c r="N979" t="s">
        <v>3620</v>
      </c>
      <c r="O979" t="s">
        <v>6987</v>
      </c>
    </row>
    <row r="980" spans="13:15" x14ac:dyDescent="0.25">
      <c r="M980" t="s">
        <v>6988</v>
      </c>
      <c r="N980" t="s">
        <v>3621</v>
      </c>
      <c r="O980" t="s">
        <v>6989</v>
      </c>
    </row>
    <row r="981" spans="13:15" x14ac:dyDescent="0.25">
      <c r="M981" t="s">
        <v>6990</v>
      </c>
      <c r="N981" t="s">
        <v>3622</v>
      </c>
      <c r="O981" t="s">
        <v>6991</v>
      </c>
    </row>
    <row r="982" spans="13:15" x14ac:dyDescent="0.25">
      <c r="M982" t="s">
        <v>6992</v>
      </c>
      <c r="N982" t="s">
        <v>3623</v>
      </c>
      <c r="O982" t="s">
        <v>6993</v>
      </c>
    </row>
    <row r="983" spans="13:15" x14ac:dyDescent="0.25">
      <c r="M983" t="s">
        <v>6994</v>
      </c>
      <c r="N983" t="s">
        <v>3356</v>
      </c>
      <c r="O983" t="s">
        <v>6995</v>
      </c>
    </row>
    <row r="984" spans="13:15" x14ac:dyDescent="0.25">
      <c r="M984" t="s">
        <v>6996</v>
      </c>
      <c r="N984" t="s">
        <v>3624</v>
      </c>
      <c r="O984" t="s">
        <v>6997</v>
      </c>
    </row>
    <row r="985" spans="13:15" x14ac:dyDescent="0.25">
      <c r="M985" t="s">
        <v>6998</v>
      </c>
      <c r="N985" t="s">
        <v>3625</v>
      </c>
      <c r="O985" t="s">
        <v>6999</v>
      </c>
    </row>
    <row r="986" spans="13:15" x14ac:dyDescent="0.25">
      <c r="M986" t="s">
        <v>7000</v>
      </c>
      <c r="N986" t="s">
        <v>3626</v>
      </c>
      <c r="O986" t="s">
        <v>7001</v>
      </c>
    </row>
    <row r="987" spans="13:15" x14ac:dyDescent="0.25">
      <c r="M987" t="s">
        <v>7002</v>
      </c>
      <c r="N987" t="s">
        <v>3351</v>
      </c>
      <c r="O987" t="s">
        <v>7003</v>
      </c>
    </row>
    <row r="988" spans="13:15" x14ac:dyDescent="0.25">
      <c r="M988" t="s">
        <v>7004</v>
      </c>
      <c r="N988" t="s">
        <v>3627</v>
      </c>
      <c r="O988" t="s">
        <v>7005</v>
      </c>
    </row>
    <row r="989" spans="13:15" x14ac:dyDescent="0.25">
      <c r="M989" t="s">
        <v>7006</v>
      </c>
      <c r="N989" t="s">
        <v>3628</v>
      </c>
      <c r="O989" t="s">
        <v>7007</v>
      </c>
    </row>
    <row r="990" spans="13:15" x14ac:dyDescent="0.25">
      <c r="M990" t="s">
        <v>7008</v>
      </c>
      <c r="N990" t="s">
        <v>3629</v>
      </c>
      <c r="O990" t="s">
        <v>7009</v>
      </c>
    </row>
    <row r="991" spans="13:15" x14ac:dyDescent="0.25">
      <c r="M991" t="s">
        <v>7010</v>
      </c>
      <c r="N991" t="s">
        <v>3630</v>
      </c>
      <c r="O991" t="s">
        <v>7011</v>
      </c>
    </row>
    <row r="992" spans="13:15" x14ac:dyDescent="0.25">
      <c r="M992" t="s">
        <v>7012</v>
      </c>
      <c r="N992" t="s">
        <v>3631</v>
      </c>
      <c r="O992" t="s">
        <v>7013</v>
      </c>
    </row>
    <row r="993" spans="13:15" x14ac:dyDescent="0.25">
      <c r="M993" t="s">
        <v>7014</v>
      </c>
      <c r="N993" t="s">
        <v>3632</v>
      </c>
      <c r="O993" t="s">
        <v>7015</v>
      </c>
    </row>
    <row r="994" spans="13:15" x14ac:dyDescent="0.25">
      <c r="M994" t="s">
        <v>7016</v>
      </c>
      <c r="N994" t="s">
        <v>3633</v>
      </c>
      <c r="O994" t="s">
        <v>7017</v>
      </c>
    </row>
    <row r="995" spans="13:15" x14ac:dyDescent="0.25">
      <c r="M995" t="s">
        <v>7018</v>
      </c>
      <c r="N995" t="s">
        <v>3634</v>
      </c>
      <c r="O995" t="s">
        <v>7019</v>
      </c>
    </row>
    <row r="996" spans="13:15" x14ac:dyDescent="0.25">
      <c r="M996" t="s">
        <v>7020</v>
      </c>
      <c r="N996" t="s">
        <v>3635</v>
      </c>
      <c r="O996" t="s">
        <v>7021</v>
      </c>
    </row>
    <row r="997" spans="13:15" x14ac:dyDescent="0.25">
      <c r="M997" t="s">
        <v>7022</v>
      </c>
      <c r="N997" t="s">
        <v>3636</v>
      </c>
      <c r="O997" t="s">
        <v>7023</v>
      </c>
    </row>
    <row r="998" spans="13:15" x14ac:dyDescent="0.25">
      <c r="M998" t="s">
        <v>7024</v>
      </c>
      <c r="N998" t="s">
        <v>3637</v>
      </c>
      <c r="O998" t="s">
        <v>7025</v>
      </c>
    </row>
    <row r="999" spans="13:15" x14ac:dyDescent="0.25">
      <c r="M999" t="s">
        <v>7026</v>
      </c>
      <c r="N999" t="s">
        <v>3638</v>
      </c>
      <c r="O999" t="s">
        <v>7027</v>
      </c>
    </row>
    <row r="1000" spans="13:15" x14ac:dyDescent="0.25">
      <c r="M1000" t="s">
        <v>7028</v>
      </c>
      <c r="N1000" t="s">
        <v>3639</v>
      </c>
      <c r="O1000" t="s">
        <v>7029</v>
      </c>
    </row>
    <row r="1001" spans="13:15" x14ac:dyDescent="0.25">
      <c r="M1001" t="s">
        <v>7030</v>
      </c>
      <c r="N1001" t="s">
        <v>3640</v>
      </c>
      <c r="O1001" t="s">
        <v>7031</v>
      </c>
    </row>
    <row r="1002" spans="13:15" x14ac:dyDescent="0.25">
      <c r="M1002" t="s">
        <v>7032</v>
      </c>
      <c r="N1002" t="s">
        <v>3641</v>
      </c>
      <c r="O1002" t="s">
        <v>7033</v>
      </c>
    </row>
    <row r="1003" spans="13:15" x14ac:dyDescent="0.25">
      <c r="M1003" t="s">
        <v>7034</v>
      </c>
      <c r="N1003" t="s">
        <v>3642</v>
      </c>
      <c r="O1003" t="s">
        <v>7035</v>
      </c>
    </row>
    <row r="1004" spans="13:15" x14ac:dyDescent="0.25">
      <c r="M1004" t="s">
        <v>7036</v>
      </c>
      <c r="N1004" t="s">
        <v>3643</v>
      </c>
      <c r="O1004" t="s">
        <v>7037</v>
      </c>
    </row>
    <row r="1005" spans="13:15" x14ac:dyDescent="0.25">
      <c r="M1005" t="s">
        <v>7038</v>
      </c>
      <c r="N1005" t="s">
        <v>3644</v>
      </c>
      <c r="O1005" t="s">
        <v>7039</v>
      </c>
    </row>
    <row r="1006" spans="13:15" x14ac:dyDescent="0.25">
      <c r="M1006" t="s">
        <v>7040</v>
      </c>
      <c r="N1006" t="s">
        <v>3645</v>
      </c>
      <c r="O1006" t="s">
        <v>7041</v>
      </c>
    </row>
    <row r="1007" spans="13:15" x14ac:dyDescent="0.25">
      <c r="M1007" t="s">
        <v>7042</v>
      </c>
      <c r="N1007" t="s">
        <v>3646</v>
      </c>
      <c r="O1007" t="s">
        <v>7043</v>
      </c>
    </row>
    <row r="1008" spans="13:15" x14ac:dyDescent="0.25">
      <c r="M1008" t="s">
        <v>7044</v>
      </c>
      <c r="N1008" t="s">
        <v>3647</v>
      </c>
      <c r="O1008" t="s">
        <v>7045</v>
      </c>
    </row>
    <row r="1009" spans="13:15" x14ac:dyDescent="0.25">
      <c r="M1009" t="s">
        <v>7046</v>
      </c>
      <c r="N1009" t="s">
        <v>3648</v>
      </c>
      <c r="O1009" t="s">
        <v>7047</v>
      </c>
    </row>
    <row r="1010" spans="13:15" x14ac:dyDescent="0.25">
      <c r="M1010" t="s">
        <v>7048</v>
      </c>
      <c r="N1010" t="s">
        <v>3649</v>
      </c>
      <c r="O1010" t="s">
        <v>7049</v>
      </c>
    </row>
    <row r="1011" spans="13:15" x14ac:dyDescent="0.25">
      <c r="M1011" t="s">
        <v>7050</v>
      </c>
      <c r="N1011" t="s">
        <v>3650</v>
      </c>
      <c r="O1011" t="s">
        <v>7051</v>
      </c>
    </row>
    <row r="1012" spans="13:15" x14ac:dyDescent="0.25">
      <c r="M1012" t="s">
        <v>7052</v>
      </c>
      <c r="N1012" t="s">
        <v>3651</v>
      </c>
      <c r="O1012" t="s">
        <v>7053</v>
      </c>
    </row>
    <row r="1013" spans="13:15" x14ac:dyDescent="0.25">
      <c r="M1013" t="s">
        <v>7054</v>
      </c>
      <c r="N1013" t="s">
        <v>3652</v>
      </c>
      <c r="O1013" t="s">
        <v>7055</v>
      </c>
    </row>
    <row r="1014" spans="13:15" x14ac:dyDescent="0.25">
      <c r="M1014" t="s">
        <v>7056</v>
      </c>
      <c r="N1014" t="s">
        <v>3653</v>
      </c>
      <c r="O1014" t="s">
        <v>7057</v>
      </c>
    </row>
    <row r="1015" spans="13:15" x14ac:dyDescent="0.25">
      <c r="M1015" t="s">
        <v>7058</v>
      </c>
      <c r="N1015" t="s">
        <v>3654</v>
      </c>
      <c r="O1015" t="s">
        <v>7059</v>
      </c>
    </row>
    <row r="1016" spans="13:15" x14ac:dyDescent="0.25">
      <c r="M1016" t="s">
        <v>7060</v>
      </c>
      <c r="N1016" t="s">
        <v>3655</v>
      </c>
      <c r="O1016" t="s">
        <v>7061</v>
      </c>
    </row>
    <row r="1017" spans="13:15" x14ac:dyDescent="0.25">
      <c r="M1017" t="s">
        <v>7062</v>
      </c>
      <c r="N1017" t="s">
        <v>3656</v>
      </c>
      <c r="O1017" t="s">
        <v>7063</v>
      </c>
    </row>
    <row r="1018" spans="13:15" x14ac:dyDescent="0.25">
      <c r="M1018" t="s">
        <v>7064</v>
      </c>
      <c r="N1018" t="s">
        <v>3657</v>
      </c>
      <c r="O1018" t="s">
        <v>7065</v>
      </c>
    </row>
    <row r="1019" spans="13:15" x14ac:dyDescent="0.25">
      <c r="M1019" t="s">
        <v>7066</v>
      </c>
      <c r="N1019" t="s">
        <v>3658</v>
      </c>
      <c r="O1019" t="s">
        <v>7067</v>
      </c>
    </row>
    <row r="1020" spans="13:15" x14ac:dyDescent="0.25">
      <c r="M1020" t="s">
        <v>7068</v>
      </c>
      <c r="N1020" t="s">
        <v>3659</v>
      </c>
      <c r="O1020" t="s">
        <v>7069</v>
      </c>
    </row>
    <row r="1021" spans="13:15" x14ac:dyDescent="0.25">
      <c r="M1021" t="s">
        <v>7070</v>
      </c>
      <c r="N1021" t="s">
        <v>3660</v>
      </c>
      <c r="O1021" t="s">
        <v>7071</v>
      </c>
    </row>
    <row r="1022" spans="13:15" x14ac:dyDescent="0.25">
      <c r="M1022" t="s">
        <v>7072</v>
      </c>
      <c r="N1022" t="s">
        <v>3661</v>
      </c>
      <c r="O1022" t="s">
        <v>7073</v>
      </c>
    </row>
    <row r="1023" spans="13:15" x14ac:dyDescent="0.25">
      <c r="M1023" t="s">
        <v>7074</v>
      </c>
      <c r="N1023" t="s">
        <v>3662</v>
      </c>
      <c r="O1023" t="s">
        <v>7075</v>
      </c>
    </row>
    <row r="1024" spans="13:15" x14ac:dyDescent="0.25">
      <c r="M1024" t="s">
        <v>7076</v>
      </c>
      <c r="N1024" t="s">
        <v>3663</v>
      </c>
      <c r="O1024" t="s">
        <v>7077</v>
      </c>
    </row>
    <row r="1025" spans="13:15" x14ac:dyDescent="0.25">
      <c r="M1025" t="s">
        <v>7078</v>
      </c>
      <c r="N1025" t="s">
        <v>3664</v>
      </c>
      <c r="O1025" t="s">
        <v>7079</v>
      </c>
    </row>
    <row r="1026" spans="13:15" x14ac:dyDescent="0.25">
      <c r="M1026" t="s">
        <v>7080</v>
      </c>
      <c r="N1026" t="s">
        <v>3665</v>
      </c>
      <c r="O1026" t="s">
        <v>7081</v>
      </c>
    </row>
    <row r="1027" spans="13:15" x14ac:dyDescent="0.25">
      <c r="M1027" t="s">
        <v>7082</v>
      </c>
      <c r="N1027" t="s">
        <v>3666</v>
      </c>
      <c r="O1027" t="s">
        <v>7083</v>
      </c>
    </row>
    <row r="1028" spans="13:15" x14ac:dyDescent="0.25">
      <c r="M1028" t="s">
        <v>7084</v>
      </c>
      <c r="N1028" t="s">
        <v>3667</v>
      </c>
      <c r="O1028" t="s">
        <v>7085</v>
      </c>
    </row>
    <row r="1029" spans="13:15" x14ac:dyDescent="0.25">
      <c r="M1029" t="s">
        <v>7086</v>
      </c>
      <c r="N1029" t="s">
        <v>3668</v>
      </c>
      <c r="O1029" t="s">
        <v>7087</v>
      </c>
    </row>
    <row r="1030" spans="13:15" x14ac:dyDescent="0.25">
      <c r="M1030" t="s">
        <v>7088</v>
      </c>
      <c r="N1030" t="s">
        <v>3669</v>
      </c>
      <c r="O1030" t="s">
        <v>7089</v>
      </c>
    </row>
    <row r="1031" spans="13:15" x14ac:dyDescent="0.25">
      <c r="M1031" t="s">
        <v>7090</v>
      </c>
      <c r="N1031" t="s">
        <v>3670</v>
      </c>
      <c r="O1031" t="s">
        <v>7091</v>
      </c>
    </row>
    <row r="1032" spans="13:15" x14ac:dyDescent="0.25">
      <c r="M1032" t="s">
        <v>7092</v>
      </c>
      <c r="N1032" t="s">
        <v>3671</v>
      </c>
      <c r="O1032" t="s">
        <v>7093</v>
      </c>
    </row>
    <row r="1033" spans="13:15" x14ac:dyDescent="0.25">
      <c r="M1033" t="s">
        <v>7094</v>
      </c>
      <c r="N1033" t="s">
        <v>3672</v>
      </c>
      <c r="O1033" t="s">
        <v>7095</v>
      </c>
    </row>
    <row r="1034" spans="13:15" x14ac:dyDescent="0.25">
      <c r="M1034" t="s">
        <v>7096</v>
      </c>
      <c r="N1034" t="s">
        <v>3673</v>
      </c>
      <c r="O1034" t="s">
        <v>7097</v>
      </c>
    </row>
    <row r="1035" spans="13:15" x14ac:dyDescent="0.25">
      <c r="M1035" t="s">
        <v>7098</v>
      </c>
      <c r="N1035" t="s">
        <v>3674</v>
      </c>
      <c r="O1035" t="s">
        <v>7099</v>
      </c>
    </row>
    <row r="1036" spans="13:15" x14ac:dyDescent="0.25">
      <c r="M1036" t="s">
        <v>7100</v>
      </c>
      <c r="N1036" t="s">
        <v>3675</v>
      </c>
      <c r="O1036" t="s">
        <v>7101</v>
      </c>
    </row>
    <row r="1037" spans="13:15" x14ac:dyDescent="0.25">
      <c r="M1037" t="s">
        <v>7102</v>
      </c>
      <c r="N1037" t="s">
        <v>3676</v>
      </c>
      <c r="O1037" t="s">
        <v>7103</v>
      </c>
    </row>
    <row r="1038" spans="13:15" x14ac:dyDescent="0.25">
      <c r="M1038" t="s">
        <v>7104</v>
      </c>
      <c r="N1038" t="s">
        <v>3677</v>
      </c>
      <c r="O1038" t="s">
        <v>7105</v>
      </c>
    </row>
    <row r="1039" spans="13:15" x14ac:dyDescent="0.25">
      <c r="M1039" t="s">
        <v>7106</v>
      </c>
      <c r="N1039" t="s">
        <v>3678</v>
      </c>
      <c r="O1039" t="s">
        <v>7107</v>
      </c>
    </row>
    <row r="1040" spans="13:15" x14ac:dyDescent="0.25">
      <c r="M1040" t="s">
        <v>7108</v>
      </c>
      <c r="N1040" t="s">
        <v>3679</v>
      </c>
      <c r="O1040" t="s">
        <v>7109</v>
      </c>
    </row>
    <row r="1041" spans="13:15" x14ac:dyDescent="0.25">
      <c r="M1041" t="s">
        <v>7110</v>
      </c>
      <c r="N1041" t="s">
        <v>3680</v>
      </c>
      <c r="O1041" t="s">
        <v>7111</v>
      </c>
    </row>
    <row r="1042" spans="13:15" x14ac:dyDescent="0.25">
      <c r="M1042" t="s">
        <v>7112</v>
      </c>
      <c r="N1042" t="s">
        <v>3681</v>
      </c>
      <c r="O1042" t="s">
        <v>7113</v>
      </c>
    </row>
    <row r="1043" spans="13:15" x14ac:dyDescent="0.25">
      <c r="M1043" t="s">
        <v>7114</v>
      </c>
      <c r="N1043" t="s">
        <v>3682</v>
      </c>
      <c r="O1043" t="s">
        <v>7115</v>
      </c>
    </row>
    <row r="1044" spans="13:15" x14ac:dyDescent="0.25">
      <c r="M1044" t="s">
        <v>7116</v>
      </c>
      <c r="N1044" t="s">
        <v>3683</v>
      </c>
      <c r="O1044" t="s">
        <v>7117</v>
      </c>
    </row>
    <row r="1045" spans="13:15" x14ac:dyDescent="0.25">
      <c r="M1045" t="s">
        <v>7118</v>
      </c>
      <c r="N1045" t="s">
        <v>3684</v>
      </c>
      <c r="O1045" t="s">
        <v>7119</v>
      </c>
    </row>
    <row r="1046" spans="13:15" x14ac:dyDescent="0.25">
      <c r="M1046" t="s">
        <v>7120</v>
      </c>
      <c r="N1046" t="s">
        <v>3685</v>
      </c>
      <c r="O1046" t="s">
        <v>7121</v>
      </c>
    </row>
    <row r="1047" spans="13:15" x14ac:dyDescent="0.25">
      <c r="M1047" t="s">
        <v>7122</v>
      </c>
      <c r="N1047" t="s">
        <v>3686</v>
      </c>
      <c r="O1047" t="s">
        <v>7123</v>
      </c>
    </row>
    <row r="1048" spans="13:15" x14ac:dyDescent="0.25">
      <c r="M1048" t="s">
        <v>7124</v>
      </c>
      <c r="N1048" t="s">
        <v>3687</v>
      </c>
      <c r="O1048" t="s">
        <v>7125</v>
      </c>
    </row>
    <row r="1049" spans="13:15" x14ac:dyDescent="0.25">
      <c r="M1049" t="s">
        <v>7126</v>
      </c>
      <c r="N1049" t="s">
        <v>3688</v>
      </c>
      <c r="O1049" t="s">
        <v>7127</v>
      </c>
    </row>
    <row r="1050" spans="13:15" x14ac:dyDescent="0.25">
      <c r="M1050" t="s">
        <v>7128</v>
      </c>
      <c r="N1050" t="s">
        <v>3689</v>
      </c>
      <c r="O1050" t="s">
        <v>7129</v>
      </c>
    </row>
    <row r="1051" spans="13:15" x14ac:dyDescent="0.25">
      <c r="M1051" t="s">
        <v>7130</v>
      </c>
      <c r="N1051" t="s">
        <v>3690</v>
      </c>
      <c r="O1051" t="s">
        <v>7131</v>
      </c>
    </row>
    <row r="1052" spans="13:15" x14ac:dyDescent="0.25">
      <c r="M1052" t="s">
        <v>7132</v>
      </c>
      <c r="N1052" t="s">
        <v>3691</v>
      </c>
      <c r="O1052" t="s">
        <v>7133</v>
      </c>
    </row>
    <row r="1053" spans="13:15" x14ac:dyDescent="0.25">
      <c r="M1053" t="s">
        <v>7134</v>
      </c>
      <c r="N1053" t="s">
        <v>3692</v>
      </c>
      <c r="O1053" t="s">
        <v>7135</v>
      </c>
    </row>
    <row r="1054" spans="13:15" x14ac:dyDescent="0.25">
      <c r="M1054" t="s">
        <v>7136</v>
      </c>
      <c r="N1054" t="s">
        <v>3693</v>
      </c>
      <c r="O1054" t="s">
        <v>7137</v>
      </c>
    </row>
    <row r="1055" spans="13:15" x14ac:dyDescent="0.25">
      <c r="M1055" t="s">
        <v>7138</v>
      </c>
      <c r="N1055" t="s">
        <v>3355</v>
      </c>
      <c r="O1055" t="s">
        <v>7139</v>
      </c>
    </row>
    <row r="1056" spans="13:15" x14ac:dyDescent="0.25">
      <c r="M1056" t="s">
        <v>7140</v>
      </c>
      <c r="N1056" t="s">
        <v>3694</v>
      </c>
      <c r="O1056" t="s">
        <v>7141</v>
      </c>
    </row>
    <row r="1057" spans="13:15" x14ac:dyDescent="0.25">
      <c r="M1057" t="s">
        <v>7142</v>
      </c>
      <c r="N1057" t="s">
        <v>3695</v>
      </c>
      <c r="O1057" t="s">
        <v>7143</v>
      </c>
    </row>
    <row r="1058" spans="13:15" x14ac:dyDescent="0.25">
      <c r="M1058" t="s">
        <v>7144</v>
      </c>
      <c r="N1058" t="s">
        <v>3696</v>
      </c>
      <c r="O1058" t="s">
        <v>7145</v>
      </c>
    </row>
    <row r="1059" spans="13:15" x14ac:dyDescent="0.25">
      <c r="M1059" t="s">
        <v>7146</v>
      </c>
      <c r="N1059" t="s">
        <v>3697</v>
      </c>
      <c r="O1059" t="s">
        <v>7147</v>
      </c>
    </row>
    <row r="1060" spans="13:15" x14ac:dyDescent="0.25">
      <c r="M1060" t="s">
        <v>7148</v>
      </c>
      <c r="N1060" t="s">
        <v>3698</v>
      </c>
      <c r="O1060" t="s">
        <v>7149</v>
      </c>
    </row>
    <row r="1061" spans="13:15" x14ac:dyDescent="0.25">
      <c r="M1061" t="s">
        <v>7150</v>
      </c>
      <c r="N1061" t="s">
        <v>3699</v>
      </c>
      <c r="O1061" t="s">
        <v>7151</v>
      </c>
    </row>
    <row r="1062" spans="13:15" x14ac:dyDescent="0.25">
      <c r="M1062" t="s">
        <v>7152</v>
      </c>
      <c r="N1062" t="s">
        <v>3700</v>
      </c>
      <c r="O1062" t="s">
        <v>7153</v>
      </c>
    </row>
    <row r="1063" spans="13:15" x14ac:dyDescent="0.25">
      <c r="M1063" t="s">
        <v>7154</v>
      </c>
      <c r="N1063" t="s">
        <v>3701</v>
      </c>
      <c r="O1063" t="s">
        <v>7155</v>
      </c>
    </row>
    <row r="1064" spans="13:15" x14ac:dyDescent="0.25">
      <c r="M1064" t="s">
        <v>7156</v>
      </c>
      <c r="N1064" t="s">
        <v>3702</v>
      </c>
      <c r="O1064" t="s">
        <v>7157</v>
      </c>
    </row>
    <row r="1065" spans="13:15" x14ac:dyDescent="0.25">
      <c r="M1065" t="s">
        <v>7158</v>
      </c>
      <c r="N1065" t="s">
        <v>3703</v>
      </c>
      <c r="O1065" t="s">
        <v>7159</v>
      </c>
    </row>
    <row r="1066" spans="13:15" x14ac:dyDescent="0.25">
      <c r="M1066" t="s">
        <v>7160</v>
      </c>
      <c r="N1066" t="s">
        <v>3704</v>
      </c>
      <c r="O1066" t="s">
        <v>7161</v>
      </c>
    </row>
    <row r="1067" spans="13:15" x14ac:dyDescent="0.25">
      <c r="M1067" t="s">
        <v>7162</v>
      </c>
      <c r="N1067" t="s">
        <v>3705</v>
      </c>
      <c r="O1067" t="s">
        <v>7163</v>
      </c>
    </row>
    <row r="1068" spans="13:15" x14ac:dyDescent="0.25">
      <c r="M1068" t="s">
        <v>7164</v>
      </c>
      <c r="N1068" t="s">
        <v>3707</v>
      </c>
      <c r="O1068" t="s">
        <v>7165</v>
      </c>
    </row>
    <row r="1069" spans="13:15" x14ac:dyDescent="0.25">
      <c r="M1069" t="s">
        <v>7166</v>
      </c>
      <c r="N1069" t="s">
        <v>3711</v>
      </c>
      <c r="O1069" t="s">
        <v>7167</v>
      </c>
    </row>
    <row r="1070" spans="13:15" x14ac:dyDescent="0.25">
      <c r="M1070" t="s">
        <v>7168</v>
      </c>
      <c r="N1070" t="s">
        <v>3712</v>
      </c>
      <c r="O1070" t="s">
        <v>7169</v>
      </c>
    </row>
    <row r="1071" spans="13:15" x14ac:dyDescent="0.25">
      <c r="M1071" t="s">
        <v>7170</v>
      </c>
      <c r="N1071" t="s">
        <v>3713</v>
      </c>
      <c r="O1071" t="s">
        <v>7171</v>
      </c>
    </row>
    <row r="1072" spans="13:15" x14ac:dyDescent="0.25">
      <c r="M1072" t="s">
        <v>7172</v>
      </c>
      <c r="N1072" t="s">
        <v>3714</v>
      </c>
      <c r="O1072" t="s">
        <v>7173</v>
      </c>
    </row>
    <row r="1073" spans="13:15" x14ac:dyDescent="0.25">
      <c r="M1073" t="s">
        <v>7174</v>
      </c>
      <c r="N1073" t="s">
        <v>3715</v>
      </c>
      <c r="O1073" t="s">
        <v>7175</v>
      </c>
    </row>
    <row r="1074" spans="13:15" x14ac:dyDescent="0.25">
      <c r="M1074" t="s">
        <v>7176</v>
      </c>
      <c r="N1074" t="s">
        <v>3716</v>
      </c>
      <c r="O1074" t="s">
        <v>7177</v>
      </c>
    </row>
    <row r="1075" spans="13:15" x14ac:dyDescent="0.25">
      <c r="M1075" t="s">
        <v>7178</v>
      </c>
      <c r="N1075" t="s">
        <v>3717</v>
      </c>
      <c r="O1075" t="s">
        <v>7179</v>
      </c>
    </row>
    <row r="1076" spans="13:15" x14ac:dyDescent="0.25">
      <c r="M1076" t="s">
        <v>7180</v>
      </c>
      <c r="N1076" t="s">
        <v>3718</v>
      </c>
      <c r="O1076" t="s">
        <v>7181</v>
      </c>
    </row>
    <row r="1077" spans="13:15" x14ac:dyDescent="0.25">
      <c r="M1077" t="s">
        <v>7182</v>
      </c>
      <c r="N1077" t="s">
        <v>3719</v>
      </c>
      <c r="O1077" t="s">
        <v>7183</v>
      </c>
    </row>
    <row r="1078" spans="13:15" x14ac:dyDescent="0.25">
      <c r="M1078" t="s">
        <v>7184</v>
      </c>
      <c r="N1078" t="s">
        <v>3099</v>
      </c>
      <c r="O1078" t="s">
        <v>7185</v>
      </c>
    </row>
    <row r="1079" spans="13:15" x14ac:dyDescent="0.25">
      <c r="M1079" t="s">
        <v>7186</v>
      </c>
      <c r="N1079" t="s">
        <v>3346</v>
      </c>
      <c r="O1079" t="s">
        <v>7187</v>
      </c>
    </row>
    <row r="1080" spans="13:15" x14ac:dyDescent="0.25">
      <c r="M1080" t="s">
        <v>7188</v>
      </c>
      <c r="N1080" t="s">
        <v>3347</v>
      </c>
      <c r="O1080" t="s">
        <v>7189</v>
      </c>
    </row>
    <row r="1081" spans="13:15" x14ac:dyDescent="0.25">
      <c r="M1081" t="s">
        <v>7190</v>
      </c>
      <c r="N1081" t="s">
        <v>3348</v>
      </c>
      <c r="O1081" t="s">
        <v>7191</v>
      </c>
    </row>
    <row r="1082" spans="13:15" x14ac:dyDescent="0.25">
      <c r="M1082" t="s">
        <v>7192</v>
      </c>
      <c r="N1082" t="s">
        <v>3349</v>
      </c>
      <c r="O1082" t="s">
        <v>7193</v>
      </c>
    </row>
    <row r="1083" spans="13:15" x14ac:dyDescent="0.25">
      <c r="M1083" t="s">
        <v>7194</v>
      </c>
      <c r="N1083" t="s">
        <v>3350</v>
      </c>
      <c r="O1083" t="s">
        <v>7195</v>
      </c>
    </row>
    <row r="1084" spans="13:15" x14ac:dyDescent="0.25">
      <c r="M1084" t="s">
        <v>7196</v>
      </c>
      <c r="N1084" t="s">
        <v>3351</v>
      </c>
      <c r="O1084" t="s">
        <v>7197</v>
      </c>
    </row>
    <row r="1085" spans="13:15" x14ac:dyDescent="0.25">
      <c r="M1085" t="s">
        <v>7198</v>
      </c>
      <c r="N1085" t="s">
        <v>3352</v>
      </c>
      <c r="O1085" t="s">
        <v>7199</v>
      </c>
    </row>
    <row r="1086" spans="13:15" x14ac:dyDescent="0.25">
      <c r="M1086" t="s">
        <v>7200</v>
      </c>
      <c r="N1086" t="s">
        <v>3353</v>
      </c>
      <c r="O1086" t="s">
        <v>7201</v>
      </c>
    </row>
    <row r="1087" spans="13:15" x14ac:dyDescent="0.25">
      <c r="M1087" t="s">
        <v>7202</v>
      </c>
      <c r="N1087" t="s">
        <v>3354</v>
      </c>
      <c r="O1087" t="s">
        <v>7203</v>
      </c>
    </row>
    <row r="1088" spans="13:15" x14ac:dyDescent="0.25">
      <c r="M1088" t="s">
        <v>7204</v>
      </c>
      <c r="N1088" t="s">
        <v>3355</v>
      </c>
      <c r="O1088" t="s">
        <v>7205</v>
      </c>
    </row>
    <row r="1089" spans="13:15" x14ac:dyDescent="0.25">
      <c r="M1089" t="s">
        <v>7206</v>
      </c>
      <c r="N1089" t="s">
        <v>3356</v>
      </c>
      <c r="O1089" t="s">
        <v>7207</v>
      </c>
    </row>
    <row r="1090" spans="13:15" x14ac:dyDescent="0.25">
      <c r="M1090" t="s">
        <v>7208</v>
      </c>
      <c r="N1090" t="s">
        <v>3357</v>
      </c>
      <c r="O1090" t="s">
        <v>7209</v>
      </c>
    </row>
    <row r="1091" spans="13:15" x14ac:dyDescent="0.25">
      <c r="M1091" t="s">
        <v>7210</v>
      </c>
      <c r="N1091" t="s">
        <v>3358</v>
      </c>
      <c r="O1091" t="s">
        <v>7211</v>
      </c>
    </row>
    <row r="1092" spans="13:15" x14ac:dyDescent="0.25">
      <c r="M1092" t="s">
        <v>7212</v>
      </c>
      <c r="N1092" t="s">
        <v>3359</v>
      </c>
      <c r="O1092" t="s">
        <v>7213</v>
      </c>
    </row>
    <row r="1093" spans="13:15" x14ac:dyDescent="0.25">
      <c r="M1093" t="s">
        <v>7214</v>
      </c>
      <c r="N1093" t="s">
        <v>3360</v>
      </c>
      <c r="O1093" t="s">
        <v>7215</v>
      </c>
    </row>
    <row r="1094" spans="13:15" x14ac:dyDescent="0.25">
      <c r="M1094" t="s">
        <v>7216</v>
      </c>
      <c r="N1094" t="s">
        <v>3361</v>
      </c>
      <c r="O1094" t="s">
        <v>7217</v>
      </c>
    </row>
    <row r="1095" spans="13:15" x14ac:dyDescent="0.25">
      <c r="M1095" t="s">
        <v>7218</v>
      </c>
      <c r="N1095" s="10" t="s">
        <v>3721</v>
      </c>
      <c r="O1095" t="s">
        <v>7219</v>
      </c>
    </row>
    <row r="1096" spans="13:15" x14ac:dyDescent="0.25">
      <c r="M1096" t="s">
        <v>7220</v>
      </c>
      <c r="N1096" s="10" t="s">
        <v>3722</v>
      </c>
      <c r="O1096" t="s">
        <v>7221</v>
      </c>
    </row>
    <row r="1097" spans="13:15" x14ac:dyDescent="0.25">
      <c r="M1097" t="s">
        <v>7222</v>
      </c>
      <c r="N1097" s="10" t="s">
        <v>3723</v>
      </c>
      <c r="O1097" t="s">
        <v>7223</v>
      </c>
    </row>
    <row r="1098" spans="13:15" x14ac:dyDescent="0.25">
      <c r="M1098" t="s">
        <v>7224</v>
      </c>
      <c r="N1098" s="10" t="s">
        <v>3724</v>
      </c>
      <c r="O1098" t="s">
        <v>7225</v>
      </c>
    </row>
    <row r="1099" spans="13:15" x14ac:dyDescent="0.25">
      <c r="M1099" t="s">
        <v>7226</v>
      </c>
      <c r="N1099" s="10" t="s">
        <v>3725</v>
      </c>
      <c r="O1099" t="s">
        <v>7227</v>
      </c>
    </row>
    <row r="1100" spans="13:15" x14ac:dyDescent="0.25">
      <c r="M1100" t="s">
        <v>7228</v>
      </c>
      <c r="N1100" s="10" t="s">
        <v>3726</v>
      </c>
      <c r="O1100" t="s">
        <v>7229</v>
      </c>
    </row>
    <row r="1101" spans="13:15" x14ac:dyDescent="0.25">
      <c r="M1101" t="s">
        <v>7230</v>
      </c>
      <c r="N1101" s="10" t="s">
        <v>3727</v>
      </c>
      <c r="O1101" t="s">
        <v>7231</v>
      </c>
    </row>
    <row r="1102" spans="13:15" x14ac:dyDescent="0.25">
      <c r="M1102" t="s">
        <v>7232</v>
      </c>
      <c r="N1102" s="10" t="s">
        <v>3728</v>
      </c>
      <c r="O1102" t="s">
        <v>7233</v>
      </c>
    </row>
    <row r="1103" spans="13:15" x14ac:dyDescent="0.25">
      <c r="M1103" t="s">
        <v>7234</v>
      </c>
      <c r="N1103" s="10" t="s">
        <v>3729</v>
      </c>
      <c r="O1103" t="s">
        <v>7235</v>
      </c>
    </row>
    <row r="1104" spans="13:15" x14ac:dyDescent="0.25">
      <c r="M1104" t="s">
        <v>7236</v>
      </c>
      <c r="N1104" s="11" t="s">
        <v>3730</v>
      </c>
      <c r="O1104" t="s">
        <v>7237</v>
      </c>
    </row>
    <row r="1105" spans="13:15" x14ac:dyDescent="0.25">
      <c r="M1105" t="s">
        <v>7238</v>
      </c>
      <c r="N1105" s="11" t="s">
        <v>3731</v>
      </c>
      <c r="O1105" t="s">
        <v>7239</v>
      </c>
    </row>
    <row r="1106" spans="13:15" x14ac:dyDescent="0.25">
      <c r="M1106" t="s">
        <v>7240</v>
      </c>
      <c r="N1106" s="11" t="s">
        <v>3732</v>
      </c>
      <c r="O1106" t="s">
        <v>7241</v>
      </c>
    </row>
    <row r="1107" spans="13:15" x14ac:dyDescent="0.25">
      <c r="M1107" t="s">
        <v>7242</v>
      </c>
      <c r="N1107" s="11" t="s">
        <v>3733</v>
      </c>
      <c r="O1107" t="s">
        <v>7243</v>
      </c>
    </row>
    <row r="1108" spans="13:15" x14ac:dyDescent="0.25">
      <c r="M1108" t="s">
        <v>7244</v>
      </c>
      <c r="N1108" s="11" t="s">
        <v>3738</v>
      </c>
      <c r="O1108" t="s">
        <v>7245</v>
      </c>
    </row>
    <row r="1109" spans="13:15" x14ac:dyDescent="0.25">
      <c r="M1109" t="s">
        <v>7246</v>
      </c>
      <c r="N1109" t="s">
        <v>3023</v>
      </c>
      <c r="O1109" t="s">
        <v>7247</v>
      </c>
    </row>
    <row r="1110" spans="13:15" x14ac:dyDescent="0.25">
      <c r="M1110" t="s">
        <v>7248</v>
      </c>
      <c r="N1110" t="s">
        <v>3739</v>
      </c>
      <c r="O1110" t="s">
        <v>7249</v>
      </c>
    </row>
    <row r="1111" spans="13:15" x14ac:dyDescent="0.25">
      <c r="M1111" t="s">
        <v>7250</v>
      </c>
      <c r="N1111" t="s">
        <v>3740</v>
      </c>
      <c r="O1111" t="s">
        <v>7251</v>
      </c>
    </row>
    <row r="1112" spans="13:15" x14ac:dyDescent="0.25">
      <c r="M1112" t="s">
        <v>7252</v>
      </c>
      <c r="N1112" t="s">
        <v>3741</v>
      </c>
      <c r="O1112" t="s">
        <v>7253</v>
      </c>
    </row>
    <row r="1113" spans="13:15" x14ac:dyDescent="0.25">
      <c r="M1113" t="s">
        <v>7254</v>
      </c>
      <c r="N1113" t="s">
        <v>3333</v>
      </c>
      <c r="O1113" t="s">
        <v>7255</v>
      </c>
    </row>
    <row r="1114" spans="13:15" x14ac:dyDescent="0.25">
      <c r="M1114" t="s">
        <v>7256</v>
      </c>
      <c r="N1114" t="s">
        <v>3334</v>
      </c>
      <c r="O1114" t="s">
        <v>7257</v>
      </c>
    </row>
    <row r="1115" spans="13:15" x14ac:dyDescent="0.25">
      <c r="M1115" t="s">
        <v>7258</v>
      </c>
      <c r="N1115" t="s">
        <v>2524</v>
      </c>
      <c r="O1115" t="s">
        <v>7259</v>
      </c>
    </row>
    <row r="1116" spans="13:15" x14ac:dyDescent="0.25">
      <c r="M1116" t="s">
        <v>7260</v>
      </c>
      <c r="N1116" t="s">
        <v>3742</v>
      </c>
      <c r="O1116" t="s">
        <v>7261</v>
      </c>
    </row>
    <row r="1117" spans="13:15" x14ac:dyDescent="0.25">
      <c r="M1117" t="s">
        <v>7262</v>
      </c>
      <c r="N1117" t="s">
        <v>3743</v>
      </c>
      <c r="O1117" t="s">
        <v>7263</v>
      </c>
    </row>
    <row r="1118" spans="13:15" x14ac:dyDescent="0.25">
      <c r="M1118" t="s">
        <v>7264</v>
      </c>
      <c r="N1118" t="s">
        <v>3744</v>
      </c>
      <c r="O1118" t="s">
        <v>7265</v>
      </c>
    </row>
    <row r="1119" spans="13:15" x14ac:dyDescent="0.25">
      <c r="M1119" t="s">
        <v>7266</v>
      </c>
      <c r="N1119" t="s">
        <v>3745</v>
      </c>
      <c r="O1119" t="s">
        <v>7267</v>
      </c>
    </row>
    <row r="1120" spans="13:15" x14ac:dyDescent="0.25">
      <c r="M1120" t="s">
        <v>7268</v>
      </c>
      <c r="N1120" t="s">
        <v>3746</v>
      </c>
      <c r="O1120" t="s">
        <v>7269</v>
      </c>
    </row>
    <row r="1121" spans="13:15" x14ac:dyDescent="0.25">
      <c r="M1121" t="s">
        <v>7270</v>
      </c>
      <c r="N1121" t="s">
        <v>3747</v>
      </c>
      <c r="O1121" t="s">
        <v>7271</v>
      </c>
    </row>
    <row r="1122" spans="13:15" x14ac:dyDescent="0.25">
      <c r="M1122" t="s">
        <v>7272</v>
      </c>
      <c r="N1122" t="s">
        <v>3748</v>
      </c>
      <c r="O1122" t="s">
        <v>7273</v>
      </c>
    </row>
    <row r="1123" spans="13:15" x14ac:dyDescent="0.25">
      <c r="M1123" t="s">
        <v>7274</v>
      </c>
      <c r="N1123" t="s">
        <v>3749</v>
      </c>
      <c r="O1123" t="s">
        <v>7275</v>
      </c>
    </row>
    <row r="1124" spans="13:15" x14ac:dyDescent="0.25">
      <c r="M1124" t="s">
        <v>7276</v>
      </c>
      <c r="N1124" t="s">
        <v>3750</v>
      </c>
      <c r="O1124" t="s">
        <v>7277</v>
      </c>
    </row>
    <row r="1125" spans="13:15" x14ac:dyDescent="0.25">
      <c r="M1125" t="s">
        <v>7278</v>
      </c>
      <c r="N1125" t="s">
        <v>3751</v>
      </c>
      <c r="O1125" t="s">
        <v>7279</v>
      </c>
    </row>
    <row r="1126" spans="13:15" x14ac:dyDescent="0.25">
      <c r="M1126" t="s">
        <v>7280</v>
      </c>
      <c r="N1126" t="s">
        <v>3752</v>
      </c>
      <c r="O1126" t="s">
        <v>7281</v>
      </c>
    </row>
    <row r="1127" spans="13:15" x14ac:dyDescent="0.25">
      <c r="M1127" t="s">
        <v>7282</v>
      </c>
      <c r="N1127" t="s">
        <v>3753</v>
      </c>
      <c r="O1127" t="s">
        <v>7283</v>
      </c>
    </row>
    <row r="1128" spans="13:15" x14ac:dyDescent="0.25">
      <c r="M1128" t="s">
        <v>7284</v>
      </c>
      <c r="N1128" t="s">
        <v>3754</v>
      </c>
      <c r="O1128" t="s">
        <v>7285</v>
      </c>
    </row>
    <row r="1129" spans="13:15" x14ac:dyDescent="0.25">
      <c r="M1129" t="s">
        <v>7286</v>
      </c>
      <c r="N1129" t="s">
        <v>3755</v>
      </c>
      <c r="O1129" t="s">
        <v>7287</v>
      </c>
    </row>
    <row r="1130" spans="13:15" x14ac:dyDescent="0.25">
      <c r="M1130" t="s">
        <v>7288</v>
      </c>
      <c r="N1130" t="s">
        <v>3756</v>
      </c>
      <c r="O1130" t="s">
        <v>7289</v>
      </c>
    </row>
    <row r="1131" spans="13:15" x14ac:dyDescent="0.25">
      <c r="M1131" t="s">
        <v>7290</v>
      </c>
      <c r="N1131" t="s">
        <v>3757</v>
      </c>
      <c r="O1131" t="s">
        <v>7291</v>
      </c>
    </row>
    <row r="1132" spans="13:15" x14ac:dyDescent="0.25">
      <c r="M1132" t="s">
        <v>7292</v>
      </c>
      <c r="N1132" t="s">
        <v>3758</v>
      </c>
      <c r="O1132" t="s">
        <v>7293</v>
      </c>
    </row>
    <row r="1133" spans="13:15" x14ac:dyDescent="0.25">
      <c r="M1133" t="s">
        <v>7294</v>
      </c>
      <c r="N1133" t="s">
        <v>3759</v>
      </c>
      <c r="O1133" t="s">
        <v>7295</v>
      </c>
    </row>
    <row r="1134" spans="13:15" x14ac:dyDescent="0.25">
      <c r="M1134" t="s">
        <v>7296</v>
      </c>
      <c r="N1134" t="s">
        <v>3760</v>
      </c>
      <c r="O1134" t="s">
        <v>7297</v>
      </c>
    </row>
    <row r="1135" spans="13:15" x14ac:dyDescent="0.25">
      <c r="M1135" t="s">
        <v>7298</v>
      </c>
      <c r="N1135" t="s">
        <v>3761</v>
      </c>
      <c r="O1135" t="s">
        <v>7299</v>
      </c>
    </row>
    <row r="1136" spans="13:15" x14ac:dyDescent="0.25">
      <c r="M1136" t="s">
        <v>7300</v>
      </c>
      <c r="N1136" t="s">
        <v>3762</v>
      </c>
      <c r="O1136" t="s">
        <v>7301</v>
      </c>
    </row>
    <row r="1137" spans="13:15" x14ac:dyDescent="0.25">
      <c r="M1137" t="s">
        <v>7302</v>
      </c>
      <c r="N1137" t="s">
        <v>3763</v>
      </c>
      <c r="O1137" t="s">
        <v>7303</v>
      </c>
    </row>
    <row r="1138" spans="13:15" x14ac:dyDescent="0.25">
      <c r="M1138" t="s">
        <v>7304</v>
      </c>
      <c r="N1138" t="s">
        <v>3764</v>
      </c>
      <c r="O1138" t="s">
        <v>7305</v>
      </c>
    </row>
    <row r="1139" spans="13:15" x14ac:dyDescent="0.25">
      <c r="M1139" t="s">
        <v>7306</v>
      </c>
      <c r="N1139" t="s">
        <v>3765</v>
      </c>
      <c r="O1139" t="s">
        <v>7307</v>
      </c>
    </row>
    <row r="1140" spans="13:15" x14ac:dyDescent="0.25">
      <c r="M1140" t="s">
        <v>7308</v>
      </c>
      <c r="N1140" t="s">
        <v>3766</v>
      </c>
      <c r="O1140" t="s">
        <v>7309</v>
      </c>
    </row>
    <row r="1141" spans="13:15" x14ac:dyDescent="0.25">
      <c r="M1141" t="s">
        <v>7310</v>
      </c>
      <c r="N1141" t="s">
        <v>3767</v>
      </c>
      <c r="O1141" t="s">
        <v>7311</v>
      </c>
    </row>
    <row r="1142" spans="13:15" x14ac:dyDescent="0.25">
      <c r="M1142" t="s">
        <v>7312</v>
      </c>
      <c r="N1142" t="s">
        <v>3768</v>
      </c>
      <c r="O1142" t="s">
        <v>7313</v>
      </c>
    </row>
    <row r="1143" spans="13:15" x14ac:dyDescent="0.25">
      <c r="M1143" t="s">
        <v>7314</v>
      </c>
      <c r="N1143" t="s">
        <v>3769</v>
      </c>
      <c r="O1143" t="s">
        <v>7315</v>
      </c>
    </row>
    <row r="1144" spans="13:15" x14ac:dyDescent="0.25">
      <c r="M1144" t="s">
        <v>7316</v>
      </c>
      <c r="N1144" t="s">
        <v>3770</v>
      </c>
      <c r="O1144" t="s">
        <v>7317</v>
      </c>
    </row>
    <row r="1145" spans="13:15" x14ac:dyDescent="0.25">
      <c r="M1145" t="s">
        <v>7318</v>
      </c>
      <c r="N1145" t="s">
        <v>3771</v>
      </c>
      <c r="O1145" t="s">
        <v>7319</v>
      </c>
    </row>
    <row r="1146" spans="13:15" x14ac:dyDescent="0.25">
      <c r="M1146" t="s">
        <v>7320</v>
      </c>
      <c r="N1146" t="s">
        <v>3772</v>
      </c>
      <c r="O1146" t="s">
        <v>7321</v>
      </c>
    </row>
    <row r="1147" spans="13:15" x14ac:dyDescent="0.25">
      <c r="M1147" t="s">
        <v>7322</v>
      </c>
      <c r="N1147" t="s">
        <v>3773</v>
      </c>
      <c r="O1147" t="s">
        <v>7323</v>
      </c>
    </row>
    <row r="1148" spans="13:15" x14ac:dyDescent="0.25">
      <c r="M1148" t="s">
        <v>7324</v>
      </c>
      <c r="N1148" t="s">
        <v>3774</v>
      </c>
      <c r="O1148" t="s">
        <v>7325</v>
      </c>
    </row>
    <row r="1149" spans="13:15" x14ac:dyDescent="0.25">
      <c r="M1149" t="s">
        <v>7326</v>
      </c>
      <c r="N1149" t="s">
        <v>3775</v>
      </c>
      <c r="O1149" t="s">
        <v>7327</v>
      </c>
    </row>
    <row r="1150" spans="13:15" x14ac:dyDescent="0.25">
      <c r="M1150" t="s">
        <v>7328</v>
      </c>
      <c r="N1150" t="s">
        <v>3776</v>
      </c>
      <c r="O1150" t="s">
        <v>7329</v>
      </c>
    </row>
    <row r="1151" spans="13:15" x14ac:dyDescent="0.25">
      <c r="M1151" t="s">
        <v>7330</v>
      </c>
      <c r="N1151" t="s">
        <v>3777</v>
      </c>
      <c r="O1151" t="s">
        <v>7331</v>
      </c>
    </row>
    <row r="1152" spans="13:15" x14ac:dyDescent="0.25">
      <c r="M1152" t="s">
        <v>7332</v>
      </c>
      <c r="N1152" t="s">
        <v>3778</v>
      </c>
      <c r="O1152" t="s">
        <v>7333</v>
      </c>
    </row>
    <row r="1153" spans="13:15" x14ac:dyDescent="0.25">
      <c r="M1153" t="s">
        <v>7334</v>
      </c>
      <c r="N1153" t="s">
        <v>3779</v>
      </c>
      <c r="O1153" t="s">
        <v>7335</v>
      </c>
    </row>
    <row r="1154" spans="13:15" x14ac:dyDescent="0.25">
      <c r="M1154" t="s">
        <v>7336</v>
      </c>
      <c r="N1154" t="s">
        <v>3780</v>
      </c>
      <c r="O1154" t="s">
        <v>7337</v>
      </c>
    </row>
    <row r="1155" spans="13:15" x14ac:dyDescent="0.25">
      <c r="M1155" t="s">
        <v>7338</v>
      </c>
      <c r="N1155" t="s">
        <v>3781</v>
      </c>
      <c r="O1155" t="s">
        <v>7339</v>
      </c>
    </row>
    <row r="1156" spans="13:15" x14ac:dyDescent="0.25">
      <c r="M1156" t="s">
        <v>7340</v>
      </c>
      <c r="N1156" t="s">
        <v>3782</v>
      </c>
      <c r="O1156" t="s">
        <v>7341</v>
      </c>
    </row>
    <row r="1157" spans="13:15" x14ac:dyDescent="0.25">
      <c r="M1157" t="s">
        <v>7342</v>
      </c>
      <c r="N1157" t="s">
        <v>3783</v>
      </c>
      <c r="O1157" t="s">
        <v>7343</v>
      </c>
    </row>
    <row r="1158" spans="13:15" x14ac:dyDescent="0.25">
      <c r="M1158" t="s">
        <v>7344</v>
      </c>
      <c r="N1158" t="s">
        <v>171</v>
      </c>
      <c r="O1158" t="s">
        <v>7345</v>
      </c>
    </row>
    <row r="1159" spans="13:15" x14ac:dyDescent="0.25">
      <c r="M1159" t="s">
        <v>7346</v>
      </c>
      <c r="N1159" t="s">
        <v>291</v>
      </c>
      <c r="O1159" t="s">
        <v>7347</v>
      </c>
    </row>
    <row r="1160" spans="13:15" x14ac:dyDescent="0.25">
      <c r="M1160" t="s">
        <v>7348</v>
      </c>
      <c r="N1160" t="s">
        <v>4411</v>
      </c>
      <c r="O1160" t="s">
        <v>7349</v>
      </c>
    </row>
    <row r="1161" spans="13:15" x14ac:dyDescent="0.25">
      <c r="M1161" t="s">
        <v>7350</v>
      </c>
      <c r="N1161" t="s">
        <v>4412</v>
      </c>
      <c r="O1161" t="s">
        <v>7351</v>
      </c>
    </row>
    <row r="1162" spans="13:15" x14ac:dyDescent="0.25">
      <c r="M1162" t="s">
        <v>7352</v>
      </c>
      <c r="N1162" t="s">
        <v>4413</v>
      </c>
      <c r="O1162" t="s">
        <v>7353</v>
      </c>
    </row>
    <row r="1163" spans="13:15" x14ac:dyDescent="0.25">
      <c r="M1163" t="s">
        <v>7354</v>
      </c>
      <c r="N1163" t="s">
        <v>490</v>
      </c>
      <c r="O1163" t="s">
        <v>7355</v>
      </c>
    </row>
    <row r="1164" spans="13:15" x14ac:dyDescent="0.25">
      <c r="M1164" t="s">
        <v>7356</v>
      </c>
      <c r="N1164" t="s">
        <v>4414</v>
      </c>
      <c r="O1164" t="s">
        <v>7357</v>
      </c>
    </row>
    <row r="1165" spans="13:15" x14ac:dyDescent="0.25">
      <c r="M1165" t="s">
        <v>7358</v>
      </c>
      <c r="N1165" t="s">
        <v>4415</v>
      </c>
      <c r="O1165" t="s">
        <v>7359</v>
      </c>
    </row>
    <row r="1166" spans="13:15" x14ac:dyDescent="0.25">
      <c r="M1166" t="s">
        <v>7360</v>
      </c>
      <c r="N1166" t="s">
        <v>4416</v>
      </c>
      <c r="O1166" t="s">
        <v>7361</v>
      </c>
    </row>
    <row r="1167" spans="13:15" x14ac:dyDescent="0.25">
      <c r="M1167" t="s">
        <v>7362</v>
      </c>
      <c r="N1167" t="s">
        <v>4417</v>
      </c>
      <c r="O1167" t="s">
        <v>7363</v>
      </c>
    </row>
    <row r="1168" spans="13:15" x14ac:dyDescent="0.25">
      <c r="M1168" t="s">
        <v>7364</v>
      </c>
      <c r="N1168" t="s">
        <v>4418</v>
      </c>
      <c r="O1168" t="s">
        <v>7365</v>
      </c>
    </row>
    <row r="1169" spans="13:15" x14ac:dyDescent="0.25">
      <c r="M1169" t="s">
        <v>7366</v>
      </c>
      <c r="N1169" t="s">
        <v>4419</v>
      </c>
      <c r="O1169" t="s">
        <v>7367</v>
      </c>
    </row>
    <row r="1170" spans="13:15" x14ac:dyDescent="0.25">
      <c r="M1170" t="s">
        <v>7368</v>
      </c>
      <c r="N1170" t="s">
        <v>4420</v>
      </c>
      <c r="O1170" t="s">
        <v>7369</v>
      </c>
    </row>
    <row r="1171" spans="13:15" x14ac:dyDescent="0.25">
      <c r="M1171" t="s">
        <v>7370</v>
      </c>
      <c r="N1171" t="s">
        <v>4421</v>
      </c>
      <c r="O1171" t="s">
        <v>7371</v>
      </c>
    </row>
    <row r="1172" spans="13:15" x14ac:dyDescent="0.25">
      <c r="M1172" t="s">
        <v>7372</v>
      </c>
      <c r="N1172" t="s">
        <v>4422</v>
      </c>
      <c r="O1172" t="s">
        <v>7373</v>
      </c>
    </row>
    <row r="1173" spans="13:15" x14ac:dyDescent="0.25">
      <c r="M1173" t="s">
        <v>7374</v>
      </c>
      <c r="N1173" t="s">
        <v>4423</v>
      </c>
      <c r="O1173" t="s">
        <v>7375</v>
      </c>
    </row>
    <row r="1174" spans="13:15" x14ac:dyDescent="0.25">
      <c r="M1174" t="s">
        <v>7376</v>
      </c>
      <c r="N1174" t="s">
        <v>4424</v>
      </c>
      <c r="O1174" t="s">
        <v>7377</v>
      </c>
    </row>
    <row r="1175" spans="13:15" x14ac:dyDescent="0.25">
      <c r="M1175" t="s">
        <v>7378</v>
      </c>
      <c r="N1175" t="s">
        <v>4425</v>
      </c>
      <c r="O1175" t="s">
        <v>7379</v>
      </c>
    </row>
    <row r="1176" spans="13:15" x14ac:dyDescent="0.25">
      <c r="M1176" t="s">
        <v>7380</v>
      </c>
      <c r="N1176" t="s">
        <v>4426</v>
      </c>
      <c r="O1176" t="s">
        <v>7381</v>
      </c>
    </row>
    <row r="1177" spans="13:15" x14ac:dyDescent="0.25">
      <c r="M1177" t="s">
        <v>7382</v>
      </c>
      <c r="N1177" t="s">
        <v>4427</v>
      </c>
      <c r="O1177" t="s">
        <v>7383</v>
      </c>
    </row>
    <row r="1178" spans="13:15" x14ac:dyDescent="0.25">
      <c r="M1178" t="s">
        <v>7384</v>
      </c>
      <c r="N1178" t="s">
        <v>4428</v>
      </c>
      <c r="O1178" t="s">
        <v>7385</v>
      </c>
    </row>
    <row r="1179" spans="13:15" x14ac:dyDescent="0.25">
      <c r="M1179" t="s">
        <v>7386</v>
      </c>
      <c r="N1179" t="s">
        <v>4429</v>
      </c>
      <c r="O1179" t="s">
        <v>7387</v>
      </c>
    </row>
    <row r="1180" spans="13:15" x14ac:dyDescent="0.25">
      <c r="M1180" t="s">
        <v>7388</v>
      </c>
      <c r="N1180" t="s">
        <v>4430</v>
      </c>
      <c r="O1180" t="s">
        <v>7389</v>
      </c>
    </row>
    <row r="1181" spans="13:15" x14ac:dyDescent="0.25">
      <c r="M1181" t="s">
        <v>7390</v>
      </c>
      <c r="N1181" t="s">
        <v>4431</v>
      </c>
      <c r="O1181" t="s">
        <v>7391</v>
      </c>
    </row>
    <row r="1182" spans="13:15" x14ac:dyDescent="0.25">
      <c r="M1182" t="s">
        <v>7392</v>
      </c>
      <c r="N1182" t="s">
        <v>4432</v>
      </c>
      <c r="O1182" t="s">
        <v>7393</v>
      </c>
    </row>
    <row r="1183" spans="13:15" x14ac:dyDescent="0.25">
      <c r="M1183" t="s">
        <v>7394</v>
      </c>
      <c r="N1183" t="s">
        <v>4433</v>
      </c>
      <c r="O1183" t="s">
        <v>7395</v>
      </c>
    </row>
    <row r="1184" spans="13:15" x14ac:dyDescent="0.25">
      <c r="M1184" t="s">
        <v>7396</v>
      </c>
      <c r="N1184" t="s">
        <v>64</v>
      </c>
      <c r="O1184" t="s">
        <v>7397</v>
      </c>
    </row>
    <row r="1185" spans="13:15" x14ac:dyDescent="0.25">
      <c r="M1185" t="s">
        <v>7398</v>
      </c>
      <c r="N1185" t="s">
        <v>4434</v>
      </c>
      <c r="O1185" t="s">
        <v>7399</v>
      </c>
    </row>
    <row r="1186" spans="13:15" x14ac:dyDescent="0.25">
      <c r="M1186" t="s">
        <v>7400</v>
      </c>
      <c r="N1186" t="s">
        <v>4435</v>
      </c>
      <c r="O1186" t="s">
        <v>7401</v>
      </c>
    </row>
    <row r="1187" spans="13:15" x14ac:dyDescent="0.25">
      <c r="M1187" t="s">
        <v>7402</v>
      </c>
      <c r="N1187" t="s">
        <v>4436</v>
      </c>
      <c r="O1187" t="s">
        <v>7403</v>
      </c>
    </row>
    <row r="1188" spans="13:15" x14ac:dyDescent="0.25">
      <c r="M1188" t="s">
        <v>7404</v>
      </c>
      <c r="N1188" t="s">
        <v>4437</v>
      </c>
      <c r="O1188" t="s">
        <v>7405</v>
      </c>
    </row>
    <row r="1189" spans="13:15" x14ac:dyDescent="0.25">
      <c r="M1189" t="s">
        <v>7406</v>
      </c>
      <c r="N1189" t="s">
        <v>4438</v>
      </c>
      <c r="O1189" t="s">
        <v>7407</v>
      </c>
    </row>
    <row r="1190" spans="13:15" x14ac:dyDescent="0.25">
      <c r="M1190" t="s">
        <v>7408</v>
      </c>
      <c r="N1190" t="s">
        <v>4439</v>
      </c>
      <c r="O1190" t="s">
        <v>7409</v>
      </c>
    </row>
    <row r="1191" spans="13:15" x14ac:dyDescent="0.25">
      <c r="M1191" t="s">
        <v>7410</v>
      </c>
      <c r="N1191" t="s">
        <v>4440</v>
      </c>
      <c r="O1191" t="s">
        <v>7411</v>
      </c>
    </row>
    <row r="1192" spans="13:15" x14ac:dyDescent="0.25">
      <c r="M1192" t="s">
        <v>7412</v>
      </c>
      <c r="N1192" t="s">
        <v>4441</v>
      </c>
      <c r="O1192" t="s">
        <v>7413</v>
      </c>
    </row>
    <row r="1193" spans="13:15" x14ac:dyDescent="0.25">
      <c r="M1193" t="s">
        <v>7414</v>
      </c>
      <c r="N1193" t="s">
        <v>4442</v>
      </c>
      <c r="O1193" t="s">
        <v>7415</v>
      </c>
    </row>
    <row r="1194" spans="13:15" x14ac:dyDescent="0.25">
      <c r="M1194" t="s">
        <v>7416</v>
      </c>
      <c r="N1194" t="s">
        <v>4443</v>
      </c>
      <c r="O1194" t="s">
        <v>7417</v>
      </c>
    </row>
    <row r="1195" spans="13:15" x14ac:dyDescent="0.25">
      <c r="M1195" t="s">
        <v>7418</v>
      </c>
      <c r="N1195" t="s">
        <v>62</v>
      </c>
      <c r="O1195" t="s">
        <v>7419</v>
      </c>
    </row>
    <row r="1196" spans="13:15" x14ac:dyDescent="0.25">
      <c r="M1196" t="s">
        <v>7420</v>
      </c>
      <c r="N1196" t="s">
        <v>4444</v>
      </c>
      <c r="O1196" t="s">
        <v>7421</v>
      </c>
    </row>
    <row r="1197" spans="13:15" x14ac:dyDescent="0.25">
      <c r="M1197" t="s">
        <v>7422</v>
      </c>
      <c r="N1197" t="s">
        <v>4445</v>
      </c>
      <c r="O1197" t="s">
        <v>7423</v>
      </c>
    </row>
    <row r="1198" spans="13:15" x14ac:dyDescent="0.25">
      <c r="M1198" t="s">
        <v>7424</v>
      </c>
      <c r="N1198" t="s">
        <v>79</v>
      </c>
      <c r="O1198" t="s">
        <v>7425</v>
      </c>
    </row>
    <row r="1199" spans="13:15" x14ac:dyDescent="0.25">
      <c r="M1199" t="s">
        <v>7426</v>
      </c>
      <c r="N1199" t="s">
        <v>4446</v>
      </c>
      <c r="O1199" t="s">
        <v>7427</v>
      </c>
    </row>
    <row r="1200" spans="13:15" x14ac:dyDescent="0.25">
      <c r="M1200" t="s">
        <v>7428</v>
      </c>
      <c r="N1200" t="s">
        <v>4447</v>
      </c>
      <c r="O1200" t="s">
        <v>7429</v>
      </c>
    </row>
    <row r="1201" spans="13:15" x14ac:dyDescent="0.25">
      <c r="M1201" t="s">
        <v>7430</v>
      </c>
      <c r="N1201" t="s">
        <v>4448</v>
      </c>
      <c r="O1201" t="s">
        <v>7431</v>
      </c>
    </row>
    <row r="1202" spans="13:15" x14ac:dyDescent="0.25">
      <c r="M1202" t="s">
        <v>7432</v>
      </c>
      <c r="N1202" t="s">
        <v>4449</v>
      </c>
      <c r="O1202" t="s">
        <v>7433</v>
      </c>
    </row>
    <row r="1203" spans="13:15" x14ac:dyDescent="0.25">
      <c r="M1203" t="s">
        <v>7434</v>
      </c>
      <c r="N1203" t="s">
        <v>4450</v>
      </c>
      <c r="O1203" t="s">
        <v>7435</v>
      </c>
    </row>
    <row r="1204" spans="13:15" x14ac:dyDescent="0.25">
      <c r="M1204" t="s">
        <v>7436</v>
      </c>
      <c r="N1204" t="s">
        <v>4451</v>
      </c>
      <c r="O1204" t="s">
        <v>7437</v>
      </c>
    </row>
    <row r="1205" spans="13:15" x14ac:dyDescent="0.25">
      <c r="M1205" t="s">
        <v>7438</v>
      </c>
      <c r="N1205" t="s">
        <v>4452</v>
      </c>
      <c r="O1205" t="s">
        <v>7439</v>
      </c>
    </row>
    <row r="1206" spans="13:15" x14ac:dyDescent="0.25">
      <c r="M1206" t="s">
        <v>7440</v>
      </c>
      <c r="N1206" t="s">
        <v>4453</v>
      </c>
      <c r="O1206" t="s">
        <v>7441</v>
      </c>
    </row>
    <row r="1207" spans="13:15" x14ac:dyDescent="0.25">
      <c r="M1207" t="s">
        <v>7442</v>
      </c>
      <c r="N1207" t="s">
        <v>82</v>
      </c>
      <c r="O1207" t="s">
        <v>7443</v>
      </c>
    </row>
    <row r="1208" spans="13:15" x14ac:dyDescent="0.25">
      <c r="M1208" t="s">
        <v>7444</v>
      </c>
      <c r="N1208" t="s">
        <v>4454</v>
      </c>
      <c r="O1208" t="s">
        <v>7445</v>
      </c>
    </row>
    <row r="1209" spans="13:15" x14ac:dyDescent="0.25">
      <c r="M1209" t="s">
        <v>7446</v>
      </c>
      <c r="N1209" t="s">
        <v>4455</v>
      </c>
      <c r="O1209" t="s">
        <v>7447</v>
      </c>
    </row>
    <row r="1210" spans="13:15" x14ac:dyDescent="0.25">
      <c r="M1210" t="s">
        <v>7448</v>
      </c>
      <c r="N1210" t="s">
        <v>4456</v>
      </c>
      <c r="O1210" t="s">
        <v>7449</v>
      </c>
    </row>
    <row r="1211" spans="13:15" x14ac:dyDescent="0.25">
      <c r="M1211" t="s">
        <v>7450</v>
      </c>
      <c r="N1211" t="s">
        <v>4457</v>
      </c>
      <c r="O1211" t="s">
        <v>7451</v>
      </c>
    </row>
    <row r="1212" spans="13:15" x14ac:dyDescent="0.25">
      <c r="M1212" t="s">
        <v>7452</v>
      </c>
      <c r="N1212" t="s">
        <v>4458</v>
      </c>
      <c r="O1212" t="s">
        <v>7453</v>
      </c>
    </row>
    <row r="1213" spans="13:15" x14ac:dyDescent="0.25">
      <c r="M1213" t="s">
        <v>7454</v>
      </c>
      <c r="N1213" t="s">
        <v>4459</v>
      </c>
      <c r="O1213" t="s">
        <v>7455</v>
      </c>
    </row>
    <row r="1214" spans="13:15" x14ac:dyDescent="0.25">
      <c r="M1214" t="s">
        <v>7456</v>
      </c>
      <c r="N1214" t="s">
        <v>4460</v>
      </c>
      <c r="O1214" t="s">
        <v>7457</v>
      </c>
    </row>
    <row r="1215" spans="13:15" x14ac:dyDescent="0.25">
      <c r="M1215" t="s">
        <v>7458</v>
      </c>
      <c r="N1215" t="s">
        <v>4461</v>
      </c>
      <c r="O1215" t="s">
        <v>7459</v>
      </c>
    </row>
    <row r="1216" spans="13:15" x14ac:dyDescent="0.25">
      <c r="M1216" t="s">
        <v>7460</v>
      </c>
      <c r="N1216" t="s">
        <v>4462</v>
      </c>
      <c r="O1216" t="s">
        <v>7461</v>
      </c>
    </row>
    <row r="1217" spans="13:15" x14ac:dyDescent="0.25">
      <c r="M1217" t="s">
        <v>7462</v>
      </c>
      <c r="N1217" t="s">
        <v>2507</v>
      </c>
      <c r="O1217" t="s">
        <v>7463</v>
      </c>
    </row>
    <row r="1218" spans="13:15" x14ac:dyDescent="0.25">
      <c r="M1218" t="s">
        <v>7464</v>
      </c>
      <c r="N1218" t="s">
        <v>4463</v>
      </c>
      <c r="O1218" t="s">
        <v>7465</v>
      </c>
    </row>
    <row r="1219" spans="13:15" x14ac:dyDescent="0.25">
      <c r="M1219" t="s">
        <v>7466</v>
      </c>
      <c r="N1219" t="s">
        <v>4464</v>
      </c>
      <c r="O1219" t="s">
        <v>7467</v>
      </c>
    </row>
    <row r="1220" spans="13:15" x14ac:dyDescent="0.25">
      <c r="M1220" t="s">
        <v>7468</v>
      </c>
      <c r="N1220" t="s">
        <v>4465</v>
      </c>
      <c r="O1220" t="s">
        <v>7469</v>
      </c>
    </row>
    <row r="1221" spans="13:15" x14ac:dyDescent="0.25">
      <c r="M1221" t="s">
        <v>7470</v>
      </c>
      <c r="N1221" t="s">
        <v>4466</v>
      </c>
      <c r="O1221" t="s">
        <v>7471</v>
      </c>
    </row>
    <row r="1222" spans="13:15" x14ac:dyDescent="0.25">
      <c r="M1222" t="s">
        <v>7472</v>
      </c>
      <c r="N1222" t="s">
        <v>4467</v>
      </c>
      <c r="O1222" t="s">
        <v>7473</v>
      </c>
    </row>
    <row r="1223" spans="13:15" x14ac:dyDescent="0.25">
      <c r="M1223" t="s">
        <v>7474</v>
      </c>
      <c r="N1223" t="s">
        <v>4468</v>
      </c>
      <c r="O1223" t="s">
        <v>7475</v>
      </c>
    </row>
    <row r="1224" spans="13:15" x14ac:dyDescent="0.25">
      <c r="M1224" t="s">
        <v>7476</v>
      </c>
      <c r="N1224" t="s">
        <v>4469</v>
      </c>
      <c r="O1224" t="s">
        <v>7477</v>
      </c>
    </row>
    <row r="1225" spans="13:15" x14ac:dyDescent="0.25">
      <c r="M1225" t="s">
        <v>7478</v>
      </c>
      <c r="N1225" t="s">
        <v>4470</v>
      </c>
      <c r="O1225" t="s">
        <v>7479</v>
      </c>
    </row>
    <row r="1226" spans="13:15" x14ac:dyDescent="0.25">
      <c r="M1226" t="s">
        <v>7480</v>
      </c>
      <c r="N1226" t="s">
        <v>1240</v>
      </c>
      <c r="O1226" t="s">
        <v>7481</v>
      </c>
    </row>
    <row r="1227" spans="13:15" x14ac:dyDescent="0.25">
      <c r="M1227" t="s">
        <v>7482</v>
      </c>
      <c r="N1227" t="s">
        <v>4471</v>
      </c>
      <c r="O1227" t="s">
        <v>7483</v>
      </c>
    </row>
    <row r="1228" spans="13:15" x14ac:dyDescent="0.25">
      <c r="M1228" t="s">
        <v>7484</v>
      </c>
      <c r="N1228" t="s">
        <v>4472</v>
      </c>
      <c r="O1228" t="s">
        <v>7485</v>
      </c>
    </row>
    <row r="1229" spans="13:15" x14ac:dyDescent="0.25">
      <c r="M1229" t="s">
        <v>7486</v>
      </c>
      <c r="N1229" t="s">
        <v>4473</v>
      </c>
      <c r="O1229" t="s">
        <v>7487</v>
      </c>
    </row>
    <row r="1230" spans="13:15" x14ac:dyDescent="0.25">
      <c r="M1230" t="s">
        <v>7488</v>
      </c>
      <c r="N1230" t="s">
        <v>4474</v>
      </c>
      <c r="O1230" t="s">
        <v>7489</v>
      </c>
    </row>
    <row r="1231" spans="13:15" x14ac:dyDescent="0.25">
      <c r="M1231" t="s">
        <v>7490</v>
      </c>
      <c r="N1231" t="s">
        <v>4475</v>
      </c>
      <c r="O1231" t="s">
        <v>7491</v>
      </c>
    </row>
    <row r="1232" spans="13:15" x14ac:dyDescent="0.25">
      <c r="M1232" t="s">
        <v>7492</v>
      </c>
      <c r="N1232" t="s">
        <v>4476</v>
      </c>
      <c r="O1232" t="s">
        <v>7493</v>
      </c>
    </row>
    <row r="1233" spans="13:15" x14ac:dyDescent="0.25">
      <c r="M1233" t="s">
        <v>7494</v>
      </c>
      <c r="N1233" t="s">
        <v>4477</v>
      </c>
      <c r="O1233" t="s">
        <v>7495</v>
      </c>
    </row>
    <row r="1234" spans="13:15" x14ac:dyDescent="0.25">
      <c r="M1234" t="s">
        <v>7496</v>
      </c>
      <c r="N1234" t="s">
        <v>4478</v>
      </c>
      <c r="O1234" t="s">
        <v>7497</v>
      </c>
    </row>
    <row r="1235" spans="13:15" x14ac:dyDescent="0.25">
      <c r="M1235" t="s">
        <v>7498</v>
      </c>
      <c r="N1235" t="s">
        <v>4479</v>
      </c>
      <c r="O1235" t="s">
        <v>7499</v>
      </c>
    </row>
    <row r="1236" spans="13:15" x14ac:dyDescent="0.25">
      <c r="M1236" t="s">
        <v>7500</v>
      </c>
      <c r="N1236" t="s">
        <v>4480</v>
      </c>
      <c r="O1236" t="s">
        <v>7501</v>
      </c>
    </row>
    <row r="1237" spans="13:15" x14ac:dyDescent="0.25">
      <c r="M1237" t="s">
        <v>7502</v>
      </c>
      <c r="N1237" t="s">
        <v>4481</v>
      </c>
      <c r="O1237" t="s">
        <v>7503</v>
      </c>
    </row>
    <row r="1238" spans="13:15" x14ac:dyDescent="0.25">
      <c r="M1238" t="s">
        <v>7504</v>
      </c>
      <c r="N1238" t="s">
        <v>4482</v>
      </c>
      <c r="O1238" t="s">
        <v>7505</v>
      </c>
    </row>
    <row r="1239" spans="13:15" x14ac:dyDescent="0.25">
      <c r="M1239" t="s">
        <v>7506</v>
      </c>
      <c r="N1239" t="s">
        <v>4483</v>
      </c>
      <c r="O1239" t="s">
        <v>7507</v>
      </c>
    </row>
    <row r="1240" spans="13:15" x14ac:dyDescent="0.25">
      <c r="M1240" t="s">
        <v>7508</v>
      </c>
      <c r="N1240" t="s">
        <v>4484</v>
      </c>
      <c r="O1240" t="s">
        <v>7509</v>
      </c>
    </row>
    <row r="1241" spans="13:15" x14ac:dyDescent="0.25">
      <c r="M1241" t="s">
        <v>7510</v>
      </c>
      <c r="N1241" t="s">
        <v>4485</v>
      </c>
      <c r="O1241" t="s">
        <v>7511</v>
      </c>
    </row>
    <row r="1242" spans="13:15" x14ac:dyDescent="0.25">
      <c r="M1242" t="s">
        <v>7512</v>
      </c>
      <c r="N1242" t="s">
        <v>4486</v>
      </c>
      <c r="O1242" t="s">
        <v>7513</v>
      </c>
    </row>
    <row r="1243" spans="13:15" x14ac:dyDescent="0.25">
      <c r="M1243" t="s">
        <v>7514</v>
      </c>
      <c r="N1243" t="s">
        <v>4487</v>
      </c>
      <c r="O1243" t="s">
        <v>7515</v>
      </c>
    </row>
    <row r="1244" spans="13:15" x14ac:dyDescent="0.25">
      <c r="M1244" t="s">
        <v>7516</v>
      </c>
      <c r="N1244" t="s">
        <v>4488</v>
      </c>
      <c r="O1244" t="s">
        <v>7517</v>
      </c>
    </row>
    <row r="1245" spans="13:15" x14ac:dyDescent="0.25">
      <c r="M1245" t="s">
        <v>7518</v>
      </c>
      <c r="N1245" t="s">
        <v>32</v>
      </c>
      <c r="O1245" t="s">
        <v>7519</v>
      </c>
    </row>
    <row r="1246" spans="13:15" x14ac:dyDescent="0.25">
      <c r="M1246" t="s">
        <v>7520</v>
      </c>
      <c r="N1246" t="s">
        <v>4489</v>
      </c>
      <c r="O1246" t="s">
        <v>7521</v>
      </c>
    </row>
    <row r="1247" spans="13:15" x14ac:dyDescent="0.25">
      <c r="M1247" t="s">
        <v>7522</v>
      </c>
      <c r="N1247" t="s">
        <v>4490</v>
      </c>
      <c r="O1247" t="s">
        <v>7523</v>
      </c>
    </row>
    <row r="1248" spans="13:15" x14ac:dyDescent="0.25">
      <c r="M1248" t="s">
        <v>7524</v>
      </c>
      <c r="N1248" t="s">
        <v>4491</v>
      </c>
      <c r="O1248" t="s">
        <v>7525</v>
      </c>
    </row>
    <row r="1249" spans="13:15" x14ac:dyDescent="0.25">
      <c r="M1249" t="s">
        <v>7526</v>
      </c>
      <c r="N1249" t="s">
        <v>4492</v>
      </c>
      <c r="O1249" t="s">
        <v>7527</v>
      </c>
    </row>
    <row r="1250" spans="13:15" x14ac:dyDescent="0.25">
      <c r="M1250" t="s">
        <v>7528</v>
      </c>
      <c r="N1250" t="s">
        <v>4493</v>
      </c>
      <c r="O1250" t="s">
        <v>7529</v>
      </c>
    </row>
    <row r="1251" spans="13:15" x14ac:dyDescent="0.25">
      <c r="M1251" t="s">
        <v>7530</v>
      </c>
      <c r="N1251" t="s">
        <v>4494</v>
      </c>
      <c r="O1251" t="s">
        <v>7531</v>
      </c>
    </row>
    <row r="1252" spans="13:15" x14ac:dyDescent="0.25">
      <c r="M1252" t="s">
        <v>7532</v>
      </c>
      <c r="N1252" t="s">
        <v>4495</v>
      </c>
      <c r="O1252" t="s">
        <v>7533</v>
      </c>
    </row>
    <row r="1253" spans="13:15" x14ac:dyDescent="0.25">
      <c r="M1253" t="s">
        <v>7534</v>
      </c>
      <c r="N1253" t="s">
        <v>4496</v>
      </c>
      <c r="O1253" t="s">
        <v>7535</v>
      </c>
    </row>
    <row r="1254" spans="13:15" x14ac:dyDescent="0.25">
      <c r="M1254" t="s">
        <v>7536</v>
      </c>
      <c r="N1254" t="s">
        <v>4497</v>
      </c>
      <c r="O1254" t="s">
        <v>7537</v>
      </c>
    </row>
    <row r="1255" spans="13:15" x14ac:dyDescent="0.25">
      <c r="M1255" t="s">
        <v>7538</v>
      </c>
      <c r="N1255" t="s">
        <v>4498</v>
      </c>
      <c r="O1255" t="s">
        <v>7539</v>
      </c>
    </row>
    <row r="1256" spans="13:15" x14ac:dyDescent="0.25">
      <c r="M1256" t="s">
        <v>7540</v>
      </c>
      <c r="N1256" t="s">
        <v>4499</v>
      </c>
      <c r="O1256" t="s">
        <v>7541</v>
      </c>
    </row>
    <row r="1257" spans="13:15" x14ac:dyDescent="0.25">
      <c r="M1257" t="s">
        <v>7542</v>
      </c>
      <c r="N1257" t="s">
        <v>4500</v>
      </c>
      <c r="O1257" t="s">
        <v>7543</v>
      </c>
    </row>
    <row r="1258" spans="13:15" x14ac:dyDescent="0.25">
      <c r="M1258" t="s">
        <v>7544</v>
      </c>
      <c r="N1258" t="s">
        <v>4501</v>
      </c>
      <c r="O1258" t="s">
        <v>7545</v>
      </c>
    </row>
    <row r="1259" spans="13:15" x14ac:dyDescent="0.25">
      <c r="M1259" t="s">
        <v>7546</v>
      </c>
      <c r="N1259" t="s">
        <v>4502</v>
      </c>
      <c r="O1259" t="s">
        <v>7547</v>
      </c>
    </row>
    <row r="1260" spans="13:15" x14ac:dyDescent="0.25">
      <c r="M1260" t="s">
        <v>7548</v>
      </c>
      <c r="N1260" t="s">
        <v>4503</v>
      </c>
      <c r="O1260" t="s">
        <v>7549</v>
      </c>
    </row>
    <row r="1261" spans="13:15" x14ac:dyDescent="0.25">
      <c r="M1261" t="s">
        <v>7550</v>
      </c>
      <c r="N1261" t="s">
        <v>4504</v>
      </c>
      <c r="O1261" t="s">
        <v>7551</v>
      </c>
    </row>
    <row r="1262" spans="13:15" x14ac:dyDescent="0.25">
      <c r="M1262" t="s">
        <v>7552</v>
      </c>
      <c r="N1262" t="s">
        <v>4505</v>
      </c>
      <c r="O1262" t="s">
        <v>7553</v>
      </c>
    </row>
    <row r="1263" spans="13:15" x14ac:dyDescent="0.25">
      <c r="M1263" t="s">
        <v>7554</v>
      </c>
      <c r="N1263" t="s">
        <v>4506</v>
      </c>
      <c r="O1263" t="s">
        <v>7555</v>
      </c>
    </row>
    <row r="1264" spans="13:15" x14ac:dyDescent="0.25">
      <c r="M1264" t="s">
        <v>7556</v>
      </c>
      <c r="N1264" t="s">
        <v>4507</v>
      </c>
      <c r="O1264" t="s">
        <v>7557</v>
      </c>
    </row>
    <row r="1265" spans="13:15" x14ac:dyDescent="0.25">
      <c r="M1265" t="s">
        <v>7558</v>
      </c>
      <c r="N1265" t="s">
        <v>4508</v>
      </c>
      <c r="O1265" t="s">
        <v>7559</v>
      </c>
    </row>
    <row r="1266" spans="13:15" x14ac:dyDescent="0.25">
      <c r="M1266" t="s">
        <v>7560</v>
      </c>
      <c r="N1266" t="s">
        <v>4509</v>
      </c>
      <c r="O1266" t="s">
        <v>7561</v>
      </c>
    </row>
    <row r="1267" spans="13:15" x14ac:dyDescent="0.25">
      <c r="M1267" t="s">
        <v>7562</v>
      </c>
      <c r="N1267" t="s">
        <v>4510</v>
      </c>
      <c r="O1267" t="s">
        <v>7563</v>
      </c>
    </row>
    <row r="1268" spans="13:15" x14ac:dyDescent="0.25">
      <c r="M1268" t="s">
        <v>7564</v>
      </c>
      <c r="N1268" t="s">
        <v>4511</v>
      </c>
      <c r="O1268" t="s">
        <v>7565</v>
      </c>
    </row>
    <row r="1269" spans="13:15" x14ac:dyDescent="0.25">
      <c r="M1269" t="s">
        <v>7566</v>
      </c>
      <c r="N1269" t="s">
        <v>4512</v>
      </c>
      <c r="O1269" t="s">
        <v>7567</v>
      </c>
    </row>
    <row r="1270" spans="13:15" x14ac:dyDescent="0.25">
      <c r="M1270" t="s">
        <v>7568</v>
      </c>
      <c r="N1270" t="s">
        <v>862</v>
      </c>
      <c r="O1270" t="s">
        <v>7569</v>
      </c>
    </row>
    <row r="1271" spans="13:15" x14ac:dyDescent="0.25">
      <c r="M1271" t="s">
        <v>7570</v>
      </c>
      <c r="N1271" t="s">
        <v>899</v>
      </c>
      <c r="O1271" t="s">
        <v>7571</v>
      </c>
    </row>
    <row r="1272" spans="13:15" x14ac:dyDescent="0.25">
      <c r="M1272" t="s">
        <v>7572</v>
      </c>
      <c r="N1272" t="s">
        <v>917</v>
      </c>
      <c r="O1272" t="s">
        <v>7573</v>
      </c>
    </row>
    <row r="1273" spans="13:15" x14ac:dyDescent="0.25">
      <c r="M1273" t="s">
        <v>7574</v>
      </c>
      <c r="N1273" t="s">
        <v>862</v>
      </c>
      <c r="O1273" t="s">
        <v>7575</v>
      </c>
    </row>
    <row r="1274" spans="13:15" x14ac:dyDescent="0.25">
      <c r="M1274" t="s">
        <v>7576</v>
      </c>
      <c r="N1274" t="s">
        <v>899</v>
      </c>
      <c r="O1274" t="s">
        <v>7577</v>
      </c>
    </row>
    <row r="1275" spans="13:15" x14ac:dyDescent="0.25">
      <c r="M1275" t="s">
        <v>7578</v>
      </c>
      <c r="N1275" t="s">
        <v>917</v>
      </c>
      <c r="O1275" t="s">
        <v>7579</v>
      </c>
    </row>
    <row r="1276" spans="13:15" x14ac:dyDescent="0.25">
      <c r="M1276" t="s">
        <v>7580</v>
      </c>
      <c r="N1276" t="s">
        <v>862</v>
      </c>
      <c r="O1276" t="s">
        <v>7581</v>
      </c>
    </row>
    <row r="1277" spans="13:15" x14ac:dyDescent="0.25">
      <c r="M1277" t="s">
        <v>7582</v>
      </c>
      <c r="N1277" t="s">
        <v>899</v>
      </c>
      <c r="O1277" t="s">
        <v>7583</v>
      </c>
    </row>
    <row r="1278" spans="13:15" x14ac:dyDescent="0.25">
      <c r="M1278" t="s">
        <v>7584</v>
      </c>
      <c r="N1278" t="s">
        <v>917</v>
      </c>
      <c r="O1278" t="s">
        <v>7585</v>
      </c>
    </row>
    <row r="1279" spans="13:15" x14ac:dyDescent="0.25">
      <c r="M1279" t="s">
        <v>7586</v>
      </c>
      <c r="N1279" t="s">
        <v>862</v>
      </c>
      <c r="O1279" t="s">
        <v>7587</v>
      </c>
    </row>
    <row r="1280" spans="13:15" x14ac:dyDescent="0.25">
      <c r="M1280" t="s">
        <v>7588</v>
      </c>
      <c r="N1280" t="s">
        <v>899</v>
      </c>
      <c r="O1280" t="s">
        <v>7589</v>
      </c>
    </row>
    <row r="1281" spans="13:15" x14ac:dyDescent="0.25">
      <c r="M1281" t="s">
        <v>7590</v>
      </c>
      <c r="N1281" t="s">
        <v>917</v>
      </c>
      <c r="O1281" t="s">
        <v>7591</v>
      </c>
    </row>
    <row r="1282" spans="13:15" x14ac:dyDescent="0.25">
      <c r="M1282" t="s">
        <v>7592</v>
      </c>
      <c r="N1282" t="s">
        <v>862</v>
      </c>
      <c r="O1282" t="s">
        <v>7593</v>
      </c>
    </row>
    <row r="1283" spans="13:15" x14ac:dyDescent="0.25">
      <c r="M1283" t="s">
        <v>7594</v>
      </c>
      <c r="N1283" t="s">
        <v>899</v>
      </c>
      <c r="O1283" t="s">
        <v>7595</v>
      </c>
    </row>
    <row r="1284" spans="13:15" x14ac:dyDescent="0.25">
      <c r="M1284" t="s">
        <v>7596</v>
      </c>
      <c r="N1284" t="s">
        <v>917</v>
      </c>
      <c r="O1284" t="s">
        <v>7597</v>
      </c>
    </row>
    <row r="1285" spans="13:15" x14ac:dyDescent="0.25">
      <c r="M1285" t="s">
        <v>7598</v>
      </c>
      <c r="N1285" t="s">
        <v>862</v>
      </c>
      <c r="O1285" t="s">
        <v>7599</v>
      </c>
    </row>
    <row r="1286" spans="13:15" x14ac:dyDescent="0.25">
      <c r="M1286" t="s">
        <v>7600</v>
      </c>
      <c r="N1286" t="s">
        <v>899</v>
      </c>
      <c r="O1286" t="s">
        <v>7601</v>
      </c>
    </row>
    <row r="1287" spans="13:15" x14ac:dyDescent="0.25">
      <c r="M1287" t="s">
        <v>7602</v>
      </c>
      <c r="N1287" t="s">
        <v>917</v>
      </c>
      <c r="O1287" t="s">
        <v>7603</v>
      </c>
    </row>
    <row r="1288" spans="13:15" x14ac:dyDescent="0.25">
      <c r="M1288" t="s">
        <v>7604</v>
      </c>
      <c r="N1288" t="s">
        <v>862</v>
      </c>
      <c r="O1288" t="s">
        <v>7605</v>
      </c>
    </row>
    <row r="1289" spans="13:15" x14ac:dyDescent="0.25">
      <c r="M1289" t="s">
        <v>7606</v>
      </c>
      <c r="N1289" t="s">
        <v>899</v>
      </c>
      <c r="O1289" t="s">
        <v>7607</v>
      </c>
    </row>
    <row r="1290" spans="13:15" x14ac:dyDescent="0.25">
      <c r="M1290" t="s">
        <v>7608</v>
      </c>
      <c r="N1290" t="s">
        <v>917</v>
      </c>
      <c r="O1290" t="s">
        <v>7609</v>
      </c>
    </row>
    <row r="1291" spans="13:15" x14ac:dyDescent="0.25">
      <c r="M1291" t="s">
        <v>7610</v>
      </c>
      <c r="N1291" t="s">
        <v>862</v>
      </c>
      <c r="O1291" t="s">
        <v>7611</v>
      </c>
    </row>
    <row r="1292" spans="13:15" x14ac:dyDescent="0.25">
      <c r="M1292" t="s">
        <v>7612</v>
      </c>
      <c r="N1292" t="s">
        <v>899</v>
      </c>
      <c r="O1292" t="s">
        <v>7613</v>
      </c>
    </row>
    <row r="1293" spans="13:15" x14ac:dyDescent="0.25">
      <c r="M1293" t="s">
        <v>7614</v>
      </c>
      <c r="N1293" t="s">
        <v>917</v>
      </c>
      <c r="O1293" t="s">
        <v>7615</v>
      </c>
    </row>
    <row r="1294" spans="13:15" x14ac:dyDescent="0.25">
      <c r="M1294" t="s">
        <v>7616</v>
      </c>
      <c r="N1294" t="s">
        <v>862</v>
      </c>
      <c r="O1294" t="s">
        <v>7617</v>
      </c>
    </row>
    <row r="1295" spans="13:15" x14ac:dyDescent="0.25">
      <c r="M1295" t="s">
        <v>7618</v>
      </c>
      <c r="N1295" t="s">
        <v>899</v>
      </c>
      <c r="O1295" t="s">
        <v>7619</v>
      </c>
    </row>
    <row r="1296" spans="13:15" x14ac:dyDescent="0.25">
      <c r="M1296" t="s">
        <v>7620</v>
      </c>
      <c r="N1296" t="s">
        <v>917</v>
      </c>
      <c r="O1296" t="s">
        <v>7621</v>
      </c>
    </row>
    <row r="1297" spans="13:15" x14ac:dyDescent="0.25">
      <c r="M1297" t="s">
        <v>7622</v>
      </c>
      <c r="N1297" t="s">
        <v>862</v>
      </c>
      <c r="O1297" t="s">
        <v>7623</v>
      </c>
    </row>
    <row r="1298" spans="13:15" x14ac:dyDescent="0.25">
      <c r="M1298" t="s">
        <v>7624</v>
      </c>
      <c r="N1298" t="s">
        <v>899</v>
      </c>
      <c r="O1298" t="s">
        <v>7625</v>
      </c>
    </row>
    <row r="1299" spans="13:15" x14ac:dyDescent="0.25">
      <c r="M1299" t="s">
        <v>7626</v>
      </c>
      <c r="N1299" t="s">
        <v>917</v>
      </c>
      <c r="O1299" t="s">
        <v>7627</v>
      </c>
    </row>
    <row r="1300" spans="13:15" x14ac:dyDescent="0.25">
      <c r="M1300" t="s">
        <v>7628</v>
      </c>
      <c r="N1300" t="s">
        <v>862</v>
      </c>
      <c r="O1300" t="s">
        <v>7629</v>
      </c>
    </row>
    <row r="1301" spans="13:15" x14ac:dyDescent="0.25">
      <c r="M1301" t="s">
        <v>7630</v>
      </c>
      <c r="N1301" t="s">
        <v>899</v>
      </c>
      <c r="O1301" t="s">
        <v>7631</v>
      </c>
    </row>
    <row r="1302" spans="13:15" x14ac:dyDescent="0.25">
      <c r="M1302" t="s">
        <v>7632</v>
      </c>
      <c r="N1302" t="s">
        <v>917</v>
      </c>
      <c r="O1302" t="s">
        <v>7633</v>
      </c>
    </row>
    <row r="1303" spans="13:15" x14ac:dyDescent="0.25">
      <c r="M1303" t="s">
        <v>7634</v>
      </c>
      <c r="N1303" t="s">
        <v>862</v>
      </c>
      <c r="O1303" t="s">
        <v>7635</v>
      </c>
    </row>
    <row r="1304" spans="13:15" x14ac:dyDescent="0.25">
      <c r="M1304" t="s">
        <v>7636</v>
      </c>
      <c r="N1304" t="s">
        <v>899</v>
      </c>
      <c r="O1304" t="s">
        <v>7637</v>
      </c>
    </row>
    <row r="1305" spans="13:15" x14ac:dyDescent="0.25">
      <c r="M1305" t="s">
        <v>7638</v>
      </c>
      <c r="N1305" t="s">
        <v>917</v>
      </c>
      <c r="O1305" t="s">
        <v>7639</v>
      </c>
    </row>
    <row r="1306" spans="13:15" x14ac:dyDescent="0.25">
      <c r="M1306" t="s">
        <v>7640</v>
      </c>
      <c r="N1306" t="s">
        <v>862</v>
      </c>
      <c r="O1306" t="s">
        <v>7641</v>
      </c>
    </row>
    <row r="1307" spans="13:15" x14ac:dyDescent="0.25">
      <c r="M1307" t="s">
        <v>7642</v>
      </c>
      <c r="N1307" t="s">
        <v>899</v>
      </c>
      <c r="O1307" t="s">
        <v>7643</v>
      </c>
    </row>
    <row r="1308" spans="13:15" x14ac:dyDescent="0.25">
      <c r="M1308" t="s">
        <v>7644</v>
      </c>
      <c r="N1308" t="s">
        <v>917</v>
      </c>
      <c r="O1308" t="s">
        <v>7645</v>
      </c>
    </row>
    <row r="1309" spans="13:15" x14ac:dyDescent="0.25">
      <c r="M1309" t="s">
        <v>7646</v>
      </c>
      <c r="N1309" t="s">
        <v>862</v>
      </c>
      <c r="O1309" t="s">
        <v>7647</v>
      </c>
    </row>
    <row r="1310" spans="13:15" x14ac:dyDescent="0.25">
      <c r="M1310" t="s">
        <v>7648</v>
      </c>
      <c r="N1310" t="s">
        <v>899</v>
      </c>
      <c r="O1310" t="s">
        <v>7649</v>
      </c>
    </row>
    <row r="1311" spans="13:15" x14ac:dyDescent="0.25">
      <c r="M1311" t="s">
        <v>7650</v>
      </c>
      <c r="N1311" t="s">
        <v>917</v>
      </c>
      <c r="O1311" t="s">
        <v>7651</v>
      </c>
    </row>
    <row r="1312" spans="13:15" x14ac:dyDescent="0.25">
      <c r="M1312" t="s">
        <v>7652</v>
      </c>
      <c r="N1312" t="s">
        <v>862</v>
      </c>
      <c r="O1312" t="s">
        <v>7653</v>
      </c>
    </row>
    <row r="1313" spans="13:15" x14ac:dyDescent="0.25">
      <c r="M1313" t="s">
        <v>7654</v>
      </c>
      <c r="N1313" t="s">
        <v>899</v>
      </c>
      <c r="O1313" t="s">
        <v>7655</v>
      </c>
    </row>
    <row r="1314" spans="13:15" x14ac:dyDescent="0.25">
      <c r="M1314" t="s">
        <v>7656</v>
      </c>
      <c r="N1314" t="s">
        <v>917</v>
      </c>
      <c r="O1314" t="s">
        <v>7657</v>
      </c>
    </row>
    <row r="1315" spans="13:15" x14ac:dyDescent="0.25">
      <c r="M1315" t="s">
        <v>7658</v>
      </c>
      <c r="N1315" t="s">
        <v>862</v>
      </c>
      <c r="O1315" t="s">
        <v>7659</v>
      </c>
    </row>
    <row r="1316" spans="13:15" x14ac:dyDescent="0.25">
      <c r="M1316" t="s">
        <v>7660</v>
      </c>
      <c r="N1316" t="s">
        <v>899</v>
      </c>
      <c r="O1316" t="s">
        <v>7661</v>
      </c>
    </row>
    <row r="1317" spans="13:15" x14ac:dyDescent="0.25">
      <c r="M1317" t="s">
        <v>7662</v>
      </c>
      <c r="N1317" t="s">
        <v>917</v>
      </c>
      <c r="O1317" t="s">
        <v>7663</v>
      </c>
    </row>
    <row r="1318" spans="13:15" x14ac:dyDescent="0.25">
      <c r="M1318" t="s">
        <v>7664</v>
      </c>
      <c r="N1318" t="s">
        <v>862</v>
      </c>
      <c r="O1318" t="s">
        <v>7665</v>
      </c>
    </row>
    <row r="1319" spans="13:15" x14ac:dyDescent="0.25">
      <c r="M1319" t="s">
        <v>7666</v>
      </c>
      <c r="N1319" t="s">
        <v>899</v>
      </c>
      <c r="O1319" t="s">
        <v>7667</v>
      </c>
    </row>
    <row r="1320" spans="13:15" x14ac:dyDescent="0.25">
      <c r="M1320" t="s">
        <v>7668</v>
      </c>
      <c r="N1320" t="s">
        <v>917</v>
      </c>
      <c r="O1320" t="s">
        <v>7669</v>
      </c>
    </row>
    <row r="1321" spans="13:15" x14ac:dyDescent="0.25">
      <c r="M1321" t="s">
        <v>7670</v>
      </c>
      <c r="N1321" t="s">
        <v>937</v>
      </c>
      <c r="O1321" t="s">
        <v>7671</v>
      </c>
    </row>
    <row r="1322" spans="13:15" x14ac:dyDescent="0.25">
      <c r="M1322" t="s">
        <v>7672</v>
      </c>
      <c r="N1322" t="s">
        <v>954</v>
      </c>
      <c r="O1322" t="s">
        <v>7673</v>
      </c>
    </row>
    <row r="1323" spans="13:15" x14ac:dyDescent="0.25">
      <c r="M1323" t="s">
        <v>7674</v>
      </c>
      <c r="N1323" t="s">
        <v>937</v>
      </c>
      <c r="O1323" t="s">
        <v>7675</v>
      </c>
    </row>
    <row r="1324" spans="13:15" x14ac:dyDescent="0.25">
      <c r="M1324" t="s">
        <v>7676</v>
      </c>
      <c r="N1324" t="s">
        <v>954</v>
      </c>
      <c r="O1324" t="s">
        <v>7677</v>
      </c>
    </row>
    <row r="1325" spans="13:15" x14ac:dyDescent="0.25">
      <c r="M1325" t="s">
        <v>7678</v>
      </c>
      <c r="N1325" t="s">
        <v>937</v>
      </c>
      <c r="O1325" t="s">
        <v>7679</v>
      </c>
    </row>
    <row r="1326" spans="13:15" x14ac:dyDescent="0.25">
      <c r="M1326" t="s">
        <v>7680</v>
      </c>
      <c r="N1326" t="s">
        <v>954</v>
      </c>
      <c r="O1326" t="s">
        <v>7681</v>
      </c>
    </row>
    <row r="1327" spans="13:15" x14ac:dyDescent="0.25">
      <c r="M1327" t="s">
        <v>7682</v>
      </c>
      <c r="N1327" t="s">
        <v>937</v>
      </c>
      <c r="O1327" t="s">
        <v>7683</v>
      </c>
    </row>
    <row r="1328" spans="13:15" x14ac:dyDescent="0.25">
      <c r="M1328" t="s">
        <v>7684</v>
      </c>
      <c r="N1328" t="s">
        <v>954</v>
      </c>
      <c r="O1328" t="s">
        <v>7685</v>
      </c>
    </row>
    <row r="1329" spans="13:15" x14ac:dyDescent="0.25">
      <c r="M1329" t="s">
        <v>7686</v>
      </c>
      <c r="N1329" t="s">
        <v>937</v>
      </c>
      <c r="O1329" t="s">
        <v>7687</v>
      </c>
    </row>
    <row r="1330" spans="13:15" x14ac:dyDescent="0.25">
      <c r="M1330" t="s">
        <v>7688</v>
      </c>
      <c r="N1330" t="s">
        <v>954</v>
      </c>
      <c r="O1330" t="s">
        <v>7689</v>
      </c>
    </row>
    <row r="1331" spans="13:15" x14ac:dyDescent="0.25">
      <c r="M1331" t="s">
        <v>7690</v>
      </c>
      <c r="N1331" t="s">
        <v>937</v>
      </c>
      <c r="O1331" t="s">
        <v>7691</v>
      </c>
    </row>
    <row r="1332" spans="13:15" x14ac:dyDescent="0.25">
      <c r="M1332" t="s">
        <v>7692</v>
      </c>
      <c r="N1332" t="s">
        <v>954</v>
      </c>
      <c r="O1332" t="s">
        <v>7693</v>
      </c>
    </row>
    <row r="1333" spans="13:15" x14ac:dyDescent="0.25">
      <c r="M1333" t="s">
        <v>7694</v>
      </c>
      <c r="N1333" t="s">
        <v>937</v>
      </c>
      <c r="O1333" t="s">
        <v>7695</v>
      </c>
    </row>
    <row r="1334" spans="13:15" x14ac:dyDescent="0.25">
      <c r="M1334" t="s">
        <v>7696</v>
      </c>
      <c r="N1334" t="s">
        <v>954</v>
      </c>
      <c r="O1334" t="s">
        <v>7697</v>
      </c>
    </row>
    <row r="1335" spans="13:15" x14ac:dyDescent="0.25">
      <c r="M1335" t="s">
        <v>7698</v>
      </c>
      <c r="N1335" t="s">
        <v>937</v>
      </c>
      <c r="O1335" t="s">
        <v>7699</v>
      </c>
    </row>
    <row r="1336" spans="13:15" x14ac:dyDescent="0.25">
      <c r="M1336" t="s">
        <v>7700</v>
      </c>
      <c r="N1336" t="s">
        <v>954</v>
      </c>
      <c r="O1336" t="s">
        <v>7701</v>
      </c>
    </row>
    <row r="1337" spans="13:15" x14ac:dyDescent="0.25">
      <c r="M1337" t="s">
        <v>7702</v>
      </c>
      <c r="N1337" t="s">
        <v>78</v>
      </c>
      <c r="O1337" t="s">
        <v>7703</v>
      </c>
    </row>
    <row r="1338" spans="13:15" x14ac:dyDescent="0.25">
      <c r="M1338" t="s">
        <v>7704</v>
      </c>
      <c r="N1338" t="s">
        <v>263</v>
      </c>
      <c r="O1338" t="s">
        <v>7705</v>
      </c>
    </row>
    <row r="1339" spans="13:15" x14ac:dyDescent="0.25">
      <c r="M1339" t="s">
        <v>7706</v>
      </c>
      <c r="N1339" t="s">
        <v>264</v>
      </c>
      <c r="O1339" t="s">
        <v>7707</v>
      </c>
    </row>
    <row r="1340" spans="13:15" x14ac:dyDescent="0.25">
      <c r="M1340" t="s">
        <v>7708</v>
      </c>
      <c r="N1340" t="s">
        <v>265</v>
      </c>
      <c r="O1340" t="s">
        <v>7709</v>
      </c>
    </row>
    <row r="1341" spans="13:15" x14ac:dyDescent="0.25">
      <c r="M1341" t="s">
        <v>7710</v>
      </c>
      <c r="N1341" t="s">
        <v>269</v>
      </c>
      <c r="O1341" t="s">
        <v>7711</v>
      </c>
    </row>
    <row r="1342" spans="13:15" x14ac:dyDescent="0.25">
      <c r="M1342" t="s">
        <v>7712</v>
      </c>
      <c r="N1342" t="s">
        <v>267</v>
      </c>
      <c r="O1342" t="s">
        <v>7713</v>
      </c>
    </row>
    <row r="1343" spans="13:15" x14ac:dyDescent="0.25">
      <c r="M1343" t="s">
        <v>7714</v>
      </c>
      <c r="N1343" t="s">
        <v>270</v>
      </c>
      <c r="O1343" t="s">
        <v>7715</v>
      </c>
    </row>
    <row r="1344" spans="13:15" x14ac:dyDescent="0.25">
      <c r="M1344" t="s">
        <v>7716</v>
      </c>
      <c r="N1344" t="s">
        <v>271</v>
      </c>
      <c r="O1344" t="s">
        <v>7717</v>
      </c>
    </row>
    <row r="1345" spans="13:15" x14ac:dyDescent="0.25">
      <c r="M1345" t="s">
        <v>7718</v>
      </c>
      <c r="N1345" t="s">
        <v>272</v>
      </c>
      <c r="O1345" t="s">
        <v>7719</v>
      </c>
    </row>
    <row r="1346" spans="13:15" x14ac:dyDescent="0.25">
      <c r="M1346" t="s">
        <v>7720</v>
      </c>
      <c r="N1346" t="s">
        <v>273</v>
      </c>
      <c r="O1346" t="s">
        <v>7721</v>
      </c>
    </row>
    <row r="1347" spans="13:15" x14ac:dyDescent="0.25">
      <c r="M1347" t="s">
        <v>7722</v>
      </c>
      <c r="N1347" t="s">
        <v>274</v>
      </c>
      <c r="O1347" t="s">
        <v>7723</v>
      </c>
    </row>
    <row r="1348" spans="13:15" x14ac:dyDescent="0.25">
      <c r="M1348" t="s">
        <v>7724</v>
      </c>
      <c r="N1348" t="s">
        <v>452</v>
      </c>
      <c r="O1348" t="s">
        <v>7725</v>
      </c>
    </row>
    <row r="1349" spans="13:15" x14ac:dyDescent="0.25">
      <c r="M1349" t="s">
        <v>7726</v>
      </c>
      <c r="N1349" t="s">
        <v>93</v>
      </c>
      <c r="O1349" t="s">
        <v>7727</v>
      </c>
    </row>
    <row r="1350" spans="13:15" x14ac:dyDescent="0.25">
      <c r="M1350" t="s">
        <v>7728</v>
      </c>
      <c r="N1350" t="s">
        <v>95</v>
      </c>
      <c r="O1350" t="s">
        <v>7729</v>
      </c>
    </row>
    <row r="1351" spans="13:15" x14ac:dyDescent="0.25">
      <c r="M1351" t="s">
        <v>7730</v>
      </c>
      <c r="N1351" t="s">
        <v>287</v>
      </c>
      <c r="O1351" t="s">
        <v>7731</v>
      </c>
    </row>
    <row r="1352" spans="13:15" x14ac:dyDescent="0.25">
      <c r="M1352" t="s">
        <v>7732</v>
      </c>
      <c r="N1352" t="s">
        <v>1017</v>
      </c>
      <c r="O1352" t="s">
        <v>7733</v>
      </c>
    </row>
    <row r="1353" spans="13:15" x14ac:dyDescent="0.25">
      <c r="M1353" t="s">
        <v>7734</v>
      </c>
      <c r="N1353" t="s">
        <v>1021</v>
      </c>
      <c r="O1353" t="s">
        <v>7735</v>
      </c>
    </row>
    <row r="1354" spans="13:15" x14ac:dyDescent="0.25">
      <c r="M1354" t="s">
        <v>7736</v>
      </c>
      <c r="N1354" t="s">
        <v>1023</v>
      </c>
      <c r="O1354" t="s">
        <v>7737</v>
      </c>
    </row>
    <row r="1355" spans="13:15" x14ac:dyDescent="0.25">
      <c r="M1355" t="s">
        <v>7738</v>
      </c>
      <c r="N1355" t="s">
        <v>1025</v>
      </c>
      <c r="O1355" t="s">
        <v>7739</v>
      </c>
    </row>
    <row r="1356" spans="13:15" x14ac:dyDescent="0.25">
      <c r="M1356" t="s">
        <v>7740</v>
      </c>
      <c r="N1356" t="s">
        <v>1027</v>
      </c>
      <c r="O1356" t="s">
        <v>7741</v>
      </c>
    </row>
    <row r="1357" spans="13:15" x14ac:dyDescent="0.25">
      <c r="M1357" t="s">
        <v>7742</v>
      </c>
      <c r="N1357" t="s">
        <v>1029</v>
      </c>
      <c r="O1357" t="s">
        <v>7743</v>
      </c>
    </row>
    <row r="1358" spans="13:15" x14ac:dyDescent="0.25">
      <c r="M1358" t="s">
        <v>7744</v>
      </c>
      <c r="N1358" t="s">
        <v>1031</v>
      </c>
      <c r="O1358" t="s">
        <v>7745</v>
      </c>
    </row>
    <row r="1359" spans="13:15" x14ac:dyDescent="0.25">
      <c r="M1359" t="s">
        <v>7746</v>
      </c>
      <c r="N1359" t="s">
        <v>1033</v>
      </c>
      <c r="O1359" t="s">
        <v>7747</v>
      </c>
    </row>
    <row r="1360" spans="13:15" x14ac:dyDescent="0.25">
      <c r="M1360" t="s">
        <v>7748</v>
      </c>
      <c r="N1360" t="s">
        <v>1035</v>
      </c>
      <c r="O1360" t="s">
        <v>7749</v>
      </c>
    </row>
    <row r="1361" spans="13:15" x14ac:dyDescent="0.25">
      <c r="M1361" t="s">
        <v>7750</v>
      </c>
      <c r="N1361" t="s">
        <v>1037</v>
      </c>
      <c r="O1361" t="s">
        <v>7751</v>
      </c>
    </row>
    <row r="1362" spans="13:15" x14ac:dyDescent="0.25">
      <c r="M1362" t="s">
        <v>7752</v>
      </c>
      <c r="N1362" t="s">
        <v>1039</v>
      </c>
      <c r="O1362" t="s">
        <v>7753</v>
      </c>
    </row>
    <row r="1363" spans="13:15" x14ac:dyDescent="0.25">
      <c r="M1363" t="s">
        <v>7754</v>
      </c>
      <c r="N1363" t="s">
        <v>1041</v>
      </c>
      <c r="O1363" t="s">
        <v>7755</v>
      </c>
    </row>
    <row r="1364" spans="13:15" x14ac:dyDescent="0.25">
      <c r="M1364" t="s">
        <v>7756</v>
      </c>
      <c r="N1364" t="s">
        <v>1043</v>
      </c>
      <c r="O1364" t="s">
        <v>7757</v>
      </c>
    </row>
    <row r="1365" spans="13:15" x14ac:dyDescent="0.25">
      <c r="M1365" t="s">
        <v>7758</v>
      </c>
      <c r="N1365" t="s">
        <v>278</v>
      </c>
      <c r="O1365" t="s">
        <v>7759</v>
      </c>
    </row>
    <row r="1366" spans="13:15" x14ac:dyDescent="0.25">
      <c r="M1366" t="s">
        <v>7760</v>
      </c>
      <c r="N1366" t="s">
        <v>277</v>
      </c>
      <c r="O1366" t="s">
        <v>7761</v>
      </c>
    </row>
    <row r="1367" spans="13:15" x14ac:dyDescent="0.25">
      <c r="M1367" t="s">
        <v>7762</v>
      </c>
      <c r="N1367" t="s">
        <v>285</v>
      </c>
      <c r="O1367" t="s">
        <v>7763</v>
      </c>
    </row>
    <row r="1368" spans="13:15" x14ac:dyDescent="0.25">
      <c r="M1368" t="s">
        <v>7764</v>
      </c>
      <c r="N1368" t="s">
        <v>286</v>
      </c>
      <c r="O1368" t="s">
        <v>7765</v>
      </c>
    </row>
    <row r="1369" spans="13:15" x14ac:dyDescent="0.25">
      <c r="M1369" t="s">
        <v>7766</v>
      </c>
      <c r="N1369" t="s">
        <v>210</v>
      </c>
      <c r="O1369" t="s">
        <v>7767</v>
      </c>
    </row>
    <row r="1370" spans="13:15" x14ac:dyDescent="0.25">
      <c r="M1370" t="s">
        <v>7768</v>
      </c>
      <c r="N1370" t="s">
        <v>118</v>
      </c>
      <c r="O1370" t="s">
        <v>7769</v>
      </c>
    </row>
    <row r="1371" spans="13:15" x14ac:dyDescent="0.25">
      <c r="M1371" t="s">
        <v>7770</v>
      </c>
      <c r="N1371" t="s">
        <v>211</v>
      </c>
      <c r="O1371" t="s">
        <v>7771</v>
      </c>
    </row>
    <row r="1372" spans="13:15" x14ac:dyDescent="0.25">
      <c r="M1372" t="s">
        <v>7772</v>
      </c>
      <c r="N1372" t="s">
        <v>119</v>
      </c>
      <c r="O1372" t="s">
        <v>7773</v>
      </c>
    </row>
    <row r="1373" spans="13:15" x14ac:dyDescent="0.25">
      <c r="M1373" t="s">
        <v>7774</v>
      </c>
      <c r="N1373" t="s">
        <v>212</v>
      </c>
      <c r="O1373" t="s">
        <v>7775</v>
      </c>
    </row>
    <row r="1374" spans="13:15" x14ac:dyDescent="0.25">
      <c r="M1374" t="s">
        <v>7776</v>
      </c>
      <c r="N1374" t="s">
        <v>584</v>
      </c>
      <c r="O1374" t="s">
        <v>7777</v>
      </c>
    </row>
    <row r="1375" spans="13:15" x14ac:dyDescent="0.25">
      <c r="M1375" t="s">
        <v>7778</v>
      </c>
      <c r="N1375" t="s">
        <v>627</v>
      </c>
      <c r="O1375" t="s">
        <v>7779</v>
      </c>
    </row>
    <row r="1376" spans="13:15" x14ac:dyDescent="0.25">
      <c r="M1376" t="s">
        <v>7780</v>
      </c>
      <c r="N1376" t="s">
        <v>581</v>
      </c>
      <c r="O1376" t="s">
        <v>7781</v>
      </c>
    </row>
    <row r="1377" spans="13:15" x14ac:dyDescent="0.25">
      <c r="M1377" t="s">
        <v>7782</v>
      </c>
      <c r="N1377" t="s">
        <v>583</v>
      </c>
      <c r="O1377" t="s">
        <v>7783</v>
      </c>
    </row>
    <row r="1378" spans="13:15" x14ac:dyDescent="0.25">
      <c r="M1378" t="s">
        <v>7784</v>
      </c>
      <c r="N1378" t="s">
        <v>582</v>
      </c>
      <c r="O1378" t="s">
        <v>7785</v>
      </c>
    </row>
    <row r="1379" spans="13:15" x14ac:dyDescent="0.25">
      <c r="M1379" t="s">
        <v>7786</v>
      </c>
      <c r="N1379" t="s">
        <v>585</v>
      </c>
      <c r="O1379" t="s">
        <v>7787</v>
      </c>
    </row>
    <row r="1380" spans="13:15" x14ac:dyDescent="0.25">
      <c r="M1380" t="s">
        <v>7788</v>
      </c>
      <c r="N1380" t="s">
        <v>623</v>
      </c>
      <c r="O1380" t="s">
        <v>7789</v>
      </c>
    </row>
    <row r="1381" spans="13:15" x14ac:dyDescent="0.25">
      <c r="M1381" t="s">
        <v>7790</v>
      </c>
      <c r="N1381" t="s">
        <v>620</v>
      </c>
      <c r="O1381" t="s">
        <v>7791</v>
      </c>
    </row>
    <row r="1382" spans="13:15" x14ac:dyDescent="0.25">
      <c r="M1382" t="s">
        <v>7792</v>
      </c>
      <c r="N1382" t="s">
        <v>621</v>
      </c>
      <c r="O1382" t="s">
        <v>7793</v>
      </c>
    </row>
    <row r="1383" spans="13:15" x14ac:dyDescent="0.25">
      <c r="M1383" t="s">
        <v>7794</v>
      </c>
      <c r="N1383" t="s">
        <v>622</v>
      </c>
      <c r="O1383" t="s">
        <v>7795</v>
      </c>
    </row>
    <row r="1384" spans="13:15" x14ac:dyDescent="0.25">
      <c r="M1384" t="s">
        <v>7796</v>
      </c>
      <c r="N1384" t="s">
        <v>643</v>
      </c>
      <c r="O1384" t="s">
        <v>7797</v>
      </c>
    </row>
    <row r="1385" spans="13:15" x14ac:dyDescent="0.25">
      <c r="M1385" t="s">
        <v>7798</v>
      </c>
      <c r="N1385" t="s">
        <v>606</v>
      </c>
      <c r="O1385" t="s">
        <v>7799</v>
      </c>
    </row>
    <row r="1386" spans="13:15" x14ac:dyDescent="0.25">
      <c r="M1386" t="s">
        <v>7800</v>
      </c>
      <c r="N1386" t="s">
        <v>605</v>
      </c>
      <c r="O1386" t="s">
        <v>7801</v>
      </c>
    </row>
    <row r="1387" spans="13:15" x14ac:dyDescent="0.25">
      <c r="M1387" t="s">
        <v>7802</v>
      </c>
      <c r="N1387" t="s">
        <v>599</v>
      </c>
      <c r="O1387" t="s">
        <v>7803</v>
      </c>
    </row>
    <row r="1388" spans="13:15" x14ac:dyDescent="0.25">
      <c r="M1388" t="s">
        <v>7804</v>
      </c>
      <c r="N1388" t="s">
        <v>600</v>
      </c>
      <c r="O1388" t="s">
        <v>7805</v>
      </c>
    </row>
    <row r="1389" spans="13:15" x14ac:dyDescent="0.25">
      <c r="M1389" t="s">
        <v>7806</v>
      </c>
      <c r="N1389" t="s">
        <v>601</v>
      </c>
      <c r="O1389" t="s">
        <v>7807</v>
      </c>
    </row>
    <row r="1390" spans="13:15" x14ac:dyDescent="0.25">
      <c r="M1390" t="s">
        <v>7808</v>
      </c>
      <c r="N1390" t="s">
        <v>631</v>
      </c>
      <c r="O1390" t="s">
        <v>7809</v>
      </c>
    </row>
    <row r="1391" spans="13:15" x14ac:dyDescent="0.25">
      <c r="M1391" t="s">
        <v>7810</v>
      </c>
      <c r="N1391" t="s">
        <v>297</v>
      </c>
      <c r="O1391" t="s">
        <v>7811</v>
      </c>
    </row>
    <row r="1392" spans="13:15" x14ac:dyDescent="0.25">
      <c r="M1392" t="s">
        <v>7812</v>
      </c>
      <c r="N1392" t="s">
        <v>300</v>
      </c>
      <c r="O1392" t="s">
        <v>7813</v>
      </c>
    </row>
    <row r="1393" spans="13:15" x14ac:dyDescent="0.25">
      <c r="M1393" t="s">
        <v>7814</v>
      </c>
      <c r="N1393" t="s">
        <v>304</v>
      </c>
      <c r="O1393" t="s">
        <v>7815</v>
      </c>
    </row>
    <row r="1394" spans="13:15" x14ac:dyDescent="0.25">
      <c r="M1394" t="s">
        <v>7816</v>
      </c>
      <c r="N1394" t="s">
        <v>305</v>
      </c>
      <c r="O1394" t="s">
        <v>7817</v>
      </c>
    </row>
    <row r="1395" spans="13:15" x14ac:dyDescent="0.25">
      <c r="M1395" t="s">
        <v>7818</v>
      </c>
      <c r="N1395" t="s">
        <v>306</v>
      </c>
      <c r="O1395" t="s">
        <v>7819</v>
      </c>
    </row>
    <row r="1396" spans="13:15" x14ac:dyDescent="0.25">
      <c r="M1396" t="s">
        <v>7820</v>
      </c>
      <c r="N1396" t="s">
        <v>574</v>
      </c>
      <c r="O1396" t="s">
        <v>7821</v>
      </c>
    </row>
    <row r="1397" spans="13:15" x14ac:dyDescent="0.25">
      <c r="M1397" t="s">
        <v>7822</v>
      </c>
      <c r="N1397" t="s">
        <v>90</v>
      </c>
      <c r="O1397" t="s">
        <v>7823</v>
      </c>
    </row>
    <row r="1398" spans="13:15" x14ac:dyDescent="0.25">
      <c r="M1398" t="s">
        <v>7824</v>
      </c>
      <c r="N1398" t="s">
        <v>331</v>
      </c>
      <c r="O1398" t="s">
        <v>7825</v>
      </c>
    </row>
    <row r="1399" spans="13:15" x14ac:dyDescent="0.25">
      <c r="M1399" t="s">
        <v>7826</v>
      </c>
      <c r="N1399" t="s">
        <v>332</v>
      </c>
      <c r="O1399" t="s">
        <v>7827</v>
      </c>
    </row>
    <row r="1400" spans="13:15" x14ac:dyDescent="0.25">
      <c r="M1400" t="s">
        <v>7828</v>
      </c>
      <c r="N1400" t="s">
        <v>840</v>
      </c>
      <c r="O1400" t="s">
        <v>7829</v>
      </c>
    </row>
    <row r="1401" spans="13:15" x14ac:dyDescent="0.25">
      <c r="M1401" t="s">
        <v>7830</v>
      </c>
      <c r="N1401" t="s">
        <v>635</v>
      </c>
      <c r="O1401" t="s">
        <v>7831</v>
      </c>
    </row>
    <row r="1402" spans="13:15" x14ac:dyDescent="0.25">
      <c r="M1402" t="s">
        <v>7832</v>
      </c>
      <c r="N1402" t="s">
        <v>636</v>
      </c>
      <c r="O1402" t="s">
        <v>7833</v>
      </c>
    </row>
    <row r="1403" spans="13:15" x14ac:dyDescent="0.25">
      <c r="M1403" t="s">
        <v>7834</v>
      </c>
      <c r="N1403" t="s">
        <v>613</v>
      </c>
      <c r="O1403" t="s">
        <v>7835</v>
      </c>
    </row>
    <row r="1404" spans="13:15" x14ac:dyDescent="0.25">
      <c r="M1404" t="s">
        <v>7836</v>
      </c>
      <c r="N1404" t="s">
        <v>614</v>
      </c>
      <c r="O1404" t="s">
        <v>7837</v>
      </c>
    </row>
    <row r="1405" spans="13:15" x14ac:dyDescent="0.25">
      <c r="M1405" t="s">
        <v>7838</v>
      </c>
      <c r="N1405" t="s">
        <v>615</v>
      </c>
      <c r="O1405" t="s">
        <v>7839</v>
      </c>
    </row>
    <row r="1406" spans="13:15" x14ac:dyDescent="0.25">
      <c r="M1406" t="s">
        <v>7840</v>
      </c>
      <c r="N1406" t="s">
        <v>616</v>
      </c>
      <c r="O1406" t="s">
        <v>7841</v>
      </c>
    </row>
    <row r="1407" spans="13:15" x14ac:dyDescent="0.25">
      <c r="M1407" t="s">
        <v>7842</v>
      </c>
      <c r="N1407" t="s">
        <v>593</v>
      </c>
      <c r="O1407" t="s">
        <v>7843</v>
      </c>
    </row>
    <row r="1408" spans="13:15" x14ac:dyDescent="0.25">
      <c r="M1408" t="s">
        <v>7844</v>
      </c>
      <c r="N1408" t="s">
        <v>289</v>
      </c>
      <c r="O1408" t="s">
        <v>7845</v>
      </c>
    </row>
    <row r="1409" spans="13:15" x14ac:dyDescent="0.25">
      <c r="M1409" t="s">
        <v>7846</v>
      </c>
      <c r="N1409" t="s">
        <v>309</v>
      </c>
      <c r="O1409" t="s">
        <v>7847</v>
      </c>
    </row>
    <row r="1410" spans="13:15" x14ac:dyDescent="0.25">
      <c r="M1410" t="s">
        <v>7848</v>
      </c>
      <c r="N1410" t="s">
        <v>626</v>
      </c>
      <c r="O1410" t="s">
        <v>7849</v>
      </c>
    </row>
    <row r="1411" spans="13:15" x14ac:dyDescent="0.25">
      <c r="M1411" t="s">
        <v>7850</v>
      </c>
      <c r="N1411" t="s">
        <v>580</v>
      </c>
      <c r="O1411" t="s">
        <v>7851</v>
      </c>
    </row>
    <row r="1412" spans="13:15" x14ac:dyDescent="0.25">
      <c r="M1412" t="s">
        <v>7852</v>
      </c>
      <c r="N1412" t="s">
        <v>639</v>
      </c>
      <c r="O1412" t="s">
        <v>7853</v>
      </c>
    </row>
    <row r="1413" spans="13:15" x14ac:dyDescent="0.25">
      <c r="M1413" t="s">
        <v>7854</v>
      </c>
      <c r="N1413" t="s">
        <v>311</v>
      </c>
      <c r="O1413" t="s">
        <v>7855</v>
      </c>
    </row>
    <row r="1414" spans="13:15" x14ac:dyDescent="0.25">
      <c r="M1414" t="s">
        <v>7856</v>
      </c>
      <c r="N1414" t="s">
        <v>312</v>
      </c>
      <c r="O1414" t="s">
        <v>7857</v>
      </c>
    </row>
    <row r="1415" spans="13:15" x14ac:dyDescent="0.25">
      <c r="M1415" t="s">
        <v>7858</v>
      </c>
      <c r="N1415" t="s">
        <v>288</v>
      </c>
      <c r="O1415" t="s">
        <v>7859</v>
      </c>
    </row>
    <row r="1416" spans="13:15" x14ac:dyDescent="0.25">
      <c r="M1416" t="s">
        <v>7860</v>
      </c>
      <c r="N1416" t="s">
        <v>308</v>
      </c>
      <c r="O1416" t="s">
        <v>7861</v>
      </c>
    </row>
    <row r="1417" spans="13:15" x14ac:dyDescent="0.25">
      <c r="M1417" t="s">
        <v>7862</v>
      </c>
      <c r="N1417" t="s">
        <v>313</v>
      </c>
      <c r="O1417" t="s">
        <v>7863</v>
      </c>
    </row>
    <row r="1418" spans="13:15" x14ac:dyDescent="0.25">
      <c r="M1418" t="s">
        <v>7864</v>
      </c>
      <c r="N1418" t="s">
        <v>575</v>
      </c>
      <c r="O1418" t="s">
        <v>7865</v>
      </c>
    </row>
    <row r="1419" spans="13:15" x14ac:dyDescent="0.25">
      <c r="M1419" t="s">
        <v>7866</v>
      </c>
      <c r="N1419" t="s">
        <v>91</v>
      </c>
      <c r="O1419" t="s">
        <v>7867</v>
      </c>
    </row>
    <row r="1420" spans="13:15" x14ac:dyDescent="0.25">
      <c r="M1420" t="s">
        <v>7868</v>
      </c>
      <c r="N1420" t="s">
        <v>592</v>
      </c>
      <c r="O1420" t="s">
        <v>7869</v>
      </c>
    </row>
    <row r="1421" spans="13:15" x14ac:dyDescent="0.25">
      <c r="M1421" t="s">
        <v>7870</v>
      </c>
      <c r="N1421" t="s">
        <v>493</v>
      </c>
      <c r="O1421" t="s">
        <v>7871</v>
      </c>
    </row>
    <row r="1422" spans="13:15" x14ac:dyDescent="0.25">
      <c r="M1422" t="s">
        <v>7872</v>
      </c>
      <c r="N1422" t="s">
        <v>494</v>
      </c>
      <c r="O1422" t="s">
        <v>7873</v>
      </c>
    </row>
    <row r="1423" spans="13:15" x14ac:dyDescent="0.25">
      <c r="M1423" t="s">
        <v>7874</v>
      </c>
      <c r="N1423" t="s">
        <v>495</v>
      </c>
      <c r="O1423" t="s">
        <v>7875</v>
      </c>
    </row>
    <row r="1424" spans="13:15" x14ac:dyDescent="0.25">
      <c r="M1424" t="s">
        <v>7876</v>
      </c>
      <c r="N1424" t="s">
        <v>496</v>
      </c>
      <c r="O1424" t="s">
        <v>7877</v>
      </c>
    </row>
    <row r="1425" spans="13:15" x14ac:dyDescent="0.25">
      <c r="M1425" t="s">
        <v>7878</v>
      </c>
      <c r="N1425" t="s">
        <v>497</v>
      </c>
      <c r="O1425" t="s">
        <v>7879</v>
      </c>
    </row>
    <row r="1426" spans="13:15" x14ac:dyDescent="0.25">
      <c r="M1426" t="s">
        <v>7880</v>
      </c>
      <c r="N1426" t="s">
        <v>498</v>
      </c>
      <c r="O1426" t="s">
        <v>7881</v>
      </c>
    </row>
    <row r="1427" spans="13:15" x14ac:dyDescent="0.25">
      <c r="M1427" t="s">
        <v>7882</v>
      </c>
      <c r="N1427" t="s">
        <v>504</v>
      </c>
      <c r="O1427" t="s">
        <v>7883</v>
      </c>
    </row>
    <row r="1428" spans="13:15" x14ac:dyDescent="0.25">
      <c r="M1428" t="s">
        <v>7884</v>
      </c>
      <c r="N1428" t="s">
        <v>499</v>
      </c>
      <c r="O1428" t="s">
        <v>7885</v>
      </c>
    </row>
    <row r="1429" spans="13:15" x14ac:dyDescent="0.25">
      <c r="M1429" t="s">
        <v>7886</v>
      </c>
      <c r="N1429" t="s">
        <v>500</v>
      </c>
      <c r="O1429" t="s">
        <v>7887</v>
      </c>
    </row>
    <row r="1430" spans="13:15" x14ac:dyDescent="0.25">
      <c r="M1430" t="s">
        <v>7888</v>
      </c>
      <c r="N1430" t="s">
        <v>501</v>
      </c>
      <c r="O1430" t="s">
        <v>7889</v>
      </c>
    </row>
    <row r="1431" spans="13:15" x14ac:dyDescent="0.25">
      <c r="M1431" t="s">
        <v>7890</v>
      </c>
      <c r="N1431" t="s">
        <v>516</v>
      </c>
      <c r="O1431" t="s">
        <v>7891</v>
      </c>
    </row>
    <row r="1432" spans="13:15" x14ac:dyDescent="0.25">
      <c r="M1432" t="s">
        <v>7892</v>
      </c>
      <c r="N1432" t="s">
        <v>502</v>
      </c>
      <c r="O1432" t="s">
        <v>7893</v>
      </c>
    </row>
    <row r="1433" spans="13:15" x14ac:dyDescent="0.25">
      <c r="M1433" t="s">
        <v>7894</v>
      </c>
      <c r="N1433" t="s">
        <v>518</v>
      </c>
      <c r="O1433" t="s">
        <v>7895</v>
      </c>
    </row>
    <row r="1434" spans="13:15" x14ac:dyDescent="0.25">
      <c r="M1434" t="s">
        <v>7896</v>
      </c>
      <c r="N1434" t="s">
        <v>522</v>
      </c>
      <c r="O1434" t="s">
        <v>7897</v>
      </c>
    </row>
    <row r="1435" spans="13:15" x14ac:dyDescent="0.25">
      <c r="M1435" t="s">
        <v>7898</v>
      </c>
      <c r="N1435" t="s">
        <v>524</v>
      </c>
      <c r="O1435" t="s">
        <v>7899</v>
      </c>
    </row>
    <row r="1436" spans="13:15" x14ac:dyDescent="0.25">
      <c r="M1436" t="s">
        <v>7900</v>
      </c>
      <c r="N1436" t="s">
        <v>528</v>
      </c>
      <c r="O1436" t="s">
        <v>7901</v>
      </c>
    </row>
    <row r="1437" spans="13:15" x14ac:dyDescent="0.25">
      <c r="M1437" t="s">
        <v>7902</v>
      </c>
      <c r="N1437" t="s">
        <v>531</v>
      </c>
      <c r="O1437" t="s">
        <v>7903</v>
      </c>
    </row>
    <row r="1438" spans="13:15" x14ac:dyDescent="0.25">
      <c r="M1438" t="s">
        <v>7904</v>
      </c>
      <c r="N1438" t="s">
        <v>534</v>
      </c>
      <c r="O1438" t="s">
        <v>7905</v>
      </c>
    </row>
    <row r="1439" spans="13:15" x14ac:dyDescent="0.25">
      <c r="M1439" t="s">
        <v>7906</v>
      </c>
      <c r="N1439" t="s">
        <v>537</v>
      </c>
      <c r="O1439" t="s">
        <v>7907</v>
      </c>
    </row>
    <row r="1440" spans="13:15" x14ac:dyDescent="0.25">
      <c r="M1440" t="s">
        <v>7908</v>
      </c>
      <c r="N1440" t="s">
        <v>540</v>
      </c>
      <c r="O1440" t="s">
        <v>7909</v>
      </c>
    </row>
    <row r="1441" spans="13:15" x14ac:dyDescent="0.25">
      <c r="M1441" t="s">
        <v>7910</v>
      </c>
      <c r="N1441" t="s">
        <v>543</v>
      </c>
      <c r="O1441" t="s">
        <v>7911</v>
      </c>
    </row>
    <row r="1442" spans="13:15" x14ac:dyDescent="0.25">
      <c r="M1442" t="s">
        <v>7912</v>
      </c>
      <c r="N1442" t="s">
        <v>546</v>
      </c>
      <c r="O1442" t="s">
        <v>7913</v>
      </c>
    </row>
    <row r="1443" spans="13:15" x14ac:dyDescent="0.25">
      <c r="M1443" t="s">
        <v>7914</v>
      </c>
      <c r="N1443" t="s">
        <v>549</v>
      </c>
      <c r="O1443" t="s">
        <v>7915</v>
      </c>
    </row>
    <row r="1444" spans="13:15" x14ac:dyDescent="0.25">
      <c r="M1444" t="s">
        <v>7916</v>
      </c>
      <c r="N1444" t="s">
        <v>552</v>
      </c>
      <c r="O1444" t="s">
        <v>7917</v>
      </c>
    </row>
    <row r="1445" spans="13:15" x14ac:dyDescent="0.25">
      <c r="M1445" t="s">
        <v>7918</v>
      </c>
      <c r="N1445" t="s">
        <v>555</v>
      </c>
      <c r="O1445" t="s">
        <v>7919</v>
      </c>
    </row>
    <row r="1446" spans="13:15" x14ac:dyDescent="0.25">
      <c r="M1446" t="s">
        <v>7920</v>
      </c>
      <c r="N1446" t="s">
        <v>558</v>
      </c>
      <c r="O1446" t="s">
        <v>7921</v>
      </c>
    </row>
    <row r="1447" spans="13:15" x14ac:dyDescent="0.25">
      <c r="M1447" t="s">
        <v>7922</v>
      </c>
      <c r="N1447" t="s">
        <v>561</v>
      </c>
      <c r="O1447" t="s">
        <v>7923</v>
      </c>
    </row>
    <row r="1448" spans="13:15" x14ac:dyDescent="0.25">
      <c r="M1448" t="s">
        <v>7924</v>
      </c>
      <c r="N1448" t="s">
        <v>564</v>
      </c>
      <c r="O1448" t="s">
        <v>7925</v>
      </c>
    </row>
    <row r="1449" spans="13:15" x14ac:dyDescent="0.25">
      <c r="M1449" t="s">
        <v>7926</v>
      </c>
      <c r="N1449" t="s">
        <v>567</v>
      </c>
      <c r="O1449" t="s">
        <v>7927</v>
      </c>
    </row>
    <row r="1450" spans="13:15" x14ac:dyDescent="0.25">
      <c r="M1450" t="s">
        <v>7928</v>
      </c>
      <c r="N1450" t="s">
        <v>570</v>
      </c>
      <c r="O1450" t="s">
        <v>7929</v>
      </c>
    </row>
    <row r="1451" spans="13:15" x14ac:dyDescent="0.25">
      <c r="M1451" t="s">
        <v>7930</v>
      </c>
      <c r="N1451" t="s">
        <v>1086</v>
      </c>
      <c r="O1451" t="s">
        <v>7931</v>
      </c>
    </row>
    <row r="1452" spans="13:15" x14ac:dyDescent="0.25">
      <c r="M1452" t="s">
        <v>7932</v>
      </c>
      <c r="N1452" t="s">
        <v>1088</v>
      </c>
      <c r="O1452" t="s">
        <v>7933</v>
      </c>
    </row>
    <row r="1453" spans="13:15" x14ac:dyDescent="0.25">
      <c r="M1453" t="s">
        <v>7934</v>
      </c>
      <c r="N1453" t="s">
        <v>1086</v>
      </c>
      <c r="O1453" t="s">
        <v>7935</v>
      </c>
    </row>
    <row r="1454" spans="13:15" x14ac:dyDescent="0.25">
      <c r="M1454" t="s">
        <v>7936</v>
      </c>
      <c r="N1454" t="s">
        <v>1088</v>
      </c>
      <c r="O1454" t="s">
        <v>7937</v>
      </c>
    </row>
    <row r="1455" spans="13:15" x14ac:dyDescent="0.25">
      <c r="M1455" t="s">
        <v>7938</v>
      </c>
      <c r="N1455" t="s">
        <v>1086</v>
      </c>
      <c r="O1455" t="s">
        <v>7939</v>
      </c>
    </row>
    <row r="1456" spans="13:15" x14ac:dyDescent="0.25">
      <c r="M1456" t="s">
        <v>7940</v>
      </c>
      <c r="N1456" t="s">
        <v>1088</v>
      </c>
      <c r="O1456" t="s">
        <v>7941</v>
      </c>
    </row>
    <row r="1457" spans="13:15" x14ac:dyDescent="0.25">
      <c r="M1457" t="s">
        <v>7942</v>
      </c>
      <c r="N1457" t="s">
        <v>1086</v>
      </c>
      <c r="O1457" t="s">
        <v>7943</v>
      </c>
    </row>
    <row r="1458" spans="13:15" x14ac:dyDescent="0.25">
      <c r="M1458" t="s">
        <v>7944</v>
      </c>
      <c r="N1458" t="s">
        <v>1088</v>
      </c>
      <c r="O1458" t="s">
        <v>7945</v>
      </c>
    </row>
    <row r="1459" spans="13:15" x14ac:dyDescent="0.25">
      <c r="M1459" t="s">
        <v>7946</v>
      </c>
      <c r="N1459" t="s">
        <v>1086</v>
      </c>
      <c r="O1459" t="s">
        <v>7947</v>
      </c>
    </row>
    <row r="1460" spans="13:15" x14ac:dyDescent="0.25">
      <c r="M1460" t="s">
        <v>7948</v>
      </c>
      <c r="N1460" t="s">
        <v>1088</v>
      </c>
      <c r="O1460" t="s">
        <v>7949</v>
      </c>
    </row>
    <row r="1461" spans="13:15" x14ac:dyDescent="0.25">
      <c r="M1461" t="s">
        <v>7950</v>
      </c>
      <c r="N1461" t="s">
        <v>978</v>
      </c>
      <c r="O1461" t="s">
        <v>7951</v>
      </c>
    </row>
    <row r="1462" spans="13:15" x14ac:dyDescent="0.25">
      <c r="M1462" t="s">
        <v>7952</v>
      </c>
      <c r="N1462" t="s">
        <v>971</v>
      </c>
      <c r="O1462" t="s">
        <v>7953</v>
      </c>
    </row>
    <row r="1463" spans="13:15" x14ac:dyDescent="0.25">
      <c r="M1463" t="s">
        <v>7954</v>
      </c>
      <c r="N1463" t="s">
        <v>969</v>
      </c>
      <c r="O1463" t="s">
        <v>7955</v>
      </c>
    </row>
    <row r="1464" spans="13:15" x14ac:dyDescent="0.25">
      <c r="M1464" t="s">
        <v>7956</v>
      </c>
      <c r="N1464" t="s">
        <v>981</v>
      </c>
      <c r="O1464" t="s">
        <v>7957</v>
      </c>
    </row>
    <row r="1465" spans="13:15" x14ac:dyDescent="0.25">
      <c r="M1465" t="s">
        <v>7958</v>
      </c>
      <c r="N1465" t="s">
        <v>116</v>
      </c>
      <c r="O1465" t="s">
        <v>7959</v>
      </c>
    </row>
    <row r="1466" spans="13:15" x14ac:dyDescent="0.25">
      <c r="M1466" t="s">
        <v>7960</v>
      </c>
      <c r="N1466" t="s">
        <v>975</v>
      </c>
      <c r="O1466" t="s">
        <v>7961</v>
      </c>
    </row>
    <row r="1467" spans="13:15" x14ac:dyDescent="0.25">
      <c r="M1467" t="s">
        <v>7962</v>
      </c>
      <c r="N1467" t="s">
        <v>973</v>
      </c>
      <c r="O1467" t="s">
        <v>7963</v>
      </c>
    </row>
    <row r="1468" spans="13:15" x14ac:dyDescent="0.25">
      <c r="M1468" t="s">
        <v>7964</v>
      </c>
      <c r="N1468" t="s">
        <v>983</v>
      </c>
      <c r="O1468" t="s">
        <v>7965</v>
      </c>
    </row>
    <row r="1469" spans="13:15" x14ac:dyDescent="0.25">
      <c r="M1469" t="s">
        <v>7966</v>
      </c>
      <c r="N1469" t="s">
        <v>31</v>
      </c>
      <c r="O1469" t="s">
        <v>7967</v>
      </c>
    </row>
    <row r="1470" spans="13:15" x14ac:dyDescent="0.25">
      <c r="M1470" t="s">
        <v>7968</v>
      </c>
      <c r="N1470" t="s">
        <v>79</v>
      </c>
      <c r="O1470" t="s">
        <v>7969</v>
      </c>
    </row>
    <row r="1471" spans="13:15" x14ac:dyDescent="0.25">
      <c r="M1471" t="s">
        <v>7970</v>
      </c>
      <c r="N1471" t="s">
        <v>965</v>
      </c>
      <c r="O1471" t="s">
        <v>7971</v>
      </c>
    </row>
    <row r="1472" spans="13:15" x14ac:dyDescent="0.25">
      <c r="M1472" t="s">
        <v>7972</v>
      </c>
      <c r="N1472" t="s">
        <v>966</v>
      </c>
      <c r="O1472" t="s">
        <v>7973</v>
      </c>
    </row>
    <row r="1473" spans="13:15" x14ac:dyDescent="0.25">
      <c r="M1473" t="s">
        <v>7974</v>
      </c>
      <c r="N1473" t="s">
        <v>967</v>
      </c>
      <c r="O1473" t="s">
        <v>7975</v>
      </c>
    </row>
    <row r="1474" spans="13:15" x14ac:dyDescent="0.25">
      <c r="M1474" t="s">
        <v>7976</v>
      </c>
      <c r="N1474" t="s">
        <v>977</v>
      </c>
      <c r="O1474" t="s">
        <v>7977</v>
      </c>
    </row>
    <row r="1475" spans="13:15" x14ac:dyDescent="0.25">
      <c r="M1475" t="s">
        <v>7978</v>
      </c>
      <c r="N1475" t="s">
        <v>476</v>
      </c>
      <c r="O1475" t="s">
        <v>7979</v>
      </c>
    </row>
    <row r="1476" spans="13:15" x14ac:dyDescent="0.25">
      <c r="M1476" t="s">
        <v>7980</v>
      </c>
      <c r="N1476" t="s">
        <v>465</v>
      </c>
      <c r="O1476" t="s">
        <v>7981</v>
      </c>
    </row>
    <row r="1477" spans="13:15" x14ac:dyDescent="0.25">
      <c r="M1477" t="s">
        <v>7982</v>
      </c>
      <c r="N1477" t="s">
        <v>478</v>
      </c>
      <c r="O1477" t="s">
        <v>7983</v>
      </c>
    </row>
    <row r="1478" spans="13:15" x14ac:dyDescent="0.25">
      <c r="M1478" t="s">
        <v>7984</v>
      </c>
      <c r="N1478" t="s">
        <v>467</v>
      </c>
      <c r="O1478" t="s">
        <v>7985</v>
      </c>
    </row>
    <row r="1479" spans="13:15" x14ac:dyDescent="0.25">
      <c r="M1479" t="s">
        <v>7986</v>
      </c>
      <c r="N1479" t="s">
        <v>468</v>
      </c>
      <c r="O1479" t="s">
        <v>7987</v>
      </c>
    </row>
    <row r="1480" spans="13:15" x14ac:dyDescent="0.25">
      <c r="M1480" t="s">
        <v>7988</v>
      </c>
      <c r="N1480" t="s">
        <v>469</v>
      </c>
      <c r="O1480" t="s">
        <v>7989</v>
      </c>
    </row>
    <row r="1481" spans="13:15" x14ac:dyDescent="0.25">
      <c r="M1481" t="s">
        <v>7990</v>
      </c>
      <c r="N1481" t="s">
        <v>470</v>
      </c>
      <c r="O1481" t="s">
        <v>7991</v>
      </c>
    </row>
    <row r="1482" spans="13:15" x14ac:dyDescent="0.25">
      <c r="M1482" t="s">
        <v>7992</v>
      </c>
      <c r="N1482" t="s">
        <v>471</v>
      </c>
      <c r="O1482" t="s">
        <v>7993</v>
      </c>
    </row>
    <row r="1483" spans="13:15" x14ac:dyDescent="0.25">
      <c r="M1483" t="s">
        <v>7994</v>
      </c>
      <c r="N1483" t="s">
        <v>466</v>
      </c>
      <c r="O1483" t="s">
        <v>7995</v>
      </c>
    </row>
    <row r="1484" spans="13:15" x14ac:dyDescent="0.25">
      <c r="M1484" t="s">
        <v>7996</v>
      </c>
      <c r="N1484" t="s">
        <v>479</v>
      </c>
      <c r="O1484" t="s">
        <v>7997</v>
      </c>
    </row>
    <row r="1485" spans="13:15" x14ac:dyDescent="0.25">
      <c r="M1485" t="s">
        <v>7998</v>
      </c>
      <c r="N1485" t="s">
        <v>459</v>
      </c>
      <c r="O1485" t="s">
        <v>7999</v>
      </c>
    </row>
    <row r="1486" spans="13:15" x14ac:dyDescent="0.25">
      <c r="M1486" t="s">
        <v>8000</v>
      </c>
      <c r="N1486" t="s">
        <v>391</v>
      </c>
      <c r="O1486" t="s">
        <v>8001</v>
      </c>
    </row>
    <row r="1487" spans="13:15" x14ac:dyDescent="0.25">
      <c r="M1487" t="s">
        <v>8002</v>
      </c>
      <c r="N1487" t="s">
        <v>392</v>
      </c>
      <c r="O1487" t="s">
        <v>8003</v>
      </c>
    </row>
    <row r="1488" spans="13:15" x14ac:dyDescent="0.25">
      <c r="M1488" t="s">
        <v>8004</v>
      </c>
      <c r="N1488" t="s">
        <v>393</v>
      </c>
      <c r="O1488" t="s">
        <v>8005</v>
      </c>
    </row>
    <row r="1489" spans="13:15" x14ac:dyDescent="0.25">
      <c r="M1489" t="s">
        <v>8006</v>
      </c>
      <c r="N1489" t="s">
        <v>394</v>
      </c>
      <c r="O1489" t="s">
        <v>8007</v>
      </c>
    </row>
    <row r="1490" spans="13:15" x14ac:dyDescent="0.25">
      <c r="M1490" t="s">
        <v>8008</v>
      </c>
      <c r="N1490" t="s">
        <v>395</v>
      </c>
      <c r="O1490" t="s">
        <v>8009</v>
      </c>
    </row>
    <row r="1491" spans="13:15" x14ac:dyDescent="0.25">
      <c r="M1491" t="s">
        <v>8010</v>
      </c>
      <c r="N1491" t="s">
        <v>396</v>
      </c>
      <c r="O1491" t="s">
        <v>8011</v>
      </c>
    </row>
    <row r="1492" spans="13:15" x14ac:dyDescent="0.25">
      <c r="M1492" t="s">
        <v>8012</v>
      </c>
      <c r="N1492" t="s">
        <v>397</v>
      </c>
      <c r="O1492" t="s">
        <v>8013</v>
      </c>
    </row>
    <row r="1493" spans="13:15" x14ac:dyDescent="0.25">
      <c r="M1493" t="s">
        <v>8014</v>
      </c>
      <c r="N1493" t="s">
        <v>398</v>
      </c>
      <c r="O1493" t="s">
        <v>8015</v>
      </c>
    </row>
    <row r="1494" spans="13:15" x14ac:dyDescent="0.25">
      <c r="M1494" t="s">
        <v>8016</v>
      </c>
      <c r="N1494" t="s">
        <v>399</v>
      </c>
      <c r="O1494" t="s">
        <v>8017</v>
      </c>
    </row>
    <row r="1495" spans="13:15" x14ac:dyDescent="0.25">
      <c r="M1495" t="s">
        <v>8018</v>
      </c>
      <c r="N1495" t="s">
        <v>400</v>
      </c>
      <c r="O1495" t="s">
        <v>8019</v>
      </c>
    </row>
    <row r="1496" spans="13:15" x14ac:dyDescent="0.25">
      <c r="M1496" t="s">
        <v>8020</v>
      </c>
      <c r="N1496" t="s">
        <v>401</v>
      </c>
      <c r="O1496" t="s">
        <v>8021</v>
      </c>
    </row>
    <row r="1497" spans="13:15" x14ac:dyDescent="0.25">
      <c r="M1497" t="s">
        <v>8022</v>
      </c>
      <c r="N1497" t="s">
        <v>402</v>
      </c>
      <c r="O1497" t="s">
        <v>8023</v>
      </c>
    </row>
    <row r="1498" spans="13:15" x14ac:dyDescent="0.25">
      <c r="M1498" t="s">
        <v>8024</v>
      </c>
      <c r="N1498" t="s">
        <v>403</v>
      </c>
      <c r="O1498" t="s">
        <v>8025</v>
      </c>
    </row>
    <row r="1499" spans="13:15" x14ac:dyDescent="0.25">
      <c r="M1499" t="s">
        <v>8026</v>
      </c>
      <c r="N1499" t="s">
        <v>404</v>
      </c>
      <c r="O1499" t="s">
        <v>8027</v>
      </c>
    </row>
    <row r="1500" spans="13:15" x14ac:dyDescent="0.25">
      <c r="M1500" t="s">
        <v>8028</v>
      </c>
      <c r="N1500" t="s">
        <v>405</v>
      </c>
      <c r="O1500" t="s">
        <v>8029</v>
      </c>
    </row>
    <row r="1501" spans="13:15" x14ac:dyDescent="0.25">
      <c r="M1501" t="s">
        <v>8030</v>
      </c>
      <c r="N1501" t="s">
        <v>406</v>
      </c>
      <c r="O1501" t="s">
        <v>8031</v>
      </c>
    </row>
    <row r="1502" spans="13:15" x14ac:dyDescent="0.25">
      <c r="M1502" t="s">
        <v>8032</v>
      </c>
      <c r="N1502" t="s">
        <v>407</v>
      </c>
      <c r="O1502" t="s">
        <v>8033</v>
      </c>
    </row>
    <row r="1503" spans="13:15" x14ac:dyDescent="0.25">
      <c r="M1503" t="s">
        <v>8034</v>
      </c>
      <c r="N1503" t="s">
        <v>408</v>
      </c>
      <c r="O1503" t="s">
        <v>8035</v>
      </c>
    </row>
    <row r="1504" spans="13:15" x14ac:dyDescent="0.25">
      <c r="M1504" t="s">
        <v>8036</v>
      </c>
      <c r="N1504" t="s">
        <v>409</v>
      </c>
      <c r="O1504" t="s">
        <v>8037</v>
      </c>
    </row>
    <row r="1505" spans="13:15" x14ac:dyDescent="0.25">
      <c r="M1505" t="s">
        <v>8038</v>
      </c>
      <c r="N1505" t="s">
        <v>410</v>
      </c>
      <c r="O1505" t="s">
        <v>8039</v>
      </c>
    </row>
    <row r="1506" spans="13:15" x14ac:dyDescent="0.25">
      <c r="M1506" t="s">
        <v>8040</v>
      </c>
      <c r="N1506" t="s">
        <v>411</v>
      </c>
      <c r="O1506" t="s">
        <v>8041</v>
      </c>
    </row>
    <row r="1507" spans="13:15" x14ac:dyDescent="0.25">
      <c r="M1507" t="s">
        <v>8042</v>
      </c>
      <c r="N1507" t="s">
        <v>412</v>
      </c>
      <c r="O1507" t="s">
        <v>8043</v>
      </c>
    </row>
    <row r="1508" spans="13:15" x14ac:dyDescent="0.25">
      <c r="M1508" t="s">
        <v>8044</v>
      </c>
      <c r="N1508" t="s">
        <v>413</v>
      </c>
      <c r="O1508" t="s">
        <v>8045</v>
      </c>
    </row>
    <row r="1509" spans="13:15" x14ac:dyDescent="0.25">
      <c r="M1509" t="s">
        <v>8046</v>
      </c>
      <c r="N1509" t="s">
        <v>414</v>
      </c>
      <c r="O1509" t="s">
        <v>8047</v>
      </c>
    </row>
    <row r="1510" spans="13:15" x14ac:dyDescent="0.25">
      <c r="M1510" t="s">
        <v>8048</v>
      </c>
      <c r="N1510" t="s">
        <v>415</v>
      </c>
      <c r="O1510" t="s">
        <v>8049</v>
      </c>
    </row>
    <row r="1511" spans="13:15" x14ac:dyDescent="0.25">
      <c r="M1511" t="s">
        <v>8050</v>
      </c>
      <c r="N1511" t="s">
        <v>416</v>
      </c>
      <c r="O1511" t="s">
        <v>8051</v>
      </c>
    </row>
    <row r="1512" spans="13:15" x14ac:dyDescent="0.25">
      <c r="M1512" t="s">
        <v>8052</v>
      </c>
      <c r="N1512" t="s">
        <v>417</v>
      </c>
      <c r="O1512" t="s">
        <v>8053</v>
      </c>
    </row>
    <row r="1513" spans="13:15" x14ac:dyDescent="0.25">
      <c r="M1513" t="s">
        <v>8054</v>
      </c>
      <c r="N1513" t="s">
        <v>418</v>
      </c>
      <c r="O1513" t="s">
        <v>8055</v>
      </c>
    </row>
    <row r="1514" spans="13:15" x14ac:dyDescent="0.25">
      <c r="M1514" t="s">
        <v>8056</v>
      </c>
      <c r="N1514" t="s">
        <v>419</v>
      </c>
      <c r="O1514" t="s">
        <v>8057</v>
      </c>
    </row>
    <row r="1515" spans="13:15" x14ac:dyDescent="0.25">
      <c r="M1515" t="s">
        <v>8058</v>
      </c>
      <c r="N1515" t="s">
        <v>420</v>
      </c>
      <c r="O1515" t="s">
        <v>8059</v>
      </c>
    </row>
    <row r="1516" spans="13:15" x14ac:dyDescent="0.25">
      <c r="M1516" t="s">
        <v>8060</v>
      </c>
      <c r="N1516" t="s">
        <v>421</v>
      </c>
      <c r="O1516" t="s">
        <v>8061</v>
      </c>
    </row>
    <row r="1517" spans="13:15" x14ac:dyDescent="0.25">
      <c r="M1517" t="s">
        <v>8062</v>
      </c>
      <c r="N1517" t="s">
        <v>422</v>
      </c>
      <c r="O1517" t="s">
        <v>8063</v>
      </c>
    </row>
    <row r="1518" spans="13:15" x14ac:dyDescent="0.25">
      <c r="M1518" t="s">
        <v>8064</v>
      </c>
      <c r="N1518" t="s">
        <v>423</v>
      </c>
      <c r="O1518" t="s">
        <v>8065</v>
      </c>
    </row>
    <row r="1519" spans="13:15" x14ac:dyDescent="0.25">
      <c r="M1519" t="s">
        <v>8066</v>
      </c>
      <c r="N1519" t="s">
        <v>393</v>
      </c>
      <c r="O1519" t="s">
        <v>8067</v>
      </c>
    </row>
    <row r="1520" spans="13:15" x14ac:dyDescent="0.25">
      <c r="M1520" t="s">
        <v>8068</v>
      </c>
      <c r="N1520" t="s">
        <v>394</v>
      </c>
      <c r="O1520" t="s">
        <v>8069</v>
      </c>
    </row>
    <row r="1521" spans="13:15" x14ac:dyDescent="0.25">
      <c r="M1521" t="s">
        <v>8070</v>
      </c>
      <c r="N1521" t="s">
        <v>424</v>
      </c>
      <c r="O1521" t="s">
        <v>8071</v>
      </c>
    </row>
    <row r="1522" spans="13:15" x14ac:dyDescent="0.25">
      <c r="M1522" t="s">
        <v>8072</v>
      </c>
      <c r="N1522" t="s">
        <v>401</v>
      </c>
      <c r="O1522" t="s">
        <v>8073</v>
      </c>
    </row>
    <row r="1523" spans="13:15" x14ac:dyDescent="0.25">
      <c r="M1523" t="s">
        <v>8074</v>
      </c>
      <c r="N1523" t="s">
        <v>405</v>
      </c>
      <c r="O1523" t="s">
        <v>8075</v>
      </c>
    </row>
    <row r="1524" spans="13:15" x14ac:dyDescent="0.25">
      <c r="M1524" t="s">
        <v>8076</v>
      </c>
      <c r="N1524" t="s">
        <v>407</v>
      </c>
      <c r="O1524" t="s">
        <v>8077</v>
      </c>
    </row>
    <row r="1525" spans="13:15" x14ac:dyDescent="0.25">
      <c r="M1525" t="s">
        <v>8078</v>
      </c>
      <c r="N1525" t="s">
        <v>425</v>
      </c>
      <c r="O1525" t="s">
        <v>8079</v>
      </c>
    </row>
    <row r="1526" spans="13:15" x14ac:dyDescent="0.25">
      <c r="M1526" t="s">
        <v>8080</v>
      </c>
      <c r="N1526" t="s">
        <v>426</v>
      </c>
      <c r="O1526" t="s">
        <v>8081</v>
      </c>
    </row>
    <row r="1527" spans="13:15" x14ac:dyDescent="0.25">
      <c r="M1527" t="s">
        <v>8082</v>
      </c>
      <c r="N1527" t="s">
        <v>411</v>
      </c>
      <c r="O1527" t="s">
        <v>8083</v>
      </c>
    </row>
    <row r="1528" spans="13:15" x14ac:dyDescent="0.25">
      <c r="M1528" t="s">
        <v>8084</v>
      </c>
      <c r="N1528" t="s">
        <v>412</v>
      </c>
      <c r="O1528" t="s">
        <v>8085</v>
      </c>
    </row>
    <row r="1529" spans="13:15" x14ac:dyDescent="0.25">
      <c r="M1529" t="s">
        <v>8086</v>
      </c>
      <c r="N1529" t="s">
        <v>413</v>
      </c>
      <c r="O1529" t="s">
        <v>8087</v>
      </c>
    </row>
    <row r="1530" spans="13:15" x14ac:dyDescent="0.25">
      <c r="M1530" t="s">
        <v>8088</v>
      </c>
      <c r="N1530" t="s">
        <v>415</v>
      </c>
      <c r="O1530" t="s">
        <v>8089</v>
      </c>
    </row>
    <row r="1531" spans="13:15" x14ac:dyDescent="0.25">
      <c r="M1531" t="s">
        <v>8090</v>
      </c>
      <c r="N1531" t="s">
        <v>417</v>
      </c>
      <c r="O1531" t="s">
        <v>8091</v>
      </c>
    </row>
    <row r="1532" spans="13:15" x14ac:dyDescent="0.25">
      <c r="M1532" t="s">
        <v>8092</v>
      </c>
      <c r="N1532" t="s">
        <v>418</v>
      </c>
      <c r="O1532" t="s">
        <v>8093</v>
      </c>
    </row>
    <row r="1533" spans="13:15" x14ac:dyDescent="0.25">
      <c r="M1533" t="s">
        <v>8094</v>
      </c>
      <c r="N1533" t="s">
        <v>420</v>
      </c>
      <c r="O1533" t="s">
        <v>8095</v>
      </c>
    </row>
    <row r="1534" spans="13:15" x14ac:dyDescent="0.25">
      <c r="M1534" t="s">
        <v>8096</v>
      </c>
      <c r="N1534" t="s">
        <v>1100</v>
      </c>
      <c r="O1534" t="s">
        <v>8097</v>
      </c>
    </row>
    <row r="1535" spans="13:15" x14ac:dyDescent="0.25">
      <c r="M1535" t="s">
        <v>8098</v>
      </c>
      <c r="N1535" t="s">
        <v>1105</v>
      </c>
      <c r="O1535" t="s">
        <v>8099</v>
      </c>
    </row>
    <row r="1536" spans="13:15" x14ac:dyDescent="0.25">
      <c r="M1536" t="s">
        <v>8100</v>
      </c>
      <c r="N1536" t="s">
        <v>127</v>
      </c>
      <c r="O1536" t="s">
        <v>8101</v>
      </c>
    </row>
    <row r="1537" spans="13:15" x14ac:dyDescent="0.25">
      <c r="M1537" t="s">
        <v>8102</v>
      </c>
      <c r="N1537" t="s">
        <v>1108</v>
      </c>
      <c r="O1537" t="s">
        <v>8103</v>
      </c>
    </row>
    <row r="1538" spans="13:15" x14ac:dyDescent="0.25">
      <c r="M1538" t="s">
        <v>8104</v>
      </c>
      <c r="N1538" t="s">
        <v>1110</v>
      </c>
      <c r="O1538" t="s">
        <v>8105</v>
      </c>
    </row>
    <row r="1539" spans="13:15" x14ac:dyDescent="0.25">
      <c r="M1539" t="s">
        <v>8106</v>
      </c>
      <c r="N1539" t="s">
        <v>1105</v>
      </c>
      <c r="O1539" t="s">
        <v>8107</v>
      </c>
    </row>
    <row r="1540" spans="13:15" x14ac:dyDescent="0.25">
      <c r="M1540" t="s">
        <v>8108</v>
      </c>
      <c r="N1540" t="s">
        <v>127</v>
      </c>
      <c r="O1540" t="s">
        <v>8109</v>
      </c>
    </row>
    <row r="1541" spans="13:15" x14ac:dyDescent="0.25">
      <c r="M1541" t="s">
        <v>8110</v>
      </c>
      <c r="N1541" t="s">
        <v>1108</v>
      </c>
      <c r="O1541" t="s">
        <v>8111</v>
      </c>
    </row>
    <row r="1542" spans="13:15" x14ac:dyDescent="0.25">
      <c r="M1542" t="s">
        <v>8112</v>
      </c>
      <c r="N1542" t="s">
        <v>1110</v>
      </c>
      <c r="O1542" t="s">
        <v>8113</v>
      </c>
    </row>
    <row r="1543" spans="13:15" x14ac:dyDescent="0.25">
      <c r="M1543" t="s">
        <v>8114</v>
      </c>
      <c r="N1543" t="s">
        <v>127</v>
      </c>
      <c r="O1543" t="s">
        <v>8115</v>
      </c>
    </row>
    <row r="1544" spans="13:15" x14ac:dyDescent="0.25">
      <c r="M1544" t="s">
        <v>8116</v>
      </c>
      <c r="N1544" t="s">
        <v>1108</v>
      </c>
      <c r="O1544" t="s">
        <v>8117</v>
      </c>
    </row>
    <row r="1545" spans="13:15" x14ac:dyDescent="0.25">
      <c r="M1545" t="s">
        <v>8118</v>
      </c>
      <c r="N1545" t="s">
        <v>1110</v>
      </c>
      <c r="O1545" t="s">
        <v>8119</v>
      </c>
    </row>
    <row r="1546" spans="13:15" x14ac:dyDescent="0.25">
      <c r="M1546" t="s">
        <v>8120</v>
      </c>
      <c r="N1546" t="s">
        <v>1100</v>
      </c>
      <c r="O1546" t="s">
        <v>8121</v>
      </c>
    </row>
    <row r="1547" spans="13:15" x14ac:dyDescent="0.25">
      <c r="M1547" t="s">
        <v>8122</v>
      </c>
      <c r="N1547" t="s">
        <v>1105</v>
      </c>
      <c r="O1547" t="s">
        <v>8123</v>
      </c>
    </row>
    <row r="1548" spans="13:15" x14ac:dyDescent="0.25">
      <c r="M1548" t="s">
        <v>8124</v>
      </c>
      <c r="N1548" t="s">
        <v>127</v>
      </c>
      <c r="O1548" t="s">
        <v>8125</v>
      </c>
    </row>
    <row r="1549" spans="13:15" x14ac:dyDescent="0.25">
      <c r="M1549" t="s">
        <v>8126</v>
      </c>
      <c r="N1549" t="s">
        <v>1108</v>
      </c>
      <c r="O1549" t="s">
        <v>8127</v>
      </c>
    </row>
    <row r="1550" spans="13:15" x14ac:dyDescent="0.25">
      <c r="M1550" t="s">
        <v>8128</v>
      </c>
      <c r="N1550" t="s">
        <v>1110</v>
      </c>
      <c r="O1550" t="s">
        <v>8129</v>
      </c>
    </row>
    <row r="1551" spans="13:15" x14ac:dyDescent="0.25">
      <c r="M1551" t="s">
        <v>8130</v>
      </c>
      <c r="N1551" t="s">
        <v>1100</v>
      </c>
      <c r="O1551" t="s">
        <v>8131</v>
      </c>
    </row>
    <row r="1552" spans="13:15" x14ac:dyDescent="0.25">
      <c r="M1552" t="s">
        <v>8132</v>
      </c>
      <c r="N1552" t="s">
        <v>1105</v>
      </c>
      <c r="O1552" t="s">
        <v>8133</v>
      </c>
    </row>
    <row r="1553" spans="13:15" x14ac:dyDescent="0.25">
      <c r="M1553" t="s">
        <v>8134</v>
      </c>
      <c r="N1553" t="s">
        <v>127</v>
      </c>
      <c r="O1553" t="s">
        <v>8135</v>
      </c>
    </row>
    <row r="1554" spans="13:15" x14ac:dyDescent="0.25">
      <c r="M1554" t="s">
        <v>8136</v>
      </c>
      <c r="N1554" t="s">
        <v>1108</v>
      </c>
      <c r="O1554" t="s">
        <v>8137</v>
      </c>
    </row>
    <row r="1555" spans="13:15" x14ac:dyDescent="0.25">
      <c r="M1555" t="s">
        <v>8138</v>
      </c>
      <c r="N1555" t="s">
        <v>1110</v>
      </c>
      <c r="O1555" t="s">
        <v>8139</v>
      </c>
    </row>
    <row r="1556" spans="13:15" x14ac:dyDescent="0.25">
      <c r="M1556" t="s">
        <v>8140</v>
      </c>
      <c r="N1556" t="s">
        <v>1100</v>
      </c>
      <c r="O1556" t="s">
        <v>8141</v>
      </c>
    </row>
    <row r="1557" spans="13:15" x14ac:dyDescent="0.25">
      <c r="M1557" t="s">
        <v>8142</v>
      </c>
      <c r="N1557" t="s">
        <v>1105</v>
      </c>
      <c r="O1557" t="s">
        <v>8143</v>
      </c>
    </row>
    <row r="1558" spans="13:15" x14ac:dyDescent="0.25">
      <c r="M1558" t="s">
        <v>8144</v>
      </c>
      <c r="N1558" t="s">
        <v>127</v>
      </c>
      <c r="O1558" t="s">
        <v>8145</v>
      </c>
    </row>
    <row r="1559" spans="13:15" x14ac:dyDescent="0.25">
      <c r="M1559" t="s">
        <v>8146</v>
      </c>
      <c r="N1559" t="s">
        <v>1108</v>
      </c>
      <c r="O1559" t="s">
        <v>8147</v>
      </c>
    </row>
    <row r="1560" spans="13:15" x14ac:dyDescent="0.25">
      <c r="M1560" t="s">
        <v>8148</v>
      </c>
      <c r="N1560" t="s">
        <v>1110</v>
      </c>
      <c r="O1560" t="s">
        <v>8149</v>
      </c>
    </row>
    <row r="1561" spans="13:15" x14ac:dyDescent="0.25">
      <c r="M1561" t="s">
        <v>8150</v>
      </c>
      <c r="N1561" t="s">
        <v>1100</v>
      </c>
      <c r="O1561" t="s">
        <v>8151</v>
      </c>
    </row>
    <row r="1562" spans="13:15" x14ac:dyDescent="0.25">
      <c r="M1562" t="s">
        <v>8152</v>
      </c>
      <c r="N1562" t="s">
        <v>1105</v>
      </c>
      <c r="O1562" t="s">
        <v>8153</v>
      </c>
    </row>
    <row r="1563" spans="13:15" x14ac:dyDescent="0.25">
      <c r="M1563" t="s">
        <v>8154</v>
      </c>
      <c r="N1563" t="s">
        <v>1110</v>
      </c>
      <c r="O1563" t="s">
        <v>8155</v>
      </c>
    </row>
    <row r="1564" spans="13:15" x14ac:dyDescent="0.25">
      <c r="M1564" t="s">
        <v>8156</v>
      </c>
      <c r="N1564" t="s">
        <v>1100</v>
      </c>
      <c r="O1564" t="s">
        <v>8157</v>
      </c>
    </row>
    <row r="1565" spans="13:15" x14ac:dyDescent="0.25">
      <c r="M1565" t="s">
        <v>8158</v>
      </c>
      <c r="N1565" t="s">
        <v>1105</v>
      </c>
      <c r="O1565" t="s">
        <v>8159</v>
      </c>
    </row>
    <row r="1566" spans="13:15" x14ac:dyDescent="0.25">
      <c r="M1566" t="s">
        <v>8160</v>
      </c>
      <c r="N1566" t="s">
        <v>127</v>
      </c>
      <c r="O1566" t="s">
        <v>8161</v>
      </c>
    </row>
    <row r="1567" spans="13:15" x14ac:dyDescent="0.25">
      <c r="M1567" t="s">
        <v>8162</v>
      </c>
      <c r="N1567" t="s">
        <v>1108</v>
      </c>
      <c r="O1567" t="s">
        <v>8163</v>
      </c>
    </row>
    <row r="1568" spans="13:15" x14ac:dyDescent="0.25">
      <c r="M1568" t="s">
        <v>8164</v>
      </c>
      <c r="N1568" t="s">
        <v>1110</v>
      </c>
      <c r="O1568" t="s">
        <v>8165</v>
      </c>
    </row>
    <row r="1569" spans="13:15" x14ac:dyDescent="0.25">
      <c r="M1569" t="s">
        <v>8166</v>
      </c>
      <c r="N1569" t="s">
        <v>1100</v>
      </c>
      <c r="O1569" t="s">
        <v>8167</v>
      </c>
    </row>
    <row r="1570" spans="13:15" x14ac:dyDescent="0.25">
      <c r="M1570" t="s">
        <v>8168</v>
      </c>
      <c r="N1570" t="s">
        <v>1105</v>
      </c>
      <c r="O1570" t="s">
        <v>8169</v>
      </c>
    </row>
    <row r="1571" spans="13:15" x14ac:dyDescent="0.25">
      <c r="M1571" t="s">
        <v>8170</v>
      </c>
      <c r="N1571" t="s">
        <v>127</v>
      </c>
      <c r="O1571" t="s">
        <v>8171</v>
      </c>
    </row>
    <row r="1572" spans="13:15" x14ac:dyDescent="0.25">
      <c r="M1572" t="s">
        <v>8172</v>
      </c>
      <c r="N1572" t="s">
        <v>1108</v>
      </c>
      <c r="O1572" t="s">
        <v>8173</v>
      </c>
    </row>
    <row r="1573" spans="13:15" x14ac:dyDescent="0.25">
      <c r="M1573" t="s">
        <v>8174</v>
      </c>
      <c r="N1573" t="s">
        <v>1110</v>
      </c>
      <c r="O1573" t="s">
        <v>8175</v>
      </c>
    </row>
    <row r="1574" spans="13:15" x14ac:dyDescent="0.25">
      <c r="M1574" t="s">
        <v>8176</v>
      </c>
      <c r="N1574" t="s">
        <v>1105</v>
      </c>
      <c r="O1574" t="s">
        <v>8177</v>
      </c>
    </row>
    <row r="1575" spans="13:15" x14ac:dyDescent="0.25">
      <c r="M1575" t="s">
        <v>8178</v>
      </c>
      <c r="N1575" t="s">
        <v>127</v>
      </c>
      <c r="O1575" t="s">
        <v>8179</v>
      </c>
    </row>
    <row r="1576" spans="13:15" x14ac:dyDescent="0.25">
      <c r="M1576" t="s">
        <v>8180</v>
      </c>
      <c r="N1576" t="s">
        <v>1110</v>
      </c>
      <c r="O1576" t="s">
        <v>8181</v>
      </c>
    </row>
    <row r="1577" spans="13:15" x14ac:dyDescent="0.25">
      <c r="M1577" t="s">
        <v>8182</v>
      </c>
      <c r="N1577" t="s">
        <v>127</v>
      </c>
      <c r="O1577" t="s">
        <v>8183</v>
      </c>
    </row>
    <row r="1578" spans="13:15" x14ac:dyDescent="0.25">
      <c r="M1578" t="s">
        <v>8184</v>
      </c>
      <c r="N1578" t="s">
        <v>1110</v>
      </c>
      <c r="O1578" t="s">
        <v>8185</v>
      </c>
    </row>
    <row r="1579" spans="13:15" x14ac:dyDescent="0.25">
      <c r="M1579" t="s">
        <v>8186</v>
      </c>
      <c r="N1579" t="s">
        <v>1105</v>
      </c>
      <c r="O1579" t="s">
        <v>8187</v>
      </c>
    </row>
    <row r="1580" spans="13:15" x14ac:dyDescent="0.25">
      <c r="M1580" t="s">
        <v>8188</v>
      </c>
      <c r="N1580" t="s">
        <v>127</v>
      </c>
      <c r="O1580" t="s">
        <v>8189</v>
      </c>
    </row>
    <row r="1581" spans="13:15" x14ac:dyDescent="0.25">
      <c r="M1581" t="s">
        <v>8190</v>
      </c>
      <c r="N1581" t="s">
        <v>1108</v>
      </c>
      <c r="O1581" t="s">
        <v>8191</v>
      </c>
    </row>
    <row r="1582" spans="13:15" x14ac:dyDescent="0.25">
      <c r="M1582" t="s">
        <v>8192</v>
      </c>
      <c r="N1582" t="s">
        <v>1110</v>
      </c>
      <c r="O1582" t="s">
        <v>8193</v>
      </c>
    </row>
    <row r="1583" spans="13:15" x14ac:dyDescent="0.25">
      <c r="M1583" t="s">
        <v>8194</v>
      </c>
      <c r="N1583" t="s">
        <v>1100</v>
      </c>
      <c r="O1583" t="s">
        <v>8195</v>
      </c>
    </row>
    <row r="1584" spans="13:15" x14ac:dyDescent="0.25">
      <c r="M1584" t="s">
        <v>8196</v>
      </c>
      <c r="N1584" t="s">
        <v>1105</v>
      </c>
      <c r="O1584" t="s">
        <v>8197</v>
      </c>
    </row>
    <row r="1585" spans="13:15" x14ac:dyDescent="0.25">
      <c r="M1585" t="s">
        <v>8198</v>
      </c>
      <c r="N1585" t="s">
        <v>127</v>
      </c>
      <c r="O1585" t="s">
        <v>8199</v>
      </c>
    </row>
    <row r="1586" spans="13:15" x14ac:dyDescent="0.25">
      <c r="M1586" t="s">
        <v>8200</v>
      </c>
      <c r="N1586" t="s">
        <v>1108</v>
      </c>
      <c r="O1586" t="s">
        <v>8201</v>
      </c>
    </row>
    <row r="1587" spans="13:15" x14ac:dyDescent="0.25">
      <c r="M1587" t="s">
        <v>8202</v>
      </c>
      <c r="N1587" t="s">
        <v>1110</v>
      </c>
      <c r="O1587" t="s">
        <v>8203</v>
      </c>
    </row>
    <row r="1588" spans="13:15" x14ac:dyDescent="0.25">
      <c r="M1588" t="s">
        <v>8204</v>
      </c>
      <c r="N1588" t="s">
        <v>1100</v>
      </c>
      <c r="O1588" t="s">
        <v>8205</v>
      </c>
    </row>
    <row r="1589" spans="13:15" x14ac:dyDescent="0.25">
      <c r="M1589" t="s">
        <v>8206</v>
      </c>
      <c r="N1589" t="s">
        <v>1105</v>
      </c>
      <c r="O1589" t="s">
        <v>8207</v>
      </c>
    </row>
    <row r="1590" spans="13:15" x14ac:dyDescent="0.25">
      <c r="M1590" t="s">
        <v>8208</v>
      </c>
      <c r="N1590" t="s">
        <v>127</v>
      </c>
      <c r="O1590" t="s">
        <v>8209</v>
      </c>
    </row>
    <row r="1591" spans="13:15" x14ac:dyDescent="0.25">
      <c r="M1591" t="s">
        <v>8210</v>
      </c>
      <c r="N1591" t="s">
        <v>1110</v>
      </c>
      <c r="O1591" t="s">
        <v>8211</v>
      </c>
    </row>
    <row r="1592" spans="13:15" x14ac:dyDescent="0.25">
      <c r="M1592" t="s">
        <v>8212</v>
      </c>
      <c r="N1592" t="s">
        <v>1100</v>
      </c>
      <c r="O1592" t="s">
        <v>8213</v>
      </c>
    </row>
    <row r="1593" spans="13:15" x14ac:dyDescent="0.25">
      <c r="M1593" t="s">
        <v>8214</v>
      </c>
      <c r="N1593" t="s">
        <v>1105</v>
      </c>
      <c r="O1593" t="s">
        <v>8215</v>
      </c>
    </row>
    <row r="1594" spans="13:15" x14ac:dyDescent="0.25">
      <c r="M1594" t="s">
        <v>8216</v>
      </c>
      <c r="N1594" t="s">
        <v>127</v>
      </c>
      <c r="O1594" t="s">
        <v>8217</v>
      </c>
    </row>
    <row r="1595" spans="13:15" x14ac:dyDescent="0.25">
      <c r="M1595" t="s">
        <v>8218</v>
      </c>
      <c r="N1595" t="s">
        <v>1108</v>
      </c>
      <c r="O1595" t="s">
        <v>8219</v>
      </c>
    </row>
    <row r="1596" spans="13:15" x14ac:dyDescent="0.25">
      <c r="M1596" t="s">
        <v>8220</v>
      </c>
      <c r="N1596" t="s">
        <v>1110</v>
      </c>
      <c r="O1596" t="s">
        <v>8221</v>
      </c>
    </row>
    <row r="1597" spans="13:15" x14ac:dyDescent="0.25">
      <c r="M1597" t="s">
        <v>8222</v>
      </c>
      <c r="N1597" t="s">
        <v>1100</v>
      </c>
      <c r="O1597" t="s">
        <v>8223</v>
      </c>
    </row>
    <row r="1598" spans="13:15" x14ac:dyDescent="0.25">
      <c r="M1598" t="s">
        <v>8224</v>
      </c>
      <c r="N1598" t="s">
        <v>1105</v>
      </c>
      <c r="O1598" t="s">
        <v>8225</v>
      </c>
    </row>
    <row r="1599" spans="13:15" x14ac:dyDescent="0.25">
      <c r="M1599" t="s">
        <v>8226</v>
      </c>
      <c r="N1599" t="s">
        <v>127</v>
      </c>
      <c r="O1599" t="s">
        <v>8227</v>
      </c>
    </row>
    <row r="1600" spans="13:15" x14ac:dyDescent="0.25">
      <c r="M1600" t="s">
        <v>8228</v>
      </c>
      <c r="N1600" t="s">
        <v>1110</v>
      </c>
      <c r="O1600" t="s">
        <v>8229</v>
      </c>
    </row>
    <row r="1601" spans="13:15" x14ac:dyDescent="0.25">
      <c r="M1601" t="s">
        <v>8230</v>
      </c>
      <c r="N1601" t="s">
        <v>1100</v>
      </c>
      <c r="O1601" t="s">
        <v>8231</v>
      </c>
    </row>
    <row r="1602" spans="13:15" x14ac:dyDescent="0.25">
      <c r="M1602" t="s">
        <v>8232</v>
      </c>
      <c r="N1602" t="s">
        <v>1105</v>
      </c>
      <c r="O1602" t="s">
        <v>8233</v>
      </c>
    </row>
    <row r="1603" spans="13:15" x14ac:dyDescent="0.25">
      <c r="M1603" t="s">
        <v>8234</v>
      </c>
      <c r="N1603" t="s">
        <v>127</v>
      </c>
      <c r="O1603" t="s">
        <v>8235</v>
      </c>
    </row>
    <row r="1604" spans="13:15" x14ac:dyDescent="0.25">
      <c r="M1604" t="s">
        <v>8236</v>
      </c>
      <c r="N1604" t="s">
        <v>1108</v>
      </c>
      <c r="O1604" t="s">
        <v>8237</v>
      </c>
    </row>
    <row r="1605" spans="13:15" x14ac:dyDescent="0.25">
      <c r="M1605" t="s">
        <v>8238</v>
      </c>
      <c r="N1605" t="s">
        <v>1110</v>
      </c>
      <c r="O1605" t="s">
        <v>8239</v>
      </c>
    </row>
    <row r="1606" spans="13:15" x14ac:dyDescent="0.25">
      <c r="M1606" t="s">
        <v>8240</v>
      </c>
      <c r="N1606" t="s">
        <v>1105</v>
      </c>
      <c r="O1606" t="s">
        <v>8241</v>
      </c>
    </row>
    <row r="1607" spans="13:15" x14ac:dyDescent="0.25">
      <c r="M1607" t="s">
        <v>8242</v>
      </c>
      <c r="N1607" t="s">
        <v>1110</v>
      </c>
      <c r="O1607" t="s">
        <v>8243</v>
      </c>
    </row>
    <row r="1608" spans="13:15" x14ac:dyDescent="0.25">
      <c r="M1608" t="s">
        <v>8244</v>
      </c>
      <c r="N1608" t="s">
        <v>1100</v>
      </c>
      <c r="O1608" t="s">
        <v>8245</v>
      </c>
    </row>
    <row r="1609" spans="13:15" x14ac:dyDescent="0.25">
      <c r="M1609" t="s">
        <v>8246</v>
      </c>
      <c r="N1609" t="s">
        <v>1105</v>
      </c>
      <c r="O1609" t="s">
        <v>8247</v>
      </c>
    </row>
    <row r="1610" spans="13:15" x14ac:dyDescent="0.25">
      <c r="M1610" t="s">
        <v>8248</v>
      </c>
      <c r="N1610" t="s">
        <v>127</v>
      </c>
      <c r="O1610" t="s">
        <v>8249</v>
      </c>
    </row>
    <row r="1611" spans="13:15" x14ac:dyDescent="0.25">
      <c r="M1611" t="s">
        <v>8250</v>
      </c>
      <c r="N1611" t="s">
        <v>1110</v>
      </c>
      <c r="O1611" t="s">
        <v>8251</v>
      </c>
    </row>
    <row r="1612" spans="13:15" x14ac:dyDescent="0.25">
      <c r="M1612" t="s">
        <v>8252</v>
      </c>
      <c r="N1612" t="s">
        <v>1105</v>
      </c>
      <c r="O1612" t="s">
        <v>8253</v>
      </c>
    </row>
    <row r="1613" spans="13:15" x14ac:dyDescent="0.25">
      <c r="M1613" t="s">
        <v>8254</v>
      </c>
      <c r="N1613" t="s">
        <v>1110</v>
      </c>
      <c r="O1613" t="s">
        <v>8255</v>
      </c>
    </row>
    <row r="1614" spans="13:15" x14ac:dyDescent="0.25">
      <c r="M1614" t="s">
        <v>8256</v>
      </c>
      <c r="N1614" t="s">
        <v>1100</v>
      </c>
      <c r="O1614" t="s">
        <v>8257</v>
      </c>
    </row>
    <row r="1615" spans="13:15" x14ac:dyDescent="0.25">
      <c r="M1615" t="s">
        <v>8258</v>
      </c>
      <c r="N1615" t="s">
        <v>1105</v>
      </c>
      <c r="O1615" t="s">
        <v>8259</v>
      </c>
    </row>
    <row r="1616" spans="13:15" x14ac:dyDescent="0.25">
      <c r="M1616" t="s">
        <v>8260</v>
      </c>
      <c r="N1616" t="s">
        <v>127</v>
      </c>
      <c r="O1616" t="s">
        <v>8261</v>
      </c>
    </row>
    <row r="1617" spans="13:15" x14ac:dyDescent="0.25">
      <c r="M1617" t="s">
        <v>8262</v>
      </c>
      <c r="N1617" t="s">
        <v>1108</v>
      </c>
      <c r="O1617" t="s">
        <v>8263</v>
      </c>
    </row>
    <row r="1618" spans="13:15" x14ac:dyDescent="0.25">
      <c r="M1618" t="s">
        <v>8264</v>
      </c>
      <c r="N1618" t="s">
        <v>1110</v>
      </c>
      <c r="O1618" t="s">
        <v>8265</v>
      </c>
    </row>
    <row r="1619" spans="13:15" x14ac:dyDescent="0.25">
      <c r="M1619" t="s">
        <v>8266</v>
      </c>
      <c r="N1619" t="s">
        <v>1100</v>
      </c>
      <c r="O1619" t="s">
        <v>8267</v>
      </c>
    </row>
    <row r="1620" spans="13:15" x14ac:dyDescent="0.25">
      <c r="M1620" t="s">
        <v>8268</v>
      </c>
      <c r="N1620" t="s">
        <v>1105</v>
      </c>
      <c r="O1620" t="s">
        <v>8269</v>
      </c>
    </row>
    <row r="1621" spans="13:15" x14ac:dyDescent="0.25">
      <c r="M1621" t="s">
        <v>8270</v>
      </c>
      <c r="N1621" t="s">
        <v>127</v>
      </c>
      <c r="O1621" t="s">
        <v>8271</v>
      </c>
    </row>
    <row r="1622" spans="13:15" x14ac:dyDescent="0.25">
      <c r="M1622" t="s">
        <v>8272</v>
      </c>
      <c r="N1622" t="s">
        <v>1110</v>
      </c>
      <c r="O1622" t="s">
        <v>8273</v>
      </c>
    </row>
    <row r="1623" spans="13:15" x14ac:dyDescent="0.25">
      <c r="M1623" t="s">
        <v>8274</v>
      </c>
      <c r="N1623" t="s">
        <v>1100</v>
      </c>
      <c r="O1623" t="s">
        <v>8275</v>
      </c>
    </row>
    <row r="1624" spans="13:15" x14ac:dyDescent="0.25">
      <c r="M1624" t="s">
        <v>8276</v>
      </c>
      <c r="N1624" t="s">
        <v>1105</v>
      </c>
      <c r="O1624" t="s">
        <v>8277</v>
      </c>
    </row>
    <row r="1625" spans="13:15" x14ac:dyDescent="0.25">
      <c r="M1625" t="s">
        <v>8278</v>
      </c>
      <c r="N1625" t="s">
        <v>1110</v>
      </c>
      <c r="O1625" t="s">
        <v>8279</v>
      </c>
    </row>
    <row r="1626" spans="13:15" x14ac:dyDescent="0.25">
      <c r="M1626" t="s">
        <v>8280</v>
      </c>
      <c r="N1626" t="s">
        <v>1100</v>
      </c>
      <c r="O1626" t="s">
        <v>8281</v>
      </c>
    </row>
    <row r="1627" spans="13:15" x14ac:dyDescent="0.25">
      <c r="M1627" t="s">
        <v>8282</v>
      </c>
      <c r="N1627" t="s">
        <v>1105</v>
      </c>
      <c r="O1627" t="s">
        <v>8283</v>
      </c>
    </row>
    <row r="1628" spans="13:15" x14ac:dyDescent="0.25">
      <c r="M1628" t="s">
        <v>8284</v>
      </c>
      <c r="N1628" t="s">
        <v>127</v>
      </c>
      <c r="O1628" t="s">
        <v>8285</v>
      </c>
    </row>
    <row r="1629" spans="13:15" x14ac:dyDescent="0.25">
      <c r="M1629" t="s">
        <v>8286</v>
      </c>
      <c r="N1629" t="s">
        <v>1108</v>
      </c>
      <c r="O1629" t="s">
        <v>8287</v>
      </c>
    </row>
    <row r="1630" spans="13:15" x14ac:dyDescent="0.25">
      <c r="M1630" t="s">
        <v>8288</v>
      </c>
      <c r="N1630" t="s">
        <v>1110</v>
      </c>
      <c r="O1630" t="s">
        <v>8289</v>
      </c>
    </row>
    <row r="1631" spans="13:15" x14ac:dyDescent="0.25">
      <c r="M1631" t="s">
        <v>8290</v>
      </c>
      <c r="N1631" t="s">
        <v>141</v>
      </c>
      <c r="O1631" t="s">
        <v>8291</v>
      </c>
    </row>
    <row r="1632" spans="13:15" x14ac:dyDescent="0.25">
      <c r="M1632" t="s">
        <v>8292</v>
      </c>
      <c r="N1632" t="s">
        <v>154</v>
      </c>
      <c r="O1632" t="s">
        <v>8293</v>
      </c>
    </row>
    <row r="1633" spans="13:15" x14ac:dyDescent="0.25">
      <c r="M1633" t="s">
        <v>8294</v>
      </c>
      <c r="N1633" t="s">
        <v>102</v>
      </c>
      <c r="O1633" t="s">
        <v>8295</v>
      </c>
    </row>
    <row r="1634" spans="13:15" x14ac:dyDescent="0.25">
      <c r="M1634" t="s">
        <v>8296</v>
      </c>
      <c r="N1634" t="s">
        <v>149</v>
      </c>
      <c r="O1634" t="s">
        <v>8297</v>
      </c>
    </row>
    <row r="1635" spans="13:15" x14ac:dyDescent="0.25">
      <c r="M1635" t="s">
        <v>8298</v>
      </c>
      <c r="N1635" t="s">
        <v>150</v>
      </c>
      <c r="O1635" t="s">
        <v>8299</v>
      </c>
    </row>
    <row r="1636" spans="13:15" x14ac:dyDescent="0.25">
      <c r="M1636" t="s">
        <v>8300</v>
      </c>
      <c r="N1636" t="s">
        <v>139</v>
      </c>
      <c r="O1636" t="s">
        <v>8301</v>
      </c>
    </row>
    <row r="1637" spans="13:15" x14ac:dyDescent="0.25">
      <c r="M1637" t="s">
        <v>8302</v>
      </c>
      <c r="N1637" t="s">
        <v>103</v>
      </c>
      <c r="O1637" t="s">
        <v>8303</v>
      </c>
    </row>
    <row r="1638" spans="13:15" x14ac:dyDescent="0.25">
      <c r="M1638" t="s">
        <v>8304</v>
      </c>
      <c r="N1638" t="s">
        <v>147</v>
      </c>
      <c r="O1638" t="s">
        <v>8305</v>
      </c>
    </row>
    <row r="1639" spans="13:15" x14ac:dyDescent="0.25">
      <c r="M1639" t="s">
        <v>8306</v>
      </c>
      <c r="N1639" t="s">
        <v>148</v>
      </c>
      <c r="O1639" t="s">
        <v>8307</v>
      </c>
    </row>
    <row r="1640" spans="13:15" x14ac:dyDescent="0.25">
      <c r="M1640" t="s">
        <v>8308</v>
      </c>
      <c r="N1640" t="s">
        <v>153</v>
      </c>
      <c r="O1640" t="s">
        <v>8309</v>
      </c>
    </row>
    <row r="1641" spans="13:15" x14ac:dyDescent="0.25">
      <c r="M1641" t="s">
        <v>8310</v>
      </c>
      <c r="N1641" t="s">
        <v>104</v>
      </c>
      <c r="O1641" t="s">
        <v>8311</v>
      </c>
    </row>
    <row r="1642" spans="13:15" x14ac:dyDescent="0.25">
      <c r="M1642" t="s">
        <v>8312</v>
      </c>
      <c r="N1642" t="s">
        <v>160</v>
      </c>
      <c r="O1642" t="s">
        <v>8313</v>
      </c>
    </row>
    <row r="1643" spans="13:15" x14ac:dyDescent="0.25">
      <c r="M1643" t="s">
        <v>8314</v>
      </c>
      <c r="N1643" t="s">
        <v>161</v>
      </c>
      <c r="O1643" t="s">
        <v>8315</v>
      </c>
    </row>
    <row r="1644" spans="13:15" x14ac:dyDescent="0.25">
      <c r="M1644" t="s">
        <v>8316</v>
      </c>
      <c r="N1644" t="s">
        <v>140</v>
      </c>
      <c r="O1644" t="s">
        <v>8317</v>
      </c>
    </row>
    <row r="1645" spans="13:15" x14ac:dyDescent="0.25">
      <c r="M1645" t="s">
        <v>8318</v>
      </c>
      <c r="N1645" t="s">
        <v>175</v>
      </c>
      <c r="O1645" t="s">
        <v>8319</v>
      </c>
    </row>
    <row r="1646" spans="13:15" x14ac:dyDescent="0.25">
      <c r="M1646" t="s">
        <v>8320</v>
      </c>
      <c r="N1646" t="s">
        <v>196</v>
      </c>
      <c r="O1646" t="s">
        <v>8321</v>
      </c>
    </row>
    <row r="1647" spans="13:15" x14ac:dyDescent="0.25">
      <c r="M1647" t="s">
        <v>8322</v>
      </c>
      <c r="N1647" t="s">
        <v>80</v>
      </c>
      <c r="O1647" t="s">
        <v>8323</v>
      </c>
    </row>
    <row r="1648" spans="13:15" x14ac:dyDescent="0.25">
      <c r="M1648" t="s">
        <v>8324</v>
      </c>
      <c r="N1648" t="s">
        <v>105</v>
      </c>
      <c r="O1648" t="s">
        <v>8325</v>
      </c>
    </row>
    <row r="1649" spans="13:15" x14ac:dyDescent="0.25">
      <c r="M1649" s="15" t="s">
        <v>8326</v>
      </c>
      <c r="N1649" s="15" t="s">
        <v>4631</v>
      </c>
      <c r="O1649" t="s">
        <v>8327</v>
      </c>
    </row>
    <row r="1650" spans="13:15" x14ac:dyDescent="0.25">
      <c r="M1650" t="s">
        <v>8328</v>
      </c>
      <c r="N1650" t="s">
        <v>1274</v>
      </c>
      <c r="O1650" t="s">
        <v>8329</v>
      </c>
    </row>
    <row r="1651" spans="13:15" x14ac:dyDescent="0.25">
      <c r="M1651" t="s">
        <v>8330</v>
      </c>
      <c r="N1651" t="s">
        <v>1271</v>
      </c>
      <c r="O1651" t="s">
        <v>8331</v>
      </c>
    </row>
    <row r="1652" spans="13:15" x14ac:dyDescent="0.25">
      <c r="M1652" t="s">
        <v>8332</v>
      </c>
      <c r="N1652" t="s">
        <v>1282</v>
      </c>
      <c r="O1652" t="s">
        <v>8333</v>
      </c>
    </row>
    <row r="1653" spans="13:15" x14ac:dyDescent="0.25">
      <c r="M1653" t="s">
        <v>8334</v>
      </c>
      <c r="N1653" t="s">
        <v>1284</v>
      </c>
      <c r="O1653" t="s">
        <v>8335</v>
      </c>
    </row>
    <row r="1654" spans="13:15" x14ac:dyDescent="0.25">
      <c r="M1654" t="s">
        <v>8336</v>
      </c>
      <c r="N1654" t="s">
        <v>1265</v>
      </c>
      <c r="O1654" t="s">
        <v>8337</v>
      </c>
    </row>
    <row r="1655" spans="13:15" x14ac:dyDescent="0.25">
      <c r="M1655" t="s">
        <v>8338</v>
      </c>
      <c r="N1655" t="s">
        <v>1280</v>
      </c>
      <c r="O1655" t="s">
        <v>8339</v>
      </c>
    </row>
    <row r="1656" spans="13:15" x14ac:dyDescent="0.25">
      <c r="M1656" t="s">
        <v>8340</v>
      </c>
      <c r="N1656" t="s">
        <v>1262</v>
      </c>
      <c r="O1656" t="s">
        <v>8341</v>
      </c>
    </row>
    <row r="1657" spans="13:15" x14ac:dyDescent="0.25">
      <c r="M1657" t="s">
        <v>8342</v>
      </c>
      <c r="N1657" t="s">
        <v>1268</v>
      </c>
      <c r="O1657" t="s">
        <v>8343</v>
      </c>
    </row>
    <row r="1658" spans="13:15" x14ac:dyDescent="0.25">
      <c r="M1658" t="s">
        <v>8344</v>
      </c>
      <c r="N1658" t="s">
        <v>1256</v>
      </c>
      <c r="O1658" t="s">
        <v>8345</v>
      </c>
    </row>
    <row r="1659" spans="13:15" x14ac:dyDescent="0.25">
      <c r="M1659" t="s">
        <v>8346</v>
      </c>
      <c r="N1659" t="s">
        <v>1277</v>
      </c>
      <c r="O1659" t="s">
        <v>8347</v>
      </c>
    </row>
    <row r="1660" spans="13:15" x14ac:dyDescent="0.25">
      <c r="M1660" t="s">
        <v>8348</v>
      </c>
      <c r="N1660" t="s">
        <v>1259</v>
      </c>
      <c r="O1660" t="s">
        <v>8349</v>
      </c>
    </row>
    <row r="1661" spans="13:15" x14ac:dyDescent="0.25">
      <c r="M1661" t="s">
        <v>8350</v>
      </c>
      <c r="N1661" t="s">
        <v>442</v>
      </c>
      <c r="O1661" t="s">
        <v>8351</v>
      </c>
    </row>
    <row r="1662" spans="13:15" x14ac:dyDescent="0.25">
      <c r="M1662" t="s">
        <v>8352</v>
      </c>
      <c r="N1662" t="s">
        <v>848</v>
      </c>
      <c r="O1662" t="s">
        <v>8353</v>
      </c>
    </row>
    <row r="1663" spans="13:15" x14ac:dyDescent="0.25">
      <c r="M1663" t="s">
        <v>8354</v>
      </c>
      <c r="N1663" t="s">
        <v>849</v>
      </c>
      <c r="O1663" t="s">
        <v>8355</v>
      </c>
    </row>
    <row r="1664" spans="13:15" x14ac:dyDescent="0.25">
      <c r="M1664" t="s">
        <v>8356</v>
      </c>
      <c r="N1664" t="s">
        <v>850</v>
      </c>
      <c r="O1664" t="s">
        <v>8357</v>
      </c>
    </row>
    <row r="1665" spans="13:15" x14ac:dyDescent="0.25">
      <c r="M1665" t="s">
        <v>8358</v>
      </c>
      <c r="N1665" t="s">
        <v>851</v>
      </c>
      <c r="O1665" t="s">
        <v>8359</v>
      </c>
    </row>
    <row r="1666" spans="13:15" x14ac:dyDescent="0.25">
      <c r="M1666" t="s">
        <v>8360</v>
      </c>
      <c r="N1666" t="s">
        <v>852</v>
      </c>
      <c r="O1666" t="s">
        <v>8361</v>
      </c>
    </row>
    <row r="1667" spans="13:15" x14ac:dyDescent="0.25">
      <c r="M1667" t="s">
        <v>8362</v>
      </c>
      <c r="N1667" t="s">
        <v>853</v>
      </c>
      <c r="O1667" t="s">
        <v>8363</v>
      </c>
    </row>
    <row r="1668" spans="13:15" x14ac:dyDescent="0.25">
      <c r="M1668" t="s">
        <v>8364</v>
      </c>
      <c r="N1668" t="s">
        <v>854</v>
      </c>
      <c r="O1668" t="s">
        <v>8365</v>
      </c>
    </row>
    <row r="1669" spans="13:15" x14ac:dyDescent="0.25">
      <c r="M1669" t="s">
        <v>8366</v>
      </c>
      <c r="N1669" t="s">
        <v>855</v>
      </c>
      <c r="O1669" t="s">
        <v>8367</v>
      </c>
    </row>
    <row r="1670" spans="13:15" x14ac:dyDescent="0.25">
      <c r="M1670" t="s">
        <v>8368</v>
      </c>
      <c r="N1670" t="s">
        <v>856</v>
      </c>
      <c r="O1670" t="s">
        <v>8369</v>
      </c>
    </row>
    <row r="1671" spans="13:15" x14ac:dyDescent="0.25">
      <c r="M1671" t="s">
        <v>8370</v>
      </c>
      <c r="N1671" t="s">
        <v>857</v>
      </c>
      <c r="O1671" t="s">
        <v>8371</v>
      </c>
    </row>
    <row r="1672" spans="13:15" x14ac:dyDescent="0.25">
      <c r="M1672" t="s">
        <v>8372</v>
      </c>
      <c r="N1672" t="s">
        <v>843</v>
      </c>
      <c r="O1672" t="s">
        <v>8373</v>
      </c>
    </row>
    <row r="1673" spans="13:15" x14ac:dyDescent="0.25">
      <c r="M1673" t="s">
        <v>8374</v>
      </c>
      <c r="N1673" t="s">
        <v>845</v>
      </c>
      <c r="O1673" t="s">
        <v>8375</v>
      </c>
    </row>
    <row r="1674" spans="13:15" x14ac:dyDescent="0.25">
      <c r="M1674" t="s">
        <v>8376</v>
      </c>
      <c r="N1674" t="s">
        <v>846</v>
      </c>
      <c r="O1674" t="s">
        <v>8377</v>
      </c>
    </row>
    <row r="1675" spans="13:15" x14ac:dyDescent="0.25">
      <c r="M1675" t="s">
        <v>8378</v>
      </c>
      <c r="N1675" t="s">
        <v>201</v>
      </c>
      <c r="O1675" t="s">
        <v>8379</v>
      </c>
    </row>
    <row r="1676" spans="13:15" x14ac:dyDescent="0.25">
      <c r="M1676" t="s">
        <v>8380</v>
      </c>
      <c r="N1676" t="s">
        <v>106</v>
      </c>
      <c r="O1676" t="s">
        <v>8381</v>
      </c>
    </row>
    <row r="1677" spans="13:15" x14ac:dyDescent="0.25">
      <c r="M1677" t="s">
        <v>8382</v>
      </c>
      <c r="N1677" t="s">
        <v>3111</v>
      </c>
      <c r="O1677" t="s">
        <v>8383</v>
      </c>
    </row>
    <row r="1678" spans="13:15" x14ac:dyDescent="0.25">
      <c r="M1678" t="s">
        <v>8384</v>
      </c>
      <c r="N1678" t="s">
        <v>202</v>
      </c>
      <c r="O1678" t="s">
        <v>8385</v>
      </c>
    </row>
    <row r="1679" spans="13:15" x14ac:dyDescent="0.25">
      <c r="M1679" t="s">
        <v>8386</v>
      </c>
      <c r="N1679" t="s">
        <v>360</v>
      </c>
      <c r="O1679" t="s">
        <v>8387</v>
      </c>
    </row>
    <row r="1680" spans="13:15" x14ac:dyDescent="0.25">
      <c r="M1680" t="s">
        <v>8388</v>
      </c>
      <c r="N1680" t="s">
        <v>362</v>
      </c>
      <c r="O1680" t="s">
        <v>8389</v>
      </c>
    </row>
    <row r="1681" spans="13:15" x14ac:dyDescent="0.25">
      <c r="M1681" t="s">
        <v>8390</v>
      </c>
      <c r="N1681" t="s">
        <v>3112</v>
      </c>
      <c r="O1681" t="s">
        <v>8391</v>
      </c>
    </row>
    <row r="1682" spans="13:15" x14ac:dyDescent="0.25">
      <c r="M1682" t="s">
        <v>8392</v>
      </c>
      <c r="N1682" t="s">
        <v>3022</v>
      </c>
      <c r="O1682" t="s">
        <v>8393</v>
      </c>
    </row>
    <row r="1683" spans="13:15" x14ac:dyDescent="0.25">
      <c r="M1683" t="s">
        <v>8394</v>
      </c>
      <c r="N1683" t="s">
        <v>3034</v>
      </c>
      <c r="O1683" t="s">
        <v>8395</v>
      </c>
    </row>
    <row r="1684" spans="13:15" x14ac:dyDescent="0.25">
      <c r="M1684" t="s">
        <v>8396</v>
      </c>
      <c r="N1684" t="s">
        <v>3041</v>
      </c>
      <c r="O1684" t="s">
        <v>8397</v>
      </c>
    </row>
    <row r="1685" spans="13:15" x14ac:dyDescent="0.25">
      <c r="M1685" t="s">
        <v>8398</v>
      </c>
      <c r="N1685" t="s">
        <v>3035</v>
      </c>
      <c r="O1685" t="s">
        <v>8399</v>
      </c>
    </row>
    <row r="1686" spans="13:15" x14ac:dyDescent="0.25">
      <c r="M1686" t="s">
        <v>8400</v>
      </c>
      <c r="N1686" t="s">
        <v>3042</v>
      </c>
      <c r="O1686" t="s">
        <v>8401</v>
      </c>
    </row>
    <row r="1687" spans="13:15" x14ac:dyDescent="0.25">
      <c r="M1687" t="s">
        <v>8402</v>
      </c>
      <c r="N1687" t="s">
        <v>3043</v>
      </c>
      <c r="O1687" t="s">
        <v>8403</v>
      </c>
    </row>
    <row r="1688" spans="13:15" x14ac:dyDescent="0.25">
      <c r="M1688" t="s">
        <v>8404</v>
      </c>
      <c r="N1688" t="s">
        <v>3044</v>
      </c>
      <c r="O1688" t="s">
        <v>8405</v>
      </c>
    </row>
    <row r="1689" spans="13:15" x14ac:dyDescent="0.25">
      <c r="M1689" t="s">
        <v>8406</v>
      </c>
      <c r="N1689" t="s">
        <v>3036</v>
      </c>
      <c r="O1689" t="s">
        <v>8407</v>
      </c>
    </row>
    <row r="1690" spans="13:15" x14ac:dyDescent="0.25">
      <c r="M1690" t="s">
        <v>8408</v>
      </c>
      <c r="N1690" t="s">
        <v>3045</v>
      </c>
      <c r="O1690" t="s">
        <v>8409</v>
      </c>
    </row>
    <row r="1691" spans="13:15" x14ac:dyDescent="0.25">
      <c r="M1691" t="s">
        <v>8410</v>
      </c>
      <c r="N1691" t="s">
        <v>3037</v>
      </c>
      <c r="O1691" t="s">
        <v>8411</v>
      </c>
    </row>
    <row r="1692" spans="13:15" x14ac:dyDescent="0.25">
      <c r="M1692" t="s">
        <v>8412</v>
      </c>
      <c r="N1692" t="s">
        <v>3046</v>
      </c>
      <c r="O1692" t="s">
        <v>8413</v>
      </c>
    </row>
    <row r="1693" spans="13:15" x14ac:dyDescent="0.25">
      <c r="M1693" t="s">
        <v>8414</v>
      </c>
      <c r="N1693" t="s">
        <v>3047</v>
      </c>
      <c r="O1693" t="s">
        <v>8415</v>
      </c>
    </row>
    <row r="1694" spans="13:15" x14ac:dyDescent="0.25">
      <c r="M1694" t="s">
        <v>8416</v>
      </c>
      <c r="N1694" t="s">
        <v>3048</v>
      </c>
      <c r="O1694" t="s">
        <v>8417</v>
      </c>
    </row>
    <row r="1695" spans="13:15" x14ac:dyDescent="0.25">
      <c r="M1695" t="s">
        <v>8418</v>
      </c>
      <c r="N1695" t="s">
        <v>3049</v>
      </c>
      <c r="O1695" t="s">
        <v>8419</v>
      </c>
    </row>
    <row r="1696" spans="13:15" x14ac:dyDescent="0.25">
      <c r="M1696" t="s">
        <v>8420</v>
      </c>
      <c r="N1696" t="s">
        <v>3038</v>
      </c>
      <c r="O1696" t="s">
        <v>8421</v>
      </c>
    </row>
    <row r="1697" spans="13:15" x14ac:dyDescent="0.25">
      <c r="M1697" t="s">
        <v>8422</v>
      </c>
      <c r="N1697" t="s">
        <v>3039</v>
      </c>
      <c r="O1697" t="s">
        <v>8423</v>
      </c>
    </row>
    <row r="1698" spans="13:15" x14ac:dyDescent="0.25">
      <c r="M1698" t="s">
        <v>8424</v>
      </c>
      <c r="N1698" t="s">
        <v>3040</v>
      </c>
      <c r="O1698" t="s">
        <v>8425</v>
      </c>
    </row>
    <row r="1699" spans="13:15" x14ac:dyDescent="0.25">
      <c r="M1699" t="s">
        <v>8426</v>
      </c>
      <c r="N1699" t="s">
        <v>3050</v>
      </c>
      <c r="O1699" t="s">
        <v>8427</v>
      </c>
    </row>
    <row r="1700" spans="13:15" x14ac:dyDescent="0.25">
      <c r="M1700" t="s">
        <v>8428</v>
      </c>
      <c r="N1700" t="s">
        <v>3051</v>
      </c>
      <c r="O1700" t="s">
        <v>8429</v>
      </c>
    </row>
    <row r="1701" spans="13:15" x14ac:dyDescent="0.25">
      <c r="M1701" t="s">
        <v>8430</v>
      </c>
      <c r="N1701" t="s">
        <v>3052</v>
      </c>
      <c r="O1701" t="s">
        <v>8431</v>
      </c>
    </row>
    <row r="1702" spans="13:15" x14ac:dyDescent="0.25">
      <c r="M1702" t="s">
        <v>8432</v>
      </c>
      <c r="N1702" t="s">
        <v>3053</v>
      </c>
      <c r="O1702" t="s">
        <v>8433</v>
      </c>
    </row>
    <row r="1703" spans="13:15" x14ac:dyDescent="0.25">
      <c r="M1703" t="s">
        <v>8434</v>
      </c>
      <c r="N1703" t="s">
        <v>3054</v>
      </c>
      <c r="O1703" t="s">
        <v>8435</v>
      </c>
    </row>
    <row r="1704" spans="13:15" x14ac:dyDescent="0.25">
      <c r="M1704" t="s">
        <v>8436</v>
      </c>
      <c r="N1704" t="s">
        <v>3055</v>
      </c>
      <c r="O1704" t="s">
        <v>8437</v>
      </c>
    </row>
    <row r="1705" spans="13:15" x14ac:dyDescent="0.25">
      <c r="M1705" t="s">
        <v>8438</v>
      </c>
      <c r="N1705" t="s">
        <v>3056</v>
      </c>
      <c r="O1705" t="s">
        <v>8439</v>
      </c>
    </row>
    <row r="1706" spans="13:15" x14ac:dyDescent="0.25">
      <c r="M1706" t="s">
        <v>8440</v>
      </c>
      <c r="N1706" t="s">
        <v>3057</v>
      </c>
      <c r="O1706" t="s">
        <v>8441</v>
      </c>
    </row>
    <row r="1707" spans="13:15" x14ac:dyDescent="0.25">
      <c r="M1707" t="s">
        <v>8442</v>
      </c>
      <c r="N1707" t="s">
        <v>3058</v>
      </c>
      <c r="O1707" t="s">
        <v>8443</v>
      </c>
    </row>
    <row r="1708" spans="13:15" x14ac:dyDescent="0.25">
      <c r="M1708" t="s">
        <v>8444</v>
      </c>
      <c r="N1708" t="s">
        <v>3059</v>
      </c>
      <c r="O1708" t="s">
        <v>8445</v>
      </c>
    </row>
    <row r="1709" spans="13:15" x14ac:dyDescent="0.25">
      <c r="M1709" t="s">
        <v>8446</v>
      </c>
      <c r="N1709" t="s">
        <v>3060</v>
      </c>
      <c r="O1709" t="s">
        <v>8447</v>
      </c>
    </row>
    <row r="1710" spans="13:15" x14ac:dyDescent="0.25">
      <c r="M1710" t="s">
        <v>8448</v>
      </c>
      <c r="N1710" t="s">
        <v>3061</v>
      </c>
      <c r="O1710" t="s">
        <v>8449</v>
      </c>
    </row>
    <row r="1711" spans="13:15" x14ac:dyDescent="0.25">
      <c r="M1711" t="s">
        <v>8450</v>
      </c>
      <c r="N1711" t="s">
        <v>3062</v>
      </c>
      <c r="O1711" t="s">
        <v>8451</v>
      </c>
    </row>
    <row r="1712" spans="13:15" x14ac:dyDescent="0.25">
      <c r="M1712" t="s">
        <v>8452</v>
      </c>
      <c r="N1712" t="s">
        <v>3063</v>
      </c>
      <c r="O1712" t="s">
        <v>8453</v>
      </c>
    </row>
    <row r="1713" spans="13:15" x14ac:dyDescent="0.25">
      <c r="M1713" t="s">
        <v>8454</v>
      </c>
      <c r="N1713" t="s">
        <v>3064</v>
      </c>
      <c r="O1713" t="s">
        <v>8455</v>
      </c>
    </row>
    <row r="1714" spans="13:15" x14ac:dyDescent="0.25">
      <c r="M1714" t="s">
        <v>8456</v>
      </c>
      <c r="N1714" t="s">
        <v>3065</v>
      </c>
      <c r="O1714" t="s">
        <v>8457</v>
      </c>
    </row>
    <row r="1715" spans="13:15" x14ac:dyDescent="0.25">
      <c r="M1715" t="s">
        <v>8458</v>
      </c>
      <c r="N1715" t="s">
        <v>3067</v>
      </c>
      <c r="O1715" t="s">
        <v>8459</v>
      </c>
    </row>
    <row r="1716" spans="13:15" x14ac:dyDescent="0.25">
      <c r="M1716" t="s">
        <v>8460</v>
      </c>
      <c r="N1716" t="s">
        <v>3067</v>
      </c>
      <c r="O1716" t="s">
        <v>8461</v>
      </c>
    </row>
    <row r="1717" spans="13:15" x14ac:dyDescent="0.25">
      <c r="M1717" t="s">
        <v>8462</v>
      </c>
      <c r="N1717" t="s">
        <v>3067</v>
      </c>
      <c r="O1717" t="s">
        <v>8463</v>
      </c>
    </row>
    <row r="1718" spans="13:15" x14ac:dyDescent="0.25">
      <c r="M1718" t="s">
        <v>8464</v>
      </c>
      <c r="N1718" t="s">
        <v>3067</v>
      </c>
      <c r="O1718" t="s">
        <v>8465</v>
      </c>
    </row>
    <row r="1719" spans="13:15" x14ac:dyDescent="0.25">
      <c r="M1719" t="s">
        <v>8466</v>
      </c>
      <c r="N1719" t="s">
        <v>3067</v>
      </c>
      <c r="O1719" t="s">
        <v>8467</v>
      </c>
    </row>
    <row r="1720" spans="13:15" x14ac:dyDescent="0.25">
      <c r="M1720" t="s">
        <v>8468</v>
      </c>
      <c r="N1720" t="s">
        <v>3067</v>
      </c>
      <c r="O1720" t="s">
        <v>8469</v>
      </c>
    </row>
    <row r="1721" spans="13:15" x14ac:dyDescent="0.25">
      <c r="M1721" t="s">
        <v>8470</v>
      </c>
      <c r="N1721" t="s">
        <v>3067</v>
      </c>
      <c r="O1721" t="s">
        <v>8471</v>
      </c>
    </row>
    <row r="1722" spans="13:15" x14ac:dyDescent="0.25">
      <c r="M1722" t="s">
        <v>8472</v>
      </c>
      <c r="N1722" t="s">
        <v>3067</v>
      </c>
      <c r="O1722" t="s">
        <v>8473</v>
      </c>
    </row>
    <row r="1723" spans="13:15" x14ac:dyDescent="0.25">
      <c r="M1723" t="s">
        <v>8474</v>
      </c>
      <c r="N1723" t="s">
        <v>3067</v>
      </c>
      <c r="O1723" t="s">
        <v>8475</v>
      </c>
    </row>
    <row r="1724" spans="13:15" x14ac:dyDescent="0.25">
      <c r="M1724" t="s">
        <v>8476</v>
      </c>
      <c r="N1724" t="s">
        <v>3067</v>
      </c>
      <c r="O1724" t="s">
        <v>8477</v>
      </c>
    </row>
    <row r="1725" spans="13:15" x14ac:dyDescent="0.25">
      <c r="M1725" t="s">
        <v>8478</v>
      </c>
      <c r="N1725" t="s">
        <v>3090</v>
      </c>
      <c r="O1725" t="s">
        <v>8479</v>
      </c>
    </row>
    <row r="1726" spans="13:15" x14ac:dyDescent="0.25">
      <c r="M1726" t="s">
        <v>8480</v>
      </c>
      <c r="N1726" t="s">
        <v>3091</v>
      </c>
      <c r="O1726" t="s">
        <v>8481</v>
      </c>
    </row>
    <row r="1727" spans="13:15" x14ac:dyDescent="0.25">
      <c r="M1727" t="s">
        <v>8482</v>
      </c>
      <c r="N1727" t="s">
        <v>3092</v>
      </c>
      <c r="O1727" t="s">
        <v>8483</v>
      </c>
    </row>
    <row r="1728" spans="13:15" x14ac:dyDescent="0.25">
      <c r="M1728" t="s">
        <v>8484</v>
      </c>
      <c r="N1728" t="s">
        <v>3116</v>
      </c>
      <c r="O1728" t="s">
        <v>8485</v>
      </c>
    </row>
    <row r="1729" spans="13:15" x14ac:dyDescent="0.25">
      <c r="M1729" t="s">
        <v>8486</v>
      </c>
      <c r="N1729" t="s">
        <v>3117</v>
      </c>
      <c r="O1729" t="s">
        <v>8487</v>
      </c>
    </row>
    <row r="1730" spans="13:15" x14ac:dyDescent="0.25">
      <c r="M1730" t="s">
        <v>8488</v>
      </c>
      <c r="N1730" t="s">
        <v>3118</v>
      </c>
      <c r="O1730" t="s">
        <v>8489</v>
      </c>
    </row>
    <row r="1731" spans="13:15" x14ac:dyDescent="0.25">
      <c r="M1731" t="s">
        <v>8490</v>
      </c>
      <c r="N1731" t="s">
        <v>3119</v>
      </c>
      <c r="O1731" t="s">
        <v>8491</v>
      </c>
    </row>
    <row r="1732" spans="13:15" x14ac:dyDescent="0.25">
      <c r="M1732" t="s">
        <v>8492</v>
      </c>
      <c r="N1732" t="s">
        <v>3120</v>
      </c>
      <c r="O1732" t="s">
        <v>8493</v>
      </c>
    </row>
    <row r="1733" spans="13:15" x14ac:dyDescent="0.25">
      <c r="M1733" t="s">
        <v>8494</v>
      </c>
      <c r="N1733" t="s">
        <v>3121</v>
      </c>
      <c r="O1733" t="s">
        <v>8495</v>
      </c>
    </row>
    <row r="1734" spans="13:15" x14ac:dyDescent="0.25">
      <c r="M1734" t="s">
        <v>8496</v>
      </c>
      <c r="N1734" t="s">
        <v>3122</v>
      </c>
      <c r="O1734" t="s">
        <v>8497</v>
      </c>
    </row>
    <row r="1735" spans="13:15" x14ac:dyDescent="0.25">
      <c r="M1735" t="s">
        <v>8498</v>
      </c>
      <c r="N1735" t="s">
        <v>3123</v>
      </c>
      <c r="O1735" t="s">
        <v>8499</v>
      </c>
    </row>
    <row r="1736" spans="13:15" x14ac:dyDescent="0.25">
      <c r="M1736" t="s">
        <v>8500</v>
      </c>
      <c r="N1736" t="s">
        <v>3124</v>
      </c>
      <c r="O1736" t="s">
        <v>8501</v>
      </c>
    </row>
    <row r="1737" spans="13:15" x14ac:dyDescent="0.25">
      <c r="M1737" t="s">
        <v>8502</v>
      </c>
      <c r="N1737" t="s">
        <v>3125</v>
      </c>
      <c r="O1737" t="s">
        <v>8503</v>
      </c>
    </row>
    <row r="1738" spans="13:15" x14ac:dyDescent="0.25">
      <c r="M1738" t="s">
        <v>8504</v>
      </c>
      <c r="N1738" t="s">
        <v>3126</v>
      </c>
      <c r="O1738" t="s">
        <v>8505</v>
      </c>
    </row>
    <row r="1739" spans="13:15" x14ac:dyDescent="0.25">
      <c r="M1739" t="s">
        <v>8506</v>
      </c>
      <c r="N1739" t="s">
        <v>3127</v>
      </c>
      <c r="O1739" t="s">
        <v>8507</v>
      </c>
    </row>
    <row r="1740" spans="13:15" x14ac:dyDescent="0.25">
      <c r="M1740" t="s">
        <v>8508</v>
      </c>
      <c r="N1740" t="s">
        <v>3128</v>
      </c>
      <c r="O1740" t="s">
        <v>8509</v>
      </c>
    </row>
    <row r="1741" spans="13:15" x14ac:dyDescent="0.25">
      <c r="M1741" t="s">
        <v>8510</v>
      </c>
      <c r="N1741" t="s">
        <v>3129</v>
      </c>
      <c r="O1741" t="s">
        <v>8511</v>
      </c>
    </row>
    <row r="1742" spans="13:15" x14ac:dyDescent="0.25">
      <c r="M1742" t="s">
        <v>8512</v>
      </c>
      <c r="N1742" t="s">
        <v>3130</v>
      </c>
      <c r="O1742" t="s">
        <v>8513</v>
      </c>
    </row>
    <row r="1743" spans="13:15" x14ac:dyDescent="0.25">
      <c r="M1743" t="s">
        <v>8514</v>
      </c>
      <c r="N1743" t="s">
        <v>3131</v>
      </c>
      <c r="O1743" t="s">
        <v>8515</v>
      </c>
    </row>
    <row r="1744" spans="13:15" x14ac:dyDescent="0.25">
      <c r="M1744" t="s">
        <v>8516</v>
      </c>
      <c r="N1744" t="s">
        <v>3132</v>
      </c>
      <c r="O1744" t="s">
        <v>8517</v>
      </c>
    </row>
    <row r="1745" spans="13:15" x14ac:dyDescent="0.25">
      <c r="M1745" t="s">
        <v>8518</v>
      </c>
      <c r="N1745" t="s">
        <v>3133</v>
      </c>
      <c r="O1745" t="s">
        <v>8519</v>
      </c>
    </row>
    <row r="1746" spans="13:15" x14ac:dyDescent="0.25">
      <c r="M1746" t="s">
        <v>8520</v>
      </c>
      <c r="N1746" t="s">
        <v>3134</v>
      </c>
      <c r="O1746" t="s">
        <v>8521</v>
      </c>
    </row>
    <row r="1747" spans="13:15" x14ac:dyDescent="0.25">
      <c r="M1747" t="s">
        <v>8522</v>
      </c>
      <c r="N1747" t="s">
        <v>3135</v>
      </c>
      <c r="O1747" t="s">
        <v>8523</v>
      </c>
    </row>
    <row r="1748" spans="13:15" x14ac:dyDescent="0.25">
      <c r="M1748" t="s">
        <v>8524</v>
      </c>
      <c r="N1748" t="s">
        <v>3136</v>
      </c>
      <c r="O1748" t="s">
        <v>8525</v>
      </c>
    </row>
    <row r="1749" spans="13:15" x14ac:dyDescent="0.25">
      <c r="M1749" t="s">
        <v>8526</v>
      </c>
      <c r="N1749" t="s">
        <v>3137</v>
      </c>
      <c r="O1749" t="s">
        <v>8527</v>
      </c>
    </row>
    <row r="1750" spans="13:15" x14ac:dyDescent="0.25">
      <c r="M1750" t="s">
        <v>8528</v>
      </c>
      <c r="N1750" t="s">
        <v>3138</v>
      </c>
      <c r="O1750" t="s">
        <v>8529</v>
      </c>
    </row>
    <row r="1751" spans="13:15" x14ac:dyDescent="0.25">
      <c r="M1751" t="s">
        <v>8530</v>
      </c>
      <c r="N1751" t="s">
        <v>3139</v>
      </c>
      <c r="O1751" t="s">
        <v>8531</v>
      </c>
    </row>
    <row r="1752" spans="13:15" x14ac:dyDescent="0.25">
      <c r="M1752" t="s">
        <v>8532</v>
      </c>
      <c r="N1752" t="s">
        <v>3140</v>
      </c>
      <c r="O1752" t="s">
        <v>8533</v>
      </c>
    </row>
    <row r="1753" spans="13:15" x14ac:dyDescent="0.25">
      <c r="M1753" t="s">
        <v>8534</v>
      </c>
      <c r="N1753" t="s">
        <v>3141</v>
      </c>
      <c r="O1753" t="s">
        <v>8535</v>
      </c>
    </row>
    <row r="1754" spans="13:15" x14ac:dyDescent="0.25">
      <c r="M1754" t="s">
        <v>8536</v>
      </c>
      <c r="N1754" t="s">
        <v>3142</v>
      </c>
      <c r="O1754" t="s">
        <v>8537</v>
      </c>
    </row>
    <row r="1755" spans="13:15" x14ac:dyDescent="0.25">
      <c r="M1755" t="s">
        <v>8538</v>
      </c>
      <c r="N1755" t="s">
        <v>3143</v>
      </c>
      <c r="O1755" t="s">
        <v>8539</v>
      </c>
    </row>
    <row r="1756" spans="13:15" x14ac:dyDescent="0.25">
      <c r="M1756" t="s">
        <v>8540</v>
      </c>
      <c r="N1756" t="s">
        <v>3144</v>
      </c>
      <c r="O1756" t="s">
        <v>8541</v>
      </c>
    </row>
    <row r="1757" spans="13:15" x14ac:dyDescent="0.25">
      <c r="M1757" t="s">
        <v>8542</v>
      </c>
      <c r="N1757" t="s">
        <v>3145</v>
      </c>
      <c r="O1757" t="s">
        <v>8543</v>
      </c>
    </row>
    <row r="1758" spans="13:15" x14ac:dyDescent="0.25">
      <c r="M1758" t="s">
        <v>8544</v>
      </c>
      <c r="N1758" t="s">
        <v>3146</v>
      </c>
      <c r="O1758" t="s">
        <v>8545</v>
      </c>
    </row>
    <row r="1759" spans="13:15" x14ac:dyDescent="0.25">
      <c r="M1759" t="s">
        <v>8546</v>
      </c>
      <c r="N1759" t="s">
        <v>3147</v>
      </c>
      <c r="O1759" t="s">
        <v>8547</v>
      </c>
    </row>
    <row r="1760" spans="13:15" x14ac:dyDescent="0.25">
      <c r="M1760" t="s">
        <v>8548</v>
      </c>
      <c r="N1760" t="s">
        <v>3148</v>
      </c>
      <c r="O1760" t="s">
        <v>8549</v>
      </c>
    </row>
    <row r="1761" spans="13:15" x14ac:dyDescent="0.25">
      <c r="M1761" t="s">
        <v>8550</v>
      </c>
      <c r="N1761" t="s">
        <v>3149</v>
      </c>
      <c r="O1761" t="s">
        <v>8551</v>
      </c>
    </row>
    <row r="1762" spans="13:15" x14ac:dyDescent="0.25">
      <c r="M1762" t="s">
        <v>8552</v>
      </c>
      <c r="N1762" t="s">
        <v>3150</v>
      </c>
      <c r="O1762" t="s">
        <v>8553</v>
      </c>
    </row>
    <row r="1763" spans="13:15" x14ac:dyDescent="0.25">
      <c r="M1763" t="s">
        <v>8554</v>
      </c>
      <c r="N1763" t="s">
        <v>3151</v>
      </c>
      <c r="O1763" t="s">
        <v>8555</v>
      </c>
    </row>
    <row r="1764" spans="13:15" x14ac:dyDescent="0.25">
      <c r="M1764" t="s">
        <v>8556</v>
      </c>
      <c r="N1764" t="s">
        <v>3152</v>
      </c>
      <c r="O1764" t="s">
        <v>8557</v>
      </c>
    </row>
    <row r="1765" spans="13:15" x14ac:dyDescent="0.25">
      <c r="M1765" t="s">
        <v>8558</v>
      </c>
      <c r="N1765" t="s">
        <v>3153</v>
      </c>
      <c r="O1765" t="s">
        <v>8559</v>
      </c>
    </row>
    <row r="1766" spans="13:15" x14ac:dyDescent="0.25">
      <c r="M1766" t="s">
        <v>8560</v>
      </c>
      <c r="N1766" t="s">
        <v>3154</v>
      </c>
      <c r="O1766" t="s">
        <v>8561</v>
      </c>
    </row>
    <row r="1767" spans="13:15" x14ac:dyDescent="0.25">
      <c r="M1767" t="s">
        <v>8562</v>
      </c>
      <c r="N1767" t="s">
        <v>3155</v>
      </c>
      <c r="O1767" t="s">
        <v>8563</v>
      </c>
    </row>
    <row r="1768" spans="13:15" x14ac:dyDescent="0.25">
      <c r="M1768" t="s">
        <v>8564</v>
      </c>
      <c r="N1768" t="s">
        <v>3156</v>
      </c>
      <c r="O1768" t="s">
        <v>8565</v>
      </c>
    </row>
    <row r="1769" spans="13:15" x14ac:dyDescent="0.25">
      <c r="M1769" t="s">
        <v>8566</v>
      </c>
      <c r="N1769" t="s">
        <v>3157</v>
      </c>
      <c r="O1769" t="s">
        <v>8567</v>
      </c>
    </row>
    <row r="1770" spans="13:15" x14ac:dyDescent="0.25">
      <c r="M1770" t="s">
        <v>8568</v>
      </c>
      <c r="N1770" t="s">
        <v>3158</v>
      </c>
      <c r="O1770" t="s">
        <v>8569</v>
      </c>
    </row>
    <row r="1771" spans="13:15" x14ac:dyDescent="0.25">
      <c r="M1771" t="s">
        <v>8570</v>
      </c>
      <c r="N1771" t="s">
        <v>3159</v>
      </c>
      <c r="O1771" t="s">
        <v>8571</v>
      </c>
    </row>
    <row r="1772" spans="13:15" x14ac:dyDescent="0.25">
      <c r="M1772" t="s">
        <v>8572</v>
      </c>
      <c r="N1772" t="s">
        <v>3160</v>
      </c>
      <c r="O1772" t="s">
        <v>8573</v>
      </c>
    </row>
    <row r="1773" spans="13:15" x14ac:dyDescent="0.25">
      <c r="M1773" t="s">
        <v>8574</v>
      </c>
      <c r="N1773" t="s">
        <v>3161</v>
      </c>
      <c r="O1773" t="s">
        <v>8575</v>
      </c>
    </row>
    <row r="1774" spans="13:15" x14ac:dyDescent="0.25">
      <c r="M1774" t="s">
        <v>8576</v>
      </c>
      <c r="N1774" t="s">
        <v>3162</v>
      </c>
      <c r="O1774" t="s">
        <v>8577</v>
      </c>
    </row>
    <row r="1775" spans="13:15" x14ac:dyDescent="0.25">
      <c r="M1775" t="s">
        <v>8578</v>
      </c>
      <c r="N1775" t="s">
        <v>3163</v>
      </c>
      <c r="O1775" t="s">
        <v>8579</v>
      </c>
    </row>
    <row r="1776" spans="13:15" x14ac:dyDescent="0.25">
      <c r="M1776" t="s">
        <v>8580</v>
      </c>
      <c r="N1776" t="s">
        <v>3164</v>
      </c>
      <c r="O1776" t="s">
        <v>8581</v>
      </c>
    </row>
    <row r="1777" spans="13:15" x14ac:dyDescent="0.25">
      <c r="M1777" t="s">
        <v>8582</v>
      </c>
      <c r="N1777" t="s">
        <v>3165</v>
      </c>
      <c r="O1777" t="s">
        <v>8583</v>
      </c>
    </row>
    <row r="1778" spans="13:15" x14ac:dyDescent="0.25">
      <c r="M1778" t="s">
        <v>8584</v>
      </c>
      <c r="N1778" t="s">
        <v>3166</v>
      </c>
      <c r="O1778" t="s">
        <v>8585</v>
      </c>
    </row>
    <row r="1779" spans="13:15" x14ac:dyDescent="0.25">
      <c r="M1779" t="s">
        <v>8586</v>
      </c>
      <c r="N1779" t="s">
        <v>3167</v>
      </c>
      <c r="O1779" t="s">
        <v>8587</v>
      </c>
    </row>
    <row r="1780" spans="13:15" x14ac:dyDescent="0.25">
      <c r="M1780" t="s">
        <v>8588</v>
      </c>
      <c r="N1780" t="s">
        <v>3168</v>
      </c>
      <c r="O1780" t="s">
        <v>8589</v>
      </c>
    </row>
    <row r="1781" spans="13:15" x14ac:dyDescent="0.25">
      <c r="M1781" t="s">
        <v>8590</v>
      </c>
      <c r="N1781" t="s">
        <v>3169</v>
      </c>
      <c r="O1781" t="s">
        <v>8591</v>
      </c>
    </row>
    <row r="1782" spans="13:15" x14ac:dyDescent="0.25">
      <c r="M1782" t="s">
        <v>8592</v>
      </c>
      <c r="N1782" t="s">
        <v>3170</v>
      </c>
      <c r="O1782" t="s">
        <v>8593</v>
      </c>
    </row>
    <row r="1783" spans="13:15" x14ac:dyDescent="0.25">
      <c r="M1783" t="s">
        <v>8594</v>
      </c>
      <c r="N1783" t="s">
        <v>3171</v>
      </c>
      <c r="O1783" t="s">
        <v>8595</v>
      </c>
    </row>
    <row r="1784" spans="13:15" x14ac:dyDescent="0.25">
      <c r="M1784" t="s">
        <v>8596</v>
      </c>
      <c r="N1784" t="s">
        <v>3172</v>
      </c>
      <c r="O1784" t="s">
        <v>8597</v>
      </c>
    </row>
    <row r="1785" spans="13:15" x14ac:dyDescent="0.25">
      <c r="M1785" t="s">
        <v>8598</v>
      </c>
      <c r="N1785" t="s">
        <v>3173</v>
      </c>
      <c r="O1785" t="s">
        <v>8599</v>
      </c>
    </row>
    <row r="1786" spans="13:15" x14ac:dyDescent="0.25">
      <c r="M1786" t="s">
        <v>8600</v>
      </c>
      <c r="N1786" t="s">
        <v>3174</v>
      </c>
      <c r="O1786" t="s">
        <v>8601</v>
      </c>
    </row>
    <row r="1787" spans="13:15" x14ac:dyDescent="0.25">
      <c r="M1787" t="s">
        <v>8602</v>
      </c>
      <c r="N1787" t="s">
        <v>3175</v>
      </c>
      <c r="O1787" t="s">
        <v>8603</v>
      </c>
    </row>
    <row r="1788" spans="13:15" x14ac:dyDescent="0.25">
      <c r="M1788" t="s">
        <v>8604</v>
      </c>
      <c r="N1788" t="s">
        <v>3176</v>
      </c>
      <c r="O1788" t="s">
        <v>8605</v>
      </c>
    </row>
    <row r="1789" spans="13:15" x14ac:dyDescent="0.25">
      <c r="M1789" t="s">
        <v>8606</v>
      </c>
      <c r="N1789" t="s">
        <v>3177</v>
      </c>
      <c r="O1789" t="s">
        <v>8607</v>
      </c>
    </row>
    <row r="1790" spans="13:15" x14ac:dyDescent="0.25">
      <c r="M1790" t="s">
        <v>8608</v>
      </c>
      <c r="N1790" t="s">
        <v>3178</v>
      </c>
      <c r="O1790" t="s">
        <v>8609</v>
      </c>
    </row>
    <row r="1791" spans="13:15" x14ac:dyDescent="0.25">
      <c r="M1791" t="s">
        <v>8610</v>
      </c>
      <c r="N1791" t="s">
        <v>3179</v>
      </c>
      <c r="O1791" t="s">
        <v>8611</v>
      </c>
    </row>
    <row r="1792" spans="13:15" x14ac:dyDescent="0.25">
      <c r="M1792" t="s">
        <v>8612</v>
      </c>
      <c r="N1792" t="s">
        <v>3180</v>
      </c>
      <c r="O1792" t="s">
        <v>8613</v>
      </c>
    </row>
    <row r="1793" spans="13:15" x14ac:dyDescent="0.25">
      <c r="M1793" t="s">
        <v>8614</v>
      </c>
      <c r="N1793" t="s">
        <v>3181</v>
      </c>
      <c r="O1793" t="s">
        <v>8615</v>
      </c>
    </row>
    <row r="1794" spans="13:15" x14ac:dyDescent="0.25">
      <c r="M1794" t="s">
        <v>8616</v>
      </c>
      <c r="N1794" t="s">
        <v>3182</v>
      </c>
      <c r="O1794" t="s">
        <v>8617</v>
      </c>
    </row>
    <row r="1795" spans="13:15" x14ac:dyDescent="0.25">
      <c r="M1795" t="s">
        <v>8618</v>
      </c>
      <c r="N1795" t="s">
        <v>3183</v>
      </c>
      <c r="O1795" t="s">
        <v>8619</v>
      </c>
    </row>
    <row r="1796" spans="13:15" x14ac:dyDescent="0.25">
      <c r="M1796" t="s">
        <v>8620</v>
      </c>
      <c r="N1796" t="s">
        <v>3184</v>
      </c>
      <c r="O1796" t="s">
        <v>8621</v>
      </c>
    </row>
    <row r="1797" spans="13:15" x14ac:dyDescent="0.25">
      <c r="M1797" t="s">
        <v>8622</v>
      </c>
      <c r="N1797" t="s">
        <v>3185</v>
      </c>
      <c r="O1797" t="s">
        <v>8623</v>
      </c>
    </row>
    <row r="1798" spans="13:15" x14ac:dyDescent="0.25">
      <c r="M1798" t="s">
        <v>8624</v>
      </c>
      <c r="N1798" t="s">
        <v>3186</v>
      </c>
      <c r="O1798" t="s">
        <v>8625</v>
      </c>
    </row>
    <row r="1799" spans="13:15" x14ac:dyDescent="0.25">
      <c r="M1799" t="s">
        <v>8626</v>
      </c>
      <c r="N1799" t="s">
        <v>3187</v>
      </c>
      <c r="O1799" t="s">
        <v>8627</v>
      </c>
    </row>
    <row r="1800" spans="13:15" x14ac:dyDescent="0.25">
      <c r="M1800" t="s">
        <v>8628</v>
      </c>
      <c r="N1800" t="s">
        <v>3188</v>
      </c>
      <c r="O1800" t="s">
        <v>8629</v>
      </c>
    </row>
    <row r="1801" spans="13:15" x14ac:dyDescent="0.25">
      <c r="M1801" t="s">
        <v>8630</v>
      </c>
      <c r="N1801" t="s">
        <v>3189</v>
      </c>
      <c r="O1801" t="s">
        <v>8631</v>
      </c>
    </row>
    <row r="1802" spans="13:15" x14ac:dyDescent="0.25">
      <c r="M1802" t="s">
        <v>8632</v>
      </c>
      <c r="N1802" t="s">
        <v>3190</v>
      </c>
      <c r="O1802" t="s">
        <v>8633</v>
      </c>
    </row>
    <row r="1803" spans="13:15" x14ac:dyDescent="0.25">
      <c r="M1803" t="s">
        <v>8634</v>
      </c>
      <c r="N1803" t="s">
        <v>3191</v>
      </c>
      <c r="O1803" t="s">
        <v>8635</v>
      </c>
    </row>
    <row r="1804" spans="13:15" x14ac:dyDescent="0.25">
      <c r="M1804" t="s">
        <v>8636</v>
      </c>
      <c r="N1804" t="s">
        <v>3192</v>
      </c>
      <c r="O1804" t="s">
        <v>8637</v>
      </c>
    </row>
    <row r="1805" spans="13:15" x14ac:dyDescent="0.25">
      <c r="M1805" t="s">
        <v>8638</v>
      </c>
      <c r="N1805" t="s">
        <v>3193</v>
      </c>
      <c r="O1805" t="s">
        <v>8639</v>
      </c>
    </row>
    <row r="1806" spans="13:15" x14ac:dyDescent="0.25">
      <c r="M1806" t="s">
        <v>8640</v>
      </c>
      <c r="N1806" t="s">
        <v>3194</v>
      </c>
      <c r="O1806" t="s">
        <v>8641</v>
      </c>
    </row>
    <row r="1807" spans="13:15" x14ac:dyDescent="0.25">
      <c r="M1807" t="s">
        <v>8642</v>
      </c>
      <c r="N1807" t="s">
        <v>3195</v>
      </c>
      <c r="O1807" t="s">
        <v>8643</v>
      </c>
    </row>
    <row r="1808" spans="13:15" x14ac:dyDescent="0.25">
      <c r="M1808" t="s">
        <v>8644</v>
      </c>
      <c r="N1808" t="s">
        <v>3196</v>
      </c>
      <c r="O1808" t="s">
        <v>8645</v>
      </c>
    </row>
    <row r="1809" spans="13:15" x14ac:dyDescent="0.25">
      <c r="M1809" t="s">
        <v>8646</v>
      </c>
      <c r="N1809" t="s">
        <v>3197</v>
      </c>
      <c r="O1809" t="s">
        <v>8647</v>
      </c>
    </row>
    <row r="1810" spans="13:15" x14ac:dyDescent="0.25">
      <c r="M1810" t="s">
        <v>8648</v>
      </c>
      <c r="N1810" t="s">
        <v>3198</v>
      </c>
      <c r="O1810" t="s">
        <v>8649</v>
      </c>
    </row>
    <row r="1811" spans="13:15" x14ac:dyDescent="0.25">
      <c r="M1811" t="s">
        <v>8650</v>
      </c>
      <c r="N1811" t="s">
        <v>3199</v>
      </c>
      <c r="O1811" t="s">
        <v>8651</v>
      </c>
    </row>
    <row r="1812" spans="13:15" x14ac:dyDescent="0.25">
      <c r="M1812" t="s">
        <v>8652</v>
      </c>
      <c r="N1812" t="s">
        <v>3200</v>
      </c>
      <c r="O1812" t="s">
        <v>8653</v>
      </c>
    </row>
    <row r="1813" spans="13:15" x14ac:dyDescent="0.25">
      <c r="M1813" t="s">
        <v>8654</v>
      </c>
      <c r="N1813" t="s">
        <v>3093</v>
      </c>
      <c r="O1813" t="s">
        <v>8655</v>
      </c>
    </row>
    <row r="1814" spans="13:15" x14ac:dyDescent="0.25">
      <c r="M1814" t="s">
        <v>8656</v>
      </c>
      <c r="N1814" t="s">
        <v>3094</v>
      </c>
      <c r="O1814" t="s">
        <v>8657</v>
      </c>
    </row>
    <row r="1815" spans="13:15" x14ac:dyDescent="0.25">
      <c r="M1815" t="s">
        <v>8658</v>
      </c>
      <c r="N1815" t="s">
        <v>3095</v>
      </c>
      <c r="O1815" t="s">
        <v>8659</v>
      </c>
    </row>
    <row r="1816" spans="13:15" x14ac:dyDescent="0.25">
      <c r="M1816" t="s">
        <v>8660</v>
      </c>
      <c r="N1816" t="s">
        <v>3096</v>
      </c>
      <c r="O1816" t="s">
        <v>8661</v>
      </c>
    </row>
    <row r="1817" spans="13:15" x14ac:dyDescent="0.25">
      <c r="M1817" t="s">
        <v>8662</v>
      </c>
      <c r="N1817" t="s">
        <v>3097</v>
      </c>
      <c r="O1817" t="s">
        <v>8663</v>
      </c>
    </row>
    <row r="1818" spans="13:15" x14ac:dyDescent="0.25">
      <c r="M1818" t="s">
        <v>8664</v>
      </c>
      <c r="N1818" t="s">
        <v>3098</v>
      </c>
      <c r="O1818" t="s">
        <v>8665</v>
      </c>
    </row>
    <row r="1819" spans="13:15" x14ac:dyDescent="0.25">
      <c r="M1819" t="s">
        <v>8666</v>
      </c>
      <c r="N1819" t="s">
        <v>3099</v>
      </c>
      <c r="O1819" t="s">
        <v>8667</v>
      </c>
    </row>
    <row r="1820" spans="13:15" x14ac:dyDescent="0.25">
      <c r="M1820" t="s">
        <v>8668</v>
      </c>
      <c r="N1820" t="s">
        <v>3100</v>
      </c>
      <c r="O1820" t="s">
        <v>8669</v>
      </c>
    </row>
    <row r="1821" spans="13:15" x14ac:dyDescent="0.25">
      <c r="M1821" t="s">
        <v>8670</v>
      </c>
      <c r="N1821" t="s">
        <v>3101</v>
      </c>
      <c r="O1821" t="s">
        <v>8671</v>
      </c>
    </row>
    <row r="1822" spans="13:15" x14ac:dyDescent="0.25">
      <c r="M1822" t="s">
        <v>8672</v>
      </c>
      <c r="N1822" t="s">
        <v>3102</v>
      </c>
      <c r="O1822" t="s">
        <v>8673</v>
      </c>
    </row>
    <row r="1823" spans="13:15" x14ac:dyDescent="0.25">
      <c r="M1823" t="s">
        <v>8674</v>
      </c>
      <c r="N1823" t="s">
        <v>3103</v>
      </c>
      <c r="O1823" t="s">
        <v>8675</v>
      </c>
    </row>
    <row r="1824" spans="13:15" x14ac:dyDescent="0.25">
      <c r="M1824" t="s">
        <v>8676</v>
      </c>
      <c r="N1824" t="s">
        <v>3104</v>
      </c>
      <c r="O1824" t="s">
        <v>8677</v>
      </c>
    </row>
    <row r="1825" spans="13:15" x14ac:dyDescent="0.25">
      <c r="M1825" t="s">
        <v>8678</v>
      </c>
      <c r="N1825" t="s">
        <v>3105</v>
      </c>
      <c r="O1825" t="s">
        <v>8679</v>
      </c>
    </row>
    <row r="1826" spans="13:15" x14ac:dyDescent="0.25">
      <c r="M1826" t="s">
        <v>8680</v>
      </c>
      <c r="N1826" t="s">
        <v>3106</v>
      </c>
      <c r="O1826" t="s">
        <v>8681</v>
      </c>
    </row>
    <row r="1827" spans="13:15" x14ac:dyDescent="0.25">
      <c r="M1827" t="s">
        <v>8682</v>
      </c>
      <c r="N1827" t="s">
        <v>3107</v>
      </c>
      <c r="O1827" t="s">
        <v>8683</v>
      </c>
    </row>
    <row r="1828" spans="13:15" x14ac:dyDescent="0.25">
      <c r="M1828" t="s">
        <v>8684</v>
      </c>
      <c r="N1828" t="s">
        <v>3108</v>
      </c>
      <c r="O1828" t="s">
        <v>8685</v>
      </c>
    </row>
    <row r="1829" spans="13:15" x14ac:dyDescent="0.25">
      <c r="M1829" t="s">
        <v>8686</v>
      </c>
      <c r="N1829" t="s">
        <v>3109</v>
      </c>
      <c r="O1829" t="s">
        <v>8687</v>
      </c>
    </row>
    <row r="1830" spans="13:15" x14ac:dyDescent="0.25">
      <c r="M1830" t="s">
        <v>8688</v>
      </c>
      <c r="N1830" t="s">
        <v>3088</v>
      </c>
      <c r="O1830" t="s">
        <v>8689</v>
      </c>
    </row>
    <row r="1831" spans="13:15" x14ac:dyDescent="0.25">
      <c r="M1831" t="s">
        <v>8690</v>
      </c>
      <c r="N1831" t="s">
        <v>3088</v>
      </c>
      <c r="O1831" t="s">
        <v>8691</v>
      </c>
    </row>
    <row r="1832" spans="13:15" x14ac:dyDescent="0.25">
      <c r="M1832" t="s">
        <v>8692</v>
      </c>
      <c r="N1832" t="s">
        <v>3089</v>
      </c>
      <c r="O1832" t="s">
        <v>8693</v>
      </c>
    </row>
    <row r="1833" spans="13:15" x14ac:dyDescent="0.25">
      <c r="M1833" t="s">
        <v>8694</v>
      </c>
      <c r="N1833" t="s">
        <v>3074</v>
      </c>
      <c r="O1833" t="s">
        <v>8695</v>
      </c>
    </row>
    <row r="1834" spans="13:15" x14ac:dyDescent="0.25">
      <c r="M1834" t="s">
        <v>8696</v>
      </c>
      <c r="N1834" t="s">
        <v>3073</v>
      </c>
      <c r="O1834" t="s">
        <v>8697</v>
      </c>
    </row>
    <row r="1835" spans="13:15" x14ac:dyDescent="0.25">
      <c r="M1835" t="s">
        <v>8698</v>
      </c>
      <c r="N1835" t="s">
        <v>3075</v>
      </c>
      <c r="O1835" t="s">
        <v>8699</v>
      </c>
    </row>
    <row r="1836" spans="13:15" x14ac:dyDescent="0.25">
      <c r="M1836" t="s">
        <v>8700</v>
      </c>
      <c r="N1836" t="s">
        <v>3076</v>
      </c>
      <c r="O1836" t="s">
        <v>8701</v>
      </c>
    </row>
    <row r="1837" spans="13:15" x14ac:dyDescent="0.25">
      <c r="M1837" t="s">
        <v>8702</v>
      </c>
      <c r="N1837" t="s">
        <v>3077</v>
      </c>
      <c r="O1837" t="s">
        <v>8703</v>
      </c>
    </row>
    <row r="1838" spans="13:15" x14ac:dyDescent="0.25">
      <c r="M1838" t="s">
        <v>8704</v>
      </c>
      <c r="N1838" t="s">
        <v>3078</v>
      </c>
      <c r="O1838" t="s">
        <v>8705</v>
      </c>
    </row>
    <row r="1839" spans="13:15" x14ac:dyDescent="0.25">
      <c r="M1839" t="s">
        <v>8706</v>
      </c>
      <c r="N1839" t="s">
        <v>3079</v>
      </c>
      <c r="O1839" t="s">
        <v>8707</v>
      </c>
    </row>
    <row r="1840" spans="13:15" x14ac:dyDescent="0.25">
      <c r="M1840" t="s">
        <v>8708</v>
      </c>
      <c r="N1840" t="s">
        <v>3069</v>
      </c>
      <c r="O1840" t="s">
        <v>8709</v>
      </c>
    </row>
    <row r="1841" spans="13:15" x14ac:dyDescent="0.25">
      <c r="M1841" t="s">
        <v>8710</v>
      </c>
      <c r="N1841" t="s">
        <v>3113</v>
      </c>
      <c r="O1841" t="s">
        <v>8711</v>
      </c>
    </row>
    <row r="1842" spans="13:15" x14ac:dyDescent="0.25">
      <c r="M1842" t="s">
        <v>8712</v>
      </c>
      <c r="N1842" t="s">
        <v>3114</v>
      </c>
      <c r="O1842" t="s">
        <v>8713</v>
      </c>
    </row>
    <row r="1843" spans="13:15" x14ac:dyDescent="0.25">
      <c r="M1843" t="s">
        <v>8714</v>
      </c>
      <c r="N1843" t="s">
        <v>3066</v>
      </c>
      <c r="O1843" t="s">
        <v>8715</v>
      </c>
    </row>
    <row r="1844" spans="13:15" x14ac:dyDescent="0.25">
      <c r="M1844" t="s">
        <v>8716</v>
      </c>
      <c r="N1844" t="s">
        <v>3070</v>
      </c>
      <c r="O1844" t="s">
        <v>8717</v>
      </c>
    </row>
    <row r="1845" spans="13:15" x14ac:dyDescent="0.25">
      <c r="M1845" t="s">
        <v>8718</v>
      </c>
      <c r="N1845" t="s">
        <v>3071</v>
      </c>
      <c r="O1845" t="s">
        <v>8719</v>
      </c>
    </row>
    <row r="1846" spans="13:15" x14ac:dyDescent="0.25">
      <c r="M1846" t="s">
        <v>8720</v>
      </c>
      <c r="N1846" t="s">
        <v>3072</v>
      </c>
      <c r="O1846" t="s">
        <v>8721</v>
      </c>
    </row>
    <row r="1847" spans="13:15" x14ac:dyDescent="0.25">
      <c r="M1847" t="s">
        <v>8722</v>
      </c>
      <c r="N1847" t="s">
        <v>3068</v>
      </c>
      <c r="O1847" t="s">
        <v>8723</v>
      </c>
    </row>
    <row r="1848" spans="13:15" x14ac:dyDescent="0.25">
      <c r="M1848" t="s">
        <v>8724</v>
      </c>
      <c r="N1848" t="s">
        <v>3080</v>
      </c>
      <c r="O1848" t="s">
        <v>8725</v>
      </c>
    </row>
    <row r="1849" spans="13:15" x14ac:dyDescent="0.25">
      <c r="M1849" t="s">
        <v>8726</v>
      </c>
      <c r="N1849" t="s">
        <v>3081</v>
      </c>
      <c r="O1849" t="s">
        <v>8727</v>
      </c>
    </row>
    <row r="1850" spans="13:15" x14ac:dyDescent="0.25">
      <c r="M1850" t="s">
        <v>8728</v>
      </c>
      <c r="N1850" t="s">
        <v>3082</v>
      </c>
      <c r="O1850" t="s">
        <v>8729</v>
      </c>
    </row>
    <row r="1851" spans="13:15" x14ac:dyDescent="0.25">
      <c r="M1851" t="s">
        <v>8730</v>
      </c>
      <c r="N1851" t="s">
        <v>3083</v>
      </c>
      <c r="O1851" t="s">
        <v>8731</v>
      </c>
    </row>
    <row r="1852" spans="13:15" x14ac:dyDescent="0.25">
      <c r="M1852" t="s">
        <v>8732</v>
      </c>
      <c r="N1852" t="s">
        <v>3084</v>
      </c>
      <c r="O1852" t="s">
        <v>8733</v>
      </c>
    </row>
    <row r="1853" spans="13:15" x14ac:dyDescent="0.25">
      <c r="M1853" t="s">
        <v>8734</v>
      </c>
      <c r="N1853" t="s">
        <v>3115</v>
      </c>
      <c r="O1853" t="s">
        <v>8735</v>
      </c>
    </row>
    <row r="1854" spans="13:15" x14ac:dyDescent="0.25">
      <c r="M1854" t="s">
        <v>8736</v>
      </c>
      <c r="N1854" t="s">
        <v>3085</v>
      </c>
      <c r="O1854" t="s">
        <v>8737</v>
      </c>
    </row>
    <row r="1855" spans="13:15" x14ac:dyDescent="0.25">
      <c r="M1855" t="s">
        <v>8738</v>
      </c>
      <c r="N1855" t="s">
        <v>3086</v>
      </c>
      <c r="O1855" t="s">
        <v>8739</v>
      </c>
    </row>
    <row r="1856" spans="13:15" x14ac:dyDescent="0.25">
      <c r="M1856" t="s">
        <v>8740</v>
      </c>
      <c r="N1856" t="s">
        <v>3087</v>
      </c>
      <c r="O1856" t="s">
        <v>8741</v>
      </c>
    </row>
    <row r="1857" spans="13:15" x14ac:dyDescent="0.25">
      <c r="M1857" t="s">
        <v>8742</v>
      </c>
      <c r="N1857" t="s">
        <v>3023</v>
      </c>
      <c r="O1857" t="s">
        <v>8743</v>
      </c>
    </row>
    <row r="1858" spans="13:15" x14ac:dyDescent="0.25">
      <c r="M1858" t="s">
        <v>8744</v>
      </c>
      <c r="N1858" t="s">
        <v>3326</v>
      </c>
      <c r="O1858" t="s">
        <v>8745</v>
      </c>
    </row>
    <row r="1859" spans="13:15" x14ac:dyDescent="0.25">
      <c r="M1859" t="s">
        <v>8746</v>
      </c>
      <c r="N1859" t="s">
        <v>3330</v>
      </c>
      <c r="O1859" t="s">
        <v>8747</v>
      </c>
    </row>
    <row r="1860" spans="13:15" x14ac:dyDescent="0.25">
      <c r="M1860" t="s">
        <v>8748</v>
      </c>
      <c r="N1860" t="s">
        <v>3322</v>
      </c>
      <c r="O1860" t="s">
        <v>8749</v>
      </c>
    </row>
    <row r="1861" spans="13:15" x14ac:dyDescent="0.25">
      <c r="M1861" t="s">
        <v>8750</v>
      </c>
      <c r="N1861" t="s">
        <v>3323</v>
      </c>
      <c r="O1861" t="s">
        <v>8751</v>
      </c>
    </row>
    <row r="1862" spans="13:15" x14ac:dyDescent="0.25">
      <c r="M1862" t="s">
        <v>8752</v>
      </c>
      <c r="N1862" t="s">
        <v>3303</v>
      </c>
      <c r="O1862" t="s">
        <v>8753</v>
      </c>
    </row>
    <row r="1863" spans="13:15" x14ac:dyDescent="0.25">
      <c r="M1863" t="s">
        <v>8754</v>
      </c>
      <c r="N1863" t="s">
        <v>3304</v>
      </c>
      <c r="O1863" t="s">
        <v>8755</v>
      </c>
    </row>
    <row r="1864" spans="13:15" x14ac:dyDescent="0.25">
      <c r="M1864" t="s">
        <v>8756</v>
      </c>
      <c r="N1864" t="s">
        <v>3305</v>
      </c>
      <c r="O1864" t="s">
        <v>8757</v>
      </c>
    </row>
    <row r="1865" spans="13:15" x14ac:dyDescent="0.25">
      <c r="M1865" t="s">
        <v>8758</v>
      </c>
      <c r="N1865" t="s">
        <v>3306</v>
      </c>
      <c r="O1865" t="s">
        <v>8759</v>
      </c>
    </row>
    <row r="1866" spans="13:15" x14ac:dyDescent="0.25">
      <c r="M1866" t="s">
        <v>8760</v>
      </c>
      <c r="N1866" t="s">
        <v>3307</v>
      </c>
      <c r="O1866" t="s">
        <v>8761</v>
      </c>
    </row>
    <row r="1867" spans="13:15" x14ac:dyDescent="0.25">
      <c r="M1867" t="s">
        <v>8762</v>
      </c>
      <c r="N1867" t="s">
        <v>3308</v>
      </c>
      <c r="O1867" t="s">
        <v>8763</v>
      </c>
    </row>
    <row r="1868" spans="13:15" x14ac:dyDescent="0.25">
      <c r="M1868" t="s">
        <v>8764</v>
      </c>
      <c r="N1868" t="s">
        <v>3309</v>
      </c>
      <c r="O1868" t="s">
        <v>8765</v>
      </c>
    </row>
    <row r="1869" spans="13:15" x14ac:dyDescent="0.25">
      <c r="M1869" t="s">
        <v>8766</v>
      </c>
      <c r="N1869" t="s">
        <v>3310</v>
      </c>
      <c r="O1869" t="s">
        <v>8767</v>
      </c>
    </row>
    <row r="1870" spans="13:15" x14ac:dyDescent="0.25">
      <c r="M1870" t="s">
        <v>8768</v>
      </c>
      <c r="N1870" t="s">
        <v>3311</v>
      </c>
      <c r="O1870" t="s">
        <v>8769</v>
      </c>
    </row>
    <row r="1871" spans="13:15" x14ac:dyDescent="0.25">
      <c r="M1871" t="s">
        <v>8770</v>
      </c>
      <c r="N1871" t="s">
        <v>3312</v>
      </c>
      <c r="O1871" t="s">
        <v>8771</v>
      </c>
    </row>
    <row r="1872" spans="13:15" x14ac:dyDescent="0.25">
      <c r="M1872" t="s">
        <v>8772</v>
      </c>
      <c r="N1872" t="s">
        <v>3313</v>
      </c>
      <c r="O1872" t="s">
        <v>8773</v>
      </c>
    </row>
    <row r="1873" spans="13:15" x14ac:dyDescent="0.25">
      <c r="M1873" t="s">
        <v>8774</v>
      </c>
      <c r="N1873" t="s">
        <v>3314</v>
      </c>
      <c r="O1873" t="s">
        <v>8775</v>
      </c>
    </row>
    <row r="1874" spans="13:15" x14ac:dyDescent="0.25">
      <c r="M1874" t="s">
        <v>8776</v>
      </c>
      <c r="N1874" t="s">
        <v>3315</v>
      </c>
      <c r="O1874" t="s">
        <v>8777</v>
      </c>
    </row>
    <row r="1875" spans="13:15" x14ac:dyDescent="0.25">
      <c r="M1875" t="s">
        <v>8778</v>
      </c>
      <c r="N1875" t="s">
        <v>3316</v>
      </c>
      <c r="O1875" t="s">
        <v>8779</v>
      </c>
    </row>
    <row r="1876" spans="13:15" x14ac:dyDescent="0.25">
      <c r="M1876" t="s">
        <v>8780</v>
      </c>
      <c r="N1876" t="s">
        <v>3317</v>
      </c>
      <c r="O1876" t="s">
        <v>8781</v>
      </c>
    </row>
    <row r="1877" spans="13:15" x14ac:dyDescent="0.25">
      <c r="M1877" t="s">
        <v>8782</v>
      </c>
      <c r="N1877" t="s">
        <v>164</v>
      </c>
      <c r="O1877" t="s">
        <v>8783</v>
      </c>
    </row>
    <row r="1878" spans="13:15" x14ac:dyDescent="0.25">
      <c r="M1878" t="s">
        <v>8784</v>
      </c>
      <c r="N1878" t="s">
        <v>165</v>
      </c>
      <c r="O1878" t="s">
        <v>8785</v>
      </c>
    </row>
    <row r="1879" spans="13:15" x14ac:dyDescent="0.25">
      <c r="M1879" t="s">
        <v>8786</v>
      </c>
      <c r="N1879" t="s">
        <v>321</v>
      </c>
      <c r="O1879" t="s">
        <v>8787</v>
      </c>
    </row>
    <row r="1880" spans="13:15" x14ac:dyDescent="0.25">
      <c r="M1880" t="s">
        <v>8788</v>
      </c>
      <c r="N1880" t="s">
        <v>321</v>
      </c>
      <c r="O1880" t="s">
        <v>8789</v>
      </c>
    </row>
    <row r="1881" spans="13:15" x14ac:dyDescent="0.25">
      <c r="M1881" t="s">
        <v>8790</v>
      </c>
      <c r="N1881" t="s">
        <v>644</v>
      </c>
      <c r="O1881" t="s">
        <v>8791</v>
      </c>
    </row>
    <row r="1882" spans="13:15" x14ac:dyDescent="0.25">
      <c r="M1882" t="s">
        <v>8792</v>
      </c>
      <c r="N1882" t="s">
        <v>361</v>
      </c>
      <c r="O1882" t="s">
        <v>8793</v>
      </c>
    </row>
    <row r="1883" spans="13:15" x14ac:dyDescent="0.25">
      <c r="M1883" t="s">
        <v>8794</v>
      </c>
      <c r="N1883" t="s">
        <v>361</v>
      </c>
      <c r="O1883" t="s">
        <v>8795</v>
      </c>
    </row>
    <row r="1884" spans="13:15" x14ac:dyDescent="0.25">
      <c r="M1884" t="s">
        <v>8796</v>
      </c>
      <c r="N1884" t="s">
        <v>647</v>
      </c>
      <c r="O1884" t="s">
        <v>8797</v>
      </c>
    </row>
    <row r="1885" spans="13:15" x14ac:dyDescent="0.25">
      <c r="M1885" t="s">
        <v>8798</v>
      </c>
      <c r="N1885" t="s">
        <v>648</v>
      </c>
      <c r="O1885" t="s">
        <v>8799</v>
      </c>
    </row>
    <row r="1886" spans="13:15" x14ac:dyDescent="0.25">
      <c r="M1886" t="s">
        <v>8800</v>
      </c>
      <c r="N1886" t="s">
        <v>195</v>
      </c>
      <c r="O1886" t="s">
        <v>8801</v>
      </c>
    </row>
    <row r="1887" spans="13:15" x14ac:dyDescent="0.25">
      <c r="M1887" t="s">
        <v>8802</v>
      </c>
      <c r="N1887" t="s">
        <v>190</v>
      </c>
      <c r="O1887" t="s">
        <v>8803</v>
      </c>
    </row>
    <row r="1888" spans="13:15" x14ac:dyDescent="0.25">
      <c r="M1888" t="s">
        <v>8804</v>
      </c>
      <c r="N1888" t="s">
        <v>189</v>
      </c>
      <c r="O1888" t="s">
        <v>8805</v>
      </c>
    </row>
    <row r="1889" spans="13:15" x14ac:dyDescent="0.25">
      <c r="M1889" t="s">
        <v>8806</v>
      </c>
      <c r="N1889" t="s">
        <v>191</v>
      </c>
      <c r="O1889" t="s">
        <v>8807</v>
      </c>
    </row>
    <row r="1890" spans="13:15" x14ac:dyDescent="0.25">
      <c r="M1890" t="s">
        <v>8808</v>
      </c>
      <c r="N1890" t="s">
        <v>192</v>
      </c>
      <c r="O1890" t="s">
        <v>8809</v>
      </c>
    </row>
    <row r="1891" spans="13:15" x14ac:dyDescent="0.25">
      <c r="M1891" t="s">
        <v>8810</v>
      </c>
      <c r="N1891" t="s">
        <v>167</v>
      </c>
      <c r="O1891" t="s">
        <v>8811</v>
      </c>
    </row>
    <row r="1892" spans="13:15" x14ac:dyDescent="0.25">
      <c r="M1892" t="s">
        <v>8812</v>
      </c>
      <c r="N1892" t="s">
        <v>986</v>
      </c>
      <c r="O1892" t="s">
        <v>8813</v>
      </c>
    </row>
    <row r="1893" spans="13:15" x14ac:dyDescent="0.25">
      <c r="M1893" t="s">
        <v>8814</v>
      </c>
      <c r="N1893" t="s">
        <v>990</v>
      </c>
      <c r="O1893" t="s">
        <v>8815</v>
      </c>
    </row>
    <row r="1894" spans="13:15" x14ac:dyDescent="0.25">
      <c r="M1894" t="s">
        <v>8816</v>
      </c>
      <c r="N1894" t="s">
        <v>992</v>
      </c>
      <c r="O1894" t="s">
        <v>8817</v>
      </c>
    </row>
    <row r="1895" spans="13:15" x14ac:dyDescent="0.25">
      <c r="M1895" t="s">
        <v>8818</v>
      </c>
      <c r="N1895" t="s">
        <v>994</v>
      </c>
      <c r="O1895" t="s">
        <v>8819</v>
      </c>
    </row>
    <row r="1896" spans="13:15" x14ac:dyDescent="0.25">
      <c r="M1896" t="s">
        <v>8820</v>
      </c>
      <c r="N1896" t="s">
        <v>996</v>
      </c>
      <c r="O1896" t="s">
        <v>8821</v>
      </c>
    </row>
    <row r="1897" spans="13:15" x14ac:dyDescent="0.25">
      <c r="M1897" t="s">
        <v>8822</v>
      </c>
      <c r="N1897" t="s">
        <v>998</v>
      </c>
      <c r="O1897" t="s">
        <v>8823</v>
      </c>
    </row>
    <row r="1898" spans="13:15" x14ac:dyDescent="0.25">
      <c r="M1898" t="s">
        <v>10055</v>
      </c>
      <c r="N1898" t="s">
        <v>1006</v>
      </c>
      <c r="O1898" t="str">
        <f>Muestra[[#This Row],[id_muestra]]&amp;" "&amp;Muestra[[#This Row],[Muestra]]</f>
        <v>28.02.01.01 Número de Aprehensiones</v>
      </c>
    </row>
    <row r="1899" spans="13:15" x14ac:dyDescent="0.25">
      <c r="M1899" t="s">
        <v>10058</v>
      </c>
      <c r="N1899" t="s">
        <v>1001</v>
      </c>
      <c r="O1899" t="str">
        <f>Muestra[[#This Row],[id_muestra]]&amp;" "&amp;Muestra[[#This Row],[Muestra]]</f>
        <v>28.02.02.01 Número de Casos Policiales</v>
      </c>
    </row>
    <row r="1900" spans="13:15" x14ac:dyDescent="0.25">
      <c r="M1900" t="s">
        <v>10059</v>
      </c>
      <c r="N1900" t="s">
        <v>1002</v>
      </c>
      <c r="O1900" t="str">
        <f>Muestra[[#This Row],[id_muestra]]&amp;" "&amp;Muestra[[#This Row],[Muestra]]</f>
        <v>28.02.03.01 Número de Denuncias por Violación</v>
      </c>
    </row>
    <row r="1901" spans="13:15" x14ac:dyDescent="0.25">
      <c r="M1901" t="s">
        <v>10060</v>
      </c>
      <c r="N1901" t="s">
        <v>1003</v>
      </c>
      <c r="O1901" t="str">
        <f>Muestra[[#This Row],[id_muestra]]&amp;" "&amp;Muestra[[#This Row],[Muestra]]</f>
        <v>28.02.04.01 Número de Detenciones</v>
      </c>
    </row>
    <row r="1902" spans="13:15" x14ac:dyDescent="0.25">
      <c r="M1902" t="s">
        <v>10056</v>
      </c>
      <c r="N1902" t="s">
        <v>1006</v>
      </c>
      <c r="O1902" t="str">
        <f>Muestra[[#This Row],[id_muestra]]&amp;" "&amp;Muestra[[#This Row],[Muestra]]</f>
        <v>28.03.01.01 Número de Aprehensiones</v>
      </c>
    </row>
    <row r="1903" spans="13:15" x14ac:dyDescent="0.25">
      <c r="M1903" t="s">
        <v>10061</v>
      </c>
      <c r="N1903" t="s">
        <v>1001</v>
      </c>
      <c r="O1903" t="str">
        <f>Muestra[[#This Row],[id_muestra]]&amp;" "&amp;Muestra[[#This Row],[Muestra]]</f>
        <v>28.03.02.01 Número de Casos Policiales</v>
      </c>
    </row>
    <row r="1904" spans="13:15" x14ac:dyDescent="0.25">
      <c r="M1904" t="s">
        <v>10062</v>
      </c>
      <c r="N1904" t="s">
        <v>1008</v>
      </c>
      <c r="O1904" t="str">
        <f>Muestra[[#This Row],[id_muestra]]&amp;" "&amp;Muestra[[#This Row],[Muestra]]</f>
        <v>28.03.03.01 Número de Denuncias</v>
      </c>
    </row>
    <row r="1905" spans="13:15" x14ac:dyDescent="0.25">
      <c r="M1905" t="s">
        <v>10063</v>
      </c>
      <c r="N1905" t="s">
        <v>1003</v>
      </c>
      <c r="O1905" t="str">
        <f>Muestra[[#This Row],[id_muestra]]&amp;" "&amp;Muestra[[#This Row],[Muestra]]</f>
        <v>28.03.04.01 Número de Detenciones</v>
      </c>
    </row>
    <row r="1906" spans="13:15" x14ac:dyDescent="0.25">
      <c r="M1906" t="s">
        <v>10057</v>
      </c>
      <c r="N1906" t="s">
        <v>1011</v>
      </c>
      <c r="O1906" t="str">
        <f>Muestra[[#This Row],[id_muestra]]&amp;" "&amp;Muestra[[#This Row],[Muestra]]</f>
        <v>28.03.01.02 Tasa de Aprehensiones</v>
      </c>
    </row>
    <row r="1907" spans="13:15" x14ac:dyDescent="0.25">
      <c r="M1907" t="s">
        <v>10064</v>
      </c>
      <c r="N1907" t="s">
        <v>71</v>
      </c>
      <c r="O1907" t="str">
        <f>Muestra[[#This Row],[id_muestra]]&amp;" "&amp;Muestra[[#This Row],[Muestra]]</f>
        <v>28.03.02.02 Tasa de Casos Policiales</v>
      </c>
    </row>
    <row r="1908" spans="13:15" x14ac:dyDescent="0.25">
      <c r="M1908" t="s">
        <v>10065</v>
      </c>
      <c r="N1908" t="s">
        <v>72</v>
      </c>
      <c r="O1908" t="str">
        <f>Muestra[[#This Row],[id_muestra]]&amp;" "&amp;Muestra[[#This Row],[Muestra]]</f>
        <v>28.03.03.02 Tasa de Denuncias</v>
      </c>
    </row>
    <row r="1909" spans="13:15" x14ac:dyDescent="0.25">
      <c r="M1909" t="s">
        <v>10066</v>
      </c>
      <c r="N1909" t="s">
        <v>73</v>
      </c>
      <c r="O1909" t="str">
        <f>Muestra[[#This Row],[id_muestra]]&amp;" "&amp;Muestra[[#This Row],[Muestra]]</f>
        <v>28.03.04.02 Tasa de Detenciones</v>
      </c>
    </row>
    <row r="1910" spans="13:15" x14ac:dyDescent="0.25">
      <c r="M1910" t="s">
        <v>8824</v>
      </c>
      <c r="N1910" t="s">
        <v>2908</v>
      </c>
      <c r="O1910" t="s">
        <v>8825</v>
      </c>
    </row>
    <row r="1911" spans="13:15" x14ac:dyDescent="0.25">
      <c r="M1911" t="s">
        <v>8826</v>
      </c>
      <c r="N1911" t="s">
        <v>2913</v>
      </c>
      <c r="O1911" t="s">
        <v>8827</v>
      </c>
    </row>
    <row r="1912" spans="13:15" x14ac:dyDescent="0.25">
      <c r="M1912" t="s">
        <v>8828</v>
      </c>
      <c r="N1912" t="s">
        <v>2915</v>
      </c>
      <c r="O1912" t="s">
        <v>8829</v>
      </c>
    </row>
    <row r="1913" spans="13:15" x14ac:dyDescent="0.25">
      <c r="M1913" t="s">
        <v>8830</v>
      </c>
      <c r="N1913" t="s">
        <v>1696</v>
      </c>
      <c r="O1913" t="s">
        <v>8831</v>
      </c>
    </row>
    <row r="1914" spans="13:15" x14ac:dyDescent="0.25">
      <c r="M1914" t="s">
        <v>8832</v>
      </c>
      <c r="N1914" t="s">
        <v>2918</v>
      </c>
      <c r="O1914" t="s">
        <v>8833</v>
      </c>
    </row>
    <row r="1915" spans="13:15" x14ac:dyDescent="0.25">
      <c r="M1915" t="s">
        <v>8834</v>
      </c>
      <c r="N1915" t="s">
        <v>2529</v>
      </c>
      <c r="O1915" t="s">
        <v>8835</v>
      </c>
    </row>
    <row r="1916" spans="13:15" x14ac:dyDescent="0.25">
      <c r="M1916" t="s">
        <v>8836</v>
      </c>
      <c r="N1916" t="s">
        <v>2524</v>
      </c>
      <c r="O1916" t="s">
        <v>8837</v>
      </c>
    </row>
    <row r="1917" spans="13:15" x14ac:dyDescent="0.25">
      <c r="M1917" t="s">
        <v>8838</v>
      </c>
      <c r="N1917" t="s">
        <v>2526</v>
      </c>
      <c r="O1917" t="s">
        <v>8839</v>
      </c>
    </row>
    <row r="1918" spans="13:15" x14ac:dyDescent="0.25">
      <c r="M1918" t="s">
        <v>8840</v>
      </c>
      <c r="N1918" t="s">
        <v>2531</v>
      </c>
      <c r="O1918" t="s">
        <v>8841</v>
      </c>
    </row>
    <row r="1919" spans="13:15" x14ac:dyDescent="0.25">
      <c r="M1919" t="s">
        <v>8842</v>
      </c>
      <c r="N1919" t="s">
        <v>2520</v>
      </c>
      <c r="O1919" t="s">
        <v>8843</v>
      </c>
    </row>
    <row r="1920" spans="13:15" x14ac:dyDescent="0.25">
      <c r="M1920" t="s">
        <v>8844</v>
      </c>
      <c r="N1920" t="s">
        <v>2520</v>
      </c>
      <c r="O1920" t="s">
        <v>8845</v>
      </c>
    </row>
    <row r="1921" spans="13:15" x14ac:dyDescent="0.25">
      <c r="M1921" t="s">
        <v>8846</v>
      </c>
      <c r="N1921" t="s">
        <v>2471</v>
      </c>
      <c r="O1921" t="s">
        <v>8847</v>
      </c>
    </row>
    <row r="1922" spans="13:15" x14ac:dyDescent="0.25">
      <c r="M1922" t="s">
        <v>8848</v>
      </c>
      <c r="N1922" t="s">
        <v>2471</v>
      </c>
      <c r="O1922" t="s">
        <v>8849</v>
      </c>
    </row>
    <row r="1923" spans="13:15" x14ac:dyDescent="0.25">
      <c r="M1923" t="s">
        <v>8850</v>
      </c>
      <c r="N1923" t="s">
        <v>2471</v>
      </c>
      <c r="O1923" t="s">
        <v>8851</v>
      </c>
    </row>
    <row r="1924" spans="13:15" x14ac:dyDescent="0.25">
      <c r="M1924" t="s">
        <v>8852</v>
      </c>
      <c r="N1924" t="s">
        <v>2470</v>
      </c>
      <c r="O1924" t="s">
        <v>8853</v>
      </c>
    </row>
    <row r="1925" spans="13:15" x14ac:dyDescent="0.25">
      <c r="M1925" t="s">
        <v>8854</v>
      </c>
      <c r="N1925" t="s">
        <v>2470</v>
      </c>
      <c r="O1925" t="s">
        <v>8855</v>
      </c>
    </row>
    <row r="1926" spans="13:15" x14ac:dyDescent="0.25">
      <c r="M1926" t="s">
        <v>8856</v>
      </c>
      <c r="N1926" t="s">
        <v>2470</v>
      </c>
      <c r="O1926" t="s">
        <v>8857</v>
      </c>
    </row>
    <row r="1927" spans="13:15" x14ac:dyDescent="0.25">
      <c r="M1927" s="14" t="s">
        <v>8858</v>
      </c>
      <c r="N1927" t="s">
        <v>2464</v>
      </c>
      <c r="O1927" t="s">
        <v>8859</v>
      </c>
    </row>
    <row r="1928" spans="13:15" x14ac:dyDescent="0.25">
      <c r="M1928" t="s">
        <v>8860</v>
      </c>
      <c r="N1928" t="s">
        <v>2465</v>
      </c>
      <c r="O1928" t="s">
        <v>8861</v>
      </c>
    </row>
    <row r="1929" spans="13:15" x14ac:dyDescent="0.25">
      <c r="M1929" t="s">
        <v>8862</v>
      </c>
      <c r="N1929" t="s">
        <v>2466</v>
      </c>
      <c r="O1929" t="s">
        <v>8863</v>
      </c>
    </row>
    <row r="1930" spans="13:15" x14ac:dyDescent="0.25">
      <c r="M1930" t="s">
        <v>8864</v>
      </c>
      <c r="N1930" t="s">
        <v>2467</v>
      </c>
      <c r="O1930" t="s">
        <v>8865</v>
      </c>
    </row>
    <row r="1931" spans="13:15" x14ac:dyDescent="0.25">
      <c r="M1931" t="s">
        <v>8866</v>
      </c>
      <c r="N1931" t="s">
        <v>2468</v>
      </c>
      <c r="O1931" t="s">
        <v>8867</v>
      </c>
    </row>
    <row r="1932" spans="13:15" x14ac:dyDescent="0.25">
      <c r="M1932" t="s">
        <v>8868</v>
      </c>
      <c r="N1932" t="s">
        <v>2469</v>
      </c>
      <c r="O1932" t="s">
        <v>8869</v>
      </c>
    </row>
    <row r="1933" spans="13:15" x14ac:dyDescent="0.25">
      <c r="M1933" s="14" t="s">
        <v>8870</v>
      </c>
      <c r="N1933" t="s">
        <v>2464</v>
      </c>
      <c r="O1933" t="s">
        <v>8871</v>
      </c>
    </row>
    <row r="1934" spans="13:15" x14ac:dyDescent="0.25">
      <c r="M1934" s="14" t="s">
        <v>8872</v>
      </c>
      <c r="N1934" t="s">
        <v>2465</v>
      </c>
      <c r="O1934" t="s">
        <v>8873</v>
      </c>
    </row>
    <row r="1935" spans="13:15" x14ac:dyDescent="0.25">
      <c r="M1935" s="14" t="s">
        <v>8874</v>
      </c>
      <c r="N1935" t="s">
        <v>2466</v>
      </c>
      <c r="O1935" t="s">
        <v>8875</v>
      </c>
    </row>
    <row r="1936" spans="13:15" x14ac:dyDescent="0.25">
      <c r="M1936" s="14" t="s">
        <v>8876</v>
      </c>
      <c r="N1936" t="s">
        <v>2467</v>
      </c>
      <c r="O1936" t="s">
        <v>8877</v>
      </c>
    </row>
    <row r="1937" spans="13:15" x14ac:dyDescent="0.25">
      <c r="M1937" s="14" t="s">
        <v>8878</v>
      </c>
      <c r="N1937" t="s">
        <v>2468</v>
      </c>
      <c r="O1937" t="s">
        <v>8879</v>
      </c>
    </row>
    <row r="1938" spans="13:15" x14ac:dyDescent="0.25">
      <c r="M1938" s="14" t="s">
        <v>8880</v>
      </c>
      <c r="N1938" t="s">
        <v>2469</v>
      </c>
      <c r="O1938" t="s">
        <v>8881</v>
      </c>
    </row>
    <row r="1939" spans="13:15" x14ac:dyDescent="0.25">
      <c r="M1939" s="14" t="s">
        <v>8882</v>
      </c>
      <c r="N1939" t="s">
        <v>2464</v>
      </c>
      <c r="O1939" t="s">
        <v>8883</v>
      </c>
    </row>
    <row r="1940" spans="13:15" x14ac:dyDescent="0.25">
      <c r="M1940" s="14" t="s">
        <v>8884</v>
      </c>
      <c r="N1940" t="s">
        <v>2465</v>
      </c>
      <c r="O1940" t="s">
        <v>8885</v>
      </c>
    </row>
    <row r="1941" spans="13:15" x14ac:dyDescent="0.25">
      <c r="M1941" s="14" t="s">
        <v>8886</v>
      </c>
      <c r="N1941" t="s">
        <v>2466</v>
      </c>
      <c r="O1941" t="s">
        <v>8887</v>
      </c>
    </row>
    <row r="1942" spans="13:15" x14ac:dyDescent="0.25">
      <c r="M1942" s="14" t="s">
        <v>8888</v>
      </c>
      <c r="N1942" t="s">
        <v>2467</v>
      </c>
      <c r="O1942" t="s">
        <v>8889</v>
      </c>
    </row>
    <row r="1943" spans="13:15" x14ac:dyDescent="0.25">
      <c r="M1943" s="14" t="s">
        <v>8890</v>
      </c>
      <c r="N1943" t="s">
        <v>2468</v>
      </c>
      <c r="O1943" t="s">
        <v>8891</v>
      </c>
    </row>
    <row r="1944" spans="13:15" x14ac:dyDescent="0.25">
      <c r="M1944" s="14" t="s">
        <v>8892</v>
      </c>
      <c r="N1944" t="s">
        <v>2469</v>
      </c>
      <c r="O1944" t="s">
        <v>8893</v>
      </c>
    </row>
    <row r="1945" spans="13:15" x14ac:dyDescent="0.25">
      <c r="M1945" s="14" t="s">
        <v>8894</v>
      </c>
      <c r="N1945" t="s">
        <v>2856</v>
      </c>
      <c r="O1945" t="s">
        <v>8895</v>
      </c>
    </row>
    <row r="1946" spans="13:15" x14ac:dyDescent="0.25">
      <c r="M1946" s="14" t="s">
        <v>8896</v>
      </c>
      <c r="N1946" t="s">
        <v>2870</v>
      </c>
      <c r="O1946" t="s">
        <v>8897</v>
      </c>
    </row>
    <row r="1947" spans="13:15" x14ac:dyDescent="0.25">
      <c r="M1947" s="14" t="s">
        <v>8898</v>
      </c>
      <c r="N1947" t="s">
        <v>2857</v>
      </c>
      <c r="O1947" t="s">
        <v>8899</v>
      </c>
    </row>
    <row r="1948" spans="13:15" x14ac:dyDescent="0.25">
      <c r="M1948" s="14" t="s">
        <v>8900</v>
      </c>
      <c r="N1948" t="s">
        <v>2858</v>
      </c>
      <c r="O1948" t="s">
        <v>8901</v>
      </c>
    </row>
    <row r="1949" spans="13:15" x14ac:dyDescent="0.25">
      <c r="M1949" s="14" t="s">
        <v>8902</v>
      </c>
      <c r="N1949" t="s">
        <v>2850</v>
      </c>
      <c r="O1949" t="s">
        <v>8903</v>
      </c>
    </row>
    <row r="1950" spans="13:15" x14ac:dyDescent="0.25">
      <c r="M1950" s="14" t="s">
        <v>8904</v>
      </c>
      <c r="N1950" t="s">
        <v>2859</v>
      </c>
      <c r="O1950" t="s">
        <v>8905</v>
      </c>
    </row>
    <row r="1951" spans="13:15" x14ac:dyDescent="0.25">
      <c r="M1951" s="14" t="s">
        <v>8906</v>
      </c>
      <c r="N1951" t="s">
        <v>2860</v>
      </c>
      <c r="O1951" t="s">
        <v>8907</v>
      </c>
    </row>
    <row r="1952" spans="13:15" x14ac:dyDescent="0.25">
      <c r="M1952" s="14" t="s">
        <v>8908</v>
      </c>
      <c r="N1952" t="s">
        <v>2861</v>
      </c>
      <c r="O1952" t="s">
        <v>8909</v>
      </c>
    </row>
    <row r="1953" spans="13:15" x14ac:dyDescent="0.25">
      <c r="M1953" s="14" t="s">
        <v>8910</v>
      </c>
      <c r="N1953" t="s">
        <v>2862</v>
      </c>
      <c r="O1953" t="s">
        <v>8911</v>
      </c>
    </row>
    <row r="1954" spans="13:15" x14ac:dyDescent="0.25">
      <c r="M1954" s="14" t="s">
        <v>8912</v>
      </c>
      <c r="N1954" t="s">
        <v>2863</v>
      </c>
      <c r="O1954" t="s">
        <v>8913</v>
      </c>
    </row>
    <row r="1955" spans="13:15" x14ac:dyDescent="0.25">
      <c r="M1955" s="14" t="s">
        <v>8914</v>
      </c>
      <c r="N1955" t="s">
        <v>2864</v>
      </c>
      <c r="O1955" t="s">
        <v>8915</v>
      </c>
    </row>
    <row r="1956" spans="13:15" x14ac:dyDescent="0.25">
      <c r="M1956" s="14" t="s">
        <v>8916</v>
      </c>
      <c r="N1956" t="s">
        <v>2865</v>
      </c>
      <c r="O1956" t="s">
        <v>8917</v>
      </c>
    </row>
    <row r="1957" spans="13:15" x14ac:dyDescent="0.25">
      <c r="M1957" s="14" t="s">
        <v>8918</v>
      </c>
      <c r="N1957" t="s">
        <v>2866</v>
      </c>
      <c r="O1957" t="s">
        <v>8919</v>
      </c>
    </row>
    <row r="1958" spans="13:15" x14ac:dyDescent="0.25">
      <c r="M1958" s="14" t="s">
        <v>8920</v>
      </c>
      <c r="N1958" t="s">
        <v>2867</v>
      </c>
      <c r="O1958" t="s">
        <v>8921</v>
      </c>
    </row>
    <row r="1959" spans="13:15" x14ac:dyDescent="0.25">
      <c r="M1959" s="14" t="s">
        <v>8922</v>
      </c>
      <c r="N1959" t="s">
        <v>2868</v>
      </c>
      <c r="O1959" t="s">
        <v>8923</v>
      </c>
    </row>
    <row r="1960" spans="13:15" x14ac:dyDescent="0.25">
      <c r="M1960" s="14" t="s">
        <v>8924</v>
      </c>
      <c r="N1960" t="s">
        <v>2869</v>
      </c>
      <c r="O1960" t="s">
        <v>8925</v>
      </c>
    </row>
    <row r="1961" spans="13:15" x14ac:dyDescent="0.25">
      <c r="M1961" t="s">
        <v>8926</v>
      </c>
      <c r="N1961" t="s">
        <v>2628</v>
      </c>
      <c r="O1961" t="s">
        <v>8927</v>
      </c>
    </row>
    <row r="1962" spans="13:15" x14ac:dyDescent="0.25">
      <c r="M1962" t="s">
        <v>8928</v>
      </c>
      <c r="N1962" t="s">
        <v>2630</v>
      </c>
      <c r="O1962" t="s">
        <v>8929</v>
      </c>
    </row>
    <row r="1963" spans="13:15" x14ac:dyDescent="0.25">
      <c r="M1963" t="s">
        <v>8930</v>
      </c>
      <c r="N1963" t="s">
        <v>2632</v>
      </c>
      <c r="O1963" t="s">
        <v>8931</v>
      </c>
    </row>
    <row r="1964" spans="13:15" x14ac:dyDescent="0.25">
      <c r="M1964" t="s">
        <v>8932</v>
      </c>
      <c r="N1964" t="s">
        <v>2634</v>
      </c>
      <c r="O1964" t="s">
        <v>8933</v>
      </c>
    </row>
    <row r="1965" spans="13:15" x14ac:dyDescent="0.25">
      <c r="M1965" t="s">
        <v>8934</v>
      </c>
      <c r="N1965" t="s">
        <v>2636</v>
      </c>
      <c r="O1965" t="s">
        <v>8935</v>
      </c>
    </row>
    <row r="1966" spans="13:15" x14ac:dyDescent="0.25">
      <c r="M1966" t="s">
        <v>8936</v>
      </c>
      <c r="N1966" t="s">
        <v>2640</v>
      </c>
      <c r="O1966" t="s">
        <v>8937</v>
      </c>
    </row>
    <row r="1967" spans="13:15" x14ac:dyDescent="0.25">
      <c r="M1967" t="s">
        <v>8938</v>
      </c>
      <c r="N1967" t="s">
        <v>2638</v>
      </c>
      <c r="O1967" t="s">
        <v>8939</v>
      </c>
    </row>
    <row r="1968" spans="13:15" x14ac:dyDescent="0.25">
      <c r="M1968" t="s">
        <v>8940</v>
      </c>
      <c r="N1968" t="s">
        <v>2614</v>
      </c>
      <c r="O1968" t="s">
        <v>8941</v>
      </c>
    </row>
    <row r="1969" spans="13:15" x14ac:dyDescent="0.25">
      <c r="M1969" t="s">
        <v>8942</v>
      </c>
      <c r="N1969" t="s">
        <v>2617</v>
      </c>
      <c r="O1969" t="s">
        <v>8943</v>
      </c>
    </row>
    <row r="1970" spans="13:15" x14ac:dyDescent="0.25">
      <c r="M1970" t="s">
        <v>8944</v>
      </c>
      <c r="N1970" t="s">
        <v>2619</v>
      </c>
      <c r="O1970" t="s">
        <v>8945</v>
      </c>
    </row>
    <row r="1971" spans="13:15" x14ac:dyDescent="0.25">
      <c r="M1971" t="s">
        <v>8946</v>
      </c>
      <c r="N1971" t="s">
        <v>2624</v>
      </c>
      <c r="O1971" t="s">
        <v>8947</v>
      </c>
    </row>
    <row r="1972" spans="13:15" x14ac:dyDescent="0.25">
      <c r="M1972" t="s">
        <v>8948</v>
      </c>
      <c r="N1972" t="s">
        <v>2620</v>
      </c>
      <c r="O1972" t="s">
        <v>8949</v>
      </c>
    </row>
    <row r="1973" spans="13:15" x14ac:dyDescent="0.25">
      <c r="M1973" t="s">
        <v>8950</v>
      </c>
      <c r="N1973" t="s">
        <v>2623</v>
      </c>
      <c r="O1973" t="s">
        <v>8951</v>
      </c>
    </row>
    <row r="1974" spans="13:15" x14ac:dyDescent="0.25">
      <c r="M1974" t="s">
        <v>8952</v>
      </c>
      <c r="N1974" t="s">
        <v>2625</v>
      </c>
      <c r="O1974" t="s">
        <v>8953</v>
      </c>
    </row>
    <row r="1975" spans="13:15" x14ac:dyDescent="0.25">
      <c r="M1975" t="s">
        <v>8954</v>
      </c>
      <c r="N1975" t="s">
        <v>2622</v>
      </c>
      <c r="O1975" t="s">
        <v>8955</v>
      </c>
    </row>
    <row r="1976" spans="13:15" x14ac:dyDescent="0.25">
      <c r="M1976" t="s">
        <v>8956</v>
      </c>
      <c r="N1976" t="s">
        <v>2878</v>
      </c>
      <c r="O1976" t="s">
        <v>8957</v>
      </c>
    </row>
    <row r="1977" spans="13:15" x14ac:dyDescent="0.25">
      <c r="M1977" t="s">
        <v>8958</v>
      </c>
      <c r="N1977" t="s">
        <v>2881</v>
      </c>
      <c r="O1977" t="s">
        <v>8959</v>
      </c>
    </row>
    <row r="1978" spans="13:15" x14ac:dyDescent="0.25">
      <c r="M1978" t="s">
        <v>8960</v>
      </c>
      <c r="N1978" t="s">
        <v>2884</v>
      </c>
      <c r="O1978" t="s">
        <v>8961</v>
      </c>
    </row>
    <row r="1979" spans="13:15" x14ac:dyDescent="0.25">
      <c r="M1979" t="s">
        <v>8962</v>
      </c>
      <c r="N1979" t="s">
        <v>2888</v>
      </c>
      <c r="O1979" t="s">
        <v>8963</v>
      </c>
    </row>
    <row r="1980" spans="13:15" x14ac:dyDescent="0.25">
      <c r="M1980" t="s">
        <v>8964</v>
      </c>
      <c r="N1980" t="s">
        <v>2891</v>
      </c>
      <c r="O1980" t="s">
        <v>8965</v>
      </c>
    </row>
    <row r="1981" spans="13:15" x14ac:dyDescent="0.25">
      <c r="M1981" t="s">
        <v>8966</v>
      </c>
      <c r="N1981" t="s">
        <v>2893</v>
      </c>
      <c r="O1981" t="s">
        <v>8967</v>
      </c>
    </row>
    <row r="1982" spans="13:15" x14ac:dyDescent="0.25">
      <c r="M1982" t="s">
        <v>8968</v>
      </c>
      <c r="N1982" t="s">
        <v>2895</v>
      </c>
      <c r="O1982" t="s">
        <v>8969</v>
      </c>
    </row>
    <row r="1983" spans="13:15" x14ac:dyDescent="0.25">
      <c r="M1983" t="s">
        <v>8970</v>
      </c>
      <c r="N1983" t="s">
        <v>2897</v>
      </c>
      <c r="O1983" t="s">
        <v>8971</v>
      </c>
    </row>
    <row r="1984" spans="13:15" x14ac:dyDescent="0.25">
      <c r="M1984" t="s">
        <v>8972</v>
      </c>
      <c r="N1984" t="s">
        <v>2899</v>
      </c>
      <c r="O1984" t="s">
        <v>8973</v>
      </c>
    </row>
    <row r="1985" spans="13:15" x14ac:dyDescent="0.25">
      <c r="M1985" t="s">
        <v>8974</v>
      </c>
      <c r="N1985" t="s">
        <v>2901</v>
      </c>
      <c r="O1985" t="s">
        <v>8975</v>
      </c>
    </row>
    <row r="1986" spans="13:15" x14ac:dyDescent="0.25">
      <c r="M1986" t="s">
        <v>8976</v>
      </c>
      <c r="N1986" t="s">
        <v>2903</v>
      </c>
      <c r="O1986" t="s">
        <v>8977</v>
      </c>
    </row>
    <row r="1987" spans="13:15" x14ac:dyDescent="0.25">
      <c r="M1987" t="s">
        <v>8978</v>
      </c>
      <c r="N1987" t="s">
        <v>2905</v>
      </c>
      <c r="O1987" t="s">
        <v>8979</v>
      </c>
    </row>
    <row r="1988" spans="13:15" x14ac:dyDescent="0.25">
      <c r="M1988" t="s">
        <v>8980</v>
      </c>
      <c r="N1988" t="s">
        <v>2589</v>
      </c>
      <c r="O1988" t="s">
        <v>8981</v>
      </c>
    </row>
    <row r="1989" spans="13:15" x14ac:dyDescent="0.25">
      <c r="M1989" t="s">
        <v>8982</v>
      </c>
      <c r="N1989" t="s">
        <v>2923</v>
      </c>
      <c r="O1989" t="s">
        <v>8983</v>
      </c>
    </row>
    <row r="1990" spans="13:15" x14ac:dyDescent="0.25">
      <c r="M1990" t="s">
        <v>8984</v>
      </c>
      <c r="N1990" t="s">
        <v>2924</v>
      </c>
      <c r="O1990" t="s">
        <v>8985</v>
      </c>
    </row>
    <row r="1991" spans="13:15" x14ac:dyDescent="0.25">
      <c r="M1991" t="s">
        <v>8986</v>
      </c>
      <c r="N1991" t="s">
        <v>2925</v>
      </c>
      <c r="O1991" t="s">
        <v>8987</v>
      </c>
    </row>
    <row r="1992" spans="13:15" x14ac:dyDescent="0.25">
      <c r="M1992" t="s">
        <v>8988</v>
      </c>
      <c r="N1992" t="s">
        <v>2590</v>
      </c>
      <c r="O1992" t="s">
        <v>8989</v>
      </c>
    </row>
    <row r="1993" spans="13:15" x14ac:dyDescent="0.25">
      <c r="M1993" t="s">
        <v>8990</v>
      </c>
      <c r="N1993" t="s">
        <v>2942</v>
      </c>
      <c r="O1993" t="s">
        <v>8991</v>
      </c>
    </row>
    <row r="1994" spans="13:15" x14ac:dyDescent="0.25">
      <c r="M1994" t="s">
        <v>8992</v>
      </c>
      <c r="N1994" t="s">
        <v>2937</v>
      </c>
      <c r="O1994" t="s">
        <v>8993</v>
      </c>
    </row>
    <row r="1995" spans="13:15" x14ac:dyDescent="0.25">
      <c r="M1995" t="s">
        <v>8994</v>
      </c>
      <c r="N1995" t="s">
        <v>2938</v>
      </c>
      <c r="O1995" t="s">
        <v>8995</v>
      </c>
    </row>
    <row r="1996" spans="13:15" x14ac:dyDescent="0.25">
      <c r="M1996" t="s">
        <v>8996</v>
      </c>
      <c r="N1996" t="s">
        <v>2939</v>
      </c>
      <c r="O1996" t="s">
        <v>8997</v>
      </c>
    </row>
    <row r="1997" spans="13:15" x14ac:dyDescent="0.25">
      <c r="M1997" t="s">
        <v>8998</v>
      </c>
      <c r="N1997" t="s">
        <v>2595</v>
      </c>
      <c r="O1997" t="s">
        <v>8999</v>
      </c>
    </row>
    <row r="1998" spans="13:15" x14ac:dyDescent="0.25">
      <c r="M1998" t="s">
        <v>9000</v>
      </c>
      <c r="N1998" t="s">
        <v>2943</v>
      </c>
      <c r="O1998" t="s">
        <v>9001</v>
      </c>
    </row>
    <row r="1999" spans="13:15" x14ac:dyDescent="0.25">
      <c r="M1999" t="s">
        <v>9002</v>
      </c>
      <c r="N1999" t="s">
        <v>2955</v>
      </c>
      <c r="O1999" t="s">
        <v>9003</v>
      </c>
    </row>
    <row r="2000" spans="13:15" x14ac:dyDescent="0.25">
      <c r="M2000" t="s">
        <v>9004</v>
      </c>
      <c r="N2000" t="s">
        <v>3019</v>
      </c>
      <c r="O2000" t="s">
        <v>9005</v>
      </c>
    </row>
    <row r="2001" spans="13:15" x14ac:dyDescent="0.25">
      <c r="M2001" t="s">
        <v>9006</v>
      </c>
      <c r="N2001" t="s">
        <v>54</v>
      </c>
      <c r="O2001" t="s">
        <v>9007</v>
      </c>
    </row>
    <row r="2002" spans="13:15" x14ac:dyDescent="0.25">
      <c r="M2002" t="s">
        <v>9008</v>
      </c>
      <c r="N2002" t="s">
        <v>56</v>
      </c>
      <c r="O2002" t="s">
        <v>9009</v>
      </c>
    </row>
    <row r="2003" spans="13:15" x14ac:dyDescent="0.25">
      <c r="M2003" t="s">
        <v>9010</v>
      </c>
      <c r="N2003" t="s">
        <v>219</v>
      </c>
      <c r="O2003" t="s">
        <v>9011</v>
      </c>
    </row>
    <row r="2004" spans="13:15" x14ac:dyDescent="0.25">
      <c r="M2004" t="s">
        <v>9012</v>
      </c>
      <c r="N2004" t="s">
        <v>55</v>
      </c>
      <c r="O2004" t="s">
        <v>9013</v>
      </c>
    </row>
    <row r="2005" spans="13:15" x14ac:dyDescent="0.25">
      <c r="M2005" t="s">
        <v>9014</v>
      </c>
      <c r="N2005" t="s">
        <v>2956</v>
      </c>
      <c r="O2005" t="s">
        <v>9015</v>
      </c>
    </row>
    <row r="2006" spans="13:15" x14ac:dyDescent="0.25">
      <c r="M2006" t="s">
        <v>9016</v>
      </c>
      <c r="N2006" t="s">
        <v>58</v>
      </c>
      <c r="O2006" t="s">
        <v>9017</v>
      </c>
    </row>
    <row r="2007" spans="13:15" x14ac:dyDescent="0.25">
      <c r="M2007" t="s">
        <v>9018</v>
      </c>
      <c r="N2007" t="s">
        <v>60</v>
      </c>
      <c r="O2007" t="s">
        <v>9019</v>
      </c>
    </row>
    <row r="2008" spans="13:15" x14ac:dyDescent="0.25">
      <c r="M2008" t="s">
        <v>9020</v>
      </c>
      <c r="N2008" t="s">
        <v>218</v>
      </c>
      <c r="O2008" t="s">
        <v>9021</v>
      </c>
    </row>
    <row r="2009" spans="13:15" x14ac:dyDescent="0.25">
      <c r="M2009" t="s">
        <v>9022</v>
      </c>
      <c r="N2009" t="s">
        <v>61</v>
      </c>
      <c r="O2009" t="s">
        <v>9023</v>
      </c>
    </row>
    <row r="2010" spans="13:15" x14ac:dyDescent="0.25">
      <c r="M2010" t="s">
        <v>9024</v>
      </c>
      <c r="N2010" t="s">
        <v>217</v>
      </c>
      <c r="O2010" t="s">
        <v>9025</v>
      </c>
    </row>
    <row r="2011" spans="13:15" x14ac:dyDescent="0.25">
      <c r="M2011" t="s">
        <v>9026</v>
      </c>
      <c r="N2011" t="s">
        <v>59</v>
      </c>
      <c r="O2011" t="s">
        <v>9027</v>
      </c>
    </row>
    <row r="2012" spans="13:15" x14ac:dyDescent="0.25">
      <c r="M2012" t="s">
        <v>9028</v>
      </c>
      <c r="N2012" t="s">
        <v>2598</v>
      </c>
      <c r="O2012" t="s">
        <v>9029</v>
      </c>
    </row>
    <row r="2013" spans="13:15" x14ac:dyDescent="0.25">
      <c r="M2013" t="s">
        <v>9030</v>
      </c>
      <c r="N2013" t="s">
        <v>2599</v>
      </c>
      <c r="O2013" t="s">
        <v>9031</v>
      </c>
    </row>
    <row r="2014" spans="13:15" x14ac:dyDescent="0.25">
      <c r="M2014" t="s">
        <v>9032</v>
      </c>
      <c r="N2014" t="s">
        <v>2602</v>
      </c>
      <c r="O2014" t="s">
        <v>9033</v>
      </c>
    </row>
    <row r="2015" spans="13:15" x14ac:dyDescent="0.25">
      <c r="M2015" t="s">
        <v>9034</v>
      </c>
      <c r="N2015" t="s">
        <v>2962</v>
      </c>
      <c r="O2015" t="s">
        <v>9035</v>
      </c>
    </row>
    <row r="2016" spans="13:15" x14ac:dyDescent="0.25">
      <c r="M2016" t="s">
        <v>9036</v>
      </c>
      <c r="N2016" t="s">
        <v>2963</v>
      </c>
      <c r="O2016" t="s">
        <v>9037</v>
      </c>
    </row>
    <row r="2017" spans="13:15" x14ac:dyDescent="0.25">
      <c r="M2017" t="s">
        <v>9038</v>
      </c>
      <c r="N2017" t="s">
        <v>3020</v>
      </c>
      <c r="O2017" t="s">
        <v>9039</v>
      </c>
    </row>
    <row r="2018" spans="13:15" x14ac:dyDescent="0.25">
      <c r="M2018" t="s">
        <v>9040</v>
      </c>
      <c r="N2018" t="s">
        <v>2994</v>
      </c>
      <c r="O2018" t="s">
        <v>9041</v>
      </c>
    </row>
    <row r="2019" spans="13:15" x14ac:dyDescent="0.25">
      <c r="M2019" t="s">
        <v>9042</v>
      </c>
      <c r="N2019" t="s">
        <v>2995</v>
      </c>
      <c r="O2019" t="s">
        <v>9043</v>
      </c>
    </row>
    <row r="2020" spans="13:15" x14ac:dyDescent="0.25">
      <c r="M2020" t="s">
        <v>9044</v>
      </c>
      <c r="N2020" t="s">
        <v>2960</v>
      </c>
      <c r="O2020" t="s">
        <v>9045</v>
      </c>
    </row>
    <row r="2021" spans="13:15" x14ac:dyDescent="0.25">
      <c r="M2021" t="s">
        <v>9046</v>
      </c>
      <c r="N2021" t="s">
        <v>2961</v>
      </c>
      <c r="O2021" t="s">
        <v>9047</v>
      </c>
    </row>
    <row r="2022" spans="13:15" x14ac:dyDescent="0.25">
      <c r="M2022" t="s">
        <v>9048</v>
      </c>
      <c r="N2022" t="s">
        <v>2985</v>
      </c>
      <c r="O2022" t="s">
        <v>9049</v>
      </c>
    </row>
    <row r="2023" spans="13:15" x14ac:dyDescent="0.25">
      <c r="M2023" t="s">
        <v>9050</v>
      </c>
      <c r="N2023" t="s">
        <v>2987</v>
      </c>
      <c r="O2023" t="s">
        <v>9051</v>
      </c>
    </row>
    <row r="2024" spans="13:15" x14ac:dyDescent="0.25">
      <c r="M2024" t="s">
        <v>9052</v>
      </c>
      <c r="N2024" t="s">
        <v>2986</v>
      </c>
      <c r="O2024" t="s">
        <v>9053</v>
      </c>
    </row>
    <row r="2025" spans="13:15" x14ac:dyDescent="0.25">
      <c r="M2025" t="s">
        <v>9054</v>
      </c>
      <c r="N2025" t="s">
        <v>2988</v>
      </c>
      <c r="O2025" t="s">
        <v>9055</v>
      </c>
    </row>
    <row r="2026" spans="13:15" x14ac:dyDescent="0.25">
      <c r="M2026" t="s">
        <v>9056</v>
      </c>
      <c r="N2026" t="s">
        <v>2989</v>
      </c>
      <c r="O2026" t="s">
        <v>9057</v>
      </c>
    </row>
    <row r="2027" spans="13:15" x14ac:dyDescent="0.25">
      <c r="M2027" t="s">
        <v>9058</v>
      </c>
      <c r="N2027" t="s">
        <v>2996</v>
      </c>
      <c r="O2027" t="s">
        <v>9059</v>
      </c>
    </row>
    <row r="2028" spans="13:15" x14ac:dyDescent="0.25">
      <c r="M2028" t="s">
        <v>9060</v>
      </c>
      <c r="N2028" t="s">
        <v>2998</v>
      </c>
      <c r="O2028" t="s">
        <v>9061</v>
      </c>
    </row>
    <row r="2029" spans="13:15" x14ac:dyDescent="0.25">
      <c r="M2029" t="s">
        <v>9062</v>
      </c>
      <c r="N2029" t="s">
        <v>3000</v>
      </c>
      <c r="O2029" t="s">
        <v>9063</v>
      </c>
    </row>
    <row r="2030" spans="13:15" x14ac:dyDescent="0.25">
      <c r="M2030" t="s">
        <v>9064</v>
      </c>
      <c r="N2030" t="s">
        <v>3002</v>
      </c>
      <c r="O2030" t="s">
        <v>9065</v>
      </c>
    </row>
    <row r="2031" spans="13:15" x14ac:dyDescent="0.25">
      <c r="M2031" t="s">
        <v>9066</v>
      </c>
      <c r="N2031" t="s">
        <v>2997</v>
      </c>
      <c r="O2031" t="s">
        <v>9067</v>
      </c>
    </row>
    <row r="2032" spans="13:15" x14ac:dyDescent="0.25">
      <c r="M2032" t="s">
        <v>9068</v>
      </c>
      <c r="N2032" t="s">
        <v>2999</v>
      </c>
      <c r="O2032" t="s">
        <v>9069</v>
      </c>
    </row>
    <row r="2033" spans="13:15" x14ac:dyDescent="0.25">
      <c r="M2033" t="s">
        <v>9070</v>
      </c>
      <c r="N2033" t="s">
        <v>3001</v>
      </c>
      <c r="O2033" t="s">
        <v>9071</v>
      </c>
    </row>
    <row r="2034" spans="13:15" x14ac:dyDescent="0.25">
      <c r="M2034" t="s">
        <v>9072</v>
      </c>
      <c r="N2034" t="s">
        <v>3003</v>
      </c>
      <c r="O2034" t="s">
        <v>9073</v>
      </c>
    </row>
    <row r="2035" spans="13:15" x14ac:dyDescent="0.25">
      <c r="M2035" t="s">
        <v>9074</v>
      </c>
      <c r="N2035" t="s">
        <v>4098</v>
      </c>
      <c r="O2035" t="s">
        <v>9075</v>
      </c>
    </row>
    <row r="2036" spans="13:15" x14ac:dyDescent="0.25">
      <c r="M2036" t="s">
        <v>9076</v>
      </c>
      <c r="N2036" t="s">
        <v>4100</v>
      </c>
      <c r="O2036" t="s">
        <v>9077</v>
      </c>
    </row>
    <row r="2037" spans="13:15" x14ac:dyDescent="0.25">
      <c r="M2037" t="s">
        <v>9078</v>
      </c>
      <c r="N2037" t="s">
        <v>4102</v>
      </c>
      <c r="O2037" t="s">
        <v>9079</v>
      </c>
    </row>
    <row r="2038" spans="13:15" x14ac:dyDescent="0.25">
      <c r="M2038" t="s">
        <v>9080</v>
      </c>
      <c r="N2038" t="s">
        <v>4104</v>
      </c>
      <c r="O2038" t="s">
        <v>9081</v>
      </c>
    </row>
    <row r="2039" spans="13:15" x14ac:dyDescent="0.25">
      <c r="M2039" t="s">
        <v>9082</v>
      </c>
      <c r="N2039" t="s">
        <v>4106</v>
      </c>
      <c r="O2039" t="s">
        <v>9083</v>
      </c>
    </row>
    <row r="2040" spans="13:15" x14ac:dyDescent="0.25">
      <c r="M2040" t="s">
        <v>9084</v>
      </c>
      <c r="N2040" t="s">
        <v>4108</v>
      </c>
      <c r="O2040" t="s">
        <v>9085</v>
      </c>
    </row>
    <row r="2041" spans="13:15" x14ac:dyDescent="0.25">
      <c r="M2041" t="s">
        <v>9086</v>
      </c>
      <c r="N2041" t="s">
        <v>4110</v>
      </c>
      <c r="O2041" t="s">
        <v>9087</v>
      </c>
    </row>
    <row r="2042" spans="13:15" x14ac:dyDescent="0.25">
      <c r="M2042" t="s">
        <v>9088</v>
      </c>
      <c r="N2042" t="s">
        <v>4119</v>
      </c>
      <c r="O2042" t="s">
        <v>9089</v>
      </c>
    </row>
    <row r="2043" spans="13:15" x14ac:dyDescent="0.25">
      <c r="M2043" t="s">
        <v>9090</v>
      </c>
      <c r="N2043" t="s">
        <v>4178</v>
      </c>
      <c r="O2043" t="s">
        <v>9091</v>
      </c>
    </row>
    <row r="2044" spans="13:15" x14ac:dyDescent="0.25">
      <c r="M2044" t="s">
        <v>9092</v>
      </c>
      <c r="N2044" t="s">
        <v>4202</v>
      </c>
      <c r="O2044" t="s">
        <v>9093</v>
      </c>
    </row>
    <row r="2045" spans="13:15" x14ac:dyDescent="0.25">
      <c r="M2045" t="s">
        <v>9094</v>
      </c>
      <c r="N2045" t="s">
        <v>4207</v>
      </c>
      <c r="O2045" t="s">
        <v>9095</v>
      </c>
    </row>
    <row r="2046" spans="13:15" x14ac:dyDescent="0.25">
      <c r="M2046" t="s">
        <v>9096</v>
      </c>
      <c r="N2046" t="s">
        <v>9097</v>
      </c>
      <c r="O2046" t="s">
        <v>9098</v>
      </c>
    </row>
    <row r="2047" spans="13:15" x14ac:dyDescent="0.25">
      <c r="M2047" t="s">
        <v>9099</v>
      </c>
      <c r="N2047" t="s">
        <v>9100</v>
      </c>
      <c r="O2047" t="s">
        <v>9101</v>
      </c>
    </row>
    <row r="2048" spans="13:15" x14ac:dyDescent="0.25">
      <c r="M2048" t="s">
        <v>9102</v>
      </c>
      <c r="N2048" t="s">
        <v>4272</v>
      </c>
      <c r="O2048" t="s">
        <v>9103</v>
      </c>
    </row>
    <row r="2049" spans="13:15" x14ac:dyDescent="0.25">
      <c r="M2049" t="s">
        <v>9104</v>
      </c>
      <c r="N2049" t="s">
        <v>4314</v>
      </c>
      <c r="O2049" t="s">
        <v>9105</v>
      </c>
    </row>
    <row r="2050" spans="13:15" x14ac:dyDescent="0.25">
      <c r="M2050" t="s">
        <v>9106</v>
      </c>
      <c r="N2050" t="s">
        <v>4319</v>
      </c>
      <c r="O2050" t="s">
        <v>9107</v>
      </c>
    </row>
    <row r="2051" spans="13:15" x14ac:dyDescent="0.25">
      <c r="M2051" t="s">
        <v>9108</v>
      </c>
      <c r="N2051" t="s">
        <v>4335</v>
      </c>
      <c r="O2051" t="s">
        <v>9109</v>
      </c>
    </row>
    <row r="2052" spans="13:15" x14ac:dyDescent="0.25">
      <c r="M2052" t="s">
        <v>9110</v>
      </c>
      <c r="N2052" t="s">
        <v>4380</v>
      </c>
      <c r="O2052" t="s">
        <v>9111</v>
      </c>
    </row>
    <row r="2053" spans="13:15" x14ac:dyDescent="0.25">
      <c r="M2053" t="s">
        <v>9112</v>
      </c>
      <c r="N2053" t="s">
        <v>4381</v>
      </c>
      <c r="O2053" t="s">
        <v>9113</v>
      </c>
    </row>
    <row r="2054" spans="13:15" x14ac:dyDescent="0.25">
      <c r="M2054" t="s">
        <v>9114</v>
      </c>
      <c r="N2054" t="s">
        <v>4382</v>
      </c>
      <c r="O2054" t="s">
        <v>9115</v>
      </c>
    </row>
    <row r="2055" spans="13:15" x14ac:dyDescent="0.25">
      <c r="M2055" t="s">
        <v>9116</v>
      </c>
      <c r="N2055" t="s">
        <v>4383</v>
      </c>
      <c r="O2055" t="s">
        <v>9117</v>
      </c>
    </row>
    <row r="2056" spans="13:15" x14ac:dyDescent="0.25">
      <c r="M2056" t="s">
        <v>9118</v>
      </c>
      <c r="N2056" t="s">
        <v>4384</v>
      </c>
      <c r="O2056" t="s">
        <v>9119</v>
      </c>
    </row>
    <row r="2057" spans="13:15" x14ac:dyDescent="0.25">
      <c r="M2057" t="s">
        <v>9120</v>
      </c>
      <c r="N2057" t="s">
        <v>4385</v>
      </c>
      <c r="O2057" t="s">
        <v>9121</v>
      </c>
    </row>
    <row r="2058" spans="13:15" x14ac:dyDescent="0.25">
      <c r="M2058" t="s">
        <v>9122</v>
      </c>
      <c r="N2058" t="s">
        <v>4386</v>
      </c>
      <c r="O2058" t="s">
        <v>9123</v>
      </c>
    </row>
    <row r="2059" spans="13:15" x14ac:dyDescent="0.25">
      <c r="M2059" t="s">
        <v>9124</v>
      </c>
      <c r="N2059" t="s">
        <v>4387</v>
      </c>
      <c r="O2059" t="s">
        <v>9125</v>
      </c>
    </row>
    <row r="2060" spans="13:15" x14ac:dyDescent="0.25">
      <c r="M2060" t="s">
        <v>9126</v>
      </c>
      <c r="N2060" t="s">
        <v>4388</v>
      </c>
      <c r="O2060" t="s">
        <v>9127</v>
      </c>
    </row>
    <row r="2061" spans="13:15" x14ac:dyDescent="0.25">
      <c r="M2061" t="s">
        <v>9128</v>
      </c>
      <c r="N2061" t="s">
        <v>4389</v>
      </c>
      <c r="O2061" t="s">
        <v>9129</v>
      </c>
    </row>
    <row r="2062" spans="13:15" x14ac:dyDescent="0.25">
      <c r="M2062" t="s">
        <v>9130</v>
      </c>
      <c r="N2062" t="s">
        <v>4390</v>
      </c>
      <c r="O2062" t="s">
        <v>9131</v>
      </c>
    </row>
    <row r="2063" spans="13:15" x14ac:dyDescent="0.25">
      <c r="M2063" t="s">
        <v>9132</v>
      </c>
      <c r="N2063" t="s">
        <v>4391</v>
      </c>
      <c r="O2063" t="s">
        <v>9133</v>
      </c>
    </row>
    <row r="2064" spans="13:15" x14ac:dyDescent="0.25">
      <c r="M2064" t="s">
        <v>9134</v>
      </c>
      <c r="N2064" t="s">
        <v>4392</v>
      </c>
      <c r="O2064" t="s">
        <v>9135</v>
      </c>
    </row>
    <row r="2065" spans="13:15" x14ac:dyDescent="0.25">
      <c r="M2065" t="s">
        <v>9136</v>
      </c>
      <c r="N2065" t="s">
        <v>4393</v>
      </c>
      <c r="O2065" t="s">
        <v>9137</v>
      </c>
    </row>
    <row r="2066" spans="13:15" x14ac:dyDescent="0.25">
      <c r="M2066" t="s">
        <v>9138</v>
      </c>
      <c r="N2066" t="s">
        <v>4394</v>
      </c>
      <c r="O2066" t="s">
        <v>9139</v>
      </c>
    </row>
    <row r="2067" spans="13:15" x14ac:dyDescent="0.25">
      <c r="M2067" t="s">
        <v>9140</v>
      </c>
      <c r="N2067" t="s">
        <v>4395</v>
      </c>
      <c r="O2067" t="s">
        <v>9141</v>
      </c>
    </row>
    <row r="2068" spans="13:15" x14ac:dyDescent="0.25">
      <c r="M2068" t="s">
        <v>9142</v>
      </c>
      <c r="N2068" t="s">
        <v>4396</v>
      </c>
      <c r="O2068" t="s">
        <v>9143</v>
      </c>
    </row>
    <row r="2069" spans="13:15" x14ac:dyDescent="0.25">
      <c r="M2069" t="s">
        <v>9144</v>
      </c>
      <c r="N2069" t="s">
        <v>4397</v>
      </c>
      <c r="O2069" t="s">
        <v>9145</v>
      </c>
    </row>
    <row r="2070" spans="13:15" x14ac:dyDescent="0.25">
      <c r="M2070" t="s">
        <v>9146</v>
      </c>
      <c r="N2070" t="s">
        <v>4398</v>
      </c>
      <c r="O2070" t="s">
        <v>9147</v>
      </c>
    </row>
    <row r="2071" spans="13:15" x14ac:dyDescent="0.25">
      <c r="M2071" t="s">
        <v>9148</v>
      </c>
      <c r="N2071" t="s">
        <v>4399</v>
      </c>
      <c r="O2071" t="s">
        <v>9149</v>
      </c>
    </row>
    <row r="2072" spans="13:15" x14ac:dyDescent="0.25">
      <c r="M2072" t="s">
        <v>9150</v>
      </c>
      <c r="N2072" t="s">
        <v>4400</v>
      </c>
      <c r="O2072" t="s">
        <v>9151</v>
      </c>
    </row>
    <row r="2073" spans="13:15" x14ac:dyDescent="0.25">
      <c r="M2073" t="s">
        <v>9152</v>
      </c>
      <c r="N2073" t="s">
        <v>4401</v>
      </c>
      <c r="O2073" t="s">
        <v>9153</v>
      </c>
    </row>
    <row r="2074" spans="13:15" x14ac:dyDescent="0.25">
      <c r="M2074" t="s">
        <v>9154</v>
      </c>
      <c r="N2074" t="s">
        <v>4402</v>
      </c>
      <c r="O2074" t="s">
        <v>9155</v>
      </c>
    </row>
    <row r="2075" spans="13:15" x14ac:dyDescent="0.25">
      <c r="M2075" t="s">
        <v>9156</v>
      </c>
      <c r="N2075" t="s">
        <v>4403</v>
      </c>
      <c r="O2075" t="s">
        <v>9157</v>
      </c>
    </row>
    <row r="2076" spans="13:15" x14ac:dyDescent="0.25">
      <c r="M2076" t="s">
        <v>9158</v>
      </c>
      <c r="N2076" t="s">
        <v>4404</v>
      </c>
      <c r="O2076" t="s">
        <v>9159</v>
      </c>
    </row>
    <row r="2077" spans="13:15" x14ac:dyDescent="0.25">
      <c r="M2077" t="s">
        <v>9160</v>
      </c>
      <c r="N2077" t="s">
        <v>4405</v>
      </c>
      <c r="O2077" t="s">
        <v>9161</v>
      </c>
    </row>
    <row r="2078" spans="13:15" x14ac:dyDescent="0.25">
      <c r="M2078" t="s">
        <v>9162</v>
      </c>
      <c r="N2078" t="s">
        <v>4406</v>
      </c>
      <c r="O2078" t="s">
        <v>9163</v>
      </c>
    </row>
    <row r="2079" spans="13:15" x14ac:dyDescent="0.25">
      <c r="M2079" t="s">
        <v>9164</v>
      </c>
      <c r="N2079" t="s">
        <v>4407</v>
      </c>
      <c r="O2079" t="s">
        <v>9165</v>
      </c>
    </row>
    <row r="2080" spans="13:15" x14ac:dyDescent="0.25">
      <c r="M2080" t="s">
        <v>9166</v>
      </c>
      <c r="N2080" t="s">
        <v>4408</v>
      </c>
      <c r="O2080" t="s">
        <v>9167</v>
      </c>
    </row>
    <row r="2081" spans="13:15" x14ac:dyDescent="0.25">
      <c r="M2081" t="s">
        <v>9168</v>
      </c>
      <c r="N2081" t="s">
        <v>3891</v>
      </c>
      <c r="O2081" t="s">
        <v>9169</v>
      </c>
    </row>
    <row r="2082" spans="13:15" x14ac:dyDescent="0.25">
      <c r="M2082" t="s">
        <v>9170</v>
      </c>
      <c r="N2082" t="s">
        <v>3893</v>
      </c>
      <c r="O2082" t="s">
        <v>9171</v>
      </c>
    </row>
    <row r="2083" spans="13:15" x14ac:dyDescent="0.25">
      <c r="M2083" t="s">
        <v>9172</v>
      </c>
      <c r="N2083" t="s">
        <v>3895</v>
      </c>
      <c r="O2083" t="s">
        <v>9173</v>
      </c>
    </row>
    <row r="2084" spans="13:15" x14ac:dyDescent="0.25">
      <c r="M2084" t="s">
        <v>9174</v>
      </c>
      <c r="N2084" t="s">
        <v>3897</v>
      </c>
      <c r="O2084" t="s">
        <v>9175</v>
      </c>
    </row>
    <row r="2085" spans="13:15" x14ac:dyDescent="0.25">
      <c r="M2085" t="s">
        <v>9176</v>
      </c>
      <c r="N2085" t="s">
        <v>3899</v>
      </c>
      <c r="O2085" t="s">
        <v>9177</v>
      </c>
    </row>
    <row r="2086" spans="13:15" x14ac:dyDescent="0.25">
      <c r="M2086" t="s">
        <v>9178</v>
      </c>
      <c r="N2086" t="s">
        <v>3912</v>
      </c>
      <c r="O2086" t="s">
        <v>9179</v>
      </c>
    </row>
    <row r="2087" spans="13:15" x14ac:dyDescent="0.25">
      <c r="M2087" t="s">
        <v>9180</v>
      </c>
      <c r="N2087" t="s">
        <v>3914</v>
      </c>
      <c r="O2087" t="s">
        <v>9181</v>
      </c>
    </row>
    <row r="2088" spans="13:15" x14ac:dyDescent="0.25">
      <c r="M2088" t="s">
        <v>9182</v>
      </c>
      <c r="N2088" t="s">
        <v>3916</v>
      </c>
      <c r="O2088" t="s">
        <v>9183</v>
      </c>
    </row>
    <row r="2089" spans="13:15" x14ac:dyDescent="0.25">
      <c r="M2089" t="s">
        <v>9184</v>
      </c>
      <c r="N2089" t="s">
        <v>3918</v>
      </c>
      <c r="O2089" t="s">
        <v>9185</v>
      </c>
    </row>
    <row r="2090" spans="13:15" x14ac:dyDescent="0.25">
      <c r="M2090" t="s">
        <v>9186</v>
      </c>
      <c r="N2090" t="s">
        <v>3960</v>
      </c>
      <c r="O2090" t="s">
        <v>9187</v>
      </c>
    </row>
    <row r="2091" spans="13:15" x14ac:dyDescent="0.25">
      <c r="M2091" t="s">
        <v>9188</v>
      </c>
      <c r="N2091" t="s">
        <v>3962</v>
      </c>
      <c r="O2091" t="s">
        <v>9189</v>
      </c>
    </row>
    <row r="2092" spans="13:15" x14ac:dyDescent="0.25">
      <c r="M2092" t="s">
        <v>9190</v>
      </c>
      <c r="N2092" t="s">
        <v>3964</v>
      </c>
      <c r="O2092" t="s">
        <v>9191</v>
      </c>
    </row>
    <row r="2093" spans="13:15" x14ac:dyDescent="0.25">
      <c r="M2093" t="s">
        <v>9192</v>
      </c>
      <c r="N2093" t="s">
        <v>3987</v>
      </c>
      <c r="O2093" t="s">
        <v>9193</v>
      </c>
    </row>
    <row r="2094" spans="13:15" x14ac:dyDescent="0.25">
      <c r="M2094" t="s">
        <v>9194</v>
      </c>
      <c r="N2094" t="s">
        <v>4032</v>
      </c>
      <c r="O2094" t="s">
        <v>9195</v>
      </c>
    </row>
    <row r="2095" spans="13:15" x14ac:dyDescent="0.25">
      <c r="M2095" t="s">
        <v>9196</v>
      </c>
      <c r="N2095" t="s">
        <v>4034</v>
      </c>
      <c r="O2095" t="s">
        <v>9197</v>
      </c>
    </row>
    <row r="2096" spans="13:15" x14ac:dyDescent="0.25">
      <c r="M2096" t="s">
        <v>9198</v>
      </c>
      <c r="N2096" t="s">
        <v>4042</v>
      </c>
      <c r="O2096" t="s">
        <v>9199</v>
      </c>
    </row>
    <row r="2097" spans="13:15" x14ac:dyDescent="0.25">
      <c r="M2097" t="s">
        <v>9200</v>
      </c>
      <c r="N2097" t="s">
        <v>4049</v>
      </c>
      <c r="O2097" t="s">
        <v>9201</v>
      </c>
    </row>
    <row r="2098" spans="13:15" x14ac:dyDescent="0.25">
      <c r="M2098" t="s">
        <v>9202</v>
      </c>
      <c r="N2098" t="s">
        <v>4052</v>
      </c>
      <c r="O2098" t="s">
        <v>9203</v>
      </c>
    </row>
    <row r="2099" spans="13:15" x14ac:dyDescent="0.25">
      <c r="M2099" t="s">
        <v>9204</v>
      </c>
      <c r="N2099" t="s">
        <v>4059</v>
      </c>
      <c r="O2099" t="s">
        <v>9205</v>
      </c>
    </row>
    <row r="2100" spans="13:15" x14ac:dyDescent="0.25">
      <c r="M2100" t="s">
        <v>9206</v>
      </c>
      <c r="N2100" t="s">
        <v>4062</v>
      </c>
      <c r="O2100" t="s">
        <v>9207</v>
      </c>
    </row>
    <row r="2101" spans="13:15" x14ac:dyDescent="0.25">
      <c r="M2101" t="s">
        <v>9208</v>
      </c>
      <c r="N2101" t="s">
        <v>4380</v>
      </c>
      <c r="O2101" t="s">
        <v>9209</v>
      </c>
    </row>
    <row r="2102" spans="13:15" x14ac:dyDescent="0.25">
      <c r="M2102" t="s">
        <v>9210</v>
      </c>
      <c r="N2102" t="s">
        <v>4382</v>
      </c>
      <c r="O2102" t="s">
        <v>9211</v>
      </c>
    </row>
    <row r="2103" spans="13:15" x14ac:dyDescent="0.25">
      <c r="M2103" t="s">
        <v>9212</v>
      </c>
      <c r="N2103" t="s">
        <v>4383</v>
      </c>
      <c r="O2103" t="s">
        <v>9213</v>
      </c>
    </row>
    <row r="2104" spans="13:15" x14ac:dyDescent="0.25">
      <c r="M2104" t="s">
        <v>9214</v>
      </c>
      <c r="N2104" t="s">
        <v>4384</v>
      </c>
      <c r="O2104" t="s">
        <v>9215</v>
      </c>
    </row>
    <row r="2105" spans="13:15" x14ac:dyDescent="0.25">
      <c r="M2105" t="s">
        <v>9216</v>
      </c>
      <c r="N2105" t="s">
        <v>4385</v>
      </c>
      <c r="O2105" t="s">
        <v>9217</v>
      </c>
    </row>
    <row r="2106" spans="13:15" x14ac:dyDescent="0.25">
      <c r="M2106" t="s">
        <v>9218</v>
      </c>
      <c r="N2106" t="s">
        <v>4386</v>
      </c>
      <c r="O2106" t="s">
        <v>9219</v>
      </c>
    </row>
    <row r="2107" spans="13:15" x14ac:dyDescent="0.25">
      <c r="M2107" t="s">
        <v>9220</v>
      </c>
      <c r="N2107" t="s">
        <v>4387</v>
      </c>
      <c r="O2107" t="s">
        <v>9221</v>
      </c>
    </row>
    <row r="2108" spans="13:15" x14ac:dyDescent="0.25">
      <c r="M2108" t="s">
        <v>9222</v>
      </c>
      <c r="N2108" t="s">
        <v>4388</v>
      </c>
      <c r="O2108" t="s">
        <v>9223</v>
      </c>
    </row>
    <row r="2109" spans="13:15" x14ac:dyDescent="0.25">
      <c r="M2109" t="s">
        <v>9224</v>
      </c>
      <c r="N2109" t="s">
        <v>4389</v>
      </c>
      <c r="O2109" t="s">
        <v>9225</v>
      </c>
    </row>
    <row r="2110" spans="13:15" x14ac:dyDescent="0.25">
      <c r="M2110" t="s">
        <v>9226</v>
      </c>
      <c r="N2110" t="s">
        <v>4390</v>
      </c>
      <c r="O2110" t="s">
        <v>9227</v>
      </c>
    </row>
    <row r="2111" spans="13:15" x14ac:dyDescent="0.25">
      <c r="M2111" t="s">
        <v>9228</v>
      </c>
      <c r="N2111" t="s">
        <v>4391</v>
      </c>
      <c r="O2111" t="s">
        <v>9229</v>
      </c>
    </row>
    <row r="2112" spans="13:15" x14ac:dyDescent="0.25">
      <c r="M2112" t="s">
        <v>9230</v>
      </c>
      <c r="N2112" t="s">
        <v>4392</v>
      </c>
      <c r="O2112" t="s">
        <v>9231</v>
      </c>
    </row>
    <row r="2113" spans="13:15" x14ac:dyDescent="0.25">
      <c r="M2113" t="s">
        <v>9232</v>
      </c>
      <c r="N2113" t="s">
        <v>4393</v>
      </c>
      <c r="O2113" t="s">
        <v>9233</v>
      </c>
    </row>
    <row r="2114" spans="13:15" x14ac:dyDescent="0.25">
      <c r="M2114" t="s">
        <v>9234</v>
      </c>
      <c r="N2114" t="s">
        <v>4394</v>
      </c>
      <c r="O2114" t="s">
        <v>9235</v>
      </c>
    </row>
    <row r="2115" spans="13:15" x14ac:dyDescent="0.25">
      <c r="M2115" t="s">
        <v>9236</v>
      </c>
      <c r="N2115" t="s">
        <v>4410</v>
      </c>
      <c r="O2115" t="s">
        <v>9237</v>
      </c>
    </row>
    <row r="2116" spans="13:15" x14ac:dyDescent="0.25">
      <c r="M2116" t="s">
        <v>9238</v>
      </c>
      <c r="N2116" t="s">
        <v>4395</v>
      </c>
      <c r="O2116" t="s">
        <v>9239</v>
      </c>
    </row>
    <row r="2117" spans="13:15" x14ac:dyDescent="0.25">
      <c r="M2117" t="s">
        <v>9240</v>
      </c>
      <c r="N2117" t="s">
        <v>4397</v>
      </c>
      <c r="O2117" t="s">
        <v>9241</v>
      </c>
    </row>
    <row r="2118" spans="13:15" x14ac:dyDescent="0.25">
      <c r="M2118" t="s">
        <v>9242</v>
      </c>
      <c r="N2118" t="s">
        <v>4398</v>
      </c>
      <c r="O2118" t="s">
        <v>9243</v>
      </c>
    </row>
    <row r="2119" spans="13:15" x14ac:dyDescent="0.25">
      <c r="M2119" t="s">
        <v>9244</v>
      </c>
      <c r="N2119" t="s">
        <v>4399</v>
      </c>
      <c r="O2119" t="s">
        <v>9245</v>
      </c>
    </row>
    <row r="2120" spans="13:15" x14ac:dyDescent="0.25">
      <c r="M2120" t="s">
        <v>9246</v>
      </c>
      <c r="N2120" t="s">
        <v>4400</v>
      </c>
      <c r="O2120" t="s">
        <v>9247</v>
      </c>
    </row>
    <row r="2121" spans="13:15" x14ac:dyDescent="0.25">
      <c r="M2121" t="s">
        <v>9248</v>
      </c>
      <c r="N2121" t="s">
        <v>4401</v>
      </c>
      <c r="O2121" t="s">
        <v>9249</v>
      </c>
    </row>
    <row r="2122" spans="13:15" x14ac:dyDescent="0.25">
      <c r="M2122" t="s">
        <v>9250</v>
      </c>
      <c r="N2122" t="s">
        <v>4402</v>
      </c>
      <c r="O2122" t="s">
        <v>9251</v>
      </c>
    </row>
    <row r="2123" spans="13:15" x14ac:dyDescent="0.25">
      <c r="M2123" t="s">
        <v>9252</v>
      </c>
      <c r="N2123" t="s">
        <v>4403</v>
      </c>
      <c r="O2123" t="s">
        <v>9253</v>
      </c>
    </row>
    <row r="2124" spans="13:15" x14ac:dyDescent="0.25">
      <c r="M2124" t="s">
        <v>9254</v>
      </c>
      <c r="N2124" t="s">
        <v>4404</v>
      </c>
      <c r="O2124" t="s">
        <v>9255</v>
      </c>
    </row>
    <row r="2125" spans="13:15" x14ac:dyDescent="0.25">
      <c r="M2125" t="s">
        <v>9256</v>
      </c>
      <c r="N2125" t="s">
        <v>4405</v>
      </c>
      <c r="O2125" t="s">
        <v>9257</v>
      </c>
    </row>
    <row r="2126" spans="13:15" x14ac:dyDescent="0.25">
      <c r="M2126" t="s">
        <v>9258</v>
      </c>
      <c r="N2126" t="s">
        <v>4406</v>
      </c>
      <c r="O2126" t="s">
        <v>9259</v>
      </c>
    </row>
    <row r="2127" spans="13:15" x14ac:dyDescent="0.25">
      <c r="M2127" t="s">
        <v>9260</v>
      </c>
      <c r="N2127" t="s">
        <v>4407</v>
      </c>
      <c r="O2127" t="s">
        <v>9261</v>
      </c>
    </row>
    <row r="2128" spans="13:15" x14ac:dyDescent="0.25">
      <c r="M2128" t="s">
        <v>9262</v>
      </c>
      <c r="N2128" t="s">
        <v>4408</v>
      </c>
      <c r="O2128" t="s">
        <v>9263</v>
      </c>
    </row>
  </sheetData>
  <phoneticPr fontId="1" type="noConversion"/>
  <conditionalFormatting sqref="M2:M2034">
    <cfRule type="duplicateValues" dxfId="0" priority="5"/>
  </conditionalFormatting>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BD</vt: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Natalia Arancibia</cp:lastModifiedBy>
  <dcterms:created xsi:type="dcterms:W3CDTF">2021-09-29T21:07:47Z</dcterms:created>
  <dcterms:modified xsi:type="dcterms:W3CDTF">2021-11-12T20:09:25Z</dcterms:modified>
</cp:coreProperties>
</file>